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<sst xmlns="http://schemas.openxmlformats.org/spreadsheetml/2006/main" count="153" uniqueCount="37">
  <si>
    <t>１　福祉事務所別管内世帯数・人口・被保護世帯数・人員・保護率（年度別推移）</t>
  </si>
  <si>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</si>
  <si>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</si>
  <si>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</si>
  <si>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</si>
  <si>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</si>
  <si>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</si>
  <si>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</si>
  <si>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</si>
  <si>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</si>
  <si>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</si>
  <si>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</si>
  <si>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</si>
  <si>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</si>
  <si>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</si>
  <si>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</si>
  <si>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（停止数を含む）</t>
  </si>
  <si>
    <t>保　　　護　　　率　（‰）</t>
  </si>
  <si>
    <t>被　保　護　人　員　（人）</t>
  </si>
  <si>
    <t>被　保　護　世　帯　数　（世帯）</t>
  </si>
  <si>
    <t>管　内　世　帯　数　（世帯）</t>
  </si>
  <si>
    <t>管　　内　　人　　口　（人）</t>
  </si>
  <si>
    <t>　注１）管内世帯数、管内人口は各年１０月１日現在である。</t>
  </si>
  <si>
    <t>　注３）石川中央の平成１５年度データは、かほく市で計上した数値を差し引いたものである。</t>
  </si>
  <si>
    <t>　注２）かほく市（平成１６年３月１日市制施行）の平成１５年度データは、旧河北郡高松町、七塚町、宇ノ気町における数値を合計したものである。</t>
  </si>
  <si>
    <t>－</t>
  </si>
  <si>
    <t>能美市</t>
  </si>
  <si>
    <t>　注４）七尾市（平成１６年１０月１日合併）の平成１６年度データは、旧鹿島郡田鶴浜町、中島町、能登島町における数値を合算したものである。</t>
  </si>
  <si>
    <t>　注５）能登中部の平成１６年度データは、七尾市で計上した数値を差し引いたものである。</t>
  </si>
  <si>
    <t>　注６）白山市（平成１７年２月１日市制施行）の平成１６年度データは、旧松任市、石川郡美川町、鶴来町、河内村、吉野谷村、鳥越村、尾口村、白峰村における数値を合計したものである。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</si>
  <si>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注７）能美市（平成１７年２月１日市制施行）の平成１６年度データは、旧能美郡根上町、寺井町、辰口町における数値を合計したものである。</t>
  </si>
  <si>
    <t>白山市　　（松任市）</t>
  </si>
  <si>
    <t>　注８）南加賀の平成１６年度データは、能美市で計上した数値を差し引いたものである。</t>
  </si>
  <si>
    <t>　注９）石川中央の平成１６年度データは、白山市で計上した数値を差し引いたものである。</t>
  </si>
  <si>
    <t>石川中央</t>
  </si>
  <si>
    <t>能登中部</t>
  </si>
  <si>
    <t>能登北部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</si>
</sst>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6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8" xfId="0" applyNumberForma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view="pageBreakPreview" zoomScaleNormal="75" zoomScaleSheetLayoutView="100" workbookViewId="0" topLeftCell="A28">
      <selection activeCell="D44" sqref="D44"/>
    </sheetView>
  </sheetViews>
  <sheetFormatPr defaultColWidth="9.00390625" defaultRowHeight="14.25"/>
  <cols>
    <col min="1" max="1" width="11.25390625" style="0" customWidth="1"/>
    <col min="3" max="7" width="8.50390625" style="0" customWidth="1"/>
    <col min="8" max="12" width="10.00390625" style="0" customWidth="1"/>
    <col min="13" max="27" width="6.00390625" style="0" customWidth="1"/>
  </cols>
  <sheetData>
    <row r="1" spans="1:27" ht="21.75" customHeight="1" thickBot="1">
      <c r="A1" s="3" t="s">
        <v>0</v>
      </c>
      <c r="AA1" s="2" t="s">
        <v>16</v>
      </c>
    </row>
    <row r="2" spans="1:27" ht="21.75" customHeight="1">
      <c r="A2" s="35" t="s">
        <v>1</v>
      </c>
      <c r="B2" s="31"/>
      <c r="C2" s="31" t="s">
        <v>20</v>
      </c>
      <c r="D2" s="31"/>
      <c r="E2" s="31"/>
      <c r="F2" s="31"/>
      <c r="G2" s="31"/>
      <c r="H2" s="31" t="s">
        <v>21</v>
      </c>
      <c r="I2" s="31"/>
      <c r="J2" s="31"/>
      <c r="K2" s="31"/>
      <c r="L2" s="31"/>
      <c r="M2" s="31" t="s">
        <v>19</v>
      </c>
      <c r="N2" s="31"/>
      <c r="O2" s="31"/>
      <c r="P2" s="31"/>
      <c r="Q2" s="31"/>
      <c r="R2" s="31" t="s">
        <v>18</v>
      </c>
      <c r="S2" s="31"/>
      <c r="T2" s="31"/>
      <c r="U2" s="31"/>
      <c r="V2" s="31"/>
      <c r="W2" s="31" t="s">
        <v>17</v>
      </c>
      <c r="X2" s="31"/>
      <c r="Y2" s="31"/>
      <c r="Z2" s="31"/>
      <c r="AA2" s="32"/>
    </row>
    <row r="3" spans="1:27" ht="21.75" customHeight="1">
      <c r="A3" s="36"/>
      <c r="B3" s="37"/>
      <c r="C3" s="1">
        <v>12</v>
      </c>
      <c r="D3" s="1">
        <v>13</v>
      </c>
      <c r="E3" s="1">
        <v>14</v>
      </c>
      <c r="F3" s="1">
        <v>15</v>
      </c>
      <c r="G3" s="1">
        <v>16</v>
      </c>
      <c r="H3" s="1">
        <v>12</v>
      </c>
      <c r="I3" s="1">
        <v>13</v>
      </c>
      <c r="J3" s="1">
        <v>14</v>
      </c>
      <c r="K3" s="1">
        <v>15</v>
      </c>
      <c r="L3" s="1">
        <v>16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12</v>
      </c>
      <c r="X3" s="1">
        <v>13</v>
      </c>
      <c r="Y3" s="1">
        <v>14</v>
      </c>
      <c r="Z3" s="27">
        <v>15</v>
      </c>
      <c r="AA3" s="7">
        <v>16</v>
      </c>
    </row>
    <row r="4" spans="1:27" ht="21.75" customHeight="1">
      <c r="A4" s="33" t="s">
        <v>2</v>
      </c>
      <c r="B4" s="4" t="s">
        <v>3</v>
      </c>
      <c r="C4" s="5">
        <v>18278</v>
      </c>
      <c r="D4" s="5">
        <v>18755</v>
      </c>
      <c r="E4" s="5">
        <v>18972</v>
      </c>
      <c r="F4" s="5">
        <v>19310</v>
      </c>
      <c r="G4" s="5">
        <v>5043</v>
      </c>
      <c r="H4" s="5">
        <v>60191</v>
      </c>
      <c r="I4" s="5">
        <v>60850</v>
      </c>
      <c r="J4" s="5">
        <v>61239</v>
      </c>
      <c r="K4" s="5">
        <v>61674</v>
      </c>
      <c r="L4" s="5">
        <v>15169</v>
      </c>
      <c r="M4" s="5">
        <v>93</v>
      </c>
      <c r="N4" s="5">
        <v>101</v>
      </c>
      <c r="O4" s="5">
        <v>110</v>
      </c>
      <c r="P4" s="5">
        <v>114</v>
      </c>
      <c r="Q4" s="5">
        <v>71</v>
      </c>
      <c r="R4" s="5">
        <v>108</v>
      </c>
      <c r="S4" s="5">
        <v>117</v>
      </c>
      <c r="T4" s="5">
        <v>135</v>
      </c>
      <c r="U4" s="5">
        <v>132</v>
      </c>
      <c r="V4" s="5">
        <v>85</v>
      </c>
      <c r="W4" s="17">
        <f>ROUND(R4/H4*1000,2)</f>
        <v>1.79</v>
      </c>
      <c r="X4" s="17">
        <f>ROUND(S4/I4*1000,2)</f>
        <v>1.92</v>
      </c>
      <c r="Y4" s="17">
        <f>ROUND(T4/J4*1000,2)</f>
        <v>2.2</v>
      </c>
      <c r="Z4" s="28">
        <f>ROUND(U4/K4*1000,2)</f>
        <v>2.14</v>
      </c>
      <c r="AA4" s="18">
        <f>ROUND(V4/L4*1000,2)</f>
        <v>5.6</v>
      </c>
    </row>
    <row r="5" spans="1:27" ht="21.75" customHeight="1">
      <c r="A5" s="33"/>
      <c r="B5" s="4" t="s">
        <v>4</v>
      </c>
      <c r="C5" s="16" t="s">
        <v>25</v>
      </c>
      <c r="D5" s="6">
        <f>ROUND(D4/C4*100,1)</f>
        <v>102.6</v>
      </c>
      <c r="E5" s="6">
        <f>ROUND(E4/D4*100,1)</f>
        <v>101.2</v>
      </c>
      <c r="F5" s="6">
        <f>ROUND(F4/E4*100,1)</f>
        <v>101.8</v>
      </c>
      <c r="G5" s="6">
        <f>ROUND(G4/F4*100,1)</f>
        <v>26.1</v>
      </c>
      <c r="H5" s="16" t="s">
        <v>25</v>
      </c>
      <c r="I5" s="6">
        <f>ROUND(I4/H4*100,1)</f>
        <v>101.1</v>
      </c>
      <c r="J5" s="6">
        <f>ROUND(J4/I4*100,1)</f>
        <v>100.6</v>
      </c>
      <c r="K5" s="6">
        <f>ROUND(K4/J4*100,1)</f>
        <v>100.7</v>
      </c>
      <c r="L5" s="6">
        <f>ROUND(L4/K4*100,1)</f>
        <v>24.6</v>
      </c>
      <c r="M5" s="16" t="s">
        <v>25</v>
      </c>
      <c r="N5" s="6">
        <f>ROUND(N4/M4*100,1)</f>
        <v>108.6</v>
      </c>
      <c r="O5" s="6">
        <f>ROUND(O4/N4*100,1)</f>
        <v>108.9</v>
      </c>
      <c r="P5" s="6">
        <f>ROUND(P4/O4*100,1)</f>
        <v>103.6</v>
      </c>
      <c r="Q5" s="6">
        <f>ROUND(Q4/P4*100,1)</f>
        <v>62.3</v>
      </c>
      <c r="R5" s="16" t="s">
        <v>25</v>
      </c>
      <c r="S5" s="6">
        <f>ROUND(S4/R4*100,1)</f>
        <v>108.3</v>
      </c>
      <c r="T5" s="6">
        <f>ROUND(T4/S4*100,1)</f>
        <v>115.4</v>
      </c>
      <c r="U5" s="6">
        <f>ROUND(U4/T4*100,1)</f>
        <v>97.8</v>
      </c>
      <c r="V5" s="6">
        <f>ROUND(V4/U4*100,1)</f>
        <v>64.4</v>
      </c>
      <c r="W5" s="16" t="s">
        <v>25</v>
      </c>
      <c r="X5" s="21">
        <f>ROUND(X4/W4*100,1)</f>
        <v>107.3</v>
      </c>
      <c r="Y5" s="21">
        <f>ROUND(Y4/X4*100,1)</f>
        <v>114.6</v>
      </c>
      <c r="Z5" s="29">
        <f>ROUND(Z4/Y4*100,1)</f>
        <v>97.3</v>
      </c>
      <c r="AA5" s="22">
        <f>ROUND(AA4/Z4*100,1)</f>
        <v>261.7</v>
      </c>
    </row>
    <row r="6" spans="1:27" ht="21.75" customHeight="1">
      <c r="A6" s="34" t="s">
        <v>34</v>
      </c>
      <c r="B6" s="4" t="s">
        <v>3</v>
      </c>
      <c r="C6" s="5">
        <v>60592</v>
      </c>
      <c r="D6" s="5">
        <v>61456</v>
      </c>
      <c r="E6" s="5">
        <v>62314</v>
      </c>
      <c r="F6" s="5">
        <v>52740</v>
      </c>
      <c r="G6" s="5">
        <v>40440</v>
      </c>
      <c r="H6" s="5">
        <v>182714</v>
      </c>
      <c r="I6" s="5">
        <v>183741</v>
      </c>
      <c r="J6" s="5">
        <v>184935</v>
      </c>
      <c r="K6" s="5">
        <v>150916</v>
      </c>
      <c r="L6" s="5">
        <v>109141</v>
      </c>
      <c r="M6" s="5">
        <v>292</v>
      </c>
      <c r="N6" s="5">
        <v>316</v>
      </c>
      <c r="O6" s="5">
        <v>331</v>
      </c>
      <c r="P6" s="5">
        <v>257</v>
      </c>
      <c r="Q6" s="5">
        <v>226</v>
      </c>
      <c r="R6" s="5">
        <v>361</v>
      </c>
      <c r="S6" s="5">
        <v>400</v>
      </c>
      <c r="T6" s="5">
        <v>430</v>
      </c>
      <c r="U6" s="5">
        <v>344</v>
      </c>
      <c r="V6" s="5">
        <v>303</v>
      </c>
      <c r="W6" s="17">
        <f>ROUND(R6/H6*1000,2)</f>
        <v>1.98</v>
      </c>
      <c r="X6" s="17">
        <f>ROUND(S6/I6*1000,2)</f>
        <v>2.18</v>
      </c>
      <c r="Y6" s="17">
        <f>ROUND(T6/J6*1000,2)</f>
        <v>2.33</v>
      </c>
      <c r="Z6" s="17">
        <f>ROUND(U6/K6*1000,2)</f>
        <v>2.28</v>
      </c>
      <c r="AA6" s="18">
        <f>ROUND(V6/L6*1000,2)</f>
        <v>2.78</v>
      </c>
    </row>
    <row r="7" spans="1:27" ht="21.75" customHeight="1">
      <c r="A7" s="33"/>
      <c r="B7" s="4" t="s">
        <v>4</v>
      </c>
      <c r="C7" s="6">
        <v>77.6</v>
      </c>
      <c r="D7" s="6">
        <f>ROUND(D6/C6*100,1)</f>
        <v>101.4</v>
      </c>
      <c r="E7" s="6">
        <f>ROUND(E6/D6*100,1)</f>
        <v>101.4</v>
      </c>
      <c r="F7" s="6">
        <f>ROUND(F6/E6*100,1)</f>
        <v>84.6</v>
      </c>
      <c r="G7" s="6">
        <f>ROUND(G6/F6*100,1)</f>
        <v>76.7</v>
      </c>
      <c r="H7" s="6">
        <v>100.6</v>
      </c>
      <c r="I7" s="6">
        <f>ROUND(I6/H6*100,1)</f>
        <v>100.6</v>
      </c>
      <c r="J7" s="6">
        <f>ROUND(J6/I6*100,1)</f>
        <v>100.6</v>
      </c>
      <c r="K7" s="6">
        <f>ROUND(K6/J6*100,1)</f>
        <v>81.6</v>
      </c>
      <c r="L7" s="6">
        <f>ROUND(L6/K6*100,1)</f>
        <v>72.3</v>
      </c>
      <c r="M7" s="6">
        <v>101.1</v>
      </c>
      <c r="N7" s="6">
        <f>ROUND(N6/M6*100,1)</f>
        <v>108.2</v>
      </c>
      <c r="O7" s="6">
        <f>ROUND(O6/N6*100,1)</f>
        <v>104.7</v>
      </c>
      <c r="P7" s="6">
        <f>ROUND(P6/O6*100,1)</f>
        <v>77.6</v>
      </c>
      <c r="Q7" s="6">
        <f>ROUND(Q6/P6*100,1)</f>
        <v>87.9</v>
      </c>
      <c r="R7" s="6">
        <v>100.2</v>
      </c>
      <c r="S7" s="6">
        <f>ROUND(S6/R6*100,1)</f>
        <v>110.8</v>
      </c>
      <c r="T7" s="6">
        <f>ROUND(T6/S6*100,1)</f>
        <v>107.5</v>
      </c>
      <c r="U7" s="6">
        <f>ROUND(U6/T6*100,1)</f>
        <v>80</v>
      </c>
      <c r="V7" s="6">
        <f>ROUND(V6/U6*100,1)</f>
        <v>88.1</v>
      </c>
      <c r="W7" s="6">
        <v>100</v>
      </c>
      <c r="X7" s="21">
        <f>ROUND(X6/W6*100,1)</f>
        <v>110.1</v>
      </c>
      <c r="Y7" s="21">
        <f>ROUND(Y6/X6*100,1)</f>
        <v>106.9</v>
      </c>
      <c r="Z7" s="21">
        <f>ROUND(Z6/Y6*100,1)</f>
        <v>97.9</v>
      </c>
      <c r="AA7" s="22">
        <f>ROUND(AA6/Z6*100,1)</f>
        <v>121.9</v>
      </c>
    </row>
    <row r="8" spans="1:27" ht="21.75" customHeight="1">
      <c r="A8" s="34" t="s">
        <v>35</v>
      </c>
      <c r="B8" s="4" t="s">
        <v>3</v>
      </c>
      <c r="C8" s="5">
        <v>23282</v>
      </c>
      <c r="D8" s="5">
        <v>23411</v>
      </c>
      <c r="E8" s="5">
        <v>23552</v>
      </c>
      <c r="F8" s="5">
        <v>23653</v>
      </c>
      <c r="G8" s="5">
        <v>18918</v>
      </c>
      <c r="H8" s="5">
        <v>77045</v>
      </c>
      <c r="I8" s="5">
        <v>76632</v>
      </c>
      <c r="J8" s="5">
        <v>75991</v>
      </c>
      <c r="K8" s="5">
        <v>75299</v>
      </c>
      <c r="L8" s="5">
        <v>58749</v>
      </c>
      <c r="M8" s="5">
        <v>113</v>
      </c>
      <c r="N8" s="5">
        <v>114</v>
      </c>
      <c r="O8" s="5">
        <v>108</v>
      </c>
      <c r="P8" s="5">
        <v>105</v>
      </c>
      <c r="Q8" s="5">
        <v>82</v>
      </c>
      <c r="R8" s="5">
        <v>124</v>
      </c>
      <c r="S8" s="5">
        <v>122</v>
      </c>
      <c r="T8" s="5">
        <v>116</v>
      </c>
      <c r="U8" s="5">
        <v>115</v>
      </c>
      <c r="V8" s="5">
        <v>90</v>
      </c>
      <c r="W8" s="17">
        <f>ROUND(R8/H8*1000,2)</f>
        <v>1.61</v>
      </c>
      <c r="X8" s="17">
        <f>ROUND(S8/I8*1000,2)</f>
        <v>1.59</v>
      </c>
      <c r="Y8" s="17">
        <f>ROUND(T8/J8*1000,2)</f>
        <v>1.53</v>
      </c>
      <c r="Z8" s="17">
        <f>ROUND(U8/K8*1000,2)</f>
        <v>1.53</v>
      </c>
      <c r="AA8" s="18">
        <f>ROUND(V8/L8*1000,2)</f>
        <v>1.53</v>
      </c>
    </row>
    <row r="9" spans="1:27" ht="21.75" customHeight="1">
      <c r="A9" s="33"/>
      <c r="B9" s="4" t="s">
        <v>4</v>
      </c>
      <c r="C9" s="6">
        <v>100.4</v>
      </c>
      <c r="D9" s="6">
        <f>ROUND(D8/C8*100,1)</f>
        <v>100.6</v>
      </c>
      <c r="E9" s="6">
        <f>ROUND(E8/D8*100,1)</f>
        <v>100.6</v>
      </c>
      <c r="F9" s="6">
        <f>ROUND(F8/E8*100,1)</f>
        <v>100.4</v>
      </c>
      <c r="G9" s="6">
        <f>ROUND(G8/F8*100,1)</f>
        <v>80</v>
      </c>
      <c r="H9" s="6">
        <v>99.5</v>
      </c>
      <c r="I9" s="6">
        <f>ROUND(I8/H8*100,1)</f>
        <v>99.5</v>
      </c>
      <c r="J9" s="6">
        <f>ROUND(J8/I8*100,1)</f>
        <v>99.2</v>
      </c>
      <c r="K9" s="6">
        <f>ROUND(K8/J8*100,1)</f>
        <v>99.1</v>
      </c>
      <c r="L9" s="6">
        <f>ROUND(L8/K8*100,1)</f>
        <v>78</v>
      </c>
      <c r="M9" s="6">
        <v>97.4</v>
      </c>
      <c r="N9" s="6">
        <f>ROUND(N8/M8*100,1)</f>
        <v>100.9</v>
      </c>
      <c r="O9" s="6">
        <f>ROUND(O8/N8*100,1)</f>
        <v>94.7</v>
      </c>
      <c r="P9" s="6">
        <f>ROUND(P8/O8*100,1)</f>
        <v>97.2</v>
      </c>
      <c r="Q9" s="6">
        <f>ROUND(Q8/P8*100,1)</f>
        <v>78.1</v>
      </c>
      <c r="R9" s="6">
        <v>96.9</v>
      </c>
      <c r="S9" s="6">
        <f>ROUND(S8/R8*100,1)</f>
        <v>98.4</v>
      </c>
      <c r="T9" s="6">
        <f>ROUND(T8/S8*100,1)</f>
        <v>95.1</v>
      </c>
      <c r="U9" s="6">
        <f>ROUND(U8/T8*100,1)</f>
        <v>99.1</v>
      </c>
      <c r="V9" s="6">
        <f>ROUND(V8/U8*100,1)</f>
        <v>78.3</v>
      </c>
      <c r="W9" s="6">
        <v>100</v>
      </c>
      <c r="X9" s="21">
        <f>ROUND(X8/W8*100,1)</f>
        <v>98.8</v>
      </c>
      <c r="Y9" s="21">
        <f>ROUND(Y8/X8*100,1)</f>
        <v>96.2</v>
      </c>
      <c r="Z9" s="21">
        <f>ROUND(Z8/Y8*100,1)</f>
        <v>100</v>
      </c>
      <c r="AA9" s="22">
        <f>ROUND(AA8/Z8*100,1)</f>
        <v>100</v>
      </c>
    </row>
    <row r="10" spans="1:27" ht="21.75" customHeight="1">
      <c r="A10" s="34" t="s">
        <v>36</v>
      </c>
      <c r="B10" s="4" t="s">
        <v>3</v>
      </c>
      <c r="C10" s="5">
        <v>14711</v>
      </c>
      <c r="D10" s="5">
        <v>14675</v>
      </c>
      <c r="E10" s="5">
        <v>14667</v>
      </c>
      <c r="F10" s="5">
        <v>14586</v>
      </c>
      <c r="G10" s="5">
        <v>14626</v>
      </c>
      <c r="H10" s="5">
        <v>43084</v>
      </c>
      <c r="I10" s="5">
        <v>42239</v>
      </c>
      <c r="J10" s="5">
        <v>41490</v>
      </c>
      <c r="K10" s="5">
        <v>40612</v>
      </c>
      <c r="L10" s="5">
        <v>39941</v>
      </c>
      <c r="M10" s="5">
        <v>127</v>
      </c>
      <c r="N10" s="5">
        <v>127</v>
      </c>
      <c r="O10" s="5">
        <v>130</v>
      </c>
      <c r="P10" s="5">
        <v>138</v>
      </c>
      <c r="Q10" s="5">
        <v>145</v>
      </c>
      <c r="R10" s="5">
        <v>168</v>
      </c>
      <c r="S10" s="5">
        <v>166</v>
      </c>
      <c r="T10" s="5">
        <v>163</v>
      </c>
      <c r="U10" s="5">
        <v>167</v>
      </c>
      <c r="V10" s="5">
        <v>176</v>
      </c>
      <c r="W10" s="17">
        <f>ROUND(R10/H10*1000,2)</f>
        <v>3.9</v>
      </c>
      <c r="X10" s="17">
        <f>ROUND(S10/I10*1000,2)</f>
        <v>3.93</v>
      </c>
      <c r="Y10" s="17">
        <f>ROUND(T10/J10*1000,2)</f>
        <v>3.93</v>
      </c>
      <c r="Z10" s="17">
        <f>ROUND(U10/K10*1000,2)</f>
        <v>4.11</v>
      </c>
      <c r="AA10" s="18">
        <f>ROUND(V10/L10*1000,2)</f>
        <v>4.41</v>
      </c>
    </row>
    <row r="11" spans="1:27" ht="21.75" customHeight="1" thickBot="1">
      <c r="A11" s="38"/>
      <c r="B11" s="10" t="s">
        <v>4</v>
      </c>
      <c r="C11" s="11">
        <v>99.2</v>
      </c>
      <c r="D11" s="6">
        <f>ROUND(D10/C10*100,1)</f>
        <v>99.8</v>
      </c>
      <c r="E11" s="6">
        <f>ROUND(E10/D10*100,1)</f>
        <v>99.9</v>
      </c>
      <c r="F11" s="6">
        <f>ROUND(F10/E10*100,1)</f>
        <v>99.4</v>
      </c>
      <c r="G11" s="6">
        <f>ROUND(G10/F10*100,1)</f>
        <v>100.3</v>
      </c>
      <c r="H11" s="11">
        <v>98</v>
      </c>
      <c r="I11" s="6">
        <f>ROUND(I10/H10*100,1)</f>
        <v>98</v>
      </c>
      <c r="J11" s="6">
        <f>ROUND(J10/I10*100,1)</f>
        <v>98.2</v>
      </c>
      <c r="K11" s="6">
        <f>ROUND(K10/J10*100,1)</f>
        <v>97.9</v>
      </c>
      <c r="L11" s="6">
        <f>ROUND(L10/K10*100,1)</f>
        <v>98.3</v>
      </c>
      <c r="M11" s="11">
        <v>94.7</v>
      </c>
      <c r="N11" s="6">
        <f>ROUND(N10/M10*100,1)</f>
        <v>100</v>
      </c>
      <c r="O11" s="6">
        <f>ROUND(O10/N10*100,1)</f>
        <v>102.4</v>
      </c>
      <c r="P11" s="6">
        <f>ROUND(P10/O10*100,1)</f>
        <v>106.2</v>
      </c>
      <c r="Q11" s="6">
        <f>ROUND(Q10/P10*100,1)</f>
        <v>105.1</v>
      </c>
      <c r="R11" s="11">
        <v>92.5</v>
      </c>
      <c r="S11" s="6">
        <f>ROUND(S10/R10*100,1)</f>
        <v>98.8</v>
      </c>
      <c r="T11" s="6">
        <f>ROUND(T10/S10*100,1)</f>
        <v>98.2</v>
      </c>
      <c r="U11" s="6">
        <f>ROUND(U10/T10*100,1)</f>
        <v>102.5</v>
      </c>
      <c r="V11" s="6">
        <f>ROUND(V10/U10*100,1)</f>
        <v>105.4</v>
      </c>
      <c r="W11" s="11">
        <v>94.9</v>
      </c>
      <c r="X11" s="21">
        <f>ROUND(X10/W10*100,1)</f>
        <v>100.8</v>
      </c>
      <c r="Y11" s="21">
        <f>ROUND(Y10/X10*100,1)</f>
        <v>100</v>
      </c>
      <c r="Z11" s="21">
        <f>ROUND(Z10/Y10*100,1)</f>
        <v>104.6</v>
      </c>
      <c r="AA11" s="22">
        <f>ROUND(AA10/Z10*100,1)</f>
        <v>107.3</v>
      </c>
    </row>
    <row r="12" spans="1:27" ht="21.75" customHeight="1">
      <c r="A12" s="39" t="s">
        <v>5</v>
      </c>
      <c r="B12" s="14" t="s">
        <v>3</v>
      </c>
      <c r="C12" s="15">
        <f aca="true" t="shared" si="0" ref="C12:V12">+C4+C6+C8+C10</f>
        <v>116863</v>
      </c>
      <c r="D12" s="15">
        <f t="shared" si="0"/>
        <v>118297</v>
      </c>
      <c r="E12" s="15">
        <f t="shared" si="0"/>
        <v>119505</v>
      </c>
      <c r="F12" s="15">
        <f t="shared" si="0"/>
        <v>110289</v>
      </c>
      <c r="G12" s="15">
        <f t="shared" si="0"/>
        <v>79027</v>
      </c>
      <c r="H12" s="15">
        <f>+H6+H8+H10</f>
        <v>302843</v>
      </c>
      <c r="I12" s="15">
        <f t="shared" si="0"/>
        <v>363462</v>
      </c>
      <c r="J12" s="15">
        <f t="shared" si="0"/>
        <v>363655</v>
      </c>
      <c r="K12" s="15">
        <f t="shared" si="0"/>
        <v>328501</v>
      </c>
      <c r="L12" s="15">
        <f t="shared" si="0"/>
        <v>223000</v>
      </c>
      <c r="M12" s="15">
        <f>+M6+M8+M10</f>
        <v>532</v>
      </c>
      <c r="N12" s="15">
        <f t="shared" si="0"/>
        <v>658</v>
      </c>
      <c r="O12" s="15">
        <f t="shared" si="0"/>
        <v>679</v>
      </c>
      <c r="P12" s="15">
        <f t="shared" si="0"/>
        <v>614</v>
      </c>
      <c r="Q12" s="15">
        <f t="shared" si="0"/>
        <v>524</v>
      </c>
      <c r="R12" s="15">
        <f>+R6+R8+R10</f>
        <v>653</v>
      </c>
      <c r="S12" s="15">
        <f t="shared" si="0"/>
        <v>805</v>
      </c>
      <c r="T12" s="15">
        <f t="shared" si="0"/>
        <v>844</v>
      </c>
      <c r="U12" s="15">
        <f t="shared" si="0"/>
        <v>758</v>
      </c>
      <c r="V12" s="15">
        <f t="shared" si="0"/>
        <v>654</v>
      </c>
      <c r="W12" s="19">
        <f>ROUND(R12/H12*1000,2)</f>
        <v>2.16</v>
      </c>
      <c r="X12" s="19">
        <f>ROUND(S12/I12*1000,2)</f>
        <v>2.21</v>
      </c>
      <c r="Y12" s="19">
        <f>ROUND(T12/J12*1000,2)</f>
        <v>2.32</v>
      </c>
      <c r="Z12" s="19">
        <f>ROUND(U12/K12*1000,2)</f>
        <v>2.31</v>
      </c>
      <c r="AA12" s="20">
        <f>ROUND(V12/L12*1000,2)</f>
        <v>2.93</v>
      </c>
    </row>
    <row r="13" spans="1:27" ht="21.75" customHeight="1" thickBot="1">
      <c r="A13" s="40"/>
      <c r="B13" s="8" t="s">
        <v>4</v>
      </c>
      <c r="C13" s="9">
        <v>100.7</v>
      </c>
      <c r="D13" s="9">
        <f>ROUND(D12/C12*100,1)</f>
        <v>101.2</v>
      </c>
      <c r="E13" s="9">
        <f>ROUND(E12/D12*100,1)</f>
        <v>101</v>
      </c>
      <c r="F13" s="9">
        <f>ROUND(F12/E12*100,1)</f>
        <v>92.3</v>
      </c>
      <c r="G13" s="9">
        <f>ROUND(G12/F12*100,1)</f>
        <v>71.7</v>
      </c>
      <c r="H13" s="9">
        <v>100.2</v>
      </c>
      <c r="I13" s="9">
        <f>ROUND(I12/H12*100,1)</f>
        <v>120</v>
      </c>
      <c r="J13" s="9">
        <f>ROUND(J12/I12*100,1)</f>
        <v>100.1</v>
      </c>
      <c r="K13" s="9">
        <f>ROUND(K12/J12*100,1)</f>
        <v>90.3</v>
      </c>
      <c r="L13" s="9">
        <f>ROUND(L12/K12*100,1)</f>
        <v>67.9</v>
      </c>
      <c r="M13" s="9">
        <v>99</v>
      </c>
      <c r="N13" s="9">
        <f>ROUND(N12/M12*100,1)</f>
        <v>123.7</v>
      </c>
      <c r="O13" s="9">
        <f>ROUND(O12/N12*100,1)</f>
        <v>103.2</v>
      </c>
      <c r="P13" s="9">
        <f>ROUND(P12/O12*100,1)</f>
        <v>90.4</v>
      </c>
      <c r="Q13" s="9">
        <f>ROUND(Q12/P12*100,1)</f>
        <v>85.3</v>
      </c>
      <c r="R13" s="9">
        <v>97.9</v>
      </c>
      <c r="S13" s="9">
        <f>ROUND(S12/R12*100,1)</f>
        <v>123.3</v>
      </c>
      <c r="T13" s="9">
        <f>ROUND(T12/S12*100,1)</f>
        <v>104.8</v>
      </c>
      <c r="U13" s="9">
        <f>ROUND(U12/T12*100,1)</f>
        <v>89.8</v>
      </c>
      <c r="V13" s="9">
        <f>ROUND(V12/U12*100,1)</f>
        <v>86.3</v>
      </c>
      <c r="W13" s="9">
        <v>95.2</v>
      </c>
      <c r="X13" s="21">
        <f>ROUND(X12/W12*100,1)</f>
        <v>102.3</v>
      </c>
      <c r="Y13" s="21">
        <f>ROUND(Y12/X12*100,1)</f>
        <v>105</v>
      </c>
      <c r="Z13" s="21">
        <f>ROUND(Z12/Y12*100,1)</f>
        <v>99.6</v>
      </c>
      <c r="AA13" s="22">
        <f>ROUND(AA12/Z12*100,1)</f>
        <v>126.8</v>
      </c>
    </row>
    <row r="14" spans="1:27" ht="21.75" customHeight="1">
      <c r="A14" s="41" t="s">
        <v>6</v>
      </c>
      <c r="B14" s="12" t="s">
        <v>3</v>
      </c>
      <c r="C14" s="13">
        <v>177637</v>
      </c>
      <c r="D14" s="13">
        <v>179101</v>
      </c>
      <c r="E14" s="13">
        <v>181026</v>
      </c>
      <c r="F14" s="13">
        <v>182363</v>
      </c>
      <c r="G14" s="13">
        <v>183865</v>
      </c>
      <c r="H14" s="13">
        <v>456434</v>
      </c>
      <c r="I14" s="13">
        <v>456551</v>
      </c>
      <c r="J14" s="13">
        <v>457131</v>
      </c>
      <c r="K14" s="13">
        <v>457074</v>
      </c>
      <c r="L14" s="13">
        <v>456569</v>
      </c>
      <c r="M14" s="13">
        <v>1628</v>
      </c>
      <c r="N14" s="13">
        <v>1739</v>
      </c>
      <c r="O14" s="13">
        <v>1853</v>
      </c>
      <c r="P14" s="13">
        <v>2015</v>
      </c>
      <c r="Q14" s="13">
        <v>2130</v>
      </c>
      <c r="R14" s="13">
        <v>2006</v>
      </c>
      <c r="S14" s="13">
        <v>2152</v>
      </c>
      <c r="T14" s="13">
        <v>2298</v>
      </c>
      <c r="U14" s="13">
        <v>2495</v>
      </c>
      <c r="V14" s="13">
        <v>2626</v>
      </c>
      <c r="W14" s="19">
        <f>ROUND(R14/H14*1000,2)</f>
        <v>4.39</v>
      </c>
      <c r="X14" s="19">
        <f>ROUND(S14/I14*1000,2)</f>
        <v>4.71</v>
      </c>
      <c r="Y14" s="19">
        <f>ROUND(T14/J14*1000,2)</f>
        <v>5.03</v>
      </c>
      <c r="Z14" s="19">
        <f>ROUND(U14/K14*1000,2)</f>
        <v>5.46</v>
      </c>
      <c r="AA14" s="20">
        <f>ROUND(V14/L14*1000,2)</f>
        <v>5.75</v>
      </c>
    </row>
    <row r="15" spans="1:27" ht="21.75" customHeight="1">
      <c r="A15" s="33"/>
      <c r="B15" s="4" t="s">
        <v>4</v>
      </c>
      <c r="C15" s="6">
        <v>100</v>
      </c>
      <c r="D15" s="6">
        <f>ROUND(D14/C14*100,1)</f>
        <v>100.8</v>
      </c>
      <c r="E15" s="6">
        <f>ROUND(E14/D14*100,1)</f>
        <v>101.1</v>
      </c>
      <c r="F15" s="6">
        <f>ROUND(F14/E14*100,1)</f>
        <v>100.7</v>
      </c>
      <c r="G15" s="6">
        <f>ROUND(G14/F14*100,1)</f>
        <v>100.8</v>
      </c>
      <c r="H15" s="6">
        <v>100</v>
      </c>
      <c r="I15" s="6">
        <f>ROUND(I14/H14*100,1)</f>
        <v>100</v>
      </c>
      <c r="J15" s="6">
        <f>ROUND(J14/I14*100,1)</f>
        <v>100.1</v>
      </c>
      <c r="K15" s="6">
        <f>ROUND(K14/J14*100,1)</f>
        <v>100</v>
      </c>
      <c r="L15" s="6">
        <f>ROUND(L14/K14*100,1)</f>
        <v>99.9</v>
      </c>
      <c r="M15" s="6">
        <v>104.5</v>
      </c>
      <c r="N15" s="6">
        <f>ROUND(N14/M14*100,1)</f>
        <v>106.8</v>
      </c>
      <c r="O15" s="6">
        <f>ROUND(O14/N14*100,1)</f>
        <v>106.6</v>
      </c>
      <c r="P15" s="6">
        <f>ROUND(P14/O14*100,1)</f>
        <v>108.7</v>
      </c>
      <c r="Q15" s="6">
        <f>ROUND(Q14/P14*100,1)</f>
        <v>105.7</v>
      </c>
      <c r="R15" s="6">
        <v>103.5</v>
      </c>
      <c r="S15" s="6">
        <f>ROUND(S14/R14*100,1)</f>
        <v>107.3</v>
      </c>
      <c r="T15" s="6">
        <f>ROUND(T14/S14*100,1)</f>
        <v>106.8</v>
      </c>
      <c r="U15" s="6">
        <f>ROUND(U14/T14*100,1)</f>
        <v>108.6</v>
      </c>
      <c r="V15" s="6">
        <f>ROUND(V14/U14*100,1)</f>
        <v>105.3</v>
      </c>
      <c r="W15" s="6">
        <v>105.3</v>
      </c>
      <c r="X15" s="21">
        <f>ROUND(X14/W14*100,1)</f>
        <v>107.3</v>
      </c>
      <c r="Y15" s="21">
        <f>ROUND(Y14/X14*100,1)</f>
        <v>106.8</v>
      </c>
      <c r="Z15" s="21">
        <f>ROUND(Z14/Y14*100,1)</f>
        <v>108.5</v>
      </c>
      <c r="AA15" s="22">
        <f>ROUND(AA14/Z14*100,1)</f>
        <v>105.3</v>
      </c>
    </row>
    <row r="16" spans="1:27" ht="21.75" customHeight="1">
      <c r="A16" s="34" t="s">
        <v>7</v>
      </c>
      <c r="B16" s="4" t="s">
        <v>3</v>
      </c>
      <c r="C16" s="5">
        <v>16237</v>
      </c>
      <c r="D16" s="5">
        <v>16372</v>
      </c>
      <c r="E16" s="5">
        <v>16524</v>
      </c>
      <c r="F16" s="5">
        <v>16754</v>
      </c>
      <c r="G16" s="5">
        <v>21759</v>
      </c>
      <c r="H16" s="5">
        <v>47348</v>
      </c>
      <c r="I16" s="5">
        <v>47093</v>
      </c>
      <c r="J16" s="5">
        <v>46865</v>
      </c>
      <c r="K16" s="5">
        <v>46654</v>
      </c>
      <c r="L16" s="5">
        <v>62356</v>
      </c>
      <c r="M16" s="5">
        <v>97</v>
      </c>
      <c r="N16" s="5">
        <v>106</v>
      </c>
      <c r="O16" s="5">
        <v>119</v>
      </c>
      <c r="P16" s="5">
        <v>129</v>
      </c>
      <c r="Q16" s="5">
        <v>156</v>
      </c>
      <c r="R16" s="5">
        <v>115</v>
      </c>
      <c r="S16" s="5">
        <v>133</v>
      </c>
      <c r="T16" s="5">
        <v>151</v>
      </c>
      <c r="U16" s="5">
        <v>159</v>
      </c>
      <c r="V16" s="5">
        <v>185</v>
      </c>
      <c r="W16" s="17">
        <f>ROUND(R16/H16*1000,2)</f>
        <v>2.43</v>
      </c>
      <c r="X16" s="17">
        <f>ROUND(S16/I16*1000,2)</f>
        <v>2.82</v>
      </c>
      <c r="Y16" s="17">
        <f>ROUND(T16/J16*1000,2)</f>
        <v>3.22</v>
      </c>
      <c r="Z16" s="17">
        <f>ROUND(U16/K16*1000,2)</f>
        <v>3.41</v>
      </c>
      <c r="AA16" s="18">
        <f>ROUND(V16/L16*1000,2)</f>
        <v>2.97</v>
      </c>
    </row>
    <row r="17" spans="1:27" ht="21.75" customHeight="1">
      <c r="A17" s="33"/>
      <c r="B17" s="4" t="s">
        <v>4</v>
      </c>
      <c r="C17" s="6">
        <v>98.3</v>
      </c>
      <c r="D17" s="6">
        <f>ROUND(D16/C16*100,1)</f>
        <v>100.8</v>
      </c>
      <c r="E17" s="6">
        <f>ROUND(E16/D16*100,1)</f>
        <v>100.9</v>
      </c>
      <c r="F17" s="6">
        <f>ROUND(F16/E16*100,1)</f>
        <v>101.4</v>
      </c>
      <c r="G17" s="6">
        <f>ROUND(G16/F16*100,1)</f>
        <v>129.9</v>
      </c>
      <c r="H17" s="6">
        <v>99.5</v>
      </c>
      <c r="I17" s="6">
        <f>ROUND(I16/H16*100,1)</f>
        <v>99.5</v>
      </c>
      <c r="J17" s="6">
        <f>ROUND(J16/I16*100,1)</f>
        <v>99.5</v>
      </c>
      <c r="K17" s="6">
        <f>ROUND(K16/J16*100,1)</f>
        <v>99.5</v>
      </c>
      <c r="L17" s="6">
        <f>ROUND(L16/K16*100,1)</f>
        <v>133.7</v>
      </c>
      <c r="M17" s="6">
        <v>94.7</v>
      </c>
      <c r="N17" s="6">
        <f>ROUND(N16/M16*100,1)</f>
        <v>109.3</v>
      </c>
      <c r="O17" s="6">
        <f>ROUND(O16/N16*100,1)</f>
        <v>112.3</v>
      </c>
      <c r="P17" s="6">
        <f>ROUND(P16/O16*100,1)</f>
        <v>108.4</v>
      </c>
      <c r="Q17" s="6">
        <f>ROUND(Q16/P16*100,1)</f>
        <v>120.9</v>
      </c>
      <c r="R17" s="6">
        <v>97.2</v>
      </c>
      <c r="S17" s="6">
        <f>ROUND(S16/R16*100,1)</f>
        <v>115.7</v>
      </c>
      <c r="T17" s="6">
        <f>ROUND(T16/S16*100,1)</f>
        <v>113.5</v>
      </c>
      <c r="U17" s="6">
        <f>ROUND(U16/T16*100,1)</f>
        <v>105.3</v>
      </c>
      <c r="V17" s="6">
        <f>ROUND(V16/U16*100,1)</f>
        <v>116.4</v>
      </c>
      <c r="W17" s="6">
        <v>100</v>
      </c>
      <c r="X17" s="21">
        <f>ROUND(X16/W16*100,1)</f>
        <v>116</v>
      </c>
      <c r="Y17" s="21">
        <f>ROUND(Y16/X16*100,1)</f>
        <v>114.2</v>
      </c>
      <c r="Z17" s="21">
        <f>ROUND(Z16/Y16*100,1)</f>
        <v>105.9</v>
      </c>
      <c r="AA17" s="22">
        <f>ROUND(AA16/Z16*100,1)</f>
        <v>87.1</v>
      </c>
    </row>
    <row r="18" spans="1:27" ht="21.75" customHeight="1">
      <c r="A18" s="34" t="s">
        <v>8</v>
      </c>
      <c r="B18" s="4" t="s">
        <v>3</v>
      </c>
      <c r="C18" s="5">
        <v>34312</v>
      </c>
      <c r="D18" s="5">
        <v>34616</v>
      </c>
      <c r="E18" s="5">
        <v>35125</v>
      </c>
      <c r="F18" s="5">
        <v>35478</v>
      </c>
      <c r="G18" s="5">
        <v>35791</v>
      </c>
      <c r="H18" s="5">
        <v>108615</v>
      </c>
      <c r="I18" s="5">
        <v>108583</v>
      </c>
      <c r="J18" s="5">
        <v>108925</v>
      </c>
      <c r="K18" s="5">
        <v>108844</v>
      </c>
      <c r="L18" s="5">
        <v>108893</v>
      </c>
      <c r="M18" s="5">
        <v>236</v>
      </c>
      <c r="N18" s="5">
        <v>277</v>
      </c>
      <c r="O18" s="5">
        <v>320</v>
      </c>
      <c r="P18" s="5">
        <v>340</v>
      </c>
      <c r="Q18" s="5">
        <v>347</v>
      </c>
      <c r="R18" s="5">
        <v>283</v>
      </c>
      <c r="S18" s="5">
        <v>340</v>
      </c>
      <c r="T18" s="5">
        <v>398</v>
      </c>
      <c r="U18" s="5">
        <v>417</v>
      </c>
      <c r="V18" s="5">
        <v>423</v>
      </c>
      <c r="W18" s="17">
        <f>ROUND(R18/H18*1000,2)</f>
        <v>2.61</v>
      </c>
      <c r="X18" s="17">
        <f>ROUND(S18/I18*1000,2)</f>
        <v>3.13</v>
      </c>
      <c r="Y18" s="17">
        <f>ROUND(T18/J18*1000,2)</f>
        <v>3.65</v>
      </c>
      <c r="Z18" s="17">
        <f>ROUND(U18/K18*1000,2)</f>
        <v>3.83</v>
      </c>
      <c r="AA18" s="18">
        <f>ROUND(V18/L18*1000,2)</f>
        <v>3.88</v>
      </c>
    </row>
    <row r="19" spans="1:27" ht="21.75" customHeight="1">
      <c r="A19" s="33"/>
      <c r="B19" s="4" t="s">
        <v>4</v>
      </c>
      <c r="C19" s="6">
        <v>101.8</v>
      </c>
      <c r="D19" s="6">
        <f>ROUND(D18/C18*100,1)</f>
        <v>100.9</v>
      </c>
      <c r="E19" s="6">
        <f>ROUND(E18/D18*100,1)</f>
        <v>101.5</v>
      </c>
      <c r="F19" s="6">
        <f>ROUND(F18/E18*100,1)</f>
        <v>101</v>
      </c>
      <c r="G19" s="6">
        <f>ROUND(G18/F18*100,1)</f>
        <v>100.9</v>
      </c>
      <c r="H19" s="6">
        <v>100</v>
      </c>
      <c r="I19" s="6">
        <f>ROUND(I18/H18*100,1)</f>
        <v>100</v>
      </c>
      <c r="J19" s="6">
        <f>ROUND(J18/I18*100,1)</f>
        <v>100.3</v>
      </c>
      <c r="K19" s="6">
        <f>ROUND(K18/J18*100,1)</f>
        <v>99.9</v>
      </c>
      <c r="L19" s="6">
        <f>ROUND(L18/K18*100,1)</f>
        <v>100</v>
      </c>
      <c r="M19" s="6">
        <v>111.5</v>
      </c>
      <c r="N19" s="6">
        <f>ROUND(N18/M18*100,1)</f>
        <v>117.4</v>
      </c>
      <c r="O19" s="6">
        <f>ROUND(O18/N18*100,1)</f>
        <v>115.5</v>
      </c>
      <c r="P19" s="6">
        <f>ROUND(P18/O18*100,1)</f>
        <v>106.3</v>
      </c>
      <c r="Q19" s="6">
        <f>ROUND(Q18/P18*100,1)</f>
        <v>102.1</v>
      </c>
      <c r="R19" s="6">
        <v>112</v>
      </c>
      <c r="S19" s="6">
        <f>ROUND(S18/R18*100,1)</f>
        <v>120.1</v>
      </c>
      <c r="T19" s="6">
        <f>ROUND(T18/S18*100,1)</f>
        <v>117.1</v>
      </c>
      <c r="U19" s="6">
        <f>ROUND(U18/T18*100,1)</f>
        <v>104.8</v>
      </c>
      <c r="V19" s="6">
        <f>ROUND(V18/U18*100,1)</f>
        <v>101.4</v>
      </c>
      <c r="W19" s="6">
        <v>115.8</v>
      </c>
      <c r="X19" s="21">
        <f>ROUND(X18/W18*100,1)</f>
        <v>119.9</v>
      </c>
      <c r="Y19" s="21">
        <f>ROUND(Y18/X18*100,1)</f>
        <v>116.6</v>
      </c>
      <c r="Z19" s="21">
        <f>ROUND(Z18/Y18*100,1)</f>
        <v>104.9</v>
      </c>
      <c r="AA19" s="22">
        <f>ROUND(AA18/Z18*100,1)</f>
        <v>101.3</v>
      </c>
    </row>
    <row r="20" spans="1:27" ht="21.75" customHeight="1">
      <c r="A20" s="33" t="s">
        <v>9</v>
      </c>
      <c r="B20" s="4" t="s">
        <v>3</v>
      </c>
      <c r="C20" s="5">
        <v>8985</v>
      </c>
      <c r="D20" s="5">
        <v>8961</v>
      </c>
      <c r="E20" s="5">
        <v>8961</v>
      </c>
      <c r="F20" s="5">
        <v>9341</v>
      </c>
      <c r="G20" s="5">
        <v>9529</v>
      </c>
      <c r="H20" s="5">
        <v>26381</v>
      </c>
      <c r="I20" s="5">
        <v>25959</v>
      </c>
      <c r="J20" s="5">
        <v>25637</v>
      </c>
      <c r="K20" s="5">
        <v>25701</v>
      </c>
      <c r="L20" s="5">
        <v>25487</v>
      </c>
      <c r="M20" s="5">
        <v>62</v>
      </c>
      <c r="N20" s="5">
        <v>69</v>
      </c>
      <c r="O20" s="5">
        <v>75</v>
      </c>
      <c r="P20" s="5">
        <v>80</v>
      </c>
      <c r="Q20" s="5">
        <v>85</v>
      </c>
      <c r="R20" s="5">
        <v>72</v>
      </c>
      <c r="S20" s="5">
        <v>83</v>
      </c>
      <c r="T20" s="5">
        <v>90</v>
      </c>
      <c r="U20" s="5">
        <v>98</v>
      </c>
      <c r="V20" s="5">
        <v>103</v>
      </c>
      <c r="W20" s="17">
        <f>ROUND(R20/H20*1000,2)</f>
        <v>2.73</v>
      </c>
      <c r="X20" s="17">
        <f>ROUND(S20/I20*1000,2)</f>
        <v>3.2</v>
      </c>
      <c r="Y20" s="17">
        <f>ROUND(T20/J20*1000,2)</f>
        <v>3.51</v>
      </c>
      <c r="Z20" s="17">
        <f>ROUND(U20/K20*1000,2)</f>
        <v>3.81</v>
      </c>
      <c r="AA20" s="18">
        <f>ROUND(V20/L20*1000,2)</f>
        <v>4.04</v>
      </c>
    </row>
    <row r="21" spans="1:27" ht="21.75" customHeight="1">
      <c r="A21" s="33"/>
      <c r="B21" s="4" t="s">
        <v>4</v>
      </c>
      <c r="C21" s="6">
        <v>98.9</v>
      </c>
      <c r="D21" s="6">
        <f>ROUND(D20/C20*100,1)</f>
        <v>99.7</v>
      </c>
      <c r="E21" s="6">
        <f>ROUND(E20/D20*100,1)</f>
        <v>100</v>
      </c>
      <c r="F21" s="6">
        <f>ROUND(F20/E20*100,1)</f>
        <v>104.2</v>
      </c>
      <c r="G21" s="6">
        <f>ROUND(G20/F20*100,1)</f>
        <v>102</v>
      </c>
      <c r="H21" s="6">
        <v>98.4</v>
      </c>
      <c r="I21" s="6">
        <f>ROUND(I20/H20*100,1)</f>
        <v>98.4</v>
      </c>
      <c r="J21" s="6">
        <f>ROUND(J20/I20*100,1)</f>
        <v>98.8</v>
      </c>
      <c r="K21" s="6">
        <f>ROUND(K20/J20*100,1)</f>
        <v>100.2</v>
      </c>
      <c r="L21" s="6">
        <f>ROUND(L20/K20*100,1)</f>
        <v>99.2</v>
      </c>
      <c r="M21" s="6">
        <v>107.3</v>
      </c>
      <c r="N21" s="6">
        <f>ROUND(N20/M20*100,1)</f>
        <v>111.3</v>
      </c>
      <c r="O21" s="6">
        <f>ROUND(O20/N20*100,1)</f>
        <v>108.7</v>
      </c>
      <c r="P21" s="6">
        <f>ROUND(P20/O20*100,1)</f>
        <v>106.7</v>
      </c>
      <c r="Q21" s="6">
        <f>ROUND(Q20/P20*100,1)</f>
        <v>106.3</v>
      </c>
      <c r="R21" s="6">
        <v>109.8</v>
      </c>
      <c r="S21" s="6">
        <f>ROUND(S20/R20*100,1)</f>
        <v>115.3</v>
      </c>
      <c r="T21" s="6">
        <f>ROUND(T20/S20*100,1)</f>
        <v>108.4</v>
      </c>
      <c r="U21" s="6">
        <f>ROUND(U20/T20*100,1)</f>
        <v>108.9</v>
      </c>
      <c r="V21" s="6">
        <f>ROUND(V20/U20*100,1)</f>
        <v>105.1</v>
      </c>
      <c r="W21" s="6">
        <v>113.6</v>
      </c>
      <c r="X21" s="21">
        <f>ROUND(X20/W20*100,1)</f>
        <v>117.2</v>
      </c>
      <c r="Y21" s="21">
        <f>ROUND(Y20/X20*100,1)</f>
        <v>109.7</v>
      </c>
      <c r="Z21" s="21">
        <f>ROUND(Z20/Y20*100,1)</f>
        <v>108.5</v>
      </c>
      <c r="AA21" s="22">
        <f>ROUND(AA20/Z20*100,1)</f>
        <v>106</v>
      </c>
    </row>
    <row r="22" spans="1:27" ht="21.75" customHeight="1">
      <c r="A22" s="34" t="s">
        <v>10</v>
      </c>
      <c r="B22" s="4" t="s">
        <v>3</v>
      </c>
      <c r="C22" s="5">
        <v>6768</v>
      </c>
      <c r="D22" s="5">
        <v>6769</v>
      </c>
      <c r="E22" s="5">
        <v>6766</v>
      </c>
      <c r="F22" s="5">
        <v>6710</v>
      </c>
      <c r="G22" s="5">
        <v>6682</v>
      </c>
      <c r="H22" s="5">
        <v>19853</v>
      </c>
      <c r="I22" s="5">
        <v>19497</v>
      </c>
      <c r="J22" s="5">
        <v>19142</v>
      </c>
      <c r="K22" s="5">
        <v>18703</v>
      </c>
      <c r="L22" s="5">
        <v>18342</v>
      </c>
      <c r="M22" s="5">
        <v>41</v>
      </c>
      <c r="N22" s="5">
        <v>45</v>
      </c>
      <c r="O22" s="5">
        <v>45</v>
      </c>
      <c r="P22" s="5">
        <v>48</v>
      </c>
      <c r="Q22" s="5">
        <v>49</v>
      </c>
      <c r="R22" s="5">
        <v>46</v>
      </c>
      <c r="S22" s="5">
        <v>53</v>
      </c>
      <c r="T22" s="5">
        <v>51</v>
      </c>
      <c r="U22" s="5">
        <v>53</v>
      </c>
      <c r="V22" s="5">
        <v>57</v>
      </c>
      <c r="W22" s="17">
        <f>ROUND(R22/H22*1000,2)</f>
        <v>2.32</v>
      </c>
      <c r="X22" s="17">
        <f>ROUND(S22/I22*1000,2)</f>
        <v>2.72</v>
      </c>
      <c r="Y22" s="17">
        <f>ROUND(T22/J22*1000,2)</f>
        <v>2.66</v>
      </c>
      <c r="Z22" s="17">
        <f>ROUND(U22/K22*1000,2)</f>
        <v>2.83</v>
      </c>
      <c r="AA22" s="18">
        <f>ROUND(V22/L22*1000,2)</f>
        <v>3.11</v>
      </c>
    </row>
    <row r="23" spans="1:27" ht="21.75" customHeight="1">
      <c r="A23" s="33"/>
      <c r="B23" s="4" t="s">
        <v>4</v>
      </c>
      <c r="C23" s="6">
        <v>99.6</v>
      </c>
      <c r="D23" s="6">
        <f>ROUND(D22/C22*100,1)</f>
        <v>100</v>
      </c>
      <c r="E23" s="6">
        <f>ROUND(E22/D22*100,1)</f>
        <v>100</v>
      </c>
      <c r="F23" s="6">
        <f>ROUND(F22/E22*100,1)</f>
        <v>99.2</v>
      </c>
      <c r="G23" s="6">
        <f>ROUND(G22/F22*100,1)</f>
        <v>99.6</v>
      </c>
      <c r="H23" s="6">
        <v>98.2</v>
      </c>
      <c r="I23" s="6">
        <f>ROUND(I22/H22*100,1)</f>
        <v>98.2</v>
      </c>
      <c r="J23" s="6">
        <f>ROUND(J22/I22*100,1)</f>
        <v>98.2</v>
      </c>
      <c r="K23" s="6">
        <f>ROUND(K22/J22*100,1)</f>
        <v>97.7</v>
      </c>
      <c r="L23" s="6">
        <f>ROUND(L22/K22*100,1)</f>
        <v>98.1</v>
      </c>
      <c r="M23" s="6">
        <v>102.7</v>
      </c>
      <c r="N23" s="6">
        <f>ROUND(N22/M22*100,1)</f>
        <v>109.8</v>
      </c>
      <c r="O23" s="6">
        <f>ROUND(O22/N22*100,1)</f>
        <v>100</v>
      </c>
      <c r="P23" s="6">
        <f>ROUND(P22/O22*100,1)</f>
        <v>106.7</v>
      </c>
      <c r="Q23" s="6">
        <f>ROUND(Q22/P22*100,1)</f>
        <v>102.1</v>
      </c>
      <c r="R23" s="6">
        <v>104.9</v>
      </c>
      <c r="S23" s="6">
        <f>ROUND(S22/R22*100,1)</f>
        <v>115.2</v>
      </c>
      <c r="T23" s="6">
        <f>ROUND(T22/S22*100,1)</f>
        <v>96.2</v>
      </c>
      <c r="U23" s="6">
        <f>ROUND(U22/T22*100,1)</f>
        <v>103.9</v>
      </c>
      <c r="V23" s="6">
        <f>ROUND(V22/U22*100,1)</f>
        <v>107.5</v>
      </c>
      <c r="W23" s="6">
        <v>105</v>
      </c>
      <c r="X23" s="21">
        <f>ROUND(X22/W22*100,1)</f>
        <v>117.2</v>
      </c>
      <c r="Y23" s="21">
        <f>ROUND(Y22/X22*100,1)</f>
        <v>97.8</v>
      </c>
      <c r="Z23" s="21">
        <f>ROUND(Z22/Y22*100,1)</f>
        <v>106.4</v>
      </c>
      <c r="AA23" s="22">
        <f>ROUND(AA22/Z22*100,1)</f>
        <v>109.9</v>
      </c>
    </row>
    <row r="24" spans="1:27" ht="21.75" customHeight="1">
      <c r="A24" s="34" t="s">
        <v>11</v>
      </c>
      <c r="B24" s="4" t="s">
        <v>3</v>
      </c>
      <c r="C24" s="5">
        <v>22599</v>
      </c>
      <c r="D24" s="5">
        <v>22725</v>
      </c>
      <c r="E24" s="5">
        <v>22865</v>
      </c>
      <c r="F24" s="5">
        <v>22976</v>
      </c>
      <c r="G24" s="5">
        <v>23111</v>
      </c>
      <c r="H24" s="5">
        <v>68359</v>
      </c>
      <c r="I24" s="5">
        <v>68075</v>
      </c>
      <c r="J24" s="5">
        <v>67727</v>
      </c>
      <c r="K24" s="5">
        <v>67243</v>
      </c>
      <c r="L24" s="5">
        <v>66891</v>
      </c>
      <c r="M24" s="5">
        <v>342</v>
      </c>
      <c r="N24" s="5">
        <v>391</v>
      </c>
      <c r="O24" s="5">
        <v>451</v>
      </c>
      <c r="P24" s="5">
        <v>507</v>
      </c>
      <c r="Q24" s="5">
        <v>520</v>
      </c>
      <c r="R24" s="5">
        <v>431</v>
      </c>
      <c r="S24" s="5">
        <v>487</v>
      </c>
      <c r="T24" s="5">
        <v>560</v>
      </c>
      <c r="U24" s="5">
        <v>627</v>
      </c>
      <c r="V24" s="5">
        <v>648</v>
      </c>
      <c r="W24" s="17">
        <f>ROUND(R24/H24*1000,2)</f>
        <v>6.3</v>
      </c>
      <c r="X24" s="17">
        <f>ROUND(S24/I24*1000,2)</f>
        <v>7.15</v>
      </c>
      <c r="Y24" s="17">
        <f>ROUND(T24/J24*1000,2)</f>
        <v>8.27</v>
      </c>
      <c r="Z24" s="17">
        <f>ROUND(U24/K24*1000,2)</f>
        <v>9.32</v>
      </c>
      <c r="AA24" s="18">
        <f>ROUND(V24/L24*1000,2)</f>
        <v>9.69</v>
      </c>
    </row>
    <row r="25" spans="1:27" ht="21.75" customHeight="1">
      <c r="A25" s="33"/>
      <c r="B25" s="4" t="s">
        <v>4</v>
      </c>
      <c r="C25" s="6">
        <v>97.5</v>
      </c>
      <c r="D25" s="6">
        <f>ROUND(D24/C24*100,1)</f>
        <v>100.6</v>
      </c>
      <c r="E25" s="6">
        <f>ROUND(E24/D24*100,1)</f>
        <v>100.6</v>
      </c>
      <c r="F25" s="6">
        <f>ROUND(F24/E24*100,1)</f>
        <v>100.5</v>
      </c>
      <c r="G25" s="6">
        <f>ROUND(G24/F24*100,1)</f>
        <v>100.6</v>
      </c>
      <c r="H25" s="6">
        <v>99.6</v>
      </c>
      <c r="I25" s="6">
        <f>ROUND(I24/H24*100,1)</f>
        <v>99.6</v>
      </c>
      <c r="J25" s="6">
        <f>ROUND(J24/I24*100,1)</f>
        <v>99.5</v>
      </c>
      <c r="K25" s="6">
        <f>ROUND(K24/J24*100,1)</f>
        <v>99.3</v>
      </c>
      <c r="L25" s="6">
        <f>ROUND(L24/K24*100,1)</f>
        <v>99.5</v>
      </c>
      <c r="M25" s="6">
        <v>116.4</v>
      </c>
      <c r="N25" s="6">
        <f>ROUND(N24/M24*100,1)</f>
        <v>114.3</v>
      </c>
      <c r="O25" s="6">
        <f>ROUND(O24/N24*100,1)</f>
        <v>115.3</v>
      </c>
      <c r="P25" s="6">
        <f>ROUND(P24/O24*100,1)</f>
        <v>112.4</v>
      </c>
      <c r="Q25" s="6">
        <f>ROUND(Q24/P24*100,1)</f>
        <v>102.6</v>
      </c>
      <c r="R25" s="6">
        <v>115.9</v>
      </c>
      <c r="S25" s="6">
        <f>ROUND(S24/R24*100,1)</f>
        <v>113</v>
      </c>
      <c r="T25" s="6">
        <f>ROUND(T24/S24*100,1)</f>
        <v>115</v>
      </c>
      <c r="U25" s="6">
        <f>ROUND(U24/T24*100,1)</f>
        <v>112</v>
      </c>
      <c r="V25" s="6">
        <f>ROUND(V24/U24*100,1)</f>
        <v>103.3</v>
      </c>
      <c r="W25" s="6">
        <v>118.2</v>
      </c>
      <c r="X25" s="21">
        <f>ROUND(X24/W24*100,1)</f>
        <v>113.5</v>
      </c>
      <c r="Y25" s="21">
        <f>ROUND(Y24/X24*100,1)</f>
        <v>115.7</v>
      </c>
      <c r="Z25" s="21">
        <f>ROUND(Z24/Y24*100,1)</f>
        <v>112.7</v>
      </c>
      <c r="AA25" s="22">
        <f>ROUND(AA24/Z24*100,1)</f>
        <v>104</v>
      </c>
    </row>
    <row r="26" spans="1:27" ht="21.75" customHeight="1">
      <c r="A26" s="34" t="s">
        <v>12</v>
      </c>
      <c r="B26" s="4" t="s">
        <v>3</v>
      </c>
      <c r="C26" s="5">
        <v>7969</v>
      </c>
      <c r="D26" s="5">
        <v>8052</v>
      </c>
      <c r="E26" s="5">
        <v>8118</v>
      </c>
      <c r="F26" s="5">
        <v>8135</v>
      </c>
      <c r="G26" s="5">
        <v>8200</v>
      </c>
      <c r="H26" s="5">
        <v>25542</v>
      </c>
      <c r="I26" s="5">
        <v>25389</v>
      </c>
      <c r="J26" s="5">
        <v>25235</v>
      </c>
      <c r="K26" s="5">
        <v>25022</v>
      </c>
      <c r="L26" s="5">
        <v>24795</v>
      </c>
      <c r="M26" s="5">
        <v>38</v>
      </c>
      <c r="N26" s="5">
        <v>38</v>
      </c>
      <c r="O26" s="5">
        <v>44</v>
      </c>
      <c r="P26" s="5">
        <v>51</v>
      </c>
      <c r="Q26" s="5">
        <v>51</v>
      </c>
      <c r="R26" s="5">
        <v>39</v>
      </c>
      <c r="S26" s="5">
        <v>38</v>
      </c>
      <c r="T26" s="5">
        <v>44</v>
      </c>
      <c r="U26" s="5">
        <v>55</v>
      </c>
      <c r="V26" s="5">
        <v>56</v>
      </c>
      <c r="W26" s="17">
        <f>ROUND(R26/H26*1000,2)</f>
        <v>1.53</v>
      </c>
      <c r="X26" s="17">
        <f>ROUND(S26/I26*1000,2)</f>
        <v>1.5</v>
      </c>
      <c r="Y26" s="17">
        <f>ROUND(T26/J26*1000,2)</f>
        <v>1.74</v>
      </c>
      <c r="Z26" s="17">
        <f>ROUND(U26/K26*1000,2)</f>
        <v>2.2</v>
      </c>
      <c r="AA26" s="18">
        <f>ROUND(V26/L26*1000,2)</f>
        <v>2.26</v>
      </c>
    </row>
    <row r="27" spans="1:27" ht="21.75" customHeight="1">
      <c r="A27" s="33"/>
      <c r="B27" s="4" t="s">
        <v>4</v>
      </c>
      <c r="C27" s="6">
        <v>99.6</v>
      </c>
      <c r="D27" s="6">
        <f>ROUND(D26/C26*100,1)</f>
        <v>101</v>
      </c>
      <c r="E27" s="6">
        <f>ROUND(E26/D26*100,1)</f>
        <v>100.8</v>
      </c>
      <c r="F27" s="6">
        <f>ROUND(F26/E26*100,1)</f>
        <v>100.2</v>
      </c>
      <c r="G27" s="6">
        <f>ROUND(G26/F26*100,1)</f>
        <v>100.8</v>
      </c>
      <c r="H27" s="6">
        <v>99.4</v>
      </c>
      <c r="I27" s="6">
        <f>ROUND(I26/H26*100,1)</f>
        <v>99.4</v>
      </c>
      <c r="J27" s="6">
        <f>ROUND(J26/I26*100,1)</f>
        <v>99.4</v>
      </c>
      <c r="K27" s="6">
        <f>ROUND(K26/J26*100,1)</f>
        <v>99.2</v>
      </c>
      <c r="L27" s="6">
        <f>ROUND(L26/K26*100,1)</f>
        <v>99.1</v>
      </c>
      <c r="M27" s="6">
        <v>108.8</v>
      </c>
      <c r="N27" s="6">
        <f>ROUND(N26/M26*100,1)</f>
        <v>100</v>
      </c>
      <c r="O27" s="6">
        <f>ROUND(O26/N26*100,1)</f>
        <v>115.8</v>
      </c>
      <c r="P27" s="6">
        <f>ROUND(P26/O26*100,1)</f>
        <v>115.9</v>
      </c>
      <c r="Q27" s="6">
        <f>ROUND(Q26/P26*100,1)</f>
        <v>100</v>
      </c>
      <c r="R27" s="6">
        <v>100</v>
      </c>
      <c r="S27" s="6">
        <f>ROUND(S26/R26*100,1)</f>
        <v>97.4</v>
      </c>
      <c r="T27" s="6">
        <f>ROUND(T26/S26*100,1)</f>
        <v>115.8</v>
      </c>
      <c r="U27" s="6">
        <f>ROUND(U26/T26*100,1)</f>
        <v>125</v>
      </c>
      <c r="V27" s="6">
        <f>ROUND(V26/U26*100,1)</f>
        <v>101.8</v>
      </c>
      <c r="W27" s="6">
        <v>100</v>
      </c>
      <c r="X27" s="21">
        <f>ROUND(X26/W26*100,1)</f>
        <v>98</v>
      </c>
      <c r="Y27" s="21">
        <f>ROUND(Y26/X26*100,1)</f>
        <v>116</v>
      </c>
      <c r="Z27" s="21">
        <f>ROUND(Z26/Y26*100,1)</f>
        <v>126.4</v>
      </c>
      <c r="AA27" s="22">
        <f>ROUND(AA26/Z26*100,1)</f>
        <v>102.7</v>
      </c>
    </row>
    <row r="28" spans="1:27" ht="21.75" customHeight="1">
      <c r="A28" s="34" t="s">
        <v>13</v>
      </c>
      <c r="B28" s="4" t="s">
        <v>3</v>
      </c>
      <c r="C28" s="16" t="s">
        <v>25</v>
      </c>
      <c r="D28" s="16" t="s">
        <v>25</v>
      </c>
      <c r="E28" s="16" t="s">
        <v>25</v>
      </c>
      <c r="F28" s="5">
        <v>10245</v>
      </c>
      <c r="G28" s="5">
        <v>10337</v>
      </c>
      <c r="H28" s="16" t="s">
        <v>25</v>
      </c>
      <c r="I28" s="16" t="s">
        <v>25</v>
      </c>
      <c r="J28" s="16" t="s">
        <v>25</v>
      </c>
      <c r="K28" s="5">
        <v>34652</v>
      </c>
      <c r="L28" s="5">
        <v>34577</v>
      </c>
      <c r="M28" s="16" t="s">
        <v>25</v>
      </c>
      <c r="N28" s="16" t="s">
        <v>25</v>
      </c>
      <c r="O28" s="16" t="s">
        <v>25</v>
      </c>
      <c r="P28" s="5">
        <v>77</v>
      </c>
      <c r="Q28" s="5">
        <v>79</v>
      </c>
      <c r="R28" s="16" t="s">
        <v>25</v>
      </c>
      <c r="S28" s="16" t="s">
        <v>25</v>
      </c>
      <c r="T28" s="16" t="s">
        <v>25</v>
      </c>
      <c r="U28" s="5">
        <v>83</v>
      </c>
      <c r="V28" s="5">
        <v>87</v>
      </c>
      <c r="W28" s="16" t="s">
        <v>25</v>
      </c>
      <c r="X28" s="16" t="s">
        <v>25</v>
      </c>
      <c r="Y28" s="16" t="s">
        <v>25</v>
      </c>
      <c r="Z28" s="17">
        <f>ROUND(U28/K28*1000,2)</f>
        <v>2.4</v>
      </c>
      <c r="AA28" s="30">
        <f>ROUND(V28/L28*1000,2)</f>
        <v>2.52</v>
      </c>
    </row>
    <row r="29" spans="1:27" ht="21.75" customHeight="1">
      <c r="A29" s="38"/>
      <c r="B29" s="10" t="s">
        <v>4</v>
      </c>
      <c r="C29" s="16" t="s">
        <v>25</v>
      </c>
      <c r="D29" s="16" t="s">
        <v>25</v>
      </c>
      <c r="E29" s="16" t="s">
        <v>25</v>
      </c>
      <c r="F29" s="16" t="s">
        <v>25</v>
      </c>
      <c r="G29" s="6">
        <f>ROUND(G28/F28*100,1)</f>
        <v>100.9</v>
      </c>
      <c r="H29" s="16" t="s">
        <v>25</v>
      </c>
      <c r="I29" s="16" t="s">
        <v>25</v>
      </c>
      <c r="J29" s="16" t="s">
        <v>25</v>
      </c>
      <c r="K29" s="16" t="s">
        <v>25</v>
      </c>
      <c r="L29" s="6">
        <f>ROUND(L28/K28*100,1)</f>
        <v>99.8</v>
      </c>
      <c r="M29" s="16" t="s">
        <v>25</v>
      </c>
      <c r="N29" s="16" t="s">
        <v>25</v>
      </c>
      <c r="O29" s="16" t="s">
        <v>25</v>
      </c>
      <c r="P29" s="16" t="s">
        <v>25</v>
      </c>
      <c r="Q29" s="6">
        <f>ROUND(Q28/P28*100,1)</f>
        <v>102.6</v>
      </c>
      <c r="R29" s="16" t="s">
        <v>25</v>
      </c>
      <c r="S29" s="16" t="s">
        <v>25</v>
      </c>
      <c r="T29" s="16" t="s">
        <v>25</v>
      </c>
      <c r="U29" s="16" t="s">
        <v>25</v>
      </c>
      <c r="V29" s="6">
        <f>ROUND(V28/U28*100,1)</f>
        <v>104.8</v>
      </c>
      <c r="W29" s="16" t="s">
        <v>25</v>
      </c>
      <c r="X29" s="16" t="s">
        <v>25</v>
      </c>
      <c r="Y29" s="16" t="s">
        <v>25</v>
      </c>
      <c r="Z29" s="16" t="s">
        <v>25</v>
      </c>
      <c r="AA29" s="22">
        <f>ROUND(AA28/Z28*100,1)</f>
        <v>105</v>
      </c>
    </row>
    <row r="30" spans="1:27" ht="21.75" customHeight="1">
      <c r="A30" s="33" t="s">
        <v>31</v>
      </c>
      <c r="B30" s="4" t="s">
        <v>3</v>
      </c>
      <c r="C30" s="5">
        <v>19922</v>
      </c>
      <c r="D30" s="5">
        <v>20446</v>
      </c>
      <c r="E30" s="5">
        <v>20816</v>
      </c>
      <c r="F30" s="5">
        <v>21239</v>
      </c>
      <c r="G30" s="13">
        <v>34887</v>
      </c>
      <c r="H30" s="5">
        <v>65369</v>
      </c>
      <c r="I30" s="5">
        <v>65916</v>
      </c>
      <c r="J30" s="5">
        <v>66248</v>
      </c>
      <c r="K30" s="5">
        <v>66774</v>
      </c>
      <c r="L30" s="5">
        <v>109609</v>
      </c>
      <c r="M30" s="5">
        <v>46</v>
      </c>
      <c r="N30" s="5">
        <v>53</v>
      </c>
      <c r="O30" s="5">
        <v>65</v>
      </c>
      <c r="P30" s="5">
        <v>79</v>
      </c>
      <c r="Q30" s="5">
        <v>133</v>
      </c>
      <c r="R30" s="5">
        <v>68</v>
      </c>
      <c r="S30" s="5">
        <v>82</v>
      </c>
      <c r="T30" s="5">
        <v>96</v>
      </c>
      <c r="U30" s="5">
        <v>112</v>
      </c>
      <c r="V30" s="5">
        <v>182</v>
      </c>
      <c r="W30" s="17">
        <f>ROUND(R30/H30*1000,2)</f>
        <v>1.04</v>
      </c>
      <c r="X30" s="17">
        <f>ROUND(S30/I30*1000,2)</f>
        <v>1.24</v>
      </c>
      <c r="Y30" s="17">
        <f>ROUND(T30/J30*1000,2)</f>
        <v>1.45</v>
      </c>
      <c r="Z30" s="17">
        <f>ROUND(U30/K30*1000,2)</f>
        <v>1.68</v>
      </c>
      <c r="AA30" s="18">
        <f>ROUND(V30/L30*1000,2)</f>
        <v>1.66</v>
      </c>
    </row>
    <row r="31" spans="1:27" ht="21.75" customHeight="1">
      <c r="A31" s="33"/>
      <c r="B31" s="4" t="s">
        <v>4</v>
      </c>
      <c r="C31" s="6">
        <v>102.5</v>
      </c>
      <c r="D31" s="6">
        <f>ROUND(D30/C30*100,1)</f>
        <v>102.6</v>
      </c>
      <c r="E31" s="6">
        <f>ROUND(E30/D30*100,1)</f>
        <v>101.8</v>
      </c>
      <c r="F31" s="6">
        <f>ROUND(F30/E30*100,1)</f>
        <v>102</v>
      </c>
      <c r="G31" s="6">
        <f>ROUND(G30/F30*100,1)</f>
        <v>164.3</v>
      </c>
      <c r="H31" s="6">
        <v>100.8</v>
      </c>
      <c r="I31" s="6">
        <f>ROUND(I30/H30*100,1)</f>
        <v>100.8</v>
      </c>
      <c r="J31" s="6">
        <f>ROUND(J30/I30*100,1)</f>
        <v>100.5</v>
      </c>
      <c r="K31" s="6">
        <f>ROUND(K30/J30*100,1)</f>
        <v>100.8</v>
      </c>
      <c r="L31" s="6">
        <f>ROUND(L30/K30*100,1)</f>
        <v>164.1</v>
      </c>
      <c r="M31" s="6">
        <v>110.8</v>
      </c>
      <c r="N31" s="6">
        <f>ROUND(N30/M30*100,1)</f>
        <v>115.2</v>
      </c>
      <c r="O31" s="6">
        <f>ROUND(O30/N30*100,1)</f>
        <v>122.6</v>
      </c>
      <c r="P31" s="6">
        <f>ROUND(P30/O30*100,1)</f>
        <v>121.5</v>
      </c>
      <c r="Q31" s="6">
        <f>ROUND(Q30/P30*100,1)</f>
        <v>168.4</v>
      </c>
      <c r="R31" s="6">
        <v>110.9</v>
      </c>
      <c r="S31" s="6">
        <f>ROUND(S30/R30*100,1)</f>
        <v>120.6</v>
      </c>
      <c r="T31" s="6">
        <f>ROUND(T30/S30*100,1)</f>
        <v>117.1</v>
      </c>
      <c r="U31" s="6">
        <f>ROUND(U30/T30*100,1)</f>
        <v>116.7</v>
      </c>
      <c r="V31" s="6">
        <f>ROUND(V30/U30*100,1)</f>
        <v>162.5</v>
      </c>
      <c r="W31" s="6">
        <v>112.5</v>
      </c>
      <c r="X31" s="21">
        <f>ROUND(X30/W30*100,1)</f>
        <v>119.2</v>
      </c>
      <c r="Y31" s="21">
        <f>ROUND(Y30/X30*100,1)</f>
        <v>116.9</v>
      </c>
      <c r="Z31" s="21">
        <f>ROUND(Z30/Y30*100,1)</f>
        <v>115.9</v>
      </c>
      <c r="AA31" s="22">
        <f>ROUND(AA30/Z30*100,1)</f>
        <v>98.8</v>
      </c>
    </row>
    <row r="32" spans="1:27" ht="21.75" customHeight="1">
      <c r="A32" s="34" t="s">
        <v>26</v>
      </c>
      <c r="B32" s="4" t="s">
        <v>3</v>
      </c>
      <c r="C32" s="16" t="s">
        <v>25</v>
      </c>
      <c r="D32" s="16" t="s">
        <v>25</v>
      </c>
      <c r="E32" s="16" t="s">
        <v>25</v>
      </c>
      <c r="F32" s="16" t="s">
        <v>25</v>
      </c>
      <c r="G32" s="5">
        <v>14518</v>
      </c>
      <c r="H32" s="16" t="s">
        <v>25</v>
      </c>
      <c r="I32" s="16" t="s">
        <v>25</v>
      </c>
      <c r="J32" s="16" t="s">
        <v>25</v>
      </c>
      <c r="K32" s="16" t="s">
        <v>25</v>
      </c>
      <c r="L32" s="5">
        <v>46614</v>
      </c>
      <c r="M32" s="16" t="s">
        <v>25</v>
      </c>
      <c r="N32" s="16" t="s">
        <v>25</v>
      </c>
      <c r="O32" s="16" t="s">
        <v>25</v>
      </c>
      <c r="P32" s="16" t="s">
        <v>25</v>
      </c>
      <c r="Q32" s="5">
        <v>42</v>
      </c>
      <c r="R32" s="16" t="s">
        <v>25</v>
      </c>
      <c r="S32" s="16" t="s">
        <v>25</v>
      </c>
      <c r="T32" s="16" t="s">
        <v>25</v>
      </c>
      <c r="U32" s="16" t="s">
        <v>25</v>
      </c>
      <c r="V32" s="5">
        <v>51</v>
      </c>
      <c r="W32" s="16" t="s">
        <v>25</v>
      </c>
      <c r="X32" s="16" t="s">
        <v>25</v>
      </c>
      <c r="Y32" s="16" t="s">
        <v>25</v>
      </c>
      <c r="Z32" s="16" t="s">
        <v>25</v>
      </c>
      <c r="AA32" s="18">
        <f>ROUND(V32/L32*1000,2)</f>
        <v>1.09</v>
      </c>
    </row>
    <row r="33" spans="1:27" ht="21.75" customHeight="1" thickBot="1">
      <c r="A33" s="38"/>
      <c r="B33" s="10" t="s">
        <v>4</v>
      </c>
      <c r="C33" s="25" t="s">
        <v>25</v>
      </c>
      <c r="D33" s="25" t="s">
        <v>25</v>
      </c>
      <c r="E33" s="25" t="s">
        <v>25</v>
      </c>
      <c r="F33" s="25" t="s">
        <v>25</v>
      </c>
      <c r="G33" s="25" t="s">
        <v>25</v>
      </c>
      <c r="H33" s="25" t="s">
        <v>25</v>
      </c>
      <c r="I33" s="25" t="s">
        <v>25</v>
      </c>
      <c r="J33" s="25" t="s">
        <v>25</v>
      </c>
      <c r="K33" s="25" t="s">
        <v>25</v>
      </c>
      <c r="L33" s="25" t="s">
        <v>25</v>
      </c>
      <c r="M33" s="25" t="s">
        <v>25</v>
      </c>
      <c r="N33" s="25" t="s">
        <v>25</v>
      </c>
      <c r="O33" s="25" t="s">
        <v>25</v>
      </c>
      <c r="P33" s="25" t="s">
        <v>25</v>
      </c>
      <c r="Q33" s="25" t="s">
        <v>25</v>
      </c>
      <c r="R33" s="25" t="s">
        <v>25</v>
      </c>
      <c r="S33" s="25" t="s">
        <v>25</v>
      </c>
      <c r="T33" s="25" t="s">
        <v>25</v>
      </c>
      <c r="U33" s="25" t="s">
        <v>25</v>
      </c>
      <c r="V33" s="25" t="s">
        <v>25</v>
      </c>
      <c r="W33" s="25" t="s">
        <v>25</v>
      </c>
      <c r="X33" s="25" t="s">
        <v>25</v>
      </c>
      <c r="Y33" s="25" t="s">
        <v>25</v>
      </c>
      <c r="Z33" s="25" t="s">
        <v>25</v>
      </c>
      <c r="AA33" s="26" t="s">
        <v>25</v>
      </c>
    </row>
    <row r="34" spans="1:27" ht="21.75" customHeight="1">
      <c r="A34" s="42" t="s">
        <v>14</v>
      </c>
      <c r="B34" s="14" t="s">
        <v>3</v>
      </c>
      <c r="C34" s="15">
        <f>+C14+C16+C18+C20+C22+C24+C26+C30</f>
        <v>294429</v>
      </c>
      <c r="D34" s="15">
        <f>+D14+D16+D18+D20+D22+D24+D26+D30</f>
        <v>297042</v>
      </c>
      <c r="E34" s="15">
        <f>+E14+E16+E18+E20+E22+E24+E26+E30</f>
        <v>300201</v>
      </c>
      <c r="F34" s="15">
        <f>+F14+F16+F18+F20+F22+F24+F26+F30+F28</f>
        <v>313241</v>
      </c>
      <c r="G34" s="15">
        <f>+G14+G16+G18+G20+G22+G24+G26+G28+G30+G32</f>
        <v>348679</v>
      </c>
      <c r="H34" s="15">
        <f>+H14+H16+H18+H20+H22+H24+H26+H30</f>
        <v>817901</v>
      </c>
      <c r="I34" s="15">
        <f>+I14+I16+I18+I20+I22+I24+I26+I30</f>
        <v>817063</v>
      </c>
      <c r="J34" s="15">
        <f>+J14+J16+J18+J20+J22+J24+J26+J30</f>
        <v>816910</v>
      </c>
      <c r="K34" s="15">
        <f>+K14+K16+K18+K20+K22+K24+K26+K30+K28</f>
        <v>850667</v>
      </c>
      <c r="L34" s="15">
        <f>+L14+L16+L18+L20+L22+L24+L26+L28+L30+L32</f>
        <v>954133</v>
      </c>
      <c r="M34" s="15">
        <f>+M14+M16+M18+M20+M22+M24+M26+M30</f>
        <v>2490</v>
      </c>
      <c r="N34" s="15">
        <f>+N14+N16+N18+N20+N22+N24+N26+N30</f>
        <v>2718</v>
      </c>
      <c r="O34" s="15">
        <f>+O14+O16+O18+O20+O22+O24+O26+O30</f>
        <v>2972</v>
      </c>
      <c r="P34" s="15">
        <f>+P14+P16+P18+P20+P22+P24+P26+P30+P28</f>
        <v>3326</v>
      </c>
      <c r="Q34" s="15">
        <f>+Q14+Q16+Q18+Q20+Q22+Q24+Q26+Q28+Q30+Q32</f>
        <v>3592</v>
      </c>
      <c r="R34" s="15">
        <f>+R14+R16+R18+R20+R22+R24+R26+R30</f>
        <v>3060</v>
      </c>
      <c r="S34" s="15">
        <f>+S14+S16+S18+S20+S22+S24+S26+S30</f>
        <v>3368</v>
      </c>
      <c r="T34" s="15">
        <f>+T14+T16+T18+T20+T22+T24+T26+T30</f>
        <v>3688</v>
      </c>
      <c r="U34" s="15">
        <f>+U14+U16+U18+U20+U22+U24+U26+U30+U28</f>
        <v>4099</v>
      </c>
      <c r="V34" s="15">
        <f>+V14+V16+V18+V20+V22+V24+V26+V28+V30+V32</f>
        <v>4418</v>
      </c>
      <c r="W34" s="19">
        <f>ROUND(R34/H34*1000,2)</f>
        <v>3.74</v>
      </c>
      <c r="X34" s="19">
        <f>ROUND(S34/I34*1000,2)</f>
        <v>4.12</v>
      </c>
      <c r="Y34" s="19">
        <f>ROUND(T34/J34*1000,2)</f>
        <v>4.51</v>
      </c>
      <c r="Z34" s="19">
        <f>ROUND(U34/K34*1000,2)</f>
        <v>4.82</v>
      </c>
      <c r="AA34" s="20">
        <f>ROUND(V34/L34*1000,2)</f>
        <v>4.63</v>
      </c>
    </row>
    <row r="35" spans="1:27" ht="21.75" customHeight="1" thickBot="1">
      <c r="A35" s="40"/>
      <c r="B35" s="8" t="s">
        <v>4</v>
      </c>
      <c r="C35" s="9">
        <v>101</v>
      </c>
      <c r="D35" s="9">
        <f>ROUND(D34/C34*100,1)</f>
        <v>100.9</v>
      </c>
      <c r="E35" s="9">
        <f>ROUND(E34/D34*100,1)</f>
        <v>101.1</v>
      </c>
      <c r="F35" s="9">
        <f>ROUND(F34/E34*100,1)</f>
        <v>104.3</v>
      </c>
      <c r="G35" s="9">
        <f>ROUND(G34/F34*100,1)</f>
        <v>111.3</v>
      </c>
      <c r="H35" s="9">
        <v>99.9</v>
      </c>
      <c r="I35" s="9">
        <f>ROUND(I34/H34*100,1)</f>
        <v>99.9</v>
      </c>
      <c r="J35" s="9">
        <f>ROUND(J34/I34*100,1)</f>
        <v>100</v>
      </c>
      <c r="K35" s="9">
        <f>ROUND(K34/J34*100,1)</f>
        <v>104.1</v>
      </c>
      <c r="L35" s="9">
        <f>ROUND(L34/K34*100,1)</f>
        <v>112.2</v>
      </c>
      <c r="M35" s="9">
        <v>106.3</v>
      </c>
      <c r="N35" s="9">
        <f>ROUND(N34/M34*100,1)</f>
        <v>109.2</v>
      </c>
      <c r="O35" s="9">
        <f>ROUND(O34/N34*100,1)</f>
        <v>109.3</v>
      </c>
      <c r="P35" s="9">
        <f>ROUND(P34/O34*100,1)</f>
        <v>111.9</v>
      </c>
      <c r="Q35" s="9">
        <f>ROUND(Q34/P34*100,1)</f>
        <v>108</v>
      </c>
      <c r="R35" s="9">
        <v>105.7</v>
      </c>
      <c r="S35" s="9">
        <f>ROUND(S34/R34*100,1)</f>
        <v>110.1</v>
      </c>
      <c r="T35" s="9">
        <f>ROUND(T34/S34*100,1)</f>
        <v>109.5</v>
      </c>
      <c r="U35" s="9">
        <f>ROUND(U34/T34*100,1)</f>
        <v>111.1</v>
      </c>
      <c r="V35" s="9">
        <f>ROUND(V34/U34*100,1)</f>
        <v>107.8</v>
      </c>
      <c r="W35" s="9">
        <v>106.5</v>
      </c>
      <c r="X35" s="21">
        <f>ROUND(X34/W34*100,1)</f>
        <v>110.2</v>
      </c>
      <c r="Y35" s="21">
        <f>ROUND(Y34/X34*100,1)</f>
        <v>109.5</v>
      </c>
      <c r="Z35" s="21">
        <f>ROUND(Z34/Y34*100,1)</f>
        <v>106.9</v>
      </c>
      <c r="AA35" s="22">
        <f>ROUND(AA34/Z34*100,1)</f>
        <v>96.1</v>
      </c>
    </row>
    <row r="36" spans="1:27" ht="21.75" customHeight="1">
      <c r="A36" s="41" t="s">
        <v>15</v>
      </c>
      <c r="B36" s="12" t="s">
        <v>3</v>
      </c>
      <c r="C36" s="13">
        <f aca="true" t="shared" si="1" ref="C36:V36">+C12+C34</f>
        <v>411292</v>
      </c>
      <c r="D36" s="13">
        <f t="shared" si="1"/>
        <v>415339</v>
      </c>
      <c r="E36" s="13">
        <f t="shared" si="1"/>
        <v>419706</v>
      </c>
      <c r="F36" s="13">
        <f t="shared" si="1"/>
        <v>423530</v>
      </c>
      <c r="G36" s="13">
        <f t="shared" si="1"/>
        <v>427706</v>
      </c>
      <c r="H36" s="13">
        <f t="shared" si="1"/>
        <v>1120744</v>
      </c>
      <c r="I36" s="13">
        <f t="shared" si="1"/>
        <v>1180525</v>
      </c>
      <c r="J36" s="13">
        <f t="shared" si="1"/>
        <v>1180565</v>
      </c>
      <c r="K36" s="13">
        <f t="shared" si="1"/>
        <v>1179168</v>
      </c>
      <c r="L36" s="13">
        <f t="shared" si="1"/>
        <v>1177133</v>
      </c>
      <c r="M36" s="13">
        <f t="shared" si="1"/>
        <v>3022</v>
      </c>
      <c r="N36" s="13">
        <f t="shared" si="1"/>
        <v>3376</v>
      </c>
      <c r="O36" s="13">
        <f t="shared" si="1"/>
        <v>3651</v>
      </c>
      <c r="P36" s="13">
        <f t="shared" si="1"/>
        <v>3940</v>
      </c>
      <c r="Q36" s="13">
        <f t="shared" si="1"/>
        <v>4116</v>
      </c>
      <c r="R36" s="13">
        <f t="shared" si="1"/>
        <v>3713</v>
      </c>
      <c r="S36" s="13">
        <f t="shared" si="1"/>
        <v>4173</v>
      </c>
      <c r="T36" s="13">
        <f t="shared" si="1"/>
        <v>4532</v>
      </c>
      <c r="U36" s="13">
        <f t="shared" si="1"/>
        <v>4857</v>
      </c>
      <c r="V36" s="13">
        <f t="shared" si="1"/>
        <v>5072</v>
      </c>
      <c r="W36" s="19">
        <f>ROUND(R36/H36*1000,2)</f>
        <v>3.31</v>
      </c>
      <c r="X36" s="19">
        <f>ROUND(S36/I36*1000,2)</f>
        <v>3.53</v>
      </c>
      <c r="Y36" s="19">
        <f>ROUND(T36/J36*1000,2)</f>
        <v>3.84</v>
      </c>
      <c r="Z36" s="19">
        <f>ROUND(U36/K36*1000,2)</f>
        <v>4.12</v>
      </c>
      <c r="AA36" s="20">
        <f>ROUND(V36/L36*1000,2)</f>
        <v>4.31</v>
      </c>
    </row>
    <row r="37" spans="1:27" ht="18" customHeight="1" thickBot="1">
      <c r="A37" s="40"/>
      <c r="B37" s="8" t="s">
        <v>4</v>
      </c>
      <c r="C37" s="9">
        <v>101.2</v>
      </c>
      <c r="D37" s="9">
        <f>ROUND(D36/C36*100,1)</f>
        <v>101</v>
      </c>
      <c r="E37" s="9">
        <f>ROUND(E36/D36*100,1)</f>
        <v>101.1</v>
      </c>
      <c r="F37" s="9">
        <f>ROUND(F36/E36*100,1)</f>
        <v>100.9</v>
      </c>
      <c r="G37" s="9">
        <f>ROUND(G36/F36*100,1)</f>
        <v>101</v>
      </c>
      <c r="H37" s="9">
        <v>100</v>
      </c>
      <c r="I37" s="9">
        <f>ROUND(I36/H36*100,1)</f>
        <v>105.3</v>
      </c>
      <c r="J37" s="9">
        <f>ROUND(J36/I36*100,1)</f>
        <v>100</v>
      </c>
      <c r="K37" s="9">
        <f>ROUND(K36/J36*100,1)</f>
        <v>99.9</v>
      </c>
      <c r="L37" s="9">
        <f>ROUND(L36/K36*100,1)</f>
        <v>99.8</v>
      </c>
      <c r="M37" s="9">
        <v>104.6</v>
      </c>
      <c r="N37" s="9">
        <f>ROUND(N36/M36*100,1)</f>
        <v>111.7</v>
      </c>
      <c r="O37" s="9">
        <f>ROUND(O36/N36*100,1)</f>
        <v>108.1</v>
      </c>
      <c r="P37" s="9">
        <f>ROUND(P36/O36*100,1)</f>
        <v>107.9</v>
      </c>
      <c r="Q37" s="9">
        <f>ROUND(Q36/P36*100,1)</f>
        <v>104.5</v>
      </c>
      <c r="R37" s="9">
        <v>103.9</v>
      </c>
      <c r="S37" s="9">
        <f>ROUND(S36/R36*100,1)</f>
        <v>112.4</v>
      </c>
      <c r="T37" s="9">
        <f>ROUND(T36/S36*100,1)</f>
        <v>108.6</v>
      </c>
      <c r="U37" s="9">
        <f>ROUND(U36/T36*100,1)</f>
        <v>107.2</v>
      </c>
      <c r="V37" s="9">
        <f>ROUND(V36/U36*100,1)</f>
        <v>104.4</v>
      </c>
      <c r="W37" s="9">
        <v>103.9</v>
      </c>
      <c r="X37" s="23">
        <f>ROUND(X36/W36*100,1)</f>
        <v>106.6</v>
      </c>
      <c r="Y37" s="23">
        <f>ROUND(Y36/X36*100,1)</f>
        <v>108.8</v>
      </c>
      <c r="Z37" s="23">
        <f>ROUND(Z36/Y36*100,1)</f>
        <v>107.3</v>
      </c>
      <c r="AA37" s="24">
        <f>ROUND(AA36/Z36*100,1)</f>
        <v>104.6</v>
      </c>
    </row>
    <row r="38" spans="1:27" ht="18" customHeight="1">
      <c r="A38" s="3" t="s">
        <v>22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" customHeight="1">
      <c r="A39" s="3" t="s">
        <v>24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" customHeight="1">
      <c r="A40" s="3" t="s">
        <v>23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" customHeight="1">
      <c r="A41" s="3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" customHeight="1">
      <c r="A42" s="3" t="s">
        <v>28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" customHeight="1">
      <c r="A43" s="3" t="s">
        <v>29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" customHeight="1">
      <c r="A44" s="3" t="s">
        <v>30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" customHeight="1">
      <c r="A45" s="3" t="s">
        <v>32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4.25">
      <c r="A46" s="3" t="s">
        <v>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3:27" ht="14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3:27" ht="14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3:27" ht="14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23">
    <mergeCell ref="A34:A35"/>
    <mergeCell ref="A36:A37"/>
    <mergeCell ref="A24:A25"/>
    <mergeCell ref="A26:A27"/>
    <mergeCell ref="A28:A29"/>
    <mergeCell ref="A30:A31"/>
    <mergeCell ref="A32:A33"/>
    <mergeCell ref="A16:A17"/>
    <mergeCell ref="A18:A19"/>
    <mergeCell ref="A20:A21"/>
    <mergeCell ref="A22:A23"/>
    <mergeCell ref="A8:A9"/>
    <mergeCell ref="A10:A11"/>
    <mergeCell ref="A12:A13"/>
    <mergeCell ref="A14:A15"/>
    <mergeCell ref="R2:V2"/>
    <mergeCell ref="W2:AA2"/>
    <mergeCell ref="A4:A5"/>
    <mergeCell ref="A6:A7"/>
    <mergeCell ref="A2:B3"/>
    <mergeCell ref="C2:G2"/>
    <mergeCell ref="H2:L2"/>
    <mergeCell ref="M2:Q2"/>
  </mergeCells>
  <printOptions/>
  <pageMargins left="0.75" right="0.75" top="0.52" bottom="0.36" header="0.512" footer="0.512"/>
  <pageSetup horizontalDpi="400" verticalDpi="4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生活保護係</cp:lastModifiedBy>
  <cp:lastPrinted>2006-01-05T02:11:23Z</cp:lastPrinted>
  <dcterms:created xsi:type="dcterms:W3CDTF">2004-09-29T07:34:16Z</dcterms:created>
  <dcterms:modified xsi:type="dcterms:W3CDTF">2006-01-05T02:12:48Z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