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<sst xmlns="http://schemas.openxmlformats.org/spreadsheetml/2006/main" count="157" uniqueCount="36">
  <si>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</si>
  <si>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</si>
  <si>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</si>
  <si>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</si>
  <si>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</si>
  <si>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</si>
  <si>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</si>
  <si>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</si>
  <si>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</si>
  <si>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</si>
  <si>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</si>
  <si>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</si>
  <si>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</si>
  <si>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</si>
  <si>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</si>
  <si>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</si>
  <si>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</si>
  <si>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</si>
  <si>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</si>
  <si>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</si>
  <si>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</si>
  <si>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</si>
  <si>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</si>
  <si>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</si>
  <si>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１２－１　福祉事務所別扶助別金額（年度別推移）</t>
  </si>
  <si>
    <t>施　設　事　務　費</t>
  </si>
  <si>
    <t>能美市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</si>
  <si>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</si>
  <si>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石川中央</t>
  </si>
  <si>
    <t>能登中部</t>
  </si>
  <si>
    <t>能登北部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</si>
  <si>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</si>
  <si>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</si>
  <si>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</si>
  <si>
    <t>100.0</t>
  </si>
  <si>
    <t>白山市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</si>
</sst>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#,##0_);[Red]\(#,##0\)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7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176" fontId="0" fillId="0" borderId="7" xfId="0" applyNumberFormat="1" applyFill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horizontal="right" vertical="center" shrinkToFit="1"/>
    </xf>
    <xf numFmtId="180" fontId="0" fillId="0" borderId="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6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4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:G2"/>
    </sheetView>
  </sheetViews>
  <sheetFormatPr defaultColWidth="9.00390625" defaultRowHeight="14.25"/>
  <cols>
    <col min="1" max="1" width="11.25390625" style="0" customWidth="1"/>
    <col min="3" max="7" width="13.75390625" style="0" customWidth="1"/>
    <col min="8" max="12" width="12.50390625" style="0" customWidth="1"/>
    <col min="13" max="17" width="11.25390625" style="0" customWidth="1"/>
    <col min="18" max="18" width="10.50390625" style="0" customWidth="1"/>
    <col min="19" max="20" width="10.625" style="0" customWidth="1"/>
    <col min="21" max="21" width="10.00390625" style="0" customWidth="1"/>
    <col min="22" max="22" width="10.875" style="0" customWidth="1"/>
    <col min="23" max="26" width="11.25390625" style="0" customWidth="1"/>
    <col min="27" max="27" width="12.625" style="0" customWidth="1"/>
    <col min="28" max="28" width="12.875" style="0" customWidth="1"/>
    <col min="29" max="29" width="13.00390625" style="0" customWidth="1"/>
    <col min="30" max="30" width="12.875" style="0" customWidth="1"/>
    <col min="31" max="31" width="13.125" style="0" customWidth="1"/>
    <col min="32" max="32" width="13.00390625" style="0" customWidth="1"/>
    <col min="33" max="33" width="10.00390625" style="0" customWidth="1"/>
    <col min="34" max="34" width="10.625" style="0" customWidth="1"/>
    <col min="35" max="35" width="10.00390625" style="0" customWidth="1"/>
    <col min="36" max="37" width="10.875" style="0" customWidth="1"/>
    <col min="38" max="42" width="11.25390625" style="0" customWidth="1"/>
  </cols>
  <sheetData>
    <row r="1" ht="18" customHeight="1" thickBot="1">
      <c r="A1" s="1" t="s">
        <v>24</v>
      </c>
    </row>
    <row r="2" spans="1:42" ht="21" customHeight="1">
      <c r="A2" s="60" t="s">
        <v>0</v>
      </c>
      <c r="B2" s="61"/>
      <c r="C2" s="55" t="s">
        <v>16</v>
      </c>
      <c r="D2" s="55"/>
      <c r="E2" s="55"/>
      <c r="F2" s="55"/>
      <c r="G2" s="55"/>
      <c r="H2" s="55" t="s">
        <v>17</v>
      </c>
      <c r="I2" s="55"/>
      <c r="J2" s="55"/>
      <c r="K2" s="55"/>
      <c r="L2" s="55"/>
      <c r="M2" s="55" t="s">
        <v>18</v>
      </c>
      <c r="N2" s="55"/>
      <c r="O2" s="55"/>
      <c r="P2" s="55"/>
      <c r="Q2" s="55"/>
      <c r="R2" s="55" t="s">
        <v>19</v>
      </c>
      <c r="S2" s="55"/>
      <c r="T2" s="55"/>
      <c r="U2" s="55"/>
      <c r="V2" s="55"/>
      <c r="W2" s="57" t="s">
        <v>20</v>
      </c>
      <c r="X2" s="69"/>
      <c r="Y2" s="69"/>
      <c r="Z2" s="69"/>
      <c r="AA2" s="70"/>
      <c r="AB2" s="55" t="s">
        <v>21</v>
      </c>
      <c r="AC2" s="55"/>
      <c r="AD2" s="55"/>
      <c r="AE2" s="55"/>
      <c r="AF2" s="55"/>
      <c r="AG2" s="55" t="s">
        <v>22</v>
      </c>
      <c r="AH2" s="55"/>
      <c r="AI2" s="55"/>
      <c r="AJ2" s="55"/>
      <c r="AK2" s="57"/>
      <c r="AL2" s="55" t="s">
        <v>25</v>
      </c>
      <c r="AM2" s="55"/>
      <c r="AN2" s="55"/>
      <c r="AO2" s="55"/>
      <c r="AP2" s="56"/>
    </row>
    <row r="3" spans="1:42" ht="21" customHeight="1">
      <c r="A3" s="62"/>
      <c r="B3" s="63"/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>
        <f>+C3</f>
        <v>14</v>
      </c>
      <c r="I3" s="2">
        <f>+D3</f>
        <v>15</v>
      </c>
      <c r="J3" s="2">
        <f>+E3</f>
        <v>16</v>
      </c>
      <c r="K3" s="2">
        <f>+F3</f>
        <v>17</v>
      </c>
      <c r="L3" s="2">
        <f>+G3</f>
        <v>18</v>
      </c>
      <c r="M3" s="2">
        <f>+C3</f>
        <v>14</v>
      </c>
      <c r="N3" s="2">
        <f>+D3</f>
        <v>15</v>
      </c>
      <c r="O3" s="2">
        <f>+E3</f>
        <v>16</v>
      </c>
      <c r="P3" s="2">
        <f>+F3</f>
        <v>17</v>
      </c>
      <c r="Q3" s="2">
        <f>+G3</f>
        <v>18</v>
      </c>
      <c r="R3" s="2">
        <f aca="true" t="shared" si="0" ref="R3:AA3">+C3</f>
        <v>14</v>
      </c>
      <c r="S3" s="2">
        <f t="shared" si="0"/>
        <v>15</v>
      </c>
      <c r="T3" s="2">
        <f t="shared" si="0"/>
        <v>16</v>
      </c>
      <c r="U3" s="2">
        <f t="shared" si="0"/>
        <v>17</v>
      </c>
      <c r="V3" s="2">
        <f t="shared" si="0"/>
        <v>18</v>
      </c>
      <c r="W3" s="2">
        <f t="shared" si="0"/>
        <v>14</v>
      </c>
      <c r="X3" s="2">
        <f t="shared" si="0"/>
        <v>15</v>
      </c>
      <c r="Y3" s="2">
        <f t="shared" si="0"/>
        <v>16</v>
      </c>
      <c r="Z3" s="2">
        <f t="shared" si="0"/>
        <v>17</v>
      </c>
      <c r="AA3" s="2">
        <f t="shared" si="0"/>
        <v>18</v>
      </c>
      <c r="AB3" s="2">
        <f>+C3</f>
        <v>14</v>
      </c>
      <c r="AC3" s="2">
        <f>+D3</f>
        <v>15</v>
      </c>
      <c r="AD3" s="2">
        <f>+E3</f>
        <v>16</v>
      </c>
      <c r="AE3" s="2">
        <f>+F3</f>
        <v>17</v>
      </c>
      <c r="AF3" s="2">
        <f>+G3</f>
        <v>18</v>
      </c>
      <c r="AG3" s="2">
        <f>+C3</f>
        <v>14</v>
      </c>
      <c r="AH3" s="2">
        <f>+D3</f>
        <v>15</v>
      </c>
      <c r="AI3" s="2">
        <f>+E3</f>
        <v>16</v>
      </c>
      <c r="AJ3" s="2">
        <f>+F3</f>
        <v>17</v>
      </c>
      <c r="AK3" s="2">
        <f>+G3</f>
        <v>18</v>
      </c>
      <c r="AL3" s="2">
        <f>+C3</f>
        <v>14</v>
      </c>
      <c r="AM3" s="2">
        <f>+D3</f>
        <v>15</v>
      </c>
      <c r="AN3" s="2">
        <f>+E3</f>
        <v>16</v>
      </c>
      <c r="AO3" s="39">
        <f>+F3</f>
        <v>17</v>
      </c>
      <c r="AP3" s="41">
        <f>+G3</f>
        <v>18</v>
      </c>
    </row>
    <row r="4" spans="1:42" ht="21" customHeight="1">
      <c r="A4" s="58" t="s">
        <v>1</v>
      </c>
      <c r="B4" s="2" t="s">
        <v>2</v>
      </c>
      <c r="C4" s="19">
        <f>+H4+M4+R4+AB4+AG4+AL4+W4</f>
        <v>314409430</v>
      </c>
      <c r="D4" s="19">
        <f>+I4+N4+S4+W4+AC4+AH4+AM4</f>
        <v>273685191</v>
      </c>
      <c r="E4" s="19">
        <f>+J4+O4+T4+X4+AD4+AI4+AN4</f>
        <v>282010786</v>
      </c>
      <c r="F4" s="36"/>
      <c r="G4" s="36"/>
      <c r="H4" s="16">
        <v>71604226</v>
      </c>
      <c r="I4" s="16">
        <v>71064841</v>
      </c>
      <c r="J4" s="16">
        <f>64556823+4836665</f>
        <v>69393488</v>
      </c>
      <c r="K4" s="42"/>
      <c r="L4" s="42"/>
      <c r="M4" s="3">
        <v>16321270</v>
      </c>
      <c r="N4" s="3">
        <v>17362710</v>
      </c>
      <c r="O4" s="3">
        <f>16114856+1149000</f>
        <v>17263856</v>
      </c>
      <c r="P4" s="42"/>
      <c r="Q4" s="42"/>
      <c r="R4" s="3">
        <v>739115</v>
      </c>
      <c r="S4" s="3">
        <v>200420</v>
      </c>
      <c r="T4" s="3">
        <v>301260</v>
      </c>
      <c r="U4" s="42"/>
      <c r="V4" s="42"/>
      <c r="W4" s="3">
        <v>1873475</v>
      </c>
      <c r="X4" s="3">
        <v>2207261</v>
      </c>
      <c r="Y4" s="3">
        <f>2024423+66673</f>
        <v>2091096</v>
      </c>
      <c r="Z4" s="42"/>
      <c r="AA4" s="42"/>
      <c r="AB4" s="3">
        <v>195892536</v>
      </c>
      <c r="AC4" s="3">
        <v>152921149</v>
      </c>
      <c r="AD4" s="3">
        <f>163482682+2902294</f>
        <v>166384976</v>
      </c>
      <c r="AE4" s="42"/>
      <c r="AF4" s="42"/>
      <c r="AG4" s="3">
        <v>88390</v>
      </c>
      <c r="AH4" s="3">
        <v>740927</v>
      </c>
      <c r="AI4" s="22">
        <f>253037+22120</f>
        <v>275157</v>
      </c>
      <c r="AJ4" s="31"/>
      <c r="AK4" s="31"/>
      <c r="AL4" s="3">
        <v>27890418</v>
      </c>
      <c r="AM4" s="3">
        <v>29521669</v>
      </c>
      <c r="AN4" s="22">
        <f>25063324+1121464</f>
        <v>26184788</v>
      </c>
      <c r="AO4" s="42"/>
      <c r="AP4" s="52"/>
    </row>
    <row r="5" spans="1:42" ht="21" customHeight="1">
      <c r="A5" s="58"/>
      <c r="B5" s="2" t="s">
        <v>15</v>
      </c>
      <c r="C5" s="15" t="s">
        <v>34</v>
      </c>
      <c r="D5" s="15" t="s">
        <v>34</v>
      </c>
      <c r="E5" s="15" t="s">
        <v>34</v>
      </c>
      <c r="F5" s="38"/>
      <c r="G5" s="38"/>
      <c r="H5" s="17">
        <f>ROUND(H4/C4*100,1)</f>
        <v>22.8</v>
      </c>
      <c r="I5" s="17">
        <f>ROUND(I4/D4*100,1)</f>
        <v>26</v>
      </c>
      <c r="J5" s="17">
        <f>ROUND(J4/E4*100,1)</f>
        <v>24.6</v>
      </c>
      <c r="K5" s="37"/>
      <c r="L5" s="37"/>
      <c r="M5" s="17">
        <f>ROUND(M4/$C$4*100,1)</f>
        <v>5.2</v>
      </c>
      <c r="N5" s="17">
        <f>ROUND(N4/$D$4*100,1)</f>
        <v>6.3</v>
      </c>
      <c r="O5" s="17">
        <f>ROUND(O4/$E$4*100,1)</f>
        <v>6.1</v>
      </c>
      <c r="P5" s="37"/>
      <c r="Q5" s="37"/>
      <c r="R5" s="17">
        <f>ROUND(R4/$C$4*100,1)</f>
        <v>0.2</v>
      </c>
      <c r="S5" s="17">
        <f>ROUND(S4/$D$4*100,1)</f>
        <v>0.1</v>
      </c>
      <c r="T5" s="17">
        <f>ROUND(T4/$E$4*100,1)</f>
        <v>0.1</v>
      </c>
      <c r="U5" s="37"/>
      <c r="V5" s="37"/>
      <c r="W5" s="17">
        <f>ROUND(W4/$C$4*100,1)</f>
        <v>0.6</v>
      </c>
      <c r="X5" s="17">
        <f>ROUND(X4/$D$4*100,1)</f>
        <v>0.8</v>
      </c>
      <c r="Y5" s="17">
        <f>ROUND(Y4/$E$4*100,1)</f>
        <v>0.7</v>
      </c>
      <c r="Z5" s="37"/>
      <c r="AA5" s="37"/>
      <c r="AB5" s="17">
        <f>ROUND(AB4/$C$4*100,1)</f>
        <v>62.3</v>
      </c>
      <c r="AC5" s="17">
        <f>ROUND(AC4/$D$4*100,1)</f>
        <v>55.9</v>
      </c>
      <c r="AD5" s="17">
        <f>ROUND(AD4/$E$4*100,1)</f>
        <v>59</v>
      </c>
      <c r="AE5" s="37"/>
      <c r="AF5" s="37"/>
      <c r="AG5" s="17">
        <f>ROUND(AG4/$C$4*100,1)</f>
        <v>0</v>
      </c>
      <c r="AH5" s="17">
        <f>ROUND(AH4/$D$4*100,1)</f>
        <v>0.3</v>
      </c>
      <c r="AI5" s="17">
        <f>ROUND(AI4/$E$4*100,1)</f>
        <v>0.1</v>
      </c>
      <c r="AJ5" s="32"/>
      <c r="AK5" s="32"/>
      <c r="AL5" s="17">
        <f>ROUND(AL4/$C$4*100,1)</f>
        <v>8.9</v>
      </c>
      <c r="AM5" s="17">
        <f>ROUND(AM4/$D$4*100,1)</f>
        <v>10.8</v>
      </c>
      <c r="AN5" s="17">
        <f>ROUND(AN4/$E$4*100,1)</f>
        <v>9.3</v>
      </c>
      <c r="AO5" s="37"/>
      <c r="AP5" s="53"/>
    </row>
    <row r="6" spans="1:42" ht="21" customHeight="1">
      <c r="A6" s="58"/>
      <c r="B6" s="2" t="s">
        <v>3</v>
      </c>
      <c r="C6" s="18">
        <v>117.7</v>
      </c>
      <c r="D6" s="18">
        <f>ROUND(D4/C4*100,1)</f>
        <v>87</v>
      </c>
      <c r="E6" s="18">
        <f>ROUND(E4/D4*100,1)</f>
        <v>103</v>
      </c>
      <c r="F6" s="12"/>
      <c r="G6" s="12"/>
      <c r="H6" s="18">
        <v>112.8</v>
      </c>
      <c r="I6" s="18">
        <f>ROUND(I4/H4*100,1)</f>
        <v>99.2</v>
      </c>
      <c r="J6" s="18">
        <f>ROUND(J4/I4*100,1)</f>
        <v>97.6</v>
      </c>
      <c r="K6" s="12"/>
      <c r="L6" s="12"/>
      <c r="M6" s="18">
        <v>124.9</v>
      </c>
      <c r="N6" s="18">
        <f>ROUND(N4/M4*100,1)</f>
        <v>106.4</v>
      </c>
      <c r="O6" s="18">
        <f>ROUND(O4/N4*100,1)</f>
        <v>99.4</v>
      </c>
      <c r="P6" s="12"/>
      <c r="Q6" s="12"/>
      <c r="R6" s="18">
        <v>227.6</v>
      </c>
      <c r="S6" s="18">
        <f>ROUND(S4/R4*100,1)</f>
        <v>27.1</v>
      </c>
      <c r="T6" s="18">
        <f>ROUND(T4/S4*100,1)</f>
        <v>150.3</v>
      </c>
      <c r="U6" s="12"/>
      <c r="V6" s="12"/>
      <c r="W6" s="18">
        <v>159.9</v>
      </c>
      <c r="X6" s="18">
        <f>ROUND(X4/W4*100,1)</f>
        <v>117.8</v>
      </c>
      <c r="Y6" s="18">
        <f>ROUND(Y4/X4*100,1)</f>
        <v>94.7</v>
      </c>
      <c r="Z6" s="12"/>
      <c r="AA6" s="12"/>
      <c r="AB6" s="18">
        <v>124.4</v>
      </c>
      <c r="AC6" s="18">
        <f>ROUND(AC4/AB4*100,1)</f>
        <v>78.1</v>
      </c>
      <c r="AD6" s="18">
        <f>ROUND(AD4/AC4*100,1)</f>
        <v>108.8</v>
      </c>
      <c r="AE6" s="12"/>
      <c r="AF6" s="12"/>
      <c r="AG6" s="18">
        <v>26.1</v>
      </c>
      <c r="AH6" s="18">
        <f>ROUND(AH4/AG4*100,1)</f>
        <v>838.2</v>
      </c>
      <c r="AI6" s="24">
        <f>ROUND(AI4/AH4*100,1)</f>
        <v>37.1</v>
      </c>
      <c r="AJ6" s="25"/>
      <c r="AK6" s="25"/>
      <c r="AL6" s="18">
        <v>91</v>
      </c>
      <c r="AM6" s="18">
        <f>ROUND(AM4/AL4*100,1)</f>
        <v>105.8</v>
      </c>
      <c r="AN6" s="24">
        <f>ROUND(AN4/AM4*100,1)</f>
        <v>88.7</v>
      </c>
      <c r="AO6" s="12"/>
      <c r="AP6" s="54"/>
    </row>
    <row r="7" spans="1:42" ht="21" customHeight="1">
      <c r="A7" s="59" t="s">
        <v>28</v>
      </c>
      <c r="B7" s="2" t="s">
        <v>2</v>
      </c>
      <c r="C7" s="19">
        <f>+H7+M7+R7+AB7+AG7+AL7+W7</f>
        <v>876526794</v>
      </c>
      <c r="D7" s="19">
        <f>+I7+N7+S7+W7+AC7+AH7+AM7</f>
        <v>885850684</v>
      </c>
      <c r="E7" s="19">
        <f>+J7+O7+T7+X7+AD7+AI7+AN7</f>
        <v>682326136</v>
      </c>
      <c r="F7" s="19">
        <f>+K7+P7+U7+Z7+AE7+AJ7+AO7</f>
        <v>672106794</v>
      </c>
      <c r="G7" s="19">
        <f>+L7+Q7+V7+AA7+AF7+AK7+AP7</f>
        <v>609156081</v>
      </c>
      <c r="H7" s="3">
        <v>208801838</v>
      </c>
      <c r="I7" s="3">
        <v>203802898</v>
      </c>
      <c r="J7" s="3">
        <v>163623427</v>
      </c>
      <c r="K7" s="3">
        <v>165748905</v>
      </c>
      <c r="L7" s="3">
        <v>149108519</v>
      </c>
      <c r="M7" s="3">
        <v>58499563</v>
      </c>
      <c r="N7" s="3">
        <v>58758997</v>
      </c>
      <c r="O7" s="3">
        <v>56536832</v>
      </c>
      <c r="P7" s="3">
        <v>59549916</v>
      </c>
      <c r="Q7" s="3">
        <v>56759545</v>
      </c>
      <c r="R7" s="3">
        <v>2507823</v>
      </c>
      <c r="S7" s="3">
        <v>3340363</v>
      </c>
      <c r="T7" s="3">
        <v>2831368</v>
      </c>
      <c r="U7" s="3">
        <v>2462006</v>
      </c>
      <c r="V7" s="3">
        <v>2178061</v>
      </c>
      <c r="W7" s="3">
        <v>11739578</v>
      </c>
      <c r="X7" s="3">
        <v>11739578</v>
      </c>
      <c r="Y7" s="3">
        <v>10926550</v>
      </c>
      <c r="Z7" s="3">
        <v>10967293</v>
      </c>
      <c r="AA7" s="3">
        <v>12552709</v>
      </c>
      <c r="AB7" s="3">
        <v>527524986</v>
      </c>
      <c r="AC7" s="3">
        <v>539284005</v>
      </c>
      <c r="AD7" s="3">
        <v>402135992</v>
      </c>
      <c r="AE7" s="3">
        <v>379709958</v>
      </c>
      <c r="AF7" s="3">
        <v>344667800</v>
      </c>
      <c r="AG7" s="3">
        <v>432810</v>
      </c>
      <c r="AH7" s="3">
        <v>885728</v>
      </c>
      <c r="AI7" s="22">
        <v>805668</v>
      </c>
      <c r="AJ7" s="3">
        <v>3760317</v>
      </c>
      <c r="AK7" s="3">
        <v>3451864</v>
      </c>
      <c r="AL7" s="3">
        <v>67020196</v>
      </c>
      <c r="AM7" s="3">
        <v>68039115</v>
      </c>
      <c r="AN7" s="22">
        <v>44653271</v>
      </c>
      <c r="AO7" s="3">
        <v>49908399</v>
      </c>
      <c r="AP7" s="48">
        <v>40437583</v>
      </c>
    </row>
    <row r="8" spans="1:42" ht="21" customHeight="1">
      <c r="A8" s="59"/>
      <c r="B8" s="2" t="s">
        <v>15</v>
      </c>
      <c r="C8" s="15" t="s">
        <v>34</v>
      </c>
      <c r="D8" s="15" t="s">
        <v>34</v>
      </c>
      <c r="E8" s="15" t="s">
        <v>34</v>
      </c>
      <c r="F8" s="15" t="s">
        <v>34</v>
      </c>
      <c r="G8" s="15" t="s">
        <v>23</v>
      </c>
      <c r="H8" s="17">
        <f>ROUND(H7/$C$7*100,1)</f>
        <v>23.8</v>
      </c>
      <c r="I8" s="17">
        <f>ROUND(I7/$D$7*100,1)</f>
        <v>23</v>
      </c>
      <c r="J8" s="17">
        <f>ROUND(J7/$E$7*100,1)</f>
        <v>24</v>
      </c>
      <c r="K8" s="17">
        <f>ROUND(K7/$F$7*100,1)</f>
        <v>24.7</v>
      </c>
      <c r="L8" s="17">
        <f>ROUND(L7/$G$7*100,1)</f>
        <v>24.5</v>
      </c>
      <c r="M8" s="17">
        <f>ROUND(M7/C7*100,1)</f>
        <v>6.7</v>
      </c>
      <c r="N8" s="17">
        <f>ROUND(N7/D7*100,1)</f>
        <v>6.6</v>
      </c>
      <c r="O8" s="17">
        <f>ROUND(O7/E7*100,1)</f>
        <v>8.3</v>
      </c>
      <c r="P8" s="17">
        <f>ROUND(P7/F7*100,1)</f>
        <v>8.9</v>
      </c>
      <c r="Q8" s="17">
        <f>ROUND(Q7/G7*100,1)</f>
        <v>9.3</v>
      </c>
      <c r="R8" s="17">
        <f>ROUND(R7/C7*100,1)</f>
        <v>0.3</v>
      </c>
      <c r="S8" s="17">
        <f>ROUND(S7/D7*100,1)</f>
        <v>0.4</v>
      </c>
      <c r="T8" s="17">
        <f>ROUND(T7/E7*100,1)</f>
        <v>0.4</v>
      </c>
      <c r="U8" s="17">
        <f>ROUND(U7/F7*100,1)</f>
        <v>0.4</v>
      </c>
      <c r="V8" s="17">
        <f>ROUND(V7/G7*100,1)</f>
        <v>0.4</v>
      </c>
      <c r="W8" s="4">
        <f>ROUND(W7/C7*100,1)</f>
        <v>1.3</v>
      </c>
      <c r="X8" s="4">
        <f>ROUND(X7/D7*100,1)</f>
        <v>1.3</v>
      </c>
      <c r="Y8" s="4">
        <f>ROUND(Y7/E7*100,1)</f>
        <v>1.6</v>
      </c>
      <c r="Z8" s="4">
        <f>ROUND(Z7/F7*100,1)</f>
        <v>1.6</v>
      </c>
      <c r="AA8" s="4">
        <f>ROUND(AA7/G7*100,1)</f>
        <v>2.1</v>
      </c>
      <c r="AB8" s="4">
        <f>ROUND(AB7/C7*100,1)</f>
        <v>60.2</v>
      </c>
      <c r="AC8" s="4">
        <f>ROUND(AC7/D7*100,1)</f>
        <v>60.9</v>
      </c>
      <c r="AD8" s="4">
        <f>ROUND(AD7/E7*100,1)</f>
        <v>58.9</v>
      </c>
      <c r="AE8" s="4">
        <f>ROUND(AE7/F7*100,1)</f>
        <v>56.5</v>
      </c>
      <c r="AF8" s="4">
        <f>ROUND(AF7/G7*100,1)</f>
        <v>56.6</v>
      </c>
      <c r="AG8" s="4">
        <f>ROUND(AG7/C7*100,1)</f>
        <v>0</v>
      </c>
      <c r="AH8" s="4">
        <f>ROUND(AH7/D7*100,1)</f>
        <v>0.1</v>
      </c>
      <c r="AI8" s="4">
        <f>ROUND(AI7/E7*100,1)</f>
        <v>0.1</v>
      </c>
      <c r="AJ8" s="23">
        <f>ROUND(AJ7/F7*100,1)</f>
        <v>0.6</v>
      </c>
      <c r="AK8" s="23">
        <f>ROUND(AK7/G7*100,1)</f>
        <v>0.6</v>
      </c>
      <c r="AL8" s="4">
        <f>ROUND(AL7/C7*100,1)</f>
        <v>7.6</v>
      </c>
      <c r="AM8" s="4">
        <f>ROUND(AM7/D7*100,1)</f>
        <v>7.7</v>
      </c>
      <c r="AN8" s="23">
        <f>ROUND(AN7/E7*100,1)</f>
        <v>6.5</v>
      </c>
      <c r="AO8" s="4">
        <f>ROUND(AO7/F7*100,1)</f>
        <v>7.4</v>
      </c>
      <c r="AP8" s="46">
        <f>ROUND(AP7/G7*100,1)</f>
        <v>6.6</v>
      </c>
    </row>
    <row r="9" spans="1:42" ht="21" customHeight="1">
      <c r="A9" s="58"/>
      <c r="B9" s="2" t="s">
        <v>3</v>
      </c>
      <c r="C9" s="4">
        <v>99.7</v>
      </c>
      <c r="D9" s="18">
        <f>ROUND(D7/C7*100,1)</f>
        <v>101.1</v>
      </c>
      <c r="E9" s="18">
        <f>ROUND(E7/D7*100,1)</f>
        <v>77</v>
      </c>
      <c r="F9" s="18">
        <f>ROUND(F7/E7*100,1)</f>
        <v>98.5</v>
      </c>
      <c r="G9" s="18">
        <f>ROUND(G7/F7*100,1)</f>
        <v>90.6</v>
      </c>
      <c r="H9" s="18">
        <v>104.4</v>
      </c>
      <c r="I9" s="18">
        <f>ROUND(I7/H7*100,1)</f>
        <v>97.6</v>
      </c>
      <c r="J9" s="18">
        <f>ROUND(J7/I7*100,1)</f>
        <v>80.3</v>
      </c>
      <c r="K9" s="18">
        <f>ROUND(K7/J7*100,1)</f>
        <v>101.3</v>
      </c>
      <c r="L9" s="18">
        <f>ROUND(L7/K7*100,1)</f>
        <v>90</v>
      </c>
      <c r="M9" s="18">
        <v>109.6</v>
      </c>
      <c r="N9" s="18">
        <f>ROUND(N7/M7*100,1)</f>
        <v>100.4</v>
      </c>
      <c r="O9" s="18">
        <f>ROUND(O7/N7*100,1)</f>
        <v>96.2</v>
      </c>
      <c r="P9" s="18">
        <f>ROUND(P7/O7*100,1)</f>
        <v>105.3</v>
      </c>
      <c r="Q9" s="18">
        <f>ROUND(Q7/P7*100,1)</f>
        <v>95.3</v>
      </c>
      <c r="R9" s="18">
        <v>107.5</v>
      </c>
      <c r="S9" s="18">
        <f>ROUND(S7/R7*100,1)</f>
        <v>133.2</v>
      </c>
      <c r="T9" s="18">
        <f>ROUND(T7/S7*100,1)</f>
        <v>84.8</v>
      </c>
      <c r="U9" s="18">
        <f>ROUND(U7/T7*100,1)</f>
        <v>87</v>
      </c>
      <c r="V9" s="18">
        <f>ROUND(V7/U7*100,1)</f>
        <v>88.5</v>
      </c>
      <c r="W9" s="18">
        <v>155.9</v>
      </c>
      <c r="X9" s="18">
        <f>ROUND(X7/W7*100,1)</f>
        <v>100</v>
      </c>
      <c r="Y9" s="18">
        <f>ROUND(Y7/X7*100,1)</f>
        <v>93.1</v>
      </c>
      <c r="Z9" s="18">
        <f>ROUND(Z7/Y7*100,1)</f>
        <v>100.4</v>
      </c>
      <c r="AA9" s="18">
        <f>ROUND(AA7/Z7*100,1)</f>
        <v>114.5</v>
      </c>
      <c r="AB9" s="18">
        <v>96.6</v>
      </c>
      <c r="AC9" s="18">
        <f>ROUND(AC7/AB7*100,1)</f>
        <v>102.2</v>
      </c>
      <c r="AD9" s="18">
        <f>ROUND(AD7/AC7*100,1)</f>
        <v>74.6</v>
      </c>
      <c r="AE9" s="18">
        <f>ROUND(AE7/AD7*100,1)</f>
        <v>94.4</v>
      </c>
      <c r="AF9" s="18">
        <f>ROUND(AF7/AE7*100,1)</f>
        <v>90.8</v>
      </c>
      <c r="AG9" s="18">
        <v>89.9</v>
      </c>
      <c r="AH9" s="18">
        <f>ROUND(AH7/AG7*100,1)</f>
        <v>204.6</v>
      </c>
      <c r="AI9" s="18">
        <f>ROUND(AI7/AH7*100,1)</f>
        <v>91</v>
      </c>
      <c r="AJ9" s="24">
        <f>ROUND(AJ7/AI7*100,1)</f>
        <v>466.7</v>
      </c>
      <c r="AK9" s="24">
        <f>ROUND(AK7/AJ7*100,1)</f>
        <v>91.8</v>
      </c>
      <c r="AL9" s="18">
        <v>102.1</v>
      </c>
      <c r="AM9" s="18">
        <f>ROUND(AM7/AL7*100,1)</f>
        <v>101.5</v>
      </c>
      <c r="AN9" s="24">
        <f>ROUND(AN7/AM7*100,1)</f>
        <v>65.6</v>
      </c>
      <c r="AO9" s="18">
        <f>ROUND(AO7/AN7*100,1)</f>
        <v>111.8</v>
      </c>
      <c r="AP9" s="47">
        <f>ROUND(AP7/AO7*100,1)</f>
        <v>81</v>
      </c>
    </row>
    <row r="10" spans="1:42" ht="21" customHeight="1">
      <c r="A10" s="59" t="s">
        <v>29</v>
      </c>
      <c r="B10" s="2" t="s">
        <v>2</v>
      </c>
      <c r="C10" s="19">
        <f>+H10+M10+R10+AB10+AG10+AL10+W10</f>
        <v>261766799</v>
      </c>
      <c r="D10" s="19">
        <f>+I10+N10+S10+W10+AC10+AH10+AM10</f>
        <v>250810128</v>
      </c>
      <c r="E10" s="19">
        <f>+J10+O10+T10+X10+AD10+AI10+AN10</f>
        <v>205826191</v>
      </c>
      <c r="F10" s="19">
        <f>+K10+P10+U10+Z10+AE10+AJ10+AO10</f>
        <v>184375804</v>
      </c>
      <c r="G10" s="19">
        <f>+L10+Q10+V10+AA10+AF10+AK10+AP10</f>
        <v>185150805</v>
      </c>
      <c r="H10" s="3">
        <v>42223756</v>
      </c>
      <c r="I10" s="3">
        <v>44793296</v>
      </c>
      <c r="J10" s="3">
        <v>37216956</v>
      </c>
      <c r="K10" s="3">
        <v>29125728</v>
      </c>
      <c r="L10" s="3">
        <v>30849293</v>
      </c>
      <c r="M10" s="3">
        <v>2222720</v>
      </c>
      <c r="N10" s="3">
        <v>2166411</v>
      </c>
      <c r="O10" s="3">
        <v>2821683</v>
      </c>
      <c r="P10" s="35">
        <v>2758500</v>
      </c>
      <c r="Q10" s="35">
        <v>2920990</v>
      </c>
      <c r="R10" s="18">
        <v>27330</v>
      </c>
      <c r="S10" s="3">
        <v>88536</v>
      </c>
      <c r="T10" s="3">
        <v>21552</v>
      </c>
      <c r="U10" s="3">
        <v>0</v>
      </c>
      <c r="V10" s="3">
        <v>93040</v>
      </c>
      <c r="W10" s="3">
        <v>3419224</v>
      </c>
      <c r="X10" s="3">
        <v>3419224</v>
      </c>
      <c r="Y10" s="3">
        <v>4213747</v>
      </c>
      <c r="Z10" s="3">
        <v>3345282</v>
      </c>
      <c r="AA10" s="3">
        <v>3141466</v>
      </c>
      <c r="AB10" s="3">
        <v>122077996</v>
      </c>
      <c r="AC10" s="3">
        <v>113786913</v>
      </c>
      <c r="AD10" s="3">
        <v>88787910</v>
      </c>
      <c r="AE10" s="3">
        <v>83679549</v>
      </c>
      <c r="AF10" s="3">
        <v>86487341</v>
      </c>
      <c r="AG10" s="3">
        <v>0</v>
      </c>
      <c r="AH10" s="3">
        <v>230008</v>
      </c>
      <c r="AI10" s="3">
        <v>0</v>
      </c>
      <c r="AJ10" s="3">
        <v>0</v>
      </c>
      <c r="AK10" s="3">
        <v>125890</v>
      </c>
      <c r="AL10" s="19">
        <v>91795773</v>
      </c>
      <c r="AM10" s="19">
        <v>86325740</v>
      </c>
      <c r="AN10" s="22">
        <v>73558866</v>
      </c>
      <c r="AO10" s="3">
        <v>65466745</v>
      </c>
      <c r="AP10" s="48">
        <v>61532785</v>
      </c>
    </row>
    <row r="11" spans="1:42" ht="21" customHeight="1">
      <c r="A11" s="59"/>
      <c r="B11" s="2" t="s">
        <v>15</v>
      </c>
      <c r="C11" s="15" t="s">
        <v>34</v>
      </c>
      <c r="D11" s="15" t="s">
        <v>34</v>
      </c>
      <c r="E11" s="15" t="s">
        <v>34</v>
      </c>
      <c r="F11" s="15" t="s">
        <v>34</v>
      </c>
      <c r="G11" s="15" t="s">
        <v>23</v>
      </c>
      <c r="H11" s="17">
        <f>ROUND(H10/C10*100,1)</f>
        <v>16.1</v>
      </c>
      <c r="I11" s="17">
        <f>ROUND(I10/D10*100,1)</f>
        <v>17.9</v>
      </c>
      <c r="J11" s="17">
        <f>ROUND(J10/E10*100,1)</f>
        <v>18.1</v>
      </c>
      <c r="K11" s="17">
        <f>ROUND(K10/F10*100,1)</f>
        <v>15.8</v>
      </c>
      <c r="L11" s="17">
        <f>ROUND(L10/G10*100,1)</f>
        <v>16.7</v>
      </c>
      <c r="M11" s="17">
        <f>ROUND(M10/C10*100,1)</f>
        <v>0.8</v>
      </c>
      <c r="N11" s="17">
        <f>ROUND(N10/D10*100,1)</f>
        <v>0.9</v>
      </c>
      <c r="O11" s="17">
        <f>ROUND(O10/E10*100,1)</f>
        <v>1.4</v>
      </c>
      <c r="P11" s="17">
        <f>ROUND(P10/F10*100,1)</f>
        <v>1.5</v>
      </c>
      <c r="Q11" s="17">
        <f>ROUND(Q10/G10*100,1)</f>
        <v>1.6</v>
      </c>
      <c r="R11" s="18">
        <f>ROUND(R10/C10*100,1)</f>
        <v>0</v>
      </c>
      <c r="S11" s="17">
        <f>ROUND(S10/D10*100,1)</f>
        <v>0</v>
      </c>
      <c r="T11" s="17">
        <f>ROUND(T10/E10*100,1)</f>
        <v>0</v>
      </c>
      <c r="U11" s="17">
        <f>ROUND(U10/F10*100,1)</f>
        <v>0</v>
      </c>
      <c r="V11" s="17">
        <f>ROUND(V10/G10*100,1)</f>
        <v>0.1</v>
      </c>
      <c r="W11" s="4">
        <f>ROUND(W10/C10*100,1)</f>
        <v>1.3</v>
      </c>
      <c r="X11" s="4">
        <f>ROUND(X10/D10*100,1)</f>
        <v>1.4</v>
      </c>
      <c r="Y11" s="4">
        <f>ROUND(Y10/E10*100,1)</f>
        <v>2</v>
      </c>
      <c r="Z11" s="4">
        <f>ROUND(Z10/F10*100,1)</f>
        <v>1.8</v>
      </c>
      <c r="AA11" s="4">
        <f>ROUND(AA10/G10*100,1)</f>
        <v>1.7</v>
      </c>
      <c r="AB11" s="4">
        <f>ROUND(AB10/C10*100,1)</f>
        <v>46.6</v>
      </c>
      <c r="AC11" s="4">
        <f>ROUND(AC10/D10*100,1)</f>
        <v>45.4</v>
      </c>
      <c r="AD11" s="4">
        <f>ROUND(AD10/E10*100,1)</f>
        <v>43.1</v>
      </c>
      <c r="AE11" s="4">
        <f>ROUND(AE10/F10*100,1)</f>
        <v>45.4</v>
      </c>
      <c r="AF11" s="4">
        <f>ROUND(AF10/G10*100,1)</f>
        <v>46.7</v>
      </c>
      <c r="AG11" s="4">
        <f>ROUND(AG10/C10*100,1)</f>
        <v>0</v>
      </c>
      <c r="AH11" s="4">
        <f>ROUND(AH10/D10*100,1)</f>
        <v>0.1</v>
      </c>
      <c r="AI11" s="4">
        <f>ROUND(AI10/E10*100,1)</f>
        <v>0</v>
      </c>
      <c r="AJ11" s="4">
        <f>ROUND(AJ10/F10*100,1)</f>
        <v>0</v>
      </c>
      <c r="AK11" s="4">
        <f>ROUND(AK10/G10*100,1)</f>
        <v>0.1</v>
      </c>
      <c r="AL11" s="4">
        <f>ROUND(AL10/C10*100,1)</f>
        <v>35.1</v>
      </c>
      <c r="AM11" s="4">
        <f>ROUND(AM10/D10*100,1)</f>
        <v>34.4</v>
      </c>
      <c r="AN11" s="23">
        <f>ROUND(AN10/E10*100,1)</f>
        <v>35.7</v>
      </c>
      <c r="AO11" s="4">
        <f>ROUND(AO10/F10*100,1)</f>
        <v>35.5</v>
      </c>
      <c r="AP11" s="46">
        <f>ROUND(AP10/G10*100,1)</f>
        <v>33.2</v>
      </c>
    </row>
    <row r="12" spans="1:42" ht="21" customHeight="1">
      <c r="A12" s="58"/>
      <c r="B12" s="2" t="s">
        <v>3</v>
      </c>
      <c r="C12" s="4">
        <v>92.8</v>
      </c>
      <c r="D12" s="18">
        <f>ROUND(D10/C10*100,1)</f>
        <v>95.8</v>
      </c>
      <c r="E12" s="18">
        <f>ROUND(E10/D10*100,1)</f>
        <v>82.1</v>
      </c>
      <c r="F12" s="18">
        <f>ROUND(F10/E10*100,1)</f>
        <v>89.6</v>
      </c>
      <c r="G12" s="18">
        <f>ROUND(G10/F10*100,1)</f>
        <v>100.4</v>
      </c>
      <c r="H12" s="18">
        <v>103.2</v>
      </c>
      <c r="I12" s="18">
        <f>ROUND(I10/H10*100,1)</f>
        <v>106.1</v>
      </c>
      <c r="J12" s="18">
        <f>ROUND(J10/I10*100,1)</f>
        <v>83.1</v>
      </c>
      <c r="K12" s="18">
        <f>ROUND(K10/J10*100,1)</f>
        <v>78.3</v>
      </c>
      <c r="L12" s="18">
        <f>ROUND(L10/K10*100,1)</f>
        <v>105.9</v>
      </c>
      <c r="M12" s="18">
        <v>115.1</v>
      </c>
      <c r="N12" s="18">
        <f>ROUND(N10/M10*100,1)</f>
        <v>97.5</v>
      </c>
      <c r="O12" s="18">
        <f>ROUND(O10/N10*100,1)</f>
        <v>130.2</v>
      </c>
      <c r="P12" s="18">
        <f>ROUND(P10/O10*100,1)</f>
        <v>97.8</v>
      </c>
      <c r="Q12" s="18">
        <f>ROUND(Q10/P10*100,1)</f>
        <v>105.9</v>
      </c>
      <c r="R12" s="12"/>
      <c r="S12" s="18">
        <f>ROUND(S10/R10*100,1)</f>
        <v>324</v>
      </c>
      <c r="T12" s="18">
        <f>ROUND(T10/S10*100,1)</f>
        <v>24.3</v>
      </c>
      <c r="U12" s="18">
        <f>ROUND(U10/T10*100,1)</f>
        <v>0</v>
      </c>
      <c r="V12" s="12"/>
      <c r="W12" s="18">
        <v>124.1</v>
      </c>
      <c r="X12" s="18">
        <f>ROUND(X10/W10*100,1)</f>
        <v>100</v>
      </c>
      <c r="Y12" s="18">
        <f>ROUND(Y10/X10*100,1)</f>
        <v>123.2</v>
      </c>
      <c r="Z12" s="18">
        <f>ROUND(Z10/Y10*100,1)</f>
        <v>79.4</v>
      </c>
      <c r="AA12" s="18">
        <f>ROUND(AA10/Z10*100,1)</f>
        <v>93.9</v>
      </c>
      <c r="AB12" s="18">
        <v>86.9</v>
      </c>
      <c r="AC12" s="18">
        <f>ROUND(AC10/AB10*100,1)</f>
        <v>93.2</v>
      </c>
      <c r="AD12" s="18">
        <f>ROUND(AD10/AC10*100,1)</f>
        <v>78</v>
      </c>
      <c r="AE12" s="18">
        <f>ROUND(AE10/AD10*100,1)</f>
        <v>94.2</v>
      </c>
      <c r="AF12" s="18">
        <f>ROUND(AF10/AE10*100,1)</f>
        <v>103.4</v>
      </c>
      <c r="AG12" s="12"/>
      <c r="AH12" s="12"/>
      <c r="AI12" s="12"/>
      <c r="AJ12" s="25"/>
      <c r="AK12" s="25"/>
      <c r="AL12" s="18">
        <v>96.5</v>
      </c>
      <c r="AM12" s="18">
        <f>ROUND(AM10/AL10*100,1)</f>
        <v>94</v>
      </c>
      <c r="AN12" s="24">
        <f>ROUND(AN10/AM10*100,1)</f>
        <v>85.2</v>
      </c>
      <c r="AO12" s="18">
        <f>ROUND(AO10/AN10*100,1)</f>
        <v>89</v>
      </c>
      <c r="AP12" s="47">
        <f>ROUND(AP10/AO10*100,1)</f>
        <v>94</v>
      </c>
    </row>
    <row r="13" spans="1:42" ht="21" customHeight="1">
      <c r="A13" s="59" t="s">
        <v>30</v>
      </c>
      <c r="B13" s="2" t="s">
        <v>2</v>
      </c>
      <c r="C13" s="19">
        <f>+H13+M13+R13+AB13+AG13+AL13+W13</f>
        <v>328369002</v>
      </c>
      <c r="D13" s="19">
        <f>+I13+N13+S13+W13+AC13+AH13+AM13</f>
        <v>310375739</v>
      </c>
      <c r="E13" s="19">
        <f>+J13+O13+T13+X13+AD13+AI13+AN13</f>
        <v>320515399</v>
      </c>
      <c r="F13" s="19">
        <f>+K13+P13+U13+Z13+AE13+AJ13+AO13</f>
        <v>308122717</v>
      </c>
      <c r="G13" s="19">
        <f>+L13+Q13+V13+AA13+AF13+AK13+AP13</f>
        <v>277427039</v>
      </c>
      <c r="H13" s="3">
        <v>69697256</v>
      </c>
      <c r="I13" s="3">
        <v>72646481</v>
      </c>
      <c r="J13" s="3">
        <v>69313018</v>
      </c>
      <c r="K13" s="3">
        <v>67848049</v>
      </c>
      <c r="L13" s="3">
        <v>62739251</v>
      </c>
      <c r="M13" s="3">
        <v>3267386</v>
      </c>
      <c r="N13" s="3">
        <v>3868522</v>
      </c>
      <c r="O13" s="3">
        <v>4447439</v>
      </c>
      <c r="P13" s="3">
        <v>5998132</v>
      </c>
      <c r="Q13" s="3">
        <v>6340160</v>
      </c>
      <c r="R13" s="3">
        <v>411880</v>
      </c>
      <c r="S13" s="3">
        <v>401680</v>
      </c>
      <c r="T13" s="3">
        <v>403410</v>
      </c>
      <c r="U13" s="3">
        <v>495370</v>
      </c>
      <c r="V13" s="3">
        <v>786220</v>
      </c>
      <c r="W13" s="3">
        <v>5282150</v>
      </c>
      <c r="X13" s="3">
        <v>5282150</v>
      </c>
      <c r="Y13" s="3">
        <v>5519220</v>
      </c>
      <c r="Z13" s="3">
        <v>7908303</v>
      </c>
      <c r="AA13" s="3">
        <v>5534934</v>
      </c>
      <c r="AB13" s="3">
        <v>185510071</v>
      </c>
      <c r="AC13" s="3">
        <v>162487001</v>
      </c>
      <c r="AD13" s="3">
        <v>176648671</v>
      </c>
      <c r="AE13" s="3">
        <v>162546715</v>
      </c>
      <c r="AF13" s="3">
        <v>150997172</v>
      </c>
      <c r="AG13" s="3">
        <v>175060</v>
      </c>
      <c r="AH13" s="3">
        <v>135458</v>
      </c>
      <c r="AI13" s="22">
        <v>0</v>
      </c>
      <c r="AJ13" s="3">
        <v>500800</v>
      </c>
      <c r="AK13" s="3">
        <v>242400</v>
      </c>
      <c r="AL13" s="3">
        <v>64025199</v>
      </c>
      <c r="AM13" s="3">
        <v>65554447</v>
      </c>
      <c r="AN13" s="22">
        <v>64420711</v>
      </c>
      <c r="AO13" s="3">
        <v>62825348</v>
      </c>
      <c r="AP13" s="48">
        <v>50786902</v>
      </c>
    </row>
    <row r="14" spans="1:42" ht="21" customHeight="1">
      <c r="A14" s="64"/>
      <c r="B14" s="7" t="s">
        <v>15</v>
      </c>
      <c r="C14" s="15" t="s">
        <v>34</v>
      </c>
      <c r="D14" s="15" t="s">
        <v>34</v>
      </c>
      <c r="E14" s="15" t="s">
        <v>34</v>
      </c>
      <c r="F14" s="15" t="s">
        <v>34</v>
      </c>
      <c r="G14" s="15" t="s">
        <v>23</v>
      </c>
      <c r="H14" s="17">
        <f>ROUND(H13/C13*100,1)</f>
        <v>21.2</v>
      </c>
      <c r="I14" s="17">
        <f>ROUND(I13/D13*100,1)</f>
        <v>23.4</v>
      </c>
      <c r="J14" s="17">
        <f>ROUND(J13/E13*100,1)</f>
        <v>21.6</v>
      </c>
      <c r="K14" s="17">
        <f>ROUND(K13/F13*100,1)</f>
        <v>22</v>
      </c>
      <c r="L14" s="17">
        <f>ROUND(L13/G13*100,1)</f>
        <v>22.6</v>
      </c>
      <c r="M14" s="17">
        <f>ROUND(M13/C13*100,1)</f>
        <v>1</v>
      </c>
      <c r="N14" s="17">
        <f>ROUND(N13/D13*100,1)</f>
        <v>1.2</v>
      </c>
      <c r="O14" s="17">
        <f>ROUND(O13/E13*100,1)</f>
        <v>1.4</v>
      </c>
      <c r="P14" s="17">
        <f>ROUND(P13/F13*100,1)</f>
        <v>1.9</v>
      </c>
      <c r="Q14" s="17">
        <f>ROUND(Q13/G13*100,1)</f>
        <v>2.3</v>
      </c>
      <c r="R14" s="17">
        <f>ROUND(R13/C13*100,1)</f>
        <v>0.1</v>
      </c>
      <c r="S14" s="17">
        <f>ROUND(S13/D13*100,1)</f>
        <v>0.1</v>
      </c>
      <c r="T14" s="17">
        <f>ROUND(T13/E13*100,1)</f>
        <v>0.1</v>
      </c>
      <c r="U14" s="17">
        <f>ROUND(U13/F13*100,1)</f>
        <v>0.2</v>
      </c>
      <c r="V14" s="17">
        <f>ROUND(V13/G13*100,1)</f>
        <v>0.3</v>
      </c>
      <c r="W14" s="4">
        <f>ROUND(W13/C13*100,1)</f>
        <v>1.6</v>
      </c>
      <c r="X14" s="4">
        <f>ROUND(X13/D13*100,1)</f>
        <v>1.7</v>
      </c>
      <c r="Y14" s="4">
        <f>ROUND(Y13/E13*100,1)</f>
        <v>1.7</v>
      </c>
      <c r="Z14" s="4">
        <f>ROUND(Z13/F13*100,1)</f>
        <v>2.6</v>
      </c>
      <c r="AA14" s="4">
        <f>ROUND(AA13/G13*100,1)</f>
        <v>2</v>
      </c>
      <c r="AB14" s="4">
        <f>ROUND(AB13/C13*100,1)</f>
        <v>56.5</v>
      </c>
      <c r="AC14" s="4">
        <f>ROUND(AC13/D13*100,1)</f>
        <v>52.4</v>
      </c>
      <c r="AD14" s="4">
        <f>ROUND(AD13/E13*100,1)</f>
        <v>55.1</v>
      </c>
      <c r="AE14" s="4">
        <f>ROUND(AE13/F13*100,1)</f>
        <v>52.8</v>
      </c>
      <c r="AF14" s="4">
        <f>ROUND(AF13/G13*100,1)</f>
        <v>54.4</v>
      </c>
      <c r="AG14" s="18">
        <f>ROUND(AG13/C13*100,1)</f>
        <v>0.1</v>
      </c>
      <c r="AH14" s="18">
        <f>ROUND(AH13/D13*100,1)</f>
        <v>0</v>
      </c>
      <c r="AI14" s="18">
        <f>ROUND(AI13/E13*100,1)</f>
        <v>0</v>
      </c>
      <c r="AJ14" s="18">
        <f>ROUND(AJ13/F13*100,1)</f>
        <v>0.2</v>
      </c>
      <c r="AK14" s="18">
        <f>ROUND(AK13/G13*100,1)</f>
        <v>0.1</v>
      </c>
      <c r="AL14" s="4">
        <f>ROUND(AL13/C13*100,1)</f>
        <v>19.5</v>
      </c>
      <c r="AM14" s="4">
        <f>ROUND(AM13/D13*100,1)</f>
        <v>21.1</v>
      </c>
      <c r="AN14" s="23">
        <f>ROUND(AN13/E13*100,1)</f>
        <v>20.1</v>
      </c>
      <c r="AO14" s="4">
        <f>ROUND(AO13/F13*100,1)</f>
        <v>20.4</v>
      </c>
      <c r="AP14" s="46">
        <f>ROUND(AP13/G13*100,1)</f>
        <v>18.3</v>
      </c>
    </row>
    <row r="15" spans="1:42" ht="21" customHeight="1" thickBot="1">
      <c r="A15" s="65"/>
      <c r="B15" s="7" t="s">
        <v>3</v>
      </c>
      <c r="C15" s="4">
        <v>102.3</v>
      </c>
      <c r="D15" s="18">
        <f>ROUND(D13/C13*100,1)</f>
        <v>94.5</v>
      </c>
      <c r="E15" s="18">
        <f>ROUND(E13/D13*100,1)</f>
        <v>103.3</v>
      </c>
      <c r="F15" s="18">
        <f>ROUND(F13/E13*100,1)</f>
        <v>96.1</v>
      </c>
      <c r="G15" s="18">
        <f>ROUND(G13/F13*100,1)</f>
        <v>90</v>
      </c>
      <c r="H15" s="18">
        <v>98.7</v>
      </c>
      <c r="I15" s="18">
        <f>ROUND(I13/H13*100,1)</f>
        <v>104.2</v>
      </c>
      <c r="J15" s="18">
        <f>ROUND(J13/I13*100,1)</f>
        <v>95.4</v>
      </c>
      <c r="K15" s="18">
        <f>ROUND(K13/J13*100,1)</f>
        <v>97.9</v>
      </c>
      <c r="L15" s="18">
        <f>ROUND(L13/K13*100,1)</f>
        <v>92.5</v>
      </c>
      <c r="M15" s="18">
        <v>93.9</v>
      </c>
      <c r="N15" s="18">
        <f>ROUND(N13/M13*100,1)</f>
        <v>118.4</v>
      </c>
      <c r="O15" s="18">
        <f>ROUND(O13/N13*100,1)</f>
        <v>115</v>
      </c>
      <c r="P15" s="18">
        <f>ROUND(P13/O13*100,1)</f>
        <v>134.9</v>
      </c>
      <c r="Q15" s="18">
        <f>ROUND(Q13/P13*100,1)</f>
        <v>105.7</v>
      </c>
      <c r="R15" s="18">
        <v>145.3</v>
      </c>
      <c r="S15" s="18">
        <f>ROUND(S13/R13*100,1)</f>
        <v>97.5</v>
      </c>
      <c r="T15" s="18">
        <f>ROUND(T13/S13*100,1)</f>
        <v>100.4</v>
      </c>
      <c r="U15" s="18">
        <f>ROUND(U13/T13*100,1)</f>
        <v>122.8</v>
      </c>
      <c r="V15" s="18">
        <f>ROUND(V13/U13*100,1)</f>
        <v>158.7</v>
      </c>
      <c r="W15" s="18">
        <v>142.3</v>
      </c>
      <c r="X15" s="18">
        <f>ROUND(X13/W13*100,1)</f>
        <v>100</v>
      </c>
      <c r="Y15" s="18">
        <f>ROUND(Y13/X13*100,1)</f>
        <v>104.5</v>
      </c>
      <c r="Z15" s="18">
        <f>ROUND(Z13/Y13*100,1)</f>
        <v>143.3</v>
      </c>
      <c r="AA15" s="18">
        <f>ROUND(AA13/Z13*100,1)</f>
        <v>70</v>
      </c>
      <c r="AB15" s="18">
        <v>105.3</v>
      </c>
      <c r="AC15" s="18">
        <f>ROUND(AC13/AB13*100,1)</f>
        <v>87.6</v>
      </c>
      <c r="AD15" s="18">
        <f>ROUND(AD13/AC13*100,1)</f>
        <v>108.7</v>
      </c>
      <c r="AE15" s="18">
        <f>ROUND(AE13/AD13*100,1)</f>
        <v>92</v>
      </c>
      <c r="AF15" s="18">
        <f>ROUND(AF13/AE13*100,1)</f>
        <v>92.9</v>
      </c>
      <c r="AG15" s="12"/>
      <c r="AH15" s="18">
        <f>ROUND(AH13/AG13*100,1)</f>
        <v>77.4</v>
      </c>
      <c r="AI15" s="12"/>
      <c r="AJ15" s="25"/>
      <c r="AK15" s="24">
        <f>ROUND(AK13/AJ13*100,1)</f>
        <v>48.4</v>
      </c>
      <c r="AL15" s="18">
        <v>98.3</v>
      </c>
      <c r="AM15" s="18">
        <f>ROUND(AM13/AL13*100,1)</f>
        <v>102.4</v>
      </c>
      <c r="AN15" s="24">
        <f>ROUND(AN13/AM13*100,1)</f>
        <v>98.3</v>
      </c>
      <c r="AO15" s="18">
        <f>ROUND(AO13/AN13*100,1)</f>
        <v>97.5</v>
      </c>
      <c r="AP15" s="47">
        <f>ROUND(AP13/AO13*100,1)</f>
        <v>80.8</v>
      </c>
    </row>
    <row r="16" spans="1:42" ht="21" customHeight="1">
      <c r="A16" s="66" t="s">
        <v>4</v>
      </c>
      <c r="B16" s="10" t="s">
        <v>2</v>
      </c>
      <c r="C16" s="11">
        <f aca="true" t="shared" si="1" ref="C16:AP16">+C7+C10+C13+C4</f>
        <v>1781072025</v>
      </c>
      <c r="D16" s="11">
        <f t="shared" si="1"/>
        <v>1720721742</v>
      </c>
      <c r="E16" s="11">
        <f t="shared" si="1"/>
        <v>1490678512</v>
      </c>
      <c r="F16" s="11">
        <f t="shared" si="1"/>
        <v>1164605315</v>
      </c>
      <c r="G16" s="11">
        <f t="shared" si="1"/>
        <v>1071733925</v>
      </c>
      <c r="H16" s="11">
        <f t="shared" si="1"/>
        <v>392327076</v>
      </c>
      <c r="I16" s="11">
        <f t="shared" si="1"/>
        <v>392307516</v>
      </c>
      <c r="J16" s="11">
        <f t="shared" si="1"/>
        <v>339546889</v>
      </c>
      <c r="K16" s="11">
        <f t="shared" si="1"/>
        <v>262722682</v>
      </c>
      <c r="L16" s="11">
        <f t="shared" si="1"/>
        <v>242697063</v>
      </c>
      <c r="M16" s="11">
        <f t="shared" si="1"/>
        <v>80310939</v>
      </c>
      <c r="N16" s="11">
        <f t="shared" si="1"/>
        <v>82156640</v>
      </c>
      <c r="O16" s="11">
        <f t="shared" si="1"/>
        <v>81069810</v>
      </c>
      <c r="P16" s="11">
        <f t="shared" si="1"/>
        <v>68306548</v>
      </c>
      <c r="Q16" s="11">
        <f t="shared" si="1"/>
        <v>66020695</v>
      </c>
      <c r="R16" s="11">
        <f t="shared" si="1"/>
        <v>3686148</v>
      </c>
      <c r="S16" s="11">
        <f t="shared" si="1"/>
        <v>4030999</v>
      </c>
      <c r="T16" s="11">
        <f t="shared" si="1"/>
        <v>3557590</v>
      </c>
      <c r="U16" s="11">
        <f t="shared" si="1"/>
        <v>2957376</v>
      </c>
      <c r="V16" s="11">
        <f t="shared" si="1"/>
        <v>3057321</v>
      </c>
      <c r="W16" s="11">
        <f t="shared" si="1"/>
        <v>22314427</v>
      </c>
      <c r="X16" s="11">
        <f t="shared" si="1"/>
        <v>22648213</v>
      </c>
      <c r="Y16" s="11">
        <f t="shared" si="1"/>
        <v>22750613</v>
      </c>
      <c r="Z16" s="11">
        <f t="shared" si="1"/>
        <v>22220878</v>
      </c>
      <c r="AA16" s="11">
        <f t="shared" si="1"/>
        <v>21229109</v>
      </c>
      <c r="AB16" s="11">
        <f t="shared" si="1"/>
        <v>1031005589</v>
      </c>
      <c r="AC16" s="11">
        <f t="shared" si="1"/>
        <v>968479068</v>
      </c>
      <c r="AD16" s="11">
        <f t="shared" si="1"/>
        <v>833957549</v>
      </c>
      <c r="AE16" s="11">
        <f t="shared" si="1"/>
        <v>625936222</v>
      </c>
      <c r="AF16" s="11">
        <f t="shared" si="1"/>
        <v>582152313</v>
      </c>
      <c r="AG16" s="11">
        <f t="shared" si="1"/>
        <v>696260</v>
      </c>
      <c r="AH16" s="11">
        <f t="shared" si="1"/>
        <v>1992121</v>
      </c>
      <c r="AI16" s="11">
        <f t="shared" si="1"/>
        <v>1080825</v>
      </c>
      <c r="AJ16" s="26">
        <f t="shared" si="1"/>
        <v>4261117</v>
      </c>
      <c r="AK16" s="26">
        <f t="shared" si="1"/>
        <v>3820154</v>
      </c>
      <c r="AL16" s="11">
        <f t="shared" si="1"/>
        <v>250731586</v>
      </c>
      <c r="AM16" s="11">
        <f t="shared" si="1"/>
        <v>249440971</v>
      </c>
      <c r="AN16" s="26">
        <f t="shared" si="1"/>
        <v>208817636</v>
      </c>
      <c r="AO16" s="11">
        <f t="shared" si="1"/>
        <v>178200492</v>
      </c>
      <c r="AP16" s="50">
        <f t="shared" si="1"/>
        <v>152757270</v>
      </c>
    </row>
    <row r="17" spans="1:42" ht="21" customHeight="1">
      <c r="A17" s="67"/>
      <c r="B17" s="14" t="s">
        <v>15</v>
      </c>
      <c r="C17" s="15" t="s">
        <v>34</v>
      </c>
      <c r="D17" s="15" t="s">
        <v>34</v>
      </c>
      <c r="E17" s="15" t="s">
        <v>34</v>
      </c>
      <c r="F17" s="15" t="s">
        <v>34</v>
      </c>
      <c r="G17" s="15" t="s">
        <v>23</v>
      </c>
      <c r="H17" s="17">
        <f>ROUND(H16/C16*100,1)</f>
        <v>22</v>
      </c>
      <c r="I17" s="17">
        <f>ROUND(I16/D16*100,1)</f>
        <v>22.8</v>
      </c>
      <c r="J17" s="17">
        <f>ROUND(J16/E16*100,1)</f>
        <v>22.8</v>
      </c>
      <c r="K17" s="17">
        <f>ROUND(K16/F16*100,1)</f>
        <v>22.6</v>
      </c>
      <c r="L17" s="17">
        <f>ROUND(L16/G16*100,1)</f>
        <v>22.6</v>
      </c>
      <c r="M17" s="17">
        <f>ROUND(M16/C16*100,1)</f>
        <v>4.5</v>
      </c>
      <c r="N17" s="17">
        <f>ROUND(N16/D16*100,1)</f>
        <v>4.8</v>
      </c>
      <c r="O17" s="17">
        <f>ROUND(O16/E16*100,1)</f>
        <v>5.4</v>
      </c>
      <c r="P17" s="17">
        <f>ROUND(P16/F16*100,1)</f>
        <v>5.9</v>
      </c>
      <c r="Q17" s="17">
        <f>ROUND(Q16/G16*100,1)</f>
        <v>6.2</v>
      </c>
      <c r="R17" s="17">
        <f>ROUND(R16/C16*100,1)</f>
        <v>0.2</v>
      </c>
      <c r="S17" s="17">
        <f>ROUND(S16/D16*100,1)</f>
        <v>0.2</v>
      </c>
      <c r="T17" s="17">
        <f>ROUND(T16/E16*100,1)</f>
        <v>0.2</v>
      </c>
      <c r="U17" s="17">
        <f>ROUND(U16/F16*100,1)</f>
        <v>0.3</v>
      </c>
      <c r="V17" s="17">
        <f>ROUND(V16/G16*100,1)</f>
        <v>0.3</v>
      </c>
      <c r="W17" s="4">
        <f>ROUND(W16/C16*100,1)</f>
        <v>1.3</v>
      </c>
      <c r="X17" s="4">
        <f>ROUND(X16/D16*100,1)</f>
        <v>1.3</v>
      </c>
      <c r="Y17" s="4">
        <f>ROUND(Y16/E16*100,1)</f>
        <v>1.5</v>
      </c>
      <c r="Z17" s="4">
        <f>ROUND(Z16/F16*100,1)</f>
        <v>1.9</v>
      </c>
      <c r="AA17" s="4">
        <f>ROUND(AA16/G16*100,1)</f>
        <v>2</v>
      </c>
      <c r="AB17" s="4">
        <f>ROUND(AB16/C16*100,1)</f>
        <v>57.9</v>
      </c>
      <c r="AC17" s="4">
        <f>ROUND(AC16/D16*100,1)</f>
        <v>56.3</v>
      </c>
      <c r="AD17" s="4">
        <f>ROUND(AD16/E16*100,1)</f>
        <v>55.9</v>
      </c>
      <c r="AE17" s="4">
        <f>ROUND(AE16/F16*100,1)</f>
        <v>53.7</v>
      </c>
      <c r="AF17" s="4">
        <f>ROUND(AF16/G16*100,1)</f>
        <v>54.3</v>
      </c>
      <c r="AG17" s="4">
        <f>ROUND(AG16/C16*100,1)</f>
        <v>0</v>
      </c>
      <c r="AH17" s="4">
        <f>ROUND(AH16/D16*100,1)</f>
        <v>0.1</v>
      </c>
      <c r="AI17" s="4">
        <f>ROUND(AI16/E16*100,1)</f>
        <v>0.1</v>
      </c>
      <c r="AJ17" s="23">
        <f>ROUND(AJ16/F16*100,1)</f>
        <v>0.4</v>
      </c>
      <c r="AK17" s="23">
        <f>ROUND(AK16/G16*100,1)</f>
        <v>0.4</v>
      </c>
      <c r="AL17" s="4">
        <f>ROUND(AL16/C16*100,1)</f>
        <v>14.1</v>
      </c>
      <c r="AM17" s="4">
        <f>ROUND(AM16/D16*100,1)</f>
        <v>14.5</v>
      </c>
      <c r="AN17" s="23">
        <f>ROUND(AN16/E16*100,1)</f>
        <v>14</v>
      </c>
      <c r="AO17" s="4">
        <f>ROUND(AO16/F16*100,1)</f>
        <v>15.3</v>
      </c>
      <c r="AP17" s="46">
        <f>ROUND(AP16/G16*100,1)</f>
        <v>14.3</v>
      </c>
    </row>
    <row r="18" spans="1:42" ht="21" customHeight="1" thickBot="1">
      <c r="A18" s="68"/>
      <c r="B18" s="5" t="s">
        <v>3</v>
      </c>
      <c r="C18" s="6">
        <v>101.8</v>
      </c>
      <c r="D18" s="20">
        <f>ROUND(D16/C16*100,1)</f>
        <v>96.6</v>
      </c>
      <c r="E18" s="20">
        <f>ROUND(E16/D16*100,1)</f>
        <v>86.6</v>
      </c>
      <c r="F18" s="20">
        <f>ROUND(F16/E16*100,1)</f>
        <v>78.1</v>
      </c>
      <c r="G18" s="20">
        <f>ROUND(G16/F16*100,1)</f>
        <v>92</v>
      </c>
      <c r="H18" s="20">
        <v>104.6</v>
      </c>
      <c r="I18" s="20">
        <f>ROUND(I16/H16*100,1)</f>
        <v>100</v>
      </c>
      <c r="J18" s="20">
        <f>ROUND(J16/I16*100,1)</f>
        <v>86.6</v>
      </c>
      <c r="K18" s="20">
        <f>ROUND(K16/J16*100,1)</f>
        <v>77.4</v>
      </c>
      <c r="L18" s="20">
        <f>ROUND(L16/K16*100,1)</f>
        <v>92.4</v>
      </c>
      <c r="M18" s="20">
        <v>111.8</v>
      </c>
      <c r="N18" s="20">
        <f>ROUND(N16/M16*100,1)</f>
        <v>102.3</v>
      </c>
      <c r="O18" s="20">
        <f>ROUND(O16/N16*100,1)</f>
        <v>98.7</v>
      </c>
      <c r="P18" s="20">
        <f>ROUND(P16/O16*100,1)</f>
        <v>84.3</v>
      </c>
      <c r="Q18" s="20">
        <f>ROUND(Q16/P16*100,1)</f>
        <v>96.7</v>
      </c>
      <c r="R18" s="20">
        <v>125.3</v>
      </c>
      <c r="S18" s="20">
        <f>ROUND(S16/R16*100,1)</f>
        <v>109.4</v>
      </c>
      <c r="T18" s="20">
        <f>ROUND(T16/S16*100,1)</f>
        <v>88.3</v>
      </c>
      <c r="U18" s="20">
        <f>ROUND(U16/T16*100,1)</f>
        <v>83.1</v>
      </c>
      <c r="V18" s="20">
        <f>ROUND(V16/U16*100,1)</f>
        <v>103.4</v>
      </c>
      <c r="W18" s="20">
        <v>147.1</v>
      </c>
      <c r="X18" s="20">
        <f>ROUND(X16/W16*100,1)</f>
        <v>101.5</v>
      </c>
      <c r="Y18" s="20">
        <f>ROUND(Y16/X16*100,1)</f>
        <v>100.5</v>
      </c>
      <c r="Z18" s="20">
        <f>ROUND(Z16/Y16*100,1)</f>
        <v>97.7</v>
      </c>
      <c r="AA18" s="20">
        <f>ROUND(AA16/Z16*100,1)</f>
        <v>95.5</v>
      </c>
      <c r="AB18" s="20">
        <v>101.1</v>
      </c>
      <c r="AC18" s="20">
        <f>ROUND(AC16/AB16*100,1)</f>
        <v>93.9</v>
      </c>
      <c r="AD18" s="20">
        <f>ROUND(AD16/AC16*100,1)</f>
        <v>86.1</v>
      </c>
      <c r="AE18" s="20">
        <f>ROUND(AE16/AD16*100,1)</f>
        <v>75.1</v>
      </c>
      <c r="AF18" s="20">
        <f>ROUND(AF16/AE16*100,1)</f>
        <v>93</v>
      </c>
      <c r="AG18" s="20">
        <v>84.9</v>
      </c>
      <c r="AH18" s="20">
        <f>ROUND(AH16/AG16*100,1)</f>
        <v>286.1</v>
      </c>
      <c r="AI18" s="20">
        <f>ROUND(AI16/AH16*100,1)</f>
        <v>54.3</v>
      </c>
      <c r="AJ18" s="27">
        <f>ROUND(AJ16/AI16*100,1)</f>
        <v>394.2</v>
      </c>
      <c r="AK18" s="27">
        <f>ROUND(AK16/AJ16*100,1)</f>
        <v>89.7</v>
      </c>
      <c r="AL18" s="20">
        <v>97.7</v>
      </c>
      <c r="AM18" s="20">
        <f>ROUND(AM16/AL16*100,1)</f>
        <v>99.5</v>
      </c>
      <c r="AN18" s="27">
        <f>ROUND(AN16/AM16*100,1)</f>
        <v>83.7</v>
      </c>
      <c r="AO18" s="20">
        <f>ROUND(AO16/AN16*100,1)</f>
        <v>85.3</v>
      </c>
      <c r="AP18" s="51">
        <f>ROUND(AP16/AO16*100,1)</f>
        <v>85.7</v>
      </c>
    </row>
    <row r="19" spans="1:42" ht="21" customHeight="1">
      <c r="A19" s="71" t="s">
        <v>5</v>
      </c>
      <c r="B19" s="8" t="s">
        <v>2</v>
      </c>
      <c r="C19" s="19">
        <f>+H19+M19+R19+AB19+AG19+AL19+W19</f>
        <v>5257097233</v>
      </c>
      <c r="D19" s="19">
        <f>+I19+N19+S19+W19+AC19+AH19+AM19</f>
        <v>5540589009</v>
      </c>
      <c r="E19" s="19">
        <f>+J19+O19+T19+X19+AD19+AI19+AN19</f>
        <v>5716190238</v>
      </c>
      <c r="F19" s="19">
        <f>+K19+P19+U19+Z19+AE19+AJ19+AO19</f>
        <v>5787911645</v>
      </c>
      <c r="G19" s="19">
        <f>+L19+Q19+V19+AA19+AF19+AK19+AP19</f>
        <v>5826380716</v>
      </c>
      <c r="H19" s="3">
        <v>1371490072</v>
      </c>
      <c r="I19" s="3">
        <v>1483245453</v>
      </c>
      <c r="J19" s="3">
        <v>1515613089</v>
      </c>
      <c r="K19" s="3">
        <v>1496581285</v>
      </c>
      <c r="L19" s="3">
        <v>1512658032</v>
      </c>
      <c r="M19" s="3">
        <v>397086726</v>
      </c>
      <c r="N19" s="3">
        <v>451172586</v>
      </c>
      <c r="O19" s="3">
        <v>494569459</v>
      </c>
      <c r="P19" s="3">
        <v>512918573</v>
      </c>
      <c r="Q19" s="3">
        <v>539426861</v>
      </c>
      <c r="R19" s="3">
        <v>8281305</v>
      </c>
      <c r="S19" s="3">
        <v>8936103</v>
      </c>
      <c r="T19" s="3">
        <v>11189309</v>
      </c>
      <c r="U19" s="3">
        <v>9931939</v>
      </c>
      <c r="V19" s="3">
        <v>10136092</v>
      </c>
      <c r="W19" s="3">
        <v>66618214</v>
      </c>
      <c r="X19" s="3">
        <v>66618214</v>
      </c>
      <c r="Y19" s="3">
        <v>90499982</v>
      </c>
      <c r="Z19" s="3">
        <v>94603061</v>
      </c>
      <c r="AA19" s="3">
        <v>98195164</v>
      </c>
      <c r="AB19" s="3">
        <v>3190116984</v>
      </c>
      <c r="AC19" s="3">
        <v>3301801774</v>
      </c>
      <c r="AD19" s="3">
        <v>3405682841</v>
      </c>
      <c r="AE19" s="3">
        <v>3437382793</v>
      </c>
      <c r="AF19" s="3">
        <v>3423358395</v>
      </c>
      <c r="AG19" s="3">
        <v>8123242</v>
      </c>
      <c r="AH19" s="3">
        <v>12716271</v>
      </c>
      <c r="AI19" s="22">
        <v>9945887</v>
      </c>
      <c r="AJ19" s="9">
        <v>18360496</v>
      </c>
      <c r="AK19" s="9">
        <v>24453856</v>
      </c>
      <c r="AL19" s="9">
        <v>215380690</v>
      </c>
      <c r="AM19" s="9">
        <v>216098608</v>
      </c>
      <c r="AN19" s="34">
        <v>212571439</v>
      </c>
      <c r="AO19" s="11">
        <v>218133498</v>
      </c>
      <c r="AP19" s="45">
        <v>218152316</v>
      </c>
    </row>
    <row r="20" spans="1:42" ht="21" customHeight="1">
      <c r="A20" s="71"/>
      <c r="B20" s="8" t="s">
        <v>15</v>
      </c>
      <c r="C20" s="15" t="s">
        <v>34</v>
      </c>
      <c r="D20" s="15" t="s">
        <v>34</v>
      </c>
      <c r="E20" s="15" t="s">
        <v>34</v>
      </c>
      <c r="F20" s="15" t="s">
        <v>34</v>
      </c>
      <c r="G20" s="15" t="s">
        <v>23</v>
      </c>
      <c r="H20" s="17">
        <f>ROUND(H19/C19*100,1)</f>
        <v>26.1</v>
      </c>
      <c r="I20" s="17">
        <f>ROUND(I19/D19*100,1)</f>
        <v>26.8</v>
      </c>
      <c r="J20" s="17">
        <f>ROUND(J19/E19*100,1)</f>
        <v>26.5</v>
      </c>
      <c r="K20" s="17">
        <f>ROUND(K19/F19*100,1)</f>
        <v>25.9</v>
      </c>
      <c r="L20" s="17">
        <f>ROUND(L19/G19*100,1)</f>
        <v>26</v>
      </c>
      <c r="M20" s="17">
        <f>ROUND(M19/C19*100,1)</f>
        <v>7.6</v>
      </c>
      <c r="N20" s="17">
        <f>ROUND(N19/D19*100,1)</f>
        <v>8.1</v>
      </c>
      <c r="O20" s="17">
        <f>ROUND(O19/E19*100,1)</f>
        <v>8.7</v>
      </c>
      <c r="P20" s="17">
        <f>ROUND(P19/F19*100,1)</f>
        <v>8.9</v>
      </c>
      <c r="Q20" s="17">
        <f>ROUND(Q19/G19*100,1)</f>
        <v>9.3</v>
      </c>
      <c r="R20" s="17">
        <f>ROUND(R19/C19*100,1)</f>
        <v>0.2</v>
      </c>
      <c r="S20" s="17">
        <f>ROUND(S19/D19*100,1)</f>
        <v>0.2</v>
      </c>
      <c r="T20" s="17">
        <f>ROUND(T19/E19*100,1)</f>
        <v>0.2</v>
      </c>
      <c r="U20" s="17">
        <f>ROUND(U19/F19*100,1)</f>
        <v>0.2</v>
      </c>
      <c r="V20" s="17">
        <f>ROUND(V19/G19*100,1)</f>
        <v>0.2</v>
      </c>
      <c r="W20" s="4">
        <f>ROUND(W19/C19*100,1)</f>
        <v>1.3</v>
      </c>
      <c r="X20" s="4">
        <f>ROUND(X19/D19*100,1)</f>
        <v>1.2</v>
      </c>
      <c r="Y20" s="4">
        <f>ROUND(Y19/E19*100,1)</f>
        <v>1.6</v>
      </c>
      <c r="Z20" s="4">
        <f>ROUND(Z19/F19*100,1)</f>
        <v>1.6</v>
      </c>
      <c r="AA20" s="4">
        <f>ROUND(AA19/G19*100,1)</f>
        <v>1.7</v>
      </c>
      <c r="AB20" s="4">
        <f>ROUND(AB19/C19*100,1)</f>
        <v>60.7</v>
      </c>
      <c r="AC20" s="4">
        <f>ROUND(AC19/D19*100,1)</f>
        <v>59.6</v>
      </c>
      <c r="AD20" s="4">
        <f>ROUND(AD19/E19*100,1)</f>
        <v>59.6</v>
      </c>
      <c r="AE20" s="4">
        <f>ROUND(AE19/F19*100,1)</f>
        <v>59.4</v>
      </c>
      <c r="AF20" s="4">
        <f>ROUND(AF19/G19*100,1)</f>
        <v>58.8</v>
      </c>
      <c r="AG20" s="4">
        <f>ROUND(AG19/C19*100,1)</f>
        <v>0.2</v>
      </c>
      <c r="AH20" s="4">
        <f>ROUND(AH19/D19*100,1)</f>
        <v>0.2</v>
      </c>
      <c r="AI20" s="4">
        <f>ROUND(AI19/E19*100,1)</f>
        <v>0.2</v>
      </c>
      <c r="AJ20" s="23">
        <f>ROUND(AJ19/F19*100,1)</f>
        <v>0.3</v>
      </c>
      <c r="AK20" s="23">
        <f>ROUND(AK19/G19*100,1)</f>
        <v>0.4</v>
      </c>
      <c r="AL20" s="4">
        <f>ROUND(AL19/C19*100,1)</f>
        <v>4.1</v>
      </c>
      <c r="AM20" s="4">
        <f>ROUND(AM19/D19*100,1)</f>
        <v>3.9</v>
      </c>
      <c r="AN20" s="23">
        <f>ROUND(AN19/E19*100,1)</f>
        <v>3.7</v>
      </c>
      <c r="AO20" s="4">
        <f>ROUND(AO19/F19*100,1)</f>
        <v>3.8</v>
      </c>
      <c r="AP20" s="46">
        <f>ROUND(AP19/G19*100,1)</f>
        <v>3.7</v>
      </c>
    </row>
    <row r="21" spans="1:42" ht="21" customHeight="1">
      <c r="A21" s="58"/>
      <c r="B21" s="2" t="s">
        <v>3</v>
      </c>
      <c r="C21" s="4">
        <v>102.8</v>
      </c>
      <c r="D21" s="18">
        <f>ROUND(D19/C19*100,1)</f>
        <v>105.4</v>
      </c>
      <c r="E21" s="18">
        <f>ROUND(E19/D19*100,1)</f>
        <v>103.2</v>
      </c>
      <c r="F21" s="18">
        <f>ROUND(F19/E19*100,1)</f>
        <v>101.3</v>
      </c>
      <c r="G21" s="18">
        <f>ROUND(G19/F19*100,1)</f>
        <v>100.7</v>
      </c>
      <c r="H21" s="18">
        <v>108.4</v>
      </c>
      <c r="I21" s="18">
        <f>ROUND(I19/H19*100,1)</f>
        <v>108.1</v>
      </c>
      <c r="J21" s="18">
        <f>ROUND(J19/I19*100,1)</f>
        <v>102.2</v>
      </c>
      <c r="K21" s="18">
        <f>ROUND(K19/J19*100,1)</f>
        <v>98.7</v>
      </c>
      <c r="L21" s="18">
        <f>ROUND(L19/K19*100,1)</f>
        <v>101.1</v>
      </c>
      <c r="M21" s="18">
        <v>111.4</v>
      </c>
      <c r="N21" s="18">
        <f>ROUND(N19/M19*100,1)</f>
        <v>113.6</v>
      </c>
      <c r="O21" s="18">
        <f>ROUND(O19/N19*100,1)</f>
        <v>109.6</v>
      </c>
      <c r="P21" s="18">
        <f>ROUND(P19/O19*100,1)</f>
        <v>103.7</v>
      </c>
      <c r="Q21" s="18">
        <f>ROUND(Q19/P19*100,1)</f>
        <v>105.2</v>
      </c>
      <c r="R21" s="18">
        <v>98.6</v>
      </c>
      <c r="S21" s="18">
        <f>ROUND(S19/R19*100,1)</f>
        <v>107.9</v>
      </c>
      <c r="T21" s="18">
        <f>ROUND(T19/S19*100,1)</f>
        <v>125.2</v>
      </c>
      <c r="U21" s="18">
        <f>ROUND(U19/T19*100,1)</f>
        <v>88.8</v>
      </c>
      <c r="V21" s="18">
        <f>ROUND(V19/U19*100,1)</f>
        <v>102.1</v>
      </c>
      <c r="W21" s="18">
        <v>118.1</v>
      </c>
      <c r="X21" s="18">
        <f>ROUND(X19/W19*100,1)</f>
        <v>100</v>
      </c>
      <c r="Y21" s="18">
        <f>ROUND(Y19/X19*100,1)</f>
        <v>135.8</v>
      </c>
      <c r="Z21" s="18">
        <f>ROUND(Z19/Y19*100,1)</f>
        <v>104.5</v>
      </c>
      <c r="AA21" s="18">
        <f>ROUND(AA19/Z19*100,1)</f>
        <v>103.8</v>
      </c>
      <c r="AB21" s="18">
        <v>99.8</v>
      </c>
      <c r="AC21" s="18">
        <f>ROUND(AC19/AB19*100,1)</f>
        <v>103.5</v>
      </c>
      <c r="AD21" s="18">
        <f>ROUND(AD19/AC19*100,1)</f>
        <v>103.1</v>
      </c>
      <c r="AE21" s="18">
        <f>ROUND(AE19/AD19*100,1)</f>
        <v>100.9</v>
      </c>
      <c r="AF21" s="18">
        <f>ROUND(AF19/AE19*100,1)</f>
        <v>99.6</v>
      </c>
      <c r="AG21" s="18">
        <v>102.9</v>
      </c>
      <c r="AH21" s="18">
        <f>ROUND(AH19/AG19*100,1)</f>
        <v>156.5</v>
      </c>
      <c r="AI21" s="18">
        <f>ROUND(AI19/AH19*100,1)</f>
        <v>78.2</v>
      </c>
      <c r="AJ21" s="24">
        <f>ROUND(AJ19/AI19*100,1)</f>
        <v>184.6</v>
      </c>
      <c r="AK21" s="24">
        <f>ROUND(AK19/AJ19*100,1)</f>
        <v>133.2</v>
      </c>
      <c r="AL21" s="18">
        <v>101.5</v>
      </c>
      <c r="AM21" s="18">
        <f>ROUND(AM19/AL19*100,1)</f>
        <v>100.3</v>
      </c>
      <c r="AN21" s="24">
        <f>ROUND(AN19/AM19*100,1)</f>
        <v>98.4</v>
      </c>
      <c r="AO21" s="18">
        <f>ROUND(AO19/AN19*100,1)</f>
        <v>102.6</v>
      </c>
      <c r="AP21" s="47">
        <f>ROUND(AP19/AO19*100,1)</f>
        <v>100</v>
      </c>
    </row>
    <row r="22" spans="1:42" ht="21" customHeight="1">
      <c r="A22" s="59" t="s">
        <v>6</v>
      </c>
      <c r="B22" s="2" t="s">
        <v>2</v>
      </c>
      <c r="C22" s="19">
        <f>+H22+M22+R22+AB22+AG22+AL22+W22</f>
        <v>284568646</v>
      </c>
      <c r="D22" s="19">
        <f>+I22+N22+S22+W22+AC22+AH22+AM22</f>
        <v>340065185</v>
      </c>
      <c r="E22" s="19">
        <f>+J22+O22+T22+X22+AD22+AI22+AN22</f>
        <v>340478322</v>
      </c>
      <c r="F22" s="19">
        <f>+K22+P22+U22+Z22+AE22+AJ22+AO22</f>
        <v>347575283</v>
      </c>
      <c r="G22" s="19">
        <f>+L22+Q22+V22+AA22+AF22+AK22+AP22</f>
        <v>289500361</v>
      </c>
      <c r="H22" s="3">
        <v>74670684</v>
      </c>
      <c r="I22" s="3">
        <v>77771327</v>
      </c>
      <c r="J22" s="3">
        <v>83059015</v>
      </c>
      <c r="K22" s="3">
        <v>82812943</v>
      </c>
      <c r="L22" s="3">
        <v>70974717</v>
      </c>
      <c r="M22" s="3">
        <v>17229346</v>
      </c>
      <c r="N22" s="3">
        <v>17982406</v>
      </c>
      <c r="O22" s="3">
        <v>18056086</v>
      </c>
      <c r="P22" s="3">
        <v>17116076</v>
      </c>
      <c r="Q22" s="3">
        <v>15112952</v>
      </c>
      <c r="R22" s="3">
        <v>904651</v>
      </c>
      <c r="S22" s="3">
        <v>974399</v>
      </c>
      <c r="T22" s="3">
        <v>616572</v>
      </c>
      <c r="U22" s="3">
        <v>462276</v>
      </c>
      <c r="V22" s="3">
        <v>403583</v>
      </c>
      <c r="W22" s="3">
        <v>2602625</v>
      </c>
      <c r="X22" s="3">
        <v>2602625</v>
      </c>
      <c r="Y22" s="3">
        <v>3683787</v>
      </c>
      <c r="Z22" s="3">
        <v>2919968</v>
      </c>
      <c r="AA22" s="3">
        <v>2864751</v>
      </c>
      <c r="AB22" s="3">
        <v>128992301</v>
      </c>
      <c r="AC22" s="3">
        <v>178979760</v>
      </c>
      <c r="AD22" s="3">
        <v>164690598</v>
      </c>
      <c r="AE22" s="35">
        <v>157352060</v>
      </c>
      <c r="AF22" s="35">
        <v>121023184</v>
      </c>
      <c r="AG22" s="19">
        <v>370385</v>
      </c>
      <c r="AH22" s="19">
        <v>97650</v>
      </c>
      <c r="AI22" s="28">
        <v>0</v>
      </c>
      <c r="AJ22" s="3">
        <v>893905</v>
      </c>
      <c r="AK22" s="3">
        <v>194351</v>
      </c>
      <c r="AL22" s="3">
        <v>59798654</v>
      </c>
      <c r="AM22" s="3">
        <v>61657018</v>
      </c>
      <c r="AN22" s="22">
        <v>71453426</v>
      </c>
      <c r="AO22" s="3">
        <v>86018055</v>
      </c>
      <c r="AP22" s="48">
        <v>78926823</v>
      </c>
    </row>
    <row r="23" spans="1:42" ht="21" customHeight="1">
      <c r="A23" s="59"/>
      <c r="B23" s="2" t="s">
        <v>15</v>
      </c>
      <c r="C23" s="15" t="s">
        <v>34</v>
      </c>
      <c r="D23" s="15" t="s">
        <v>34</v>
      </c>
      <c r="E23" s="15" t="s">
        <v>34</v>
      </c>
      <c r="F23" s="15" t="s">
        <v>34</v>
      </c>
      <c r="G23" s="15" t="s">
        <v>23</v>
      </c>
      <c r="H23" s="17">
        <f>ROUND(H22/C22*100,1)</f>
        <v>26.2</v>
      </c>
      <c r="I23" s="17">
        <f>ROUND(I22/D22*100,1)</f>
        <v>22.9</v>
      </c>
      <c r="J23" s="17">
        <f>ROUND(J22/E22*100,1)</f>
        <v>24.4</v>
      </c>
      <c r="K23" s="17">
        <f>ROUND(K22/F22*100,1)</f>
        <v>23.8</v>
      </c>
      <c r="L23" s="17">
        <f>ROUND(L22/G22*100,1)</f>
        <v>24.5</v>
      </c>
      <c r="M23" s="17">
        <f>ROUND(M22/C22*100,1)</f>
        <v>6.1</v>
      </c>
      <c r="N23" s="17">
        <f>ROUND(N22/D22*100,1)</f>
        <v>5.3</v>
      </c>
      <c r="O23" s="17">
        <f>ROUND(O22/E22*100,1)</f>
        <v>5.3</v>
      </c>
      <c r="P23" s="17">
        <f>ROUND(P22/F22*100,1)</f>
        <v>4.9</v>
      </c>
      <c r="Q23" s="17">
        <f>ROUND(Q22/G22*100,1)</f>
        <v>5.2</v>
      </c>
      <c r="R23" s="17">
        <f>ROUND(R22/C22*100,1)</f>
        <v>0.3</v>
      </c>
      <c r="S23" s="17">
        <f>ROUND(S22/D22*100,1)</f>
        <v>0.3</v>
      </c>
      <c r="T23" s="17">
        <f>ROUND(T22/E22*100,1)</f>
        <v>0.2</v>
      </c>
      <c r="U23" s="17">
        <f>ROUND(U22/F22*100,1)</f>
        <v>0.1</v>
      </c>
      <c r="V23" s="17">
        <f>ROUND(V22/G22*100,1)</f>
        <v>0.1</v>
      </c>
      <c r="W23" s="4">
        <f>ROUND(W22/C22*100,1)</f>
        <v>0.9</v>
      </c>
      <c r="X23" s="4">
        <f>ROUND(X22/D22*100,1)</f>
        <v>0.8</v>
      </c>
      <c r="Y23" s="4">
        <f>ROUND(Y22/E22*100,1)</f>
        <v>1.1</v>
      </c>
      <c r="Z23" s="4">
        <f>ROUND(Z22/F22*100,1)</f>
        <v>0.8</v>
      </c>
      <c r="AA23" s="4">
        <f>ROUND(AA22/G22*100,1)</f>
        <v>1</v>
      </c>
      <c r="AB23" s="4">
        <f>ROUND(AB22/C22*100,1)</f>
        <v>45.3</v>
      </c>
      <c r="AC23" s="4">
        <f>ROUND(AC22/D22*100,1)</f>
        <v>52.6</v>
      </c>
      <c r="AD23" s="4">
        <f>ROUND(AD22/E22*100,1)</f>
        <v>48.4</v>
      </c>
      <c r="AE23" s="4">
        <f>ROUND(AE22/F22*100,1)</f>
        <v>45.3</v>
      </c>
      <c r="AF23" s="4">
        <f>ROUND(AF22/G22*100,1)</f>
        <v>41.8</v>
      </c>
      <c r="AG23" s="17">
        <f>ROUND(AG22/C22*100,1)</f>
        <v>0.1</v>
      </c>
      <c r="AH23" s="17">
        <f>ROUND(AH22/D22*100,1)</f>
        <v>0</v>
      </c>
      <c r="AI23" s="17">
        <f>ROUND(AI22/E22*100,1)</f>
        <v>0</v>
      </c>
      <c r="AJ23" s="17">
        <f>ROUND(AJ22/F22*100,1)</f>
        <v>0.3</v>
      </c>
      <c r="AK23" s="17">
        <f>ROUND(AK22/G22*100,1)</f>
        <v>0.1</v>
      </c>
      <c r="AL23" s="4">
        <f>ROUND(AL22/C22*100,1)</f>
        <v>21</v>
      </c>
      <c r="AM23" s="4">
        <f>ROUND(AM22/D22*100,1)</f>
        <v>18.1</v>
      </c>
      <c r="AN23" s="23">
        <f>ROUND(AN22/E22*100,1)</f>
        <v>21</v>
      </c>
      <c r="AO23" s="4">
        <f>ROUND(AO22/F22*100,1)</f>
        <v>24.7</v>
      </c>
      <c r="AP23" s="46">
        <f>ROUND(AP22/G22*100,1)</f>
        <v>27.3</v>
      </c>
    </row>
    <row r="24" spans="1:42" ht="21" customHeight="1">
      <c r="A24" s="58"/>
      <c r="B24" s="2" t="s">
        <v>3</v>
      </c>
      <c r="C24" s="4">
        <v>102.1</v>
      </c>
      <c r="D24" s="18">
        <f>ROUND(D22/C22*100,1)</f>
        <v>119.5</v>
      </c>
      <c r="E24" s="18">
        <f>ROUND(E22/D22*100,1)</f>
        <v>100.1</v>
      </c>
      <c r="F24" s="18">
        <f>ROUND(F22/E22*100,1)</f>
        <v>102.1</v>
      </c>
      <c r="G24" s="18">
        <f>ROUND(G22/F22*100,1)</f>
        <v>83.3</v>
      </c>
      <c r="H24" s="18">
        <v>116.5</v>
      </c>
      <c r="I24" s="18">
        <f>ROUND(I22/H22*100,1)</f>
        <v>104.2</v>
      </c>
      <c r="J24" s="18">
        <f>ROUND(J22/I22*100,1)</f>
        <v>106.8</v>
      </c>
      <c r="K24" s="18">
        <f>ROUND(K22/J22*100,1)</f>
        <v>99.7</v>
      </c>
      <c r="L24" s="18">
        <f>ROUND(L22/K22*100,1)</f>
        <v>85.7</v>
      </c>
      <c r="M24" s="18">
        <v>124</v>
      </c>
      <c r="N24" s="18">
        <f>ROUND(N22/M22*100,1)</f>
        <v>104.4</v>
      </c>
      <c r="O24" s="18">
        <f>ROUND(O22/N22*100,1)</f>
        <v>100.4</v>
      </c>
      <c r="P24" s="18">
        <f>ROUND(P22/O22*100,1)</f>
        <v>94.8</v>
      </c>
      <c r="Q24" s="18">
        <f>ROUND(Q22/P22*100,1)</f>
        <v>88.3</v>
      </c>
      <c r="R24" s="18">
        <v>124.5</v>
      </c>
      <c r="S24" s="18">
        <f>ROUND(S22/R22*100,1)</f>
        <v>107.7</v>
      </c>
      <c r="T24" s="18">
        <f>ROUND(T22/S22*100,1)</f>
        <v>63.3</v>
      </c>
      <c r="U24" s="18">
        <f>ROUND(U22/T22*100,1)</f>
        <v>75</v>
      </c>
      <c r="V24" s="18">
        <f>ROUND(V22/U22*100,1)</f>
        <v>87.3</v>
      </c>
      <c r="W24" s="18">
        <v>54.1</v>
      </c>
      <c r="X24" s="18">
        <f>ROUND(X22/W22*100,1)</f>
        <v>100</v>
      </c>
      <c r="Y24" s="18">
        <f>ROUND(Y22/X22*100,1)</f>
        <v>141.5</v>
      </c>
      <c r="Z24" s="18">
        <f>ROUND(Z22/Y22*100,1)</f>
        <v>79.3</v>
      </c>
      <c r="AA24" s="18">
        <f>ROUND(AA22/Z22*100,1)</f>
        <v>98.1</v>
      </c>
      <c r="AB24" s="18">
        <v>91.6</v>
      </c>
      <c r="AC24" s="18">
        <f>ROUND(AC22/AB22*100,1)</f>
        <v>138.8</v>
      </c>
      <c r="AD24" s="18">
        <f>ROUND(AD22/AC22*100,1)</f>
        <v>92</v>
      </c>
      <c r="AE24" s="18">
        <f>ROUND(AE22/AD22*100,1)</f>
        <v>95.5</v>
      </c>
      <c r="AF24" s="18">
        <f>ROUND(AF22/AE22*100,1)</f>
        <v>76.9</v>
      </c>
      <c r="AG24" s="18">
        <v>209.3</v>
      </c>
      <c r="AH24" s="18">
        <f>ROUND(AH22/AG22*100,1)</f>
        <v>26.4</v>
      </c>
      <c r="AI24" s="12"/>
      <c r="AJ24" s="25"/>
      <c r="AK24" s="25"/>
      <c r="AL24" s="18">
        <v>106.3</v>
      </c>
      <c r="AM24" s="18">
        <f>ROUND(AM22/AL22*100,1)</f>
        <v>103.1</v>
      </c>
      <c r="AN24" s="24">
        <f>ROUND(AN22/AM22*100,1)</f>
        <v>115.9</v>
      </c>
      <c r="AO24" s="18">
        <f>ROUND(AO22/AN22*100,1)</f>
        <v>120.4</v>
      </c>
      <c r="AP24" s="47">
        <f>ROUND(AP22/AO22*100,1)</f>
        <v>91.8</v>
      </c>
    </row>
    <row r="25" spans="1:42" ht="21" customHeight="1">
      <c r="A25" s="59" t="s">
        <v>7</v>
      </c>
      <c r="B25" s="2" t="s">
        <v>2</v>
      </c>
      <c r="C25" s="19">
        <f>+H25+M25+R25+AB25+AG25+AL25+W25</f>
        <v>822038996</v>
      </c>
      <c r="D25" s="19">
        <f>+I25+N25+S25+W25+AC25+AH25+AM25</f>
        <v>809464571</v>
      </c>
      <c r="E25" s="19">
        <f>+J25+O25+T25+X25+AD25+AI25+AN25</f>
        <v>875325009</v>
      </c>
      <c r="F25" s="19">
        <f>+K25+P25+U25+Z25+AE25+AJ25+AO25</f>
        <v>834261849</v>
      </c>
      <c r="G25" s="19">
        <f>+L25+Q25+V25+AA25+AF25+AK25+AP25</f>
        <v>762431413</v>
      </c>
      <c r="H25" s="3">
        <v>218654502</v>
      </c>
      <c r="I25" s="3">
        <v>234692141</v>
      </c>
      <c r="J25" s="3">
        <v>220533413</v>
      </c>
      <c r="K25" s="3">
        <v>215889383</v>
      </c>
      <c r="L25" s="3">
        <v>202269332</v>
      </c>
      <c r="M25" s="3">
        <v>62447887</v>
      </c>
      <c r="N25" s="3">
        <v>61889384</v>
      </c>
      <c r="O25" s="3">
        <v>65429190</v>
      </c>
      <c r="P25" s="3">
        <v>68230464</v>
      </c>
      <c r="Q25" s="3">
        <v>67806355</v>
      </c>
      <c r="R25" s="3">
        <v>1204244</v>
      </c>
      <c r="S25" s="3">
        <v>1403229</v>
      </c>
      <c r="T25" s="3">
        <v>1449348</v>
      </c>
      <c r="U25" s="3">
        <v>1517933</v>
      </c>
      <c r="V25" s="3">
        <v>1883714</v>
      </c>
      <c r="W25" s="3">
        <v>13214735</v>
      </c>
      <c r="X25" s="3">
        <v>13214735</v>
      </c>
      <c r="Y25" s="3">
        <v>15104976</v>
      </c>
      <c r="Z25" s="3">
        <v>13283901</v>
      </c>
      <c r="AA25" s="3">
        <v>16889499</v>
      </c>
      <c r="AB25" s="3">
        <v>491981652</v>
      </c>
      <c r="AC25" s="3">
        <v>463628074</v>
      </c>
      <c r="AD25" s="3">
        <v>538631156</v>
      </c>
      <c r="AE25" s="3">
        <v>498243375</v>
      </c>
      <c r="AF25" s="3">
        <v>432325974</v>
      </c>
      <c r="AG25" s="3">
        <v>1933101</v>
      </c>
      <c r="AH25" s="3">
        <v>1615295</v>
      </c>
      <c r="AI25" s="22">
        <v>1656922</v>
      </c>
      <c r="AJ25" s="3">
        <v>2052335</v>
      </c>
      <c r="AK25" s="3">
        <v>1652812</v>
      </c>
      <c r="AL25" s="3">
        <v>32602875</v>
      </c>
      <c r="AM25" s="3">
        <v>33021713</v>
      </c>
      <c r="AN25" s="22">
        <v>34410245</v>
      </c>
      <c r="AO25" s="3">
        <v>35044458</v>
      </c>
      <c r="AP25" s="48">
        <v>39603727</v>
      </c>
    </row>
    <row r="26" spans="1:42" ht="21" customHeight="1">
      <c r="A26" s="59"/>
      <c r="B26" s="2" t="s">
        <v>15</v>
      </c>
      <c r="C26" s="15" t="s">
        <v>34</v>
      </c>
      <c r="D26" s="15" t="s">
        <v>34</v>
      </c>
      <c r="E26" s="15" t="s">
        <v>34</v>
      </c>
      <c r="F26" s="15" t="s">
        <v>34</v>
      </c>
      <c r="G26" s="15" t="s">
        <v>23</v>
      </c>
      <c r="H26" s="17">
        <f>ROUND(H25/C25*100,1)</f>
        <v>26.6</v>
      </c>
      <c r="I26" s="17">
        <f>ROUND(I25/D25*100,1)</f>
        <v>29</v>
      </c>
      <c r="J26" s="17">
        <f>ROUND(J25/E25*100,1)</f>
        <v>25.2</v>
      </c>
      <c r="K26" s="17">
        <f>ROUND(K25/F25*100,1)</f>
        <v>25.9</v>
      </c>
      <c r="L26" s="17">
        <f>ROUND(L25/G25*100,1)</f>
        <v>26.5</v>
      </c>
      <c r="M26" s="17">
        <f>ROUND(M25/C25*100,1)</f>
        <v>7.6</v>
      </c>
      <c r="N26" s="17">
        <f>ROUND(N25/D25*100,1)</f>
        <v>7.6</v>
      </c>
      <c r="O26" s="17">
        <f>ROUND(O25/E25*100,1)</f>
        <v>7.5</v>
      </c>
      <c r="P26" s="17">
        <f>ROUND(P25/F25*100,1)</f>
        <v>8.2</v>
      </c>
      <c r="Q26" s="17">
        <f>ROUND(Q25/G25*100,1)</f>
        <v>8.9</v>
      </c>
      <c r="R26" s="17">
        <f>ROUND(R25/C25*100,1)</f>
        <v>0.1</v>
      </c>
      <c r="S26" s="17">
        <f>ROUND(S25/D25*100,1)</f>
        <v>0.2</v>
      </c>
      <c r="T26" s="17">
        <f>ROUND(T25/E25*100,1)</f>
        <v>0.2</v>
      </c>
      <c r="U26" s="17">
        <f>ROUND(U25/F25*100,1)</f>
        <v>0.2</v>
      </c>
      <c r="V26" s="17">
        <f>ROUND(V25/G25*100,1)</f>
        <v>0.2</v>
      </c>
      <c r="W26" s="4">
        <f>ROUND(W25/C25*100,1)</f>
        <v>1.6</v>
      </c>
      <c r="X26" s="4">
        <f>ROUND(X25/D25*100,1)</f>
        <v>1.6</v>
      </c>
      <c r="Y26" s="4">
        <f>ROUND(Y25/E25*100,1)</f>
        <v>1.7</v>
      </c>
      <c r="Z26" s="4">
        <f>ROUND(Z25/F25*100,1)</f>
        <v>1.6</v>
      </c>
      <c r="AA26" s="4">
        <f>ROUND(AA25/G25*100,1)</f>
        <v>2.2</v>
      </c>
      <c r="AB26" s="4">
        <f>ROUND(AB25/C25*100,1)</f>
        <v>59.8</v>
      </c>
      <c r="AC26" s="4">
        <f>ROUND(AC25/D25*100,1)</f>
        <v>57.3</v>
      </c>
      <c r="AD26" s="4">
        <f>ROUND(AD25/E25*100,1)</f>
        <v>61.5</v>
      </c>
      <c r="AE26" s="4">
        <f>ROUND(AE25/F25*100,1)</f>
        <v>59.7</v>
      </c>
      <c r="AF26" s="4">
        <f>ROUND(AF25/G25*100,1)</f>
        <v>56.7</v>
      </c>
      <c r="AG26" s="4">
        <f>ROUND(AG25/C25*100,1)</f>
        <v>0.2</v>
      </c>
      <c r="AH26" s="4">
        <f>ROUND(AH25/D25*100,1)</f>
        <v>0.2</v>
      </c>
      <c r="AI26" s="4">
        <f>ROUND(AI25/E25*100,1)</f>
        <v>0.2</v>
      </c>
      <c r="AJ26" s="23">
        <f>ROUND(AJ25/F25*100,1)</f>
        <v>0.2</v>
      </c>
      <c r="AK26" s="23">
        <f>ROUND(AK25/G25*100,1)</f>
        <v>0.2</v>
      </c>
      <c r="AL26" s="4">
        <f>ROUND(AL25/C25*100,1)</f>
        <v>4</v>
      </c>
      <c r="AM26" s="4">
        <f>ROUND(AM25/D25*100,1)</f>
        <v>4.1</v>
      </c>
      <c r="AN26" s="23">
        <f>ROUND(AN25/E25*100,1)</f>
        <v>3.9</v>
      </c>
      <c r="AO26" s="4">
        <f>ROUND(AO25/F25*100,1)</f>
        <v>4.2</v>
      </c>
      <c r="AP26" s="46">
        <f>ROUND(AP25/G25*100,1)</f>
        <v>5.2</v>
      </c>
    </row>
    <row r="27" spans="1:42" ht="21" customHeight="1">
      <c r="A27" s="58"/>
      <c r="B27" s="2" t="s">
        <v>3</v>
      </c>
      <c r="C27" s="4">
        <v>119.6</v>
      </c>
      <c r="D27" s="18">
        <f>ROUND(D25/C25*100,1)</f>
        <v>98.5</v>
      </c>
      <c r="E27" s="18">
        <f>ROUND(E25/D25*100,1)</f>
        <v>108.1</v>
      </c>
      <c r="F27" s="18">
        <f>ROUND(F25/E25*100,1)</f>
        <v>95.3</v>
      </c>
      <c r="G27" s="18">
        <f>ROUND(G25/F25*100,1)</f>
        <v>91.4</v>
      </c>
      <c r="H27" s="18">
        <v>119</v>
      </c>
      <c r="I27" s="18">
        <f>ROUND(I25/H25*100,1)</f>
        <v>107.3</v>
      </c>
      <c r="J27" s="18">
        <f>ROUND(J25/I25*100,1)</f>
        <v>94</v>
      </c>
      <c r="K27" s="18">
        <f>ROUND(K25/J25*100,1)</f>
        <v>97.9</v>
      </c>
      <c r="L27" s="18">
        <f>ROUND(L25/K25*100,1)</f>
        <v>93.7</v>
      </c>
      <c r="M27" s="18">
        <v>122.5</v>
      </c>
      <c r="N27" s="18">
        <f>ROUND(N25/M25*100,1)</f>
        <v>99.1</v>
      </c>
      <c r="O27" s="18">
        <f>ROUND(O25/N25*100,1)</f>
        <v>105.7</v>
      </c>
      <c r="P27" s="18">
        <f>ROUND(P25/O25*100,1)</f>
        <v>104.3</v>
      </c>
      <c r="Q27" s="18">
        <f>ROUND(Q25/P25*100,1)</f>
        <v>99.4</v>
      </c>
      <c r="R27" s="18">
        <v>102.1</v>
      </c>
      <c r="S27" s="18">
        <f>ROUND(S25/R25*100,1)</f>
        <v>116.5</v>
      </c>
      <c r="T27" s="18">
        <f>ROUND(T25/S25*100,1)</f>
        <v>103.3</v>
      </c>
      <c r="U27" s="18">
        <f>ROUND(U25/T25*100,1)</f>
        <v>104.7</v>
      </c>
      <c r="V27" s="18">
        <f>ROUND(V25/U25*100,1)</f>
        <v>124.1</v>
      </c>
      <c r="W27" s="18">
        <v>143.3</v>
      </c>
      <c r="X27" s="18">
        <f>ROUND(X25/W25*100,1)</f>
        <v>100</v>
      </c>
      <c r="Y27" s="18">
        <f>ROUND(Y25/X25*100,1)</f>
        <v>114.3</v>
      </c>
      <c r="Z27" s="18">
        <f>ROUND(Z25/Y25*100,1)</f>
        <v>87.9</v>
      </c>
      <c r="AA27" s="18">
        <f>ROUND(AA25/Z25*100,1)</f>
        <v>127.1</v>
      </c>
      <c r="AB27" s="18">
        <v>121.2</v>
      </c>
      <c r="AC27" s="18">
        <f>ROUND(AC25/AB25*100,1)</f>
        <v>94.2</v>
      </c>
      <c r="AD27" s="18">
        <f>ROUND(AD25/AC25*100,1)</f>
        <v>116.2</v>
      </c>
      <c r="AE27" s="18">
        <f>ROUND(AE25/AD25*100,1)</f>
        <v>92.5</v>
      </c>
      <c r="AF27" s="18">
        <f>ROUND(AF25/AE25*100,1)</f>
        <v>86.8</v>
      </c>
      <c r="AG27" s="18">
        <v>253.1</v>
      </c>
      <c r="AH27" s="18">
        <f>ROUND(AH25/AG25*100,1)</f>
        <v>83.6</v>
      </c>
      <c r="AI27" s="18">
        <f>ROUND(AI25/AH25*100,1)</f>
        <v>102.6</v>
      </c>
      <c r="AJ27" s="24">
        <f>ROUND(AJ25/AI25*100,1)</f>
        <v>123.9</v>
      </c>
      <c r="AK27" s="24">
        <f>ROUND(AK25/AJ25*100,1)</f>
        <v>80.5</v>
      </c>
      <c r="AL27" s="18">
        <v>101</v>
      </c>
      <c r="AM27" s="18">
        <f>ROUND(AM25/AL25*100,1)</f>
        <v>101.3</v>
      </c>
      <c r="AN27" s="24">
        <f>ROUND(AN25/AM25*100,1)</f>
        <v>104.2</v>
      </c>
      <c r="AO27" s="18">
        <f>ROUND(AO25/AN25*100,1)</f>
        <v>101.8</v>
      </c>
      <c r="AP27" s="47">
        <f>ROUND(AP25/AO25*100,1)</f>
        <v>113</v>
      </c>
    </row>
    <row r="28" spans="1:42" ht="21" customHeight="1">
      <c r="A28" s="58" t="s">
        <v>8</v>
      </c>
      <c r="B28" s="2" t="s">
        <v>2</v>
      </c>
      <c r="C28" s="19">
        <f>+H28+M28+R28+AB28+AG28+AL28+W28</f>
        <v>156164417</v>
      </c>
      <c r="D28" s="19">
        <f>+I28+N28+S28+W28+AC28+AH28+AM28</f>
        <v>152863166</v>
      </c>
      <c r="E28" s="19">
        <f>+J28+O28+T28+X28+AD28+AI28+AN28</f>
        <v>151867403</v>
      </c>
      <c r="F28" s="19">
        <f>+K28+P28+U28+Z28+AE28+AJ28+AO28</f>
        <v>194854912</v>
      </c>
      <c r="G28" s="19">
        <f>+L28+Q28+V28+AA28+AF28+AK28+AP28</f>
        <v>242499325</v>
      </c>
      <c r="H28" s="3">
        <v>44945583</v>
      </c>
      <c r="I28" s="3">
        <v>49162788</v>
      </c>
      <c r="J28" s="3">
        <v>48469351</v>
      </c>
      <c r="K28" s="3">
        <v>56651846</v>
      </c>
      <c r="L28" s="3">
        <v>69627932</v>
      </c>
      <c r="M28" s="3">
        <v>7461629</v>
      </c>
      <c r="N28" s="3">
        <v>8239274</v>
      </c>
      <c r="O28" s="3">
        <v>8929345</v>
      </c>
      <c r="P28" s="35">
        <v>11070502</v>
      </c>
      <c r="Q28" s="35">
        <v>12457106</v>
      </c>
      <c r="R28" s="19">
        <v>172470</v>
      </c>
      <c r="S28" s="3">
        <v>434500</v>
      </c>
      <c r="T28" s="3">
        <v>378890</v>
      </c>
      <c r="U28" s="3">
        <v>179880</v>
      </c>
      <c r="V28" s="3">
        <v>350280</v>
      </c>
      <c r="W28" s="3">
        <v>762097</v>
      </c>
      <c r="X28" s="3">
        <v>762097</v>
      </c>
      <c r="Y28" s="3">
        <v>920206</v>
      </c>
      <c r="Z28" s="3">
        <v>3087533</v>
      </c>
      <c r="AA28" s="3">
        <v>2584973</v>
      </c>
      <c r="AB28" s="3">
        <v>84881810</v>
      </c>
      <c r="AC28" s="3">
        <v>75637377</v>
      </c>
      <c r="AD28" s="3">
        <v>73697190</v>
      </c>
      <c r="AE28" s="35">
        <v>100437375</v>
      </c>
      <c r="AF28" s="35">
        <v>120833290</v>
      </c>
      <c r="AG28" s="3">
        <v>0</v>
      </c>
      <c r="AH28" s="3">
        <v>337004</v>
      </c>
      <c r="AI28" s="3">
        <v>0</v>
      </c>
      <c r="AJ28" s="3">
        <v>457540</v>
      </c>
      <c r="AK28" s="3">
        <v>355782</v>
      </c>
      <c r="AL28" s="19">
        <v>17940828</v>
      </c>
      <c r="AM28" s="19">
        <v>18290126</v>
      </c>
      <c r="AN28" s="40">
        <v>19630530</v>
      </c>
      <c r="AO28" s="16">
        <v>22970236</v>
      </c>
      <c r="AP28" s="49">
        <v>36289962</v>
      </c>
    </row>
    <row r="29" spans="1:42" ht="21" customHeight="1">
      <c r="A29" s="58"/>
      <c r="B29" s="2" t="s">
        <v>15</v>
      </c>
      <c r="C29" s="15" t="s">
        <v>34</v>
      </c>
      <c r="D29" s="15" t="s">
        <v>34</v>
      </c>
      <c r="E29" s="15" t="s">
        <v>34</v>
      </c>
      <c r="F29" s="15" t="s">
        <v>34</v>
      </c>
      <c r="G29" s="15" t="s">
        <v>23</v>
      </c>
      <c r="H29" s="17">
        <f>ROUND(H28/C28*100,1)</f>
        <v>28.8</v>
      </c>
      <c r="I29" s="17">
        <f>ROUND(I28/D28*100,1)</f>
        <v>32.2</v>
      </c>
      <c r="J29" s="17">
        <f>ROUND(J28/E28*100,1)</f>
        <v>31.9</v>
      </c>
      <c r="K29" s="17">
        <f>ROUND(K28/F28*100,1)</f>
        <v>29.1</v>
      </c>
      <c r="L29" s="17">
        <f>ROUND(L28/G28*100,1)</f>
        <v>28.7</v>
      </c>
      <c r="M29" s="17">
        <f>ROUND(M28/C28*100,1)</f>
        <v>4.8</v>
      </c>
      <c r="N29" s="17">
        <f>ROUND(N28/D28*100,1)</f>
        <v>5.4</v>
      </c>
      <c r="O29" s="17">
        <f>ROUND(O28/E28*100,1)</f>
        <v>5.9</v>
      </c>
      <c r="P29" s="17">
        <f>ROUND(P28/F28*100,1)</f>
        <v>5.7</v>
      </c>
      <c r="Q29" s="17">
        <f>ROUND(Q28/G28*100,1)</f>
        <v>5.1</v>
      </c>
      <c r="R29" s="18">
        <f>ROUND(R28/C28*100,1)</f>
        <v>0.1</v>
      </c>
      <c r="S29" s="17">
        <f>ROUND(S28/D28*100,1)</f>
        <v>0.3</v>
      </c>
      <c r="T29" s="17">
        <f>ROUND(T28/E28*100,1)</f>
        <v>0.2</v>
      </c>
      <c r="U29" s="17">
        <f>ROUND(U28/F28*100,1)</f>
        <v>0.1</v>
      </c>
      <c r="V29" s="17">
        <f>ROUND(V28/G28*100,1)</f>
        <v>0.1</v>
      </c>
      <c r="W29" s="4">
        <f>ROUND(W28/C28*100,1)</f>
        <v>0.5</v>
      </c>
      <c r="X29" s="4">
        <f>ROUND(X28/D28*100,1)</f>
        <v>0.5</v>
      </c>
      <c r="Y29" s="4">
        <f>ROUND(Y28/E28*100,1)</f>
        <v>0.6</v>
      </c>
      <c r="Z29" s="4">
        <f>ROUND(Z28/F28*100,1)</f>
        <v>1.6</v>
      </c>
      <c r="AA29" s="4">
        <f>ROUND(AA28/G28*100,1)</f>
        <v>1.1</v>
      </c>
      <c r="AB29" s="4">
        <f>ROUND(AB28/C28*100,1)</f>
        <v>54.4</v>
      </c>
      <c r="AC29" s="4">
        <f>ROUND(AC28/D28*100,1)</f>
        <v>49.5</v>
      </c>
      <c r="AD29" s="4">
        <f>ROUND(AD28/E28*100,1)</f>
        <v>48.5</v>
      </c>
      <c r="AE29" s="4">
        <f>ROUND(AE28/F28*100,1)</f>
        <v>51.5</v>
      </c>
      <c r="AF29" s="4">
        <f>ROUND(AF28/G28*100,1)</f>
        <v>49.8</v>
      </c>
      <c r="AG29" s="18">
        <f>ROUND(AG28/C28*100,1)</f>
        <v>0</v>
      </c>
      <c r="AH29" s="18">
        <f>ROUND(AH28/D28*100,1)</f>
        <v>0.2</v>
      </c>
      <c r="AI29" s="18">
        <f>ROUND(AI28/E28*100,1)</f>
        <v>0</v>
      </c>
      <c r="AJ29" s="18">
        <f>ROUND(AJ28/F28*100,1)</f>
        <v>0.2</v>
      </c>
      <c r="AK29" s="18">
        <f>ROUND(AK28/G28*100,1)</f>
        <v>0.1</v>
      </c>
      <c r="AL29" s="4">
        <f>ROUND(AL28/C28*100,1)</f>
        <v>11.5</v>
      </c>
      <c r="AM29" s="4">
        <f>ROUND(AM28/D28*100,1)</f>
        <v>12</v>
      </c>
      <c r="AN29" s="23">
        <f>ROUND(AN28/E28*100,1)</f>
        <v>12.9</v>
      </c>
      <c r="AO29" s="4">
        <f>ROUND(AO28/F28*100,1)</f>
        <v>11.8</v>
      </c>
      <c r="AP29" s="46">
        <f>ROUND(AP28/G28*100,1)</f>
        <v>15</v>
      </c>
    </row>
    <row r="30" spans="1:42" ht="21" customHeight="1">
      <c r="A30" s="58"/>
      <c r="B30" s="2" t="s">
        <v>3</v>
      </c>
      <c r="C30" s="4">
        <v>110.1</v>
      </c>
      <c r="D30" s="18">
        <f>ROUND(D28/C28*100,1)</f>
        <v>97.9</v>
      </c>
      <c r="E30" s="18">
        <f>ROUND(E28/D28*100,1)</f>
        <v>99.3</v>
      </c>
      <c r="F30" s="18">
        <f>ROUND(F28/E28*100,1)</f>
        <v>128.3</v>
      </c>
      <c r="G30" s="18">
        <f>ROUND(G28/F28*100,1)</f>
        <v>124.5</v>
      </c>
      <c r="H30" s="18">
        <v>99.3</v>
      </c>
      <c r="I30" s="18">
        <f>ROUND(I28/H28*100,1)</f>
        <v>109.4</v>
      </c>
      <c r="J30" s="18">
        <f>ROUND(J28/I28*100,1)</f>
        <v>98.6</v>
      </c>
      <c r="K30" s="18">
        <f>ROUND(K28/J28*100,1)</f>
        <v>116.9</v>
      </c>
      <c r="L30" s="18">
        <f>ROUND(L28/K28*100,1)</f>
        <v>122.9</v>
      </c>
      <c r="M30" s="18">
        <v>107.8</v>
      </c>
      <c r="N30" s="18">
        <f>ROUND(N28/M28*100,1)</f>
        <v>110.4</v>
      </c>
      <c r="O30" s="18">
        <f>ROUND(O28/N28*100,1)</f>
        <v>108.4</v>
      </c>
      <c r="P30" s="18">
        <f>ROUND(P28/O28*100,1)</f>
        <v>124</v>
      </c>
      <c r="Q30" s="18">
        <f>ROUND(Q28/P28*100,1)</f>
        <v>112.5</v>
      </c>
      <c r="R30" s="12"/>
      <c r="S30" s="18">
        <f>ROUND(S28/R28*100,1)</f>
        <v>251.9</v>
      </c>
      <c r="T30" s="18">
        <f>ROUND(T28/S28*100,1)</f>
        <v>87.2</v>
      </c>
      <c r="U30" s="18">
        <f>ROUND(U28/T28*100,1)</f>
        <v>47.5</v>
      </c>
      <c r="V30" s="18">
        <f>ROUND(V28/U28*100,1)</f>
        <v>194.7</v>
      </c>
      <c r="W30" s="18">
        <v>97.9</v>
      </c>
      <c r="X30" s="18">
        <f>ROUND(X28/W28*100,1)</f>
        <v>100</v>
      </c>
      <c r="Y30" s="18">
        <f>ROUND(Y28/X28*100,1)</f>
        <v>120.7</v>
      </c>
      <c r="Z30" s="18">
        <f>ROUND(Z28/Y28*100,1)</f>
        <v>335.5</v>
      </c>
      <c r="AA30" s="18">
        <f>ROUND(AA28/Z28*100,1)</f>
        <v>83.7</v>
      </c>
      <c r="AB30" s="18">
        <v>116.7</v>
      </c>
      <c r="AC30" s="18">
        <f>ROUND(AC28/AB28*100,1)</f>
        <v>89.1</v>
      </c>
      <c r="AD30" s="18">
        <f>ROUND(AD28/AC28*100,1)</f>
        <v>97.4</v>
      </c>
      <c r="AE30" s="18">
        <f>ROUND(AE28/AD28*100,1)</f>
        <v>136.3</v>
      </c>
      <c r="AF30" s="18">
        <f>ROUND(AF28/AE28*100,1)</f>
        <v>120.3</v>
      </c>
      <c r="AG30" s="12"/>
      <c r="AH30" s="12"/>
      <c r="AI30" s="12"/>
      <c r="AJ30" s="25"/>
      <c r="AK30" s="25"/>
      <c r="AL30" s="18">
        <v>111.1</v>
      </c>
      <c r="AM30" s="18">
        <f>ROUND(AM28/AL28*100,1)</f>
        <v>101.9</v>
      </c>
      <c r="AN30" s="24">
        <f>ROUND(AN28/AM28*100,1)</f>
        <v>107.3</v>
      </c>
      <c r="AO30" s="18">
        <f>ROUND(AO28/AN28*100,1)</f>
        <v>117</v>
      </c>
      <c r="AP30" s="47">
        <f>ROUND(AP28/AO28*100,1)</f>
        <v>158</v>
      </c>
    </row>
    <row r="31" spans="1:42" ht="21" customHeight="1">
      <c r="A31" s="59" t="s">
        <v>9</v>
      </c>
      <c r="B31" s="2" t="s">
        <v>2</v>
      </c>
      <c r="C31" s="19">
        <f>+H31+M31+R31+AB31+AG31+AL31+W31</f>
        <v>135351586</v>
      </c>
      <c r="D31" s="19">
        <f>+I31+N31+S31+W31+AC31+AH31+AM31</f>
        <v>131317670</v>
      </c>
      <c r="E31" s="19">
        <f>+J31+O31+T31+X31+AD31+AI31+AN31</f>
        <v>124767620</v>
      </c>
      <c r="F31" s="19">
        <f>+K31+P31+U31+Z31+AE31+AJ31+AO31</f>
        <v>124101254</v>
      </c>
      <c r="G31" s="19">
        <f>+L31+Q31+V31+AA31+AF31+AK31+AP31</f>
        <v>116053966</v>
      </c>
      <c r="H31" s="3">
        <v>15889615</v>
      </c>
      <c r="I31" s="3">
        <v>17899061</v>
      </c>
      <c r="J31" s="3">
        <v>17839316</v>
      </c>
      <c r="K31" s="3">
        <v>23054649</v>
      </c>
      <c r="L31" s="3">
        <v>21439813</v>
      </c>
      <c r="M31" s="3">
        <v>803266</v>
      </c>
      <c r="N31" s="3">
        <v>894956</v>
      </c>
      <c r="O31" s="3">
        <v>911944</v>
      </c>
      <c r="P31" s="3">
        <v>849376</v>
      </c>
      <c r="Q31" s="3">
        <v>1034181</v>
      </c>
      <c r="R31" s="3">
        <v>281240</v>
      </c>
      <c r="S31" s="3">
        <v>327960</v>
      </c>
      <c r="T31" s="3">
        <v>445610</v>
      </c>
      <c r="U31" s="3">
        <v>231312</v>
      </c>
      <c r="V31" s="3">
        <v>0</v>
      </c>
      <c r="W31" s="3">
        <v>881636</v>
      </c>
      <c r="X31" s="3">
        <v>881636</v>
      </c>
      <c r="Y31" s="3">
        <v>915102</v>
      </c>
      <c r="Z31" s="3">
        <v>4997955</v>
      </c>
      <c r="AA31" s="3">
        <v>2816742</v>
      </c>
      <c r="AB31" s="3">
        <v>89489962</v>
      </c>
      <c r="AC31" s="3">
        <v>80759199</v>
      </c>
      <c r="AD31" s="3">
        <v>74126368</v>
      </c>
      <c r="AE31" s="35">
        <v>66059805</v>
      </c>
      <c r="AF31" s="35">
        <v>61606866</v>
      </c>
      <c r="AG31" s="3">
        <v>0</v>
      </c>
      <c r="AH31" s="3">
        <v>334900</v>
      </c>
      <c r="AI31" s="44">
        <v>0</v>
      </c>
      <c r="AJ31" s="3">
        <v>329955</v>
      </c>
      <c r="AK31" s="3">
        <v>1044224</v>
      </c>
      <c r="AL31" s="19">
        <v>28005867</v>
      </c>
      <c r="AM31" s="19">
        <v>30219958</v>
      </c>
      <c r="AN31" s="22">
        <v>30562746</v>
      </c>
      <c r="AO31" s="3">
        <v>28578202</v>
      </c>
      <c r="AP31" s="48">
        <v>28112140</v>
      </c>
    </row>
    <row r="32" spans="1:42" ht="21" customHeight="1">
      <c r="A32" s="59"/>
      <c r="B32" s="2" t="s">
        <v>15</v>
      </c>
      <c r="C32" s="15" t="s">
        <v>34</v>
      </c>
      <c r="D32" s="15" t="s">
        <v>34</v>
      </c>
      <c r="E32" s="15" t="s">
        <v>34</v>
      </c>
      <c r="F32" s="15" t="s">
        <v>34</v>
      </c>
      <c r="G32" s="15" t="s">
        <v>23</v>
      </c>
      <c r="H32" s="17">
        <f>ROUND(H31/C31*100,1)</f>
        <v>11.7</v>
      </c>
      <c r="I32" s="17">
        <f>ROUND(I31/D31*100,1)</f>
        <v>13.6</v>
      </c>
      <c r="J32" s="17">
        <f>ROUND(J31/E31*100,1)</f>
        <v>14.3</v>
      </c>
      <c r="K32" s="17">
        <f>ROUND(K31/F31*100,1)</f>
        <v>18.6</v>
      </c>
      <c r="L32" s="17">
        <f>ROUND(L31/G31*100,1)</f>
        <v>18.5</v>
      </c>
      <c r="M32" s="17">
        <f>ROUND(M31/C31*100,1)</f>
        <v>0.6</v>
      </c>
      <c r="N32" s="17">
        <f>ROUND(N31/D31*100,1)</f>
        <v>0.7</v>
      </c>
      <c r="O32" s="17">
        <f>ROUND(O31/E31*100,1)</f>
        <v>0.7</v>
      </c>
      <c r="P32" s="17">
        <f>ROUND(P31/F31*100,1)</f>
        <v>0.7</v>
      </c>
      <c r="Q32" s="17">
        <f>ROUND(Q31/G31*100,1)</f>
        <v>0.9</v>
      </c>
      <c r="R32" s="17">
        <f>ROUND(R31/C31*100,1)</f>
        <v>0.2</v>
      </c>
      <c r="S32" s="17">
        <f>ROUND(S31/D31*100,1)</f>
        <v>0.2</v>
      </c>
      <c r="T32" s="17">
        <f>ROUND(T31/E31*100,1)</f>
        <v>0.4</v>
      </c>
      <c r="U32" s="17">
        <f>ROUND(U31/F31*100,1)</f>
        <v>0.2</v>
      </c>
      <c r="V32" s="17">
        <f>ROUND(V31/G31*100,1)</f>
        <v>0</v>
      </c>
      <c r="W32" s="4">
        <f>ROUND(W31/C31*100,1)</f>
        <v>0.7</v>
      </c>
      <c r="X32" s="4">
        <f>ROUND(X31/D31*100,1)</f>
        <v>0.7</v>
      </c>
      <c r="Y32" s="4">
        <f>ROUND(Y31/E31*100,1)</f>
        <v>0.7</v>
      </c>
      <c r="Z32" s="4">
        <f>ROUND(Z31/F31*100,1)</f>
        <v>4</v>
      </c>
      <c r="AA32" s="4">
        <f>ROUND(AA31/G31*100,1)</f>
        <v>2.4</v>
      </c>
      <c r="AB32" s="4">
        <f>ROUND(AB31/C31*100,1)</f>
        <v>66.1</v>
      </c>
      <c r="AC32" s="4">
        <f>ROUND(AC31/D31*100,1)</f>
        <v>61.5</v>
      </c>
      <c r="AD32" s="4">
        <f>ROUND(AD31/E31*100,1)</f>
        <v>59.4</v>
      </c>
      <c r="AE32" s="4">
        <f>ROUND(AE31/F31*100,1)</f>
        <v>53.2</v>
      </c>
      <c r="AF32" s="4">
        <f>ROUND(AF31/G31*100,1)</f>
        <v>53.1</v>
      </c>
      <c r="AG32" s="18">
        <f>ROUND(AG31/C31*100,1)</f>
        <v>0</v>
      </c>
      <c r="AH32" s="18">
        <f>ROUND(AH31/D31*100,1)</f>
        <v>0.3</v>
      </c>
      <c r="AI32" s="18">
        <f>ROUND(AI31/E31*100,1)</f>
        <v>0</v>
      </c>
      <c r="AJ32" s="18">
        <f>ROUND(AJ31/F31*100,1)</f>
        <v>0.3</v>
      </c>
      <c r="AK32" s="18">
        <f>ROUND(AK31/G31*100,1)</f>
        <v>0.9</v>
      </c>
      <c r="AL32" s="4">
        <f>ROUND(AL31/C31*100,1)</f>
        <v>20.7</v>
      </c>
      <c r="AM32" s="4">
        <f>ROUND(AM31/D31*100,1)</f>
        <v>23</v>
      </c>
      <c r="AN32" s="23">
        <f>ROUND(AN31/E31*100,1)</f>
        <v>24.5</v>
      </c>
      <c r="AO32" s="4">
        <f>ROUND(AO31/F31*100,1)</f>
        <v>23</v>
      </c>
      <c r="AP32" s="46">
        <f>ROUND(AP31/G31*100,1)</f>
        <v>24.2</v>
      </c>
    </row>
    <row r="33" spans="1:42" ht="21" customHeight="1">
      <c r="A33" s="58"/>
      <c r="B33" s="2" t="s">
        <v>3</v>
      </c>
      <c r="C33" s="4">
        <v>102.1</v>
      </c>
      <c r="D33" s="18">
        <f>ROUND(D31/C31*100,1)</f>
        <v>97</v>
      </c>
      <c r="E33" s="18">
        <f>ROUND(E31/D31*100,1)</f>
        <v>95</v>
      </c>
      <c r="F33" s="18">
        <f>ROUND(F31/E31*100,1)</f>
        <v>99.5</v>
      </c>
      <c r="G33" s="18">
        <f>ROUND(G31/F31*100,1)</f>
        <v>93.5</v>
      </c>
      <c r="H33" s="18">
        <v>98.4</v>
      </c>
      <c r="I33" s="18">
        <f>ROUND(I31/H31*100,1)</f>
        <v>112.6</v>
      </c>
      <c r="J33" s="18">
        <f>ROUND(J31/I31*100,1)</f>
        <v>99.7</v>
      </c>
      <c r="K33" s="18">
        <f>ROUND(K31/J31*100,1)</f>
        <v>129.2</v>
      </c>
      <c r="L33" s="18">
        <f>ROUND(L31/K31*100,1)</f>
        <v>93</v>
      </c>
      <c r="M33" s="18">
        <v>97.4</v>
      </c>
      <c r="N33" s="18">
        <f>ROUND(N31/M31*100,1)</f>
        <v>111.4</v>
      </c>
      <c r="O33" s="18">
        <f>ROUND(O31/N31*100,1)</f>
        <v>101.9</v>
      </c>
      <c r="P33" s="18">
        <f>ROUND(P31/O31*100,1)</f>
        <v>93.1</v>
      </c>
      <c r="Q33" s="18">
        <f>ROUND(Q31/P31*100,1)</f>
        <v>121.8</v>
      </c>
      <c r="R33" s="18">
        <v>105.1</v>
      </c>
      <c r="S33" s="18">
        <f>ROUND(S31/R31*100,1)</f>
        <v>116.6</v>
      </c>
      <c r="T33" s="18">
        <f>ROUND(T31/S31*100,1)</f>
        <v>135.9</v>
      </c>
      <c r="U33" s="18">
        <f>ROUND(U31/T31*100,1)</f>
        <v>51.9</v>
      </c>
      <c r="V33" s="18">
        <f>ROUND(V31/U31*100,1)</f>
        <v>0</v>
      </c>
      <c r="W33" s="18">
        <v>92.2</v>
      </c>
      <c r="X33" s="18">
        <f>ROUND(X31/W31*100,1)</f>
        <v>100</v>
      </c>
      <c r="Y33" s="18">
        <f>ROUND(Y31/X31*100,1)</f>
        <v>103.8</v>
      </c>
      <c r="Z33" s="18">
        <f>ROUND(Z31/Y31*100,1)</f>
        <v>546.2</v>
      </c>
      <c r="AA33" s="18">
        <f>ROUND(AA31/Z31*100,1)</f>
        <v>56.4</v>
      </c>
      <c r="AB33" s="18">
        <v>104.1</v>
      </c>
      <c r="AC33" s="18">
        <f>ROUND(AC31/AB31*100,1)</f>
        <v>90.2</v>
      </c>
      <c r="AD33" s="18">
        <f>ROUND(AD31/AC31*100,1)</f>
        <v>91.8</v>
      </c>
      <c r="AE33" s="18">
        <f>ROUND(AE31/AD31*100,1)</f>
        <v>89.1</v>
      </c>
      <c r="AF33" s="18">
        <f>ROUND(AF31/AE31*100,1)</f>
        <v>93.3</v>
      </c>
      <c r="AG33" s="12"/>
      <c r="AH33" s="12"/>
      <c r="AI33" s="12"/>
      <c r="AJ33" s="25"/>
      <c r="AK33" s="25"/>
      <c r="AL33" s="18">
        <v>98.3</v>
      </c>
      <c r="AM33" s="18">
        <f>ROUND(AM31/AL31*100,1)</f>
        <v>107.9</v>
      </c>
      <c r="AN33" s="24">
        <f>ROUND(AN31/AM31*100,1)</f>
        <v>101.1</v>
      </c>
      <c r="AO33" s="18">
        <f>ROUND(AO31/AN31*100,1)</f>
        <v>93.5</v>
      </c>
      <c r="AP33" s="47">
        <f>ROUND(AP31/AO31*100,1)</f>
        <v>98.4</v>
      </c>
    </row>
    <row r="34" spans="1:42" ht="21" customHeight="1">
      <c r="A34" s="59" t="s">
        <v>10</v>
      </c>
      <c r="B34" s="2" t="s">
        <v>2</v>
      </c>
      <c r="C34" s="19">
        <f>+H34+M34+R34+AB34+AG34+AL34+W34</f>
        <v>1198911792</v>
      </c>
      <c r="D34" s="19">
        <f>+I34+N34+S34+W34+AC34+AH34+AM34</f>
        <v>1293467103</v>
      </c>
      <c r="E34" s="19">
        <f>+J34+O34+T34+X34+AD34+AI34+AN34</f>
        <v>1304295206</v>
      </c>
      <c r="F34" s="19">
        <f>+K34+P34+U34+Z34+AE34+AJ34+AO34</f>
        <v>1419140741</v>
      </c>
      <c r="G34" s="19">
        <f>+L34+Q34+V34+AA34+AF34+AK34+AP34</f>
        <v>1346457620</v>
      </c>
      <c r="H34" s="3">
        <v>350079803</v>
      </c>
      <c r="I34" s="3">
        <v>381402840</v>
      </c>
      <c r="J34" s="3">
        <v>377183519</v>
      </c>
      <c r="K34" s="3">
        <v>409148395</v>
      </c>
      <c r="L34" s="3">
        <v>414249658</v>
      </c>
      <c r="M34" s="3">
        <v>119944883</v>
      </c>
      <c r="N34" s="3">
        <v>130485534</v>
      </c>
      <c r="O34" s="3">
        <v>136683255</v>
      </c>
      <c r="P34" s="3">
        <v>150380579</v>
      </c>
      <c r="Q34" s="3">
        <v>152180119</v>
      </c>
      <c r="R34" s="3">
        <v>3159870</v>
      </c>
      <c r="S34" s="3">
        <v>3734418</v>
      </c>
      <c r="T34" s="3">
        <v>3970187</v>
      </c>
      <c r="U34" s="3">
        <v>5344675</v>
      </c>
      <c r="V34" s="3">
        <v>4037334</v>
      </c>
      <c r="W34" s="3">
        <v>9988251</v>
      </c>
      <c r="X34" s="3">
        <v>9988251</v>
      </c>
      <c r="Y34" s="3">
        <v>12938520</v>
      </c>
      <c r="Z34" s="3">
        <v>15299105</v>
      </c>
      <c r="AA34" s="3">
        <v>23342519</v>
      </c>
      <c r="AB34" s="3">
        <v>688313845</v>
      </c>
      <c r="AC34" s="3">
        <v>740468846</v>
      </c>
      <c r="AD34" s="3">
        <v>749783722</v>
      </c>
      <c r="AE34" s="3">
        <v>797642649</v>
      </c>
      <c r="AF34" s="3">
        <v>701921484</v>
      </c>
      <c r="AG34" s="3">
        <v>3597841</v>
      </c>
      <c r="AH34" s="3">
        <v>3021894</v>
      </c>
      <c r="AI34" s="22">
        <v>1729691</v>
      </c>
      <c r="AJ34" s="3">
        <v>4775426</v>
      </c>
      <c r="AK34" s="3">
        <v>4617034</v>
      </c>
      <c r="AL34" s="3">
        <v>23827299</v>
      </c>
      <c r="AM34" s="3">
        <v>24365320</v>
      </c>
      <c r="AN34" s="22">
        <v>24956581</v>
      </c>
      <c r="AO34" s="3">
        <v>36549912</v>
      </c>
      <c r="AP34" s="48">
        <v>46109472</v>
      </c>
    </row>
    <row r="35" spans="1:42" ht="21" customHeight="1">
      <c r="A35" s="59"/>
      <c r="B35" s="2" t="s">
        <v>15</v>
      </c>
      <c r="C35" s="15" t="s">
        <v>34</v>
      </c>
      <c r="D35" s="15" t="s">
        <v>34</v>
      </c>
      <c r="E35" s="15" t="s">
        <v>34</v>
      </c>
      <c r="F35" s="15" t="s">
        <v>34</v>
      </c>
      <c r="G35" s="15" t="s">
        <v>23</v>
      </c>
      <c r="H35" s="17">
        <f>ROUND(H34/C34*100,1)</f>
        <v>29.2</v>
      </c>
      <c r="I35" s="17">
        <f>ROUND(I34/D34*100,1)</f>
        <v>29.5</v>
      </c>
      <c r="J35" s="17">
        <f>ROUND(J34/E34*100,1)</f>
        <v>28.9</v>
      </c>
      <c r="K35" s="17">
        <f>ROUND(K34/F34*100,1)</f>
        <v>28.8</v>
      </c>
      <c r="L35" s="17">
        <f>ROUND(L34/G34*100,1)</f>
        <v>30.8</v>
      </c>
      <c r="M35" s="17">
        <f>ROUND(M34/C34*100,1)</f>
        <v>10</v>
      </c>
      <c r="N35" s="17">
        <f>ROUND(N34/D34*100,1)</f>
        <v>10.1</v>
      </c>
      <c r="O35" s="17">
        <f>ROUND(O34/E34*100,1)</f>
        <v>10.5</v>
      </c>
      <c r="P35" s="17">
        <f>ROUND(P34/F34*100,1)</f>
        <v>10.6</v>
      </c>
      <c r="Q35" s="17">
        <f>ROUND(Q34/G34*100,1)</f>
        <v>11.3</v>
      </c>
      <c r="R35" s="17">
        <f>ROUND(R34/C34*100,1)</f>
        <v>0.3</v>
      </c>
      <c r="S35" s="17">
        <f>ROUND(S34/D34*100,1)</f>
        <v>0.3</v>
      </c>
      <c r="T35" s="17">
        <f>ROUND(T34/E34*100,1)</f>
        <v>0.3</v>
      </c>
      <c r="U35" s="17">
        <f>ROUND(U34/F34*100,1)</f>
        <v>0.4</v>
      </c>
      <c r="V35" s="17">
        <f>ROUND(V34/G34*100,1)</f>
        <v>0.3</v>
      </c>
      <c r="W35" s="4">
        <f>ROUND(W34/C34*100,1)</f>
        <v>0.8</v>
      </c>
      <c r="X35" s="4">
        <f>ROUND(X34/D34*100,1)</f>
        <v>0.8</v>
      </c>
      <c r="Y35" s="4">
        <f>ROUND(Y34/E34*100,1)</f>
        <v>1</v>
      </c>
      <c r="Z35" s="4">
        <f>ROUND(Z34/F34*100,1)</f>
        <v>1.1</v>
      </c>
      <c r="AA35" s="4">
        <f>ROUND(AA34/G34*100,1)</f>
        <v>1.7</v>
      </c>
      <c r="AB35" s="4">
        <f>ROUND(AB34/C34*100,1)</f>
        <v>57.4</v>
      </c>
      <c r="AC35" s="4">
        <f>ROUND(AC34/D34*100,1)</f>
        <v>57.2</v>
      </c>
      <c r="AD35" s="4">
        <f>ROUND(AD34/E34*100,1)</f>
        <v>57.5</v>
      </c>
      <c r="AE35" s="4">
        <f>ROUND(AE34/F34*100,1)</f>
        <v>56.2</v>
      </c>
      <c r="AF35" s="4">
        <f>ROUND(AF34/G34*100,1)</f>
        <v>52.1</v>
      </c>
      <c r="AG35" s="4">
        <f>ROUND(AG34/C34*100,1)</f>
        <v>0.3</v>
      </c>
      <c r="AH35" s="4">
        <f>ROUND(AH34/D34*100,1)</f>
        <v>0.2</v>
      </c>
      <c r="AI35" s="4">
        <f>ROUND(AI34/E34*100,1)</f>
        <v>0.1</v>
      </c>
      <c r="AJ35" s="23">
        <f>ROUND(AJ34/F34*100,1)</f>
        <v>0.3</v>
      </c>
      <c r="AK35" s="23">
        <f>ROUND(AK34/G34*100,1)</f>
        <v>0.3</v>
      </c>
      <c r="AL35" s="4">
        <f>ROUND(AL34/C34*100,1)</f>
        <v>2</v>
      </c>
      <c r="AM35" s="4">
        <f>ROUND(AM34/D34*100,1)</f>
        <v>1.9</v>
      </c>
      <c r="AN35" s="23">
        <f>ROUND(AN34/E34*100,1)</f>
        <v>1.9</v>
      </c>
      <c r="AO35" s="4">
        <f>ROUND(AO34/F34*100,1)</f>
        <v>2.6</v>
      </c>
      <c r="AP35" s="46">
        <f>ROUND(AP34/G34*100,1)</f>
        <v>3.4</v>
      </c>
    </row>
    <row r="36" spans="1:42" ht="21" customHeight="1">
      <c r="A36" s="58"/>
      <c r="B36" s="2" t="s">
        <v>3</v>
      </c>
      <c r="C36" s="4">
        <v>108.4</v>
      </c>
      <c r="D36" s="18">
        <f>ROUND(D34/C34*100,1)</f>
        <v>107.9</v>
      </c>
      <c r="E36" s="18">
        <f>ROUND(E34/D34*100,1)</f>
        <v>100.8</v>
      </c>
      <c r="F36" s="18">
        <f>ROUND(F34/E34*100,1)</f>
        <v>108.8</v>
      </c>
      <c r="G36" s="18">
        <f>ROUND(G34/F34*100,1)</f>
        <v>94.9</v>
      </c>
      <c r="H36" s="18">
        <v>116.3</v>
      </c>
      <c r="I36" s="18">
        <f>ROUND(I34/H34*100,1)</f>
        <v>108.9</v>
      </c>
      <c r="J36" s="18">
        <f>ROUND(J34/I34*100,1)</f>
        <v>98.9</v>
      </c>
      <c r="K36" s="18">
        <f>ROUND(K34/J34*100,1)</f>
        <v>108.5</v>
      </c>
      <c r="L36" s="18">
        <f>ROUND(L34/K34*100,1)</f>
        <v>101.2</v>
      </c>
      <c r="M36" s="18">
        <v>120.1</v>
      </c>
      <c r="N36" s="18">
        <f>ROUND(N34/M34*100,1)</f>
        <v>108.8</v>
      </c>
      <c r="O36" s="18">
        <f>ROUND(O34/N34*100,1)</f>
        <v>104.7</v>
      </c>
      <c r="P36" s="18">
        <f>ROUND(P34/O34*100,1)</f>
        <v>110</v>
      </c>
      <c r="Q36" s="18">
        <f>ROUND(Q34/P34*100,1)</f>
        <v>101.2</v>
      </c>
      <c r="R36" s="18">
        <v>118.9</v>
      </c>
      <c r="S36" s="18">
        <f>ROUND(S34/R34*100,1)</f>
        <v>118.2</v>
      </c>
      <c r="T36" s="18">
        <f>ROUND(T34/S34*100,1)</f>
        <v>106.3</v>
      </c>
      <c r="U36" s="18">
        <f>ROUND(U34/T34*100,1)</f>
        <v>134.6</v>
      </c>
      <c r="V36" s="18">
        <f>ROUND(V34/U34*100,1)</f>
        <v>75.5</v>
      </c>
      <c r="W36" s="18">
        <v>129.2</v>
      </c>
      <c r="X36" s="18">
        <f>ROUND(X34/W34*100,1)</f>
        <v>100</v>
      </c>
      <c r="Y36" s="18">
        <f>ROUND(Y34/X34*100,1)</f>
        <v>129.5</v>
      </c>
      <c r="Z36" s="18">
        <f>ROUND(Z34/Y34*100,1)</f>
        <v>118.2</v>
      </c>
      <c r="AA36" s="18">
        <f>ROUND(AA34/Z34*100,1)</f>
        <v>152.6</v>
      </c>
      <c r="AB36" s="18">
        <v>103.5</v>
      </c>
      <c r="AC36" s="18">
        <f>ROUND(AC34/AB34*100,1)</f>
        <v>107.6</v>
      </c>
      <c r="AD36" s="18">
        <f>ROUND(AD34/AC34*100,1)</f>
        <v>101.3</v>
      </c>
      <c r="AE36" s="18">
        <f>ROUND(AE34/AD34*100,1)</f>
        <v>106.4</v>
      </c>
      <c r="AF36" s="18">
        <f>ROUND(AF34/AE34*100,1)</f>
        <v>88</v>
      </c>
      <c r="AG36" s="18">
        <v>153.5</v>
      </c>
      <c r="AH36" s="18">
        <f>ROUND(AH34/AG34*100,1)</f>
        <v>84</v>
      </c>
      <c r="AI36" s="18">
        <f>ROUND(AI34/AH34*100,1)</f>
        <v>57.2</v>
      </c>
      <c r="AJ36" s="24">
        <f>ROUND(AJ34/AI34*100,1)</f>
        <v>276.1</v>
      </c>
      <c r="AK36" s="24">
        <f>ROUND(AK34/AJ34*100,1)</f>
        <v>96.7</v>
      </c>
      <c r="AL36" s="18">
        <v>91.9</v>
      </c>
      <c r="AM36" s="18">
        <f>ROUND(AM34/AL34*100,1)</f>
        <v>102.3</v>
      </c>
      <c r="AN36" s="24">
        <f>ROUND(AN34/AM34*100,1)</f>
        <v>102.4</v>
      </c>
      <c r="AO36" s="18">
        <f>ROUND(AO34/AN34*100,1)</f>
        <v>146.5</v>
      </c>
      <c r="AP36" s="47">
        <f>ROUND(AP34/AO34*100,1)</f>
        <v>126.2</v>
      </c>
    </row>
    <row r="37" spans="1:42" ht="21" customHeight="1">
      <c r="A37" s="59" t="s">
        <v>11</v>
      </c>
      <c r="B37" s="2" t="s">
        <v>2</v>
      </c>
      <c r="C37" s="19">
        <f>+H37+M37+R37+AB37+AG37+AL37+W37</f>
        <v>106259124</v>
      </c>
      <c r="D37" s="19">
        <f>+I37+N37+S37+W37+AC37+AH37+AM37</f>
        <v>125178557</v>
      </c>
      <c r="E37" s="19">
        <f>+J37+O37+T37+X37+AD37+AI37+AN37</f>
        <v>117355475</v>
      </c>
      <c r="F37" s="19">
        <f>+K37+P37+U37+Z37+AE37+AJ37+AO37</f>
        <v>139321966</v>
      </c>
      <c r="G37" s="19">
        <f>+L37+Q37+V37+AA37+AF37+AK37+AP37</f>
        <v>117408056</v>
      </c>
      <c r="H37" s="3">
        <v>23069295</v>
      </c>
      <c r="I37" s="3">
        <v>28480497</v>
      </c>
      <c r="J37" s="3">
        <v>25751940</v>
      </c>
      <c r="K37" s="3">
        <v>22397736</v>
      </c>
      <c r="L37" s="3">
        <v>25639907</v>
      </c>
      <c r="M37" s="3">
        <v>4685498</v>
      </c>
      <c r="N37" s="3">
        <v>6671309</v>
      </c>
      <c r="O37" s="3">
        <v>6248951</v>
      </c>
      <c r="P37" s="3">
        <v>5018034</v>
      </c>
      <c r="Q37" s="3">
        <v>6092692</v>
      </c>
      <c r="R37" s="12"/>
      <c r="S37" s="18">
        <v>81552</v>
      </c>
      <c r="T37" s="3">
        <v>237983</v>
      </c>
      <c r="U37" s="3">
        <v>260706</v>
      </c>
      <c r="V37" s="3">
        <v>395909</v>
      </c>
      <c r="W37" s="3">
        <v>345938</v>
      </c>
      <c r="X37" s="3">
        <v>345938</v>
      </c>
      <c r="Y37" s="3">
        <v>915423</v>
      </c>
      <c r="Z37" s="3">
        <v>968881</v>
      </c>
      <c r="AA37" s="3">
        <v>728473</v>
      </c>
      <c r="AB37" s="3">
        <v>60742575</v>
      </c>
      <c r="AC37" s="3">
        <v>72009838</v>
      </c>
      <c r="AD37" s="3">
        <v>65791137</v>
      </c>
      <c r="AE37" s="3">
        <v>94451141</v>
      </c>
      <c r="AF37" s="3">
        <v>70173963</v>
      </c>
      <c r="AG37" s="19">
        <v>197330</v>
      </c>
      <c r="AH37" s="19">
        <v>0</v>
      </c>
      <c r="AI37" s="40">
        <v>0</v>
      </c>
      <c r="AJ37" s="40">
        <v>0</v>
      </c>
      <c r="AK37" s="40">
        <v>448876</v>
      </c>
      <c r="AL37" s="3">
        <v>17218488</v>
      </c>
      <c r="AM37" s="3">
        <v>17589423</v>
      </c>
      <c r="AN37" s="22">
        <v>18979526</v>
      </c>
      <c r="AO37" s="3">
        <v>16225468</v>
      </c>
      <c r="AP37" s="48">
        <v>13928236</v>
      </c>
    </row>
    <row r="38" spans="1:42" ht="21" customHeight="1">
      <c r="A38" s="59"/>
      <c r="B38" s="2" t="s">
        <v>15</v>
      </c>
      <c r="C38" s="15" t="s">
        <v>34</v>
      </c>
      <c r="D38" s="15" t="s">
        <v>34</v>
      </c>
      <c r="E38" s="15" t="s">
        <v>34</v>
      </c>
      <c r="F38" s="15" t="s">
        <v>34</v>
      </c>
      <c r="G38" s="15" t="s">
        <v>23</v>
      </c>
      <c r="H38" s="17">
        <f>ROUND(H37/C37*100,1)</f>
        <v>21.7</v>
      </c>
      <c r="I38" s="17">
        <f>ROUND(I37/D37*100,1)</f>
        <v>22.8</v>
      </c>
      <c r="J38" s="17">
        <f>ROUND(J37/E37*100,1)</f>
        <v>21.9</v>
      </c>
      <c r="K38" s="17">
        <f>ROUND(K37/F37*100,1)</f>
        <v>16.1</v>
      </c>
      <c r="L38" s="17">
        <f>ROUND(L37/G37*100,1)</f>
        <v>21.8</v>
      </c>
      <c r="M38" s="17">
        <f>ROUND(M37/C37*100,1)</f>
        <v>4.4</v>
      </c>
      <c r="N38" s="17">
        <f>ROUND(N37/D37*100,1)</f>
        <v>5.3</v>
      </c>
      <c r="O38" s="17">
        <f>ROUND(O37/E37*100,1)</f>
        <v>5.3</v>
      </c>
      <c r="P38" s="17">
        <f>ROUND(P37/F37*100,1)</f>
        <v>3.6</v>
      </c>
      <c r="Q38" s="17">
        <f>ROUND(Q37/G37*100,1)</f>
        <v>5.2</v>
      </c>
      <c r="R38" s="12"/>
      <c r="S38" s="18">
        <f>ROUND(S37/D37*100,1)</f>
        <v>0.1</v>
      </c>
      <c r="T38" s="17">
        <f>ROUND(T37/E37*100,1)</f>
        <v>0.2</v>
      </c>
      <c r="U38" s="17">
        <f>ROUND(U37/F37*100,1)</f>
        <v>0.2</v>
      </c>
      <c r="V38" s="17">
        <f>ROUND(V37/G37*100,1)</f>
        <v>0.3</v>
      </c>
      <c r="W38" s="4">
        <f>ROUND(W37/C37*100,1)</f>
        <v>0.3</v>
      </c>
      <c r="X38" s="4">
        <f>ROUND(X37/D37*100,1)</f>
        <v>0.3</v>
      </c>
      <c r="Y38" s="4">
        <f>ROUND(Y37/E37*100,1)</f>
        <v>0.8</v>
      </c>
      <c r="Z38" s="4">
        <f>ROUND(Z37/F37*100,1)</f>
        <v>0.7</v>
      </c>
      <c r="AA38" s="4">
        <f>ROUND(AA37/G37*100,1)</f>
        <v>0.6</v>
      </c>
      <c r="AB38" s="4">
        <f>ROUND(AB37/C37*100,1)</f>
        <v>57.2</v>
      </c>
      <c r="AC38" s="4">
        <f>ROUND(AC37/D37*100,1)</f>
        <v>57.5</v>
      </c>
      <c r="AD38" s="4">
        <f>ROUND(AD37/E37*100,1)</f>
        <v>56.1</v>
      </c>
      <c r="AE38" s="4">
        <f>ROUND(AE37/F37*100,1)</f>
        <v>67.8</v>
      </c>
      <c r="AF38" s="4">
        <f>ROUND(AF37/G37*100,1)</f>
        <v>59.8</v>
      </c>
      <c r="AG38" s="18">
        <f>ROUND(AG37/C37*100,1)</f>
        <v>0.2</v>
      </c>
      <c r="AH38" s="18">
        <f>ROUND(AH37/D37*100,1)</f>
        <v>0</v>
      </c>
      <c r="AI38" s="18">
        <f>ROUND(AI37/E37*100,1)</f>
        <v>0</v>
      </c>
      <c r="AJ38" s="18">
        <f>ROUND(AJ37/F37*100,1)</f>
        <v>0</v>
      </c>
      <c r="AK38" s="18">
        <f>ROUND(AK37/G37*100,1)</f>
        <v>0.4</v>
      </c>
      <c r="AL38" s="4">
        <f>ROUND(AL37/C37*100,1)</f>
        <v>16.2</v>
      </c>
      <c r="AM38" s="4">
        <f>ROUND(AM37/D37*100,1)</f>
        <v>14.1</v>
      </c>
      <c r="AN38" s="23">
        <f>ROUND(AN37/E37*100,1)</f>
        <v>16.2</v>
      </c>
      <c r="AO38" s="4">
        <f>ROUND(AO37/F37*100,1)</f>
        <v>11.6</v>
      </c>
      <c r="AP38" s="46">
        <f>ROUND(AP37/G37*100,1)</f>
        <v>11.9</v>
      </c>
    </row>
    <row r="39" spans="1:42" ht="21" customHeight="1">
      <c r="A39" s="58"/>
      <c r="B39" s="2" t="s">
        <v>3</v>
      </c>
      <c r="C39" s="4">
        <v>103.5</v>
      </c>
      <c r="D39" s="18">
        <f>ROUND(D37/C37*100,1)</f>
        <v>117.8</v>
      </c>
      <c r="E39" s="18">
        <f>ROUND(E37/D37*100,1)</f>
        <v>93.8</v>
      </c>
      <c r="F39" s="18">
        <f>ROUND(F37/E37*100,1)</f>
        <v>118.7</v>
      </c>
      <c r="G39" s="18">
        <f>ROUND(G37/F37*100,1)</f>
        <v>84.3</v>
      </c>
      <c r="H39" s="18">
        <v>130.4</v>
      </c>
      <c r="I39" s="18">
        <f>ROUND(I37/H37*100,1)</f>
        <v>123.5</v>
      </c>
      <c r="J39" s="18">
        <f>ROUND(J37/I37*100,1)</f>
        <v>90.4</v>
      </c>
      <c r="K39" s="18">
        <f>ROUND(K37/J37*100,1)</f>
        <v>87</v>
      </c>
      <c r="L39" s="18">
        <f>ROUND(L37/K37*100,1)</f>
        <v>114.5</v>
      </c>
      <c r="M39" s="18">
        <v>143.4</v>
      </c>
      <c r="N39" s="18">
        <f>ROUND(N37/M37*100,1)</f>
        <v>142.4</v>
      </c>
      <c r="O39" s="18">
        <f>ROUND(O37/N37*100,1)</f>
        <v>93.7</v>
      </c>
      <c r="P39" s="18">
        <f>ROUND(P37/O37*100,1)</f>
        <v>80.3</v>
      </c>
      <c r="Q39" s="18">
        <f>ROUND(Q37/P37*100,1)</f>
        <v>121.4</v>
      </c>
      <c r="R39" s="12"/>
      <c r="S39" s="12"/>
      <c r="T39" s="18">
        <f>ROUND(T37/S37*100,1)</f>
        <v>291.8</v>
      </c>
      <c r="U39" s="18">
        <f>ROUND(U37/T37*100,1)</f>
        <v>109.5</v>
      </c>
      <c r="V39" s="18">
        <f>ROUND(V37/U37*100,1)</f>
        <v>151.9</v>
      </c>
      <c r="W39" s="18">
        <v>147.9</v>
      </c>
      <c r="X39" s="18">
        <f>ROUND(X37/W37*100,1)</f>
        <v>100</v>
      </c>
      <c r="Y39" s="18">
        <f>ROUND(Y37/X37*100,1)</f>
        <v>264.6</v>
      </c>
      <c r="Z39" s="18">
        <f>ROUND(Z37/Y37*100,1)</f>
        <v>105.8</v>
      </c>
      <c r="AA39" s="18">
        <f>ROUND(AA37/Z37*100,1)</f>
        <v>75.2</v>
      </c>
      <c r="AB39" s="18">
        <v>92.6</v>
      </c>
      <c r="AC39" s="18">
        <f>ROUND(AC37/AB37*100,1)</f>
        <v>118.5</v>
      </c>
      <c r="AD39" s="18">
        <f>ROUND(AD37/AC37*100,1)</f>
        <v>91.4</v>
      </c>
      <c r="AE39" s="18">
        <f>ROUND(AE37/AD37*100,1)</f>
        <v>143.6</v>
      </c>
      <c r="AF39" s="18">
        <f>ROUND(AF37/AE37*100,1)</f>
        <v>74.3</v>
      </c>
      <c r="AG39" s="12"/>
      <c r="AH39" s="12"/>
      <c r="AI39" s="12"/>
      <c r="AJ39" s="25"/>
      <c r="AK39" s="25"/>
      <c r="AL39" s="18">
        <v>109.2</v>
      </c>
      <c r="AM39" s="18">
        <f>ROUND(AM37/AL37*100,1)</f>
        <v>102.2</v>
      </c>
      <c r="AN39" s="24">
        <f>ROUND(AN37/AM37*100,1)</f>
        <v>107.9</v>
      </c>
      <c r="AO39" s="18">
        <f>ROUND(AO37/AN37*100,1)</f>
        <v>85.5</v>
      </c>
      <c r="AP39" s="47">
        <f>ROUND(AP37/AO37*100,1)</f>
        <v>85.8</v>
      </c>
    </row>
    <row r="40" spans="1:42" ht="21" customHeight="1">
      <c r="A40" s="59" t="s">
        <v>12</v>
      </c>
      <c r="B40" s="2" t="s">
        <v>2</v>
      </c>
      <c r="C40" s="12"/>
      <c r="D40" s="12"/>
      <c r="E40" s="19">
        <f>J40+O40+T40+Y40+AD40+AI40+AN40</f>
        <v>220398939</v>
      </c>
      <c r="F40" s="19">
        <f>+K40+P40+U40+Z40+AE40+AJ40+AO40</f>
        <v>238930305</v>
      </c>
      <c r="G40" s="19">
        <f>+L40+Q40+V40+AA40+AF40+AK40+AP40</f>
        <v>229138131</v>
      </c>
      <c r="H40" s="12"/>
      <c r="I40" s="12"/>
      <c r="J40" s="19">
        <v>42805813</v>
      </c>
      <c r="K40" s="3">
        <v>43083082</v>
      </c>
      <c r="L40" s="3">
        <v>44258655</v>
      </c>
      <c r="M40" s="12"/>
      <c r="N40" s="12"/>
      <c r="O40" s="19">
        <v>8340562</v>
      </c>
      <c r="P40" s="3">
        <v>9053026</v>
      </c>
      <c r="Q40" s="3">
        <v>9774729</v>
      </c>
      <c r="R40" s="12"/>
      <c r="S40" s="12"/>
      <c r="T40" s="19">
        <v>0</v>
      </c>
      <c r="U40" s="19">
        <v>0</v>
      </c>
      <c r="V40" s="19">
        <v>0</v>
      </c>
      <c r="W40" s="12"/>
      <c r="X40" s="12"/>
      <c r="Y40" s="19">
        <v>926958</v>
      </c>
      <c r="Z40" s="3">
        <v>1100852</v>
      </c>
      <c r="AA40" s="3">
        <v>825885</v>
      </c>
      <c r="AB40" s="12"/>
      <c r="AC40" s="12"/>
      <c r="AD40" s="19">
        <v>148744946</v>
      </c>
      <c r="AE40" s="3">
        <v>166079924</v>
      </c>
      <c r="AF40" s="3">
        <v>155785261</v>
      </c>
      <c r="AG40" s="12"/>
      <c r="AH40" s="12"/>
      <c r="AI40" s="19">
        <v>352300</v>
      </c>
      <c r="AJ40" s="19">
        <v>0</v>
      </c>
      <c r="AK40" s="19">
        <v>330320</v>
      </c>
      <c r="AL40" s="12"/>
      <c r="AM40" s="12"/>
      <c r="AN40" s="43">
        <v>19228360</v>
      </c>
      <c r="AO40" s="3">
        <v>19613421</v>
      </c>
      <c r="AP40" s="48">
        <v>18163281</v>
      </c>
    </row>
    <row r="41" spans="1:42" ht="21" customHeight="1">
      <c r="A41" s="64"/>
      <c r="B41" s="7" t="s">
        <v>15</v>
      </c>
      <c r="C41" s="12"/>
      <c r="D41" s="12"/>
      <c r="E41" s="18">
        <v>100</v>
      </c>
      <c r="F41" s="18" t="s">
        <v>34</v>
      </c>
      <c r="G41" s="15" t="s">
        <v>23</v>
      </c>
      <c r="H41" s="12"/>
      <c r="I41" s="12"/>
      <c r="J41" s="18">
        <f>ROUND(J40/E40*100,1)</f>
        <v>19.4</v>
      </c>
      <c r="K41" s="17">
        <f>ROUND(K40/F40*100,1)</f>
        <v>18</v>
      </c>
      <c r="L41" s="17">
        <f>ROUND(L40/G40*100,1)</f>
        <v>19.3</v>
      </c>
      <c r="M41" s="12"/>
      <c r="N41" s="12"/>
      <c r="O41" s="18">
        <f>ROUND(O40/E40*100,1)</f>
        <v>3.8</v>
      </c>
      <c r="P41" s="17">
        <f>ROUND(P40/F40*100,1)</f>
        <v>3.8</v>
      </c>
      <c r="Q41" s="17">
        <f>ROUND(Q40/G40*100,1)</f>
        <v>4.3</v>
      </c>
      <c r="R41" s="12"/>
      <c r="S41" s="12"/>
      <c r="T41" s="17">
        <f>ROUND(T40/E40*100,1)</f>
        <v>0</v>
      </c>
      <c r="U41" s="17">
        <f>ROUND(U40/F40*100,1)</f>
        <v>0</v>
      </c>
      <c r="V41" s="17">
        <f>ROUND(V40/G40*100,1)</f>
        <v>0</v>
      </c>
      <c r="W41" s="12"/>
      <c r="X41" s="12"/>
      <c r="Y41" s="18">
        <f>ROUND(Y40/E40*100,1)</f>
        <v>0.4</v>
      </c>
      <c r="Z41" s="4">
        <f>ROUND(Z40/F40*100,1)</f>
        <v>0.5</v>
      </c>
      <c r="AA41" s="4">
        <f>ROUND(AA40/G40*100,1)</f>
        <v>0.4</v>
      </c>
      <c r="AB41" s="12"/>
      <c r="AC41" s="12"/>
      <c r="AD41" s="18">
        <f>ROUND(AD40/E40*100,1)</f>
        <v>67.5</v>
      </c>
      <c r="AE41" s="4">
        <f>ROUND(AE40/F40*100,1)</f>
        <v>69.5</v>
      </c>
      <c r="AF41" s="4">
        <f>ROUND(AF40/G40*100,1)</f>
        <v>68</v>
      </c>
      <c r="AG41" s="12"/>
      <c r="AH41" s="12"/>
      <c r="AI41" s="18">
        <f>ROUND(AI40/E40*100,1)</f>
        <v>0.2</v>
      </c>
      <c r="AJ41" s="18">
        <f>ROUND(AJ40/F40*100,1)</f>
        <v>0</v>
      </c>
      <c r="AK41" s="18">
        <f>ROUND(AK40/G40*100,1)</f>
        <v>0.1</v>
      </c>
      <c r="AL41" s="12"/>
      <c r="AM41" s="12"/>
      <c r="AN41" s="24">
        <f>ROUND(AN40/E40*100,1)</f>
        <v>8.7</v>
      </c>
      <c r="AO41" s="4">
        <f>ROUND(AO40/F40*100,1)</f>
        <v>8.2</v>
      </c>
      <c r="AP41" s="46">
        <f>ROUND(AP40/G40*100,1)</f>
        <v>7.9</v>
      </c>
    </row>
    <row r="42" spans="1:42" ht="21" customHeight="1">
      <c r="A42" s="65"/>
      <c r="B42" s="7" t="s">
        <v>3</v>
      </c>
      <c r="C42" s="12"/>
      <c r="D42" s="12"/>
      <c r="E42" s="12"/>
      <c r="F42" s="18">
        <f>ROUND(F40/E40*100,1)</f>
        <v>108.4</v>
      </c>
      <c r="G42" s="18">
        <f>ROUND(G40/F40*100,1)</f>
        <v>95.9</v>
      </c>
      <c r="H42" s="12"/>
      <c r="I42" s="12"/>
      <c r="J42" s="12"/>
      <c r="K42" s="18">
        <f>ROUND(K40/J40*100,1)</f>
        <v>100.6</v>
      </c>
      <c r="L42" s="18">
        <f>ROUND(L40/K40*100,1)</f>
        <v>102.7</v>
      </c>
      <c r="M42" s="12"/>
      <c r="N42" s="12"/>
      <c r="O42" s="12"/>
      <c r="P42" s="18">
        <f>ROUND(P40/O40*100,1)</f>
        <v>108.5</v>
      </c>
      <c r="Q42" s="18">
        <f>ROUND(Q40/P40*100,1)</f>
        <v>108</v>
      </c>
      <c r="R42" s="12"/>
      <c r="S42" s="12"/>
      <c r="T42" s="12"/>
      <c r="U42" s="12"/>
      <c r="V42" s="12"/>
      <c r="W42" s="12"/>
      <c r="X42" s="12"/>
      <c r="Y42" s="12"/>
      <c r="Z42" s="18">
        <f>ROUND(Z40/Y40*100,1)</f>
        <v>118.8</v>
      </c>
      <c r="AA42" s="18">
        <f>ROUND(AA40/Z40*100,1)</f>
        <v>75</v>
      </c>
      <c r="AB42" s="12"/>
      <c r="AC42" s="12"/>
      <c r="AD42" s="12"/>
      <c r="AE42" s="18">
        <f>ROUND(AE40/AD40*100,1)</f>
        <v>111.7</v>
      </c>
      <c r="AF42" s="18">
        <f>ROUND(AF40/AE40*100,1)</f>
        <v>93.8</v>
      </c>
      <c r="AG42" s="12"/>
      <c r="AH42" s="12"/>
      <c r="AI42" s="12"/>
      <c r="AJ42" s="12"/>
      <c r="AK42" s="12"/>
      <c r="AL42" s="12"/>
      <c r="AM42" s="12"/>
      <c r="AN42" s="25"/>
      <c r="AO42" s="18">
        <f>ROUND(AO40/AN40*100,1)</f>
        <v>102</v>
      </c>
      <c r="AP42" s="47">
        <f>ROUND(AP40/AO40*100,1)</f>
        <v>92.6</v>
      </c>
    </row>
    <row r="43" spans="1:42" ht="21" customHeight="1">
      <c r="A43" s="58" t="s">
        <v>35</v>
      </c>
      <c r="B43" s="2" t="s">
        <v>2</v>
      </c>
      <c r="C43" s="19">
        <f>+H43+M43+R43+AB43+AG43+AL43+W43</f>
        <v>172188733</v>
      </c>
      <c r="D43" s="33">
        <f>+I43+N43+S43+W43+AC43+AH43+AM43</f>
        <v>206848894</v>
      </c>
      <c r="E43" s="33">
        <f>+J43+O43+T43+X43+AD43+AI43+AN43</f>
        <v>252948564</v>
      </c>
      <c r="F43" s="33">
        <f>+K43+P43+U43+Z43+AE43+AJ43+AO43</f>
        <v>345057010</v>
      </c>
      <c r="G43" s="19">
        <f>+L43+Q43+V43+AA43+AF43+AK43+AP43</f>
        <v>319830911</v>
      </c>
      <c r="H43" s="9">
        <v>45136819</v>
      </c>
      <c r="I43" s="9">
        <v>53326293</v>
      </c>
      <c r="J43" s="9">
        <v>69847526</v>
      </c>
      <c r="K43" s="9">
        <v>97060796</v>
      </c>
      <c r="L43" s="9">
        <v>94577798</v>
      </c>
      <c r="M43" s="9">
        <v>17052579</v>
      </c>
      <c r="N43" s="9">
        <v>19231382</v>
      </c>
      <c r="O43" s="9">
        <v>23234905</v>
      </c>
      <c r="P43" s="9">
        <v>31840600</v>
      </c>
      <c r="Q43" s="9">
        <v>33189601</v>
      </c>
      <c r="R43" s="9">
        <v>967767</v>
      </c>
      <c r="S43" s="9">
        <v>1748498</v>
      </c>
      <c r="T43" s="9">
        <v>1956718</v>
      </c>
      <c r="U43" s="9">
        <v>1752377</v>
      </c>
      <c r="V43" s="9">
        <v>1225391</v>
      </c>
      <c r="W43" s="9">
        <v>2179868</v>
      </c>
      <c r="X43" s="9">
        <v>2179868</v>
      </c>
      <c r="Y43" s="9">
        <v>2950167</v>
      </c>
      <c r="Z43" s="9">
        <v>6744585</v>
      </c>
      <c r="AA43" s="9">
        <v>5803862</v>
      </c>
      <c r="AB43" s="9">
        <v>101899785</v>
      </c>
      <c r="AC43" s="9">
        <v>122932282</v>
      </c>
      <c r="AD43" s="9">
        <v>146309768</v>
      </c>
      <c r="AE43" s="9">
        <v>187776071</v>
      </c>
      <c r="AF43" s="9">
        <v>164127868</v>
      </c>
      <c r="AG43" s="9">
        <v>360255</v>
      </c>
      <c r="AH43" s="9">
        <v>866964</v>
      </c>
      <c r="AI43" s="34">
        <v>180959</v>
      </c>
      <c r="AJ43" s="9">
        <v>1621924</v>
      </c>
      <c r="AK43" s="9">
        <v>2146275</v>
      </c>
      <c r="AL43" s="9">
        <v>4591660</v>
      </c>
      <c r="AM43" s="9">
        <v>6563607</v>
      </c>
      <c r="AN43" s="34">
        <v>9238820</v>
      </c>
      <c r="AO43" s="9">
        <v>18260657</v>
      </c>
      <c r="AP43" s="45">
        <v>18760116</v>
      </c>
    </row>
    <row r="44" spans="1:42" ht="21" customHeight="1">
      <c r="A44" s="58"/>
      <c r="B44" s="2" t="s">
        <v>15</v>
      </c>
      <c r="C44" s="15" t="s">
        <v>34</v>
      </c>
      <c r="D44" s="15" t="s">
        <v>34</v>
      </c>
      <c r="E44" s="15" t="s">
        <v>34</v>
      </c>
      <c r="F44" s="15" t="s">
        <v>34</v>
      </c>
      <c r="G44" s="15" t="s">
        <v>23</v>
      </c>
      <c r="H44" s="17">
        <f>ROUND(H43/C43*100,1)</f>
        <v>26.2</v>
      </c>
      <c r="I44" s="17">
        <f>ROUND(I43/D43*100,1)</f>
        <v>25.8</v>
      </c>
      <c r="J44" s="17">
        <f>ROUND(J43/E43*100,1)</f>
        <v>27.6</v>
      </c>
      <c r="K44" s="17">
        <f>ROUND(K43/F43*100,1)</f>
        <v>28.1</v>
      </c>
      <c r="L44" s="17">
        <f>ROUND(L43/G43*100,1)</f>
        <v>29.6</v>
      </c>
      <c r="M44" s="17">
        <f>ROUND(M43/C43*100,1)</f>
        <v>9.9</v>
      </c>
      <c r="N44" s="17">
        <f>ROUND(N43/D43*100,1)</f>
        <v>9.3</v>
      </c>
      <c r="O44" s="17">
        <f>ROUND(O43/E43*100,1)</f>
        <v>9.2</v>
      </c>
      <c r="P44" s="17">
        <f>ROUND(P43/F43*100,1)</f>
        <v>9.2</v>
      </c>
      <c r="Q44" s="17">
        <f>ROUND(Q43/G43*100,1)</f>
        <v>10.4</v>
      </c>
      <c r="R44" s="17">
        <f>ROUND(R43/C43*100,1)</f>
        <v>0.6</v>
      </c>
      <c r="S44" s="17">
        <f>ROUND(S43/D43*100,1)</f>
        <v>0.8</v>
      </c>
      <c r="T44" s="17">
        <f>ROUND(T43/E43*100,1)</f>
        <v>0.8</v>
      </c>
      <c r="U44" s="17">
        <f>ROUND(U43/F43*100,1)</f>
        <v>0.5</v>
      </c>
      <c r="V44" s="17">
        <f>ROUND(V43/G43*100,1)</f>
        <v>0.4</v>
      </c>
      <c r="W44" s="4">
        <f>ROUND(W43/C43*100,1)</f>
        <v>1.3</v>
      </c>
      <c r="X44" s="4">
        <f>ROUND(X43/D43*100,1)</f>
        <v>1.1</v>
      </c>
      <c r="Y44" s="4">
        <f>ROUND(Y43/E43*100,1)</f>
        <v>1.2</v>
      </c>
      <c r="Z44" s="4">
        <f>ROUND(Z43/F43*100,1)</f>
        <v>2</v>
      </c>
      <c r="AA44" s="4">
        <f>ROUND(AA43/G43*100,1)</f>
        <v>1.8</v>
      </c>
      <c r="AB44" s="4">
        <f>ROUND(AB43/C43*100,1)</f>
        <v>59.2</v>
      </c>
      <c r="AC44" s="4">
        <f>ROUND(AC43/D43*100,1)</f>
        <v>59.4</v>
      </c>
      <c r="AD44" s="4">
        <f>ROUND(AD43/E43*100,1)</f>
        <v>57.8</v>
      </c>
      <c r="AE44" s="4">
        <f>ROUND(AE43/F43*100,1)</f>
        <v>54.4</v>
      </c>
      <c r="AF44" s="4">
        <f>ROUND(AF43/G43*100,1)</f>
        <v>51.3</v>
      </c>
      <c r="AG44" s="4">
        <f>ROUND(AG43/C43*100,1)</f>
        <v>0.2</v>
      </c>
      <c r="AH44" s="4">
        <f>ROUND(AH43/D43*100,1)</f>
        <v>0.4</v>
      </c>
      <c r="AI44" s="4">
        <f>ROUND(AI43/E43*100,1)</f>
        <v>0.1</v>
      </c>
      <c r="AJ44" s="23">
        <f>ROUND(AJ43/F43*100,1)</f>
        <v>0.5</v>
      </c>
      <c r="AK44" s="23">
        <f>ROUND(AK43/G43*100,1)</f>
        <v>0.7</v>
      </c>
      <c r="AL44" s="4">
        <f>ROUND(AL43/C43*100,1)</f>
        <v>2.7</v>
      </c>
      <c r="AM44" s="4">
        <f>ROUND(AM43/D43*100,1)</f>
        <v>3.2</v>
      </c>
      <c r="AN44" s="23">
        <f>ROUND(AN43/E43*100,1)</f>
        <v>3.7</v>
      </c>
      <c r="AO44" s="4">
        <f>ROUND(AO43/F43*100,1)</f>
        <v>5.3</v>
      </c>
      <c r="AP44" s="46">
        <f>ROUND(AP43/G43*100,1)</f>
        <v>5.9</v>
      </c>
    </row>
    <row r="45" spans="1:42" ht="21" customHeight="1">
      <c r="A45" s="58"/>
      <c r="B45" s="2" t="s">
        <v>3</v>
      </c>
      <c r="C45" s="4">
        <v>115.3</v>
      </c>
      <c r="D45" s="18">
        <f>ROUND(D43/C43*100,1)</f>
        <v>120.1</v>
      </c>
      <c r="E45" s="18">
        <f>ROUND(E43/D43*100,1)</f>
        <v>122.3</v>
      </c>
      <c r="F45" s="18">
        <f>ROUND(F43/E43*100,1)</f>
        <v>136.4</v>
      </c>
      <c r="G45" s="18">
        <f>ROUND(G43/F43*100,1)</f>
        <v>92.7</v>
      </c>
      <c r="H45" s="18">
        <v>121.4</v>
      </c>
      <c r="I45" s="18">
        <f>ROUND(I43/H43*100,1)</f>
        <v>118.1</v>
      </c>
      <c r="J45" s="18">
        <f>ROUND(J43/I43*100,1)</f>
        <v>131</v>
      </c>
      <c r="K45" s="18">
        <f>ROUND(K43/J43*100,1)</f>
        <v>139</v>
      </c>
      <c r="L45" s="18">
        <f>ROUND(L43/K43*100,1)</f>
        <v>97.4</v>
      </c>
      <c r="M45" s="18">
        <v>128.7</v>
      </c>
      <c r="N45" s="18">
        <f>ROUND(N43/M43*100,1)</f>
        <v>112.8</v>
      </c>
      <c r="O45" s="18">
        <f>ROUND(O43/N43*100,1)</f>
        <v>120.8</v>
      </c>
      <c r="P45" s="18">
        <f>ROUND(P43/O43*100,1)</f>
        <v>137</v>
      </c>
      <c r="Q45" s="18">
        <f>ROUND(Q43/P43*100,1)</f>
        <v>104.2</v>
      </c>
      <c r="R45" s="18">
        <v>108.8</v>
      </c>
      <c r="S45" s="18">
        <f>ROUND(S43/R43*100,1)</f>
        <v>180.7</v>
      </c>
      <c r="T45" s="18">
        <f>ROUND(T43/S43*100,1)</f>
        <v>111.9</v>
      </c>
      <c r="U45" s="18">
        <f>ROUND(U43/T43*100,1)</f>
        <v>89.6</v>
      </c>
      <c r="V45" s="18">
        <f>ROUND(V43/U43*100,1)</f>
        <v>69.9</v>
      </c>
      <c r="W45" s="18">
        <v>200.6</v>
      </c>
      <c r="X45" s="18">
        <f>ROUND(X43/W43*100,1)</f>
        <v>100</v>
      </c>
      <c r="Y45" s="18">
        <f>ROUND(Y43/X43*100,1)</f>
        <v>135.3</v>
      </c>
      <c r="Z45" s="18">
        <f>ROUND(Z43/Y43*100,1)</f>
        <v>228.6</v>
      </c>
      <c r="AA45" s="18">
        <f>ROUND(AA43/Z43*100,1)</f>
        <v>86.1</v>
      </c>
      <c r="AB45" s="18">
        <v>111.8</v>
      </c>
      <c r="AC45" s="18">
        <f>ROUND(AC43/AB43*100,1)</f>
        <v>120.6</v>
      </c>
      <c r="AD45" s="18">
        <f>ROUND(AD43/AC43*100,1)</f>
        <v>119</v>
      </c>
      <c r="AE45" s="18">
        <f>ROUND(AE43/AD43*100,1)</f>
        <v>128.3</v>
      </c>
      <c r="AF45" s="18">
        <f>ROUND(AF43/AE43*100,1)</f>
        <v>87.4</v>
      </c>
      <c r="AG45" s="18">
        <v>47.7</v>
      </c>
      <c r="AH45" s="18">
        <f>ROUND(AH43/AG43*100,1)</f>
        <v>240.7</v>
      </c>
      <c r="AI45" s="18">
        <f>ROUND(AI43/AH43*100,1)</f>
        <v>20.9</v>
      </c>
      <c r="AJ45" s="24">
        <f>ROUND(AJ43/AI43*100,1)</f>
        <v>896.3</v>
      </c>
      <c r="AK45" s="24">
        <f>ROUND(AK43/AJ43*100,1)</f>
        <v>132.3</v>
      </c>
      <c r="AL45" s="18">
        <v>113.1</v>
      </c>
      <c r="AM45" s="18">
        <f>ROUND(AM43/AL43*100,1)</f>
        <v>142.9</v>
      </c>
      <c r="AN45" s="24">
        <f>ROUND(AN43/AM43*100,1)</f>
        <v>140.8</v>
      </c>
      <c r="AO45" s="18">
        <f>ROUND(AO43/AN43*100,1)</f>
        <v>197.7</v>
      </c>
      <c r="AP45" s="47">
        <f>ROUND(AP43/AO43*100,1)</f>
        <v>102.7</v>
      </c>
    </row>
    <row r="46" spans="1:42" ht="21" customHeight="1">
      <c r="A46" s="59" t="s">
        <v>26</v>
      </c>
      <c r="B46" s="2" t="s">
        <v>2</v>
      </c>
      <c r="C46" s="12"/>
      <c r="D46" s="12"/>
      <c r="E46" s="12"/>
      <c r="F46" s="19">
        <f>+K46+P46+U46+Z46+AE46+AJ46+AO46</f>
        <v>100953259</v>
      </c>
      <c r="G46" s="19">
        <f>+L46+Q46+V46+AA46+AF46+AK46+AP46</f>
        <v>120740521</v>
      </c>
      <c r="H46" s="12"/>
      <c r="I46" s="12"/>
      <c r="J46" s="12"/>
      <c r="K46" s="19">
        <v>26405897</v>
      </c>
      <c r="L46" s="19">
        <v>30679174</v>
      </c>
      <c r="M46" s="12"/>
      <c r="N46" s="12"/>
      <c r="O46" s="12"/>
      <c r="P46" s="19">
        <v>7380754</v>
      </c>
      <c r="Q46" s="19">
        <v>9521106</v>
      </c>
      <c r="R46" s="12"/>
      <c r="S46" s="12"/>
      <c r="T46" s="12"/>
      <c r="U46" s="19">
        <v>0</v>
      </c>
      <c r="V46" s="19">
        <v>482505</v>
      </c>
      <c r="W46" s="12"/>
      <c r="X46" s="12"/>
      <c r="Y46" s="12"/>
      <c r="Z46" s="19">
        <v>1173152</v>
      </c>
      <c r="AA46" s="19">
        <v>1161338</v>
      </c>
      <c r="AB46" s="12"/>
      <c r="AC46" s="12"/>
      <c r="AD46" s="12"/>
      <c r="AE46" s="19">
        <v>56697031</v>
      </c>
      <c r="AF46" s="19">
        <v>69370062</v>
      </c>
      <c r="AG46" s="12"/>
      <c r="AH46" s="12"/>
      <c r="AI46" s="12"/>
      <c r="AJ46" s="19">
        <v>115860</v>
      </c>
      <c r="AK46" s="19">
        <v>294160</v>
      </c>
      <c r="AL46" s="12"/>
      <c r="AM46" s="12"/>
      <c r="AN46" s="25"/>
      <c r="AO46" s="16">
        <v>9180565</v>
      </c>
      <c r="AP46" s="49">
        <v>9232176</v>
      </c>
    </row>
    <row r="47" spans="1:42" ht="21" customHeight="1">
      <c r="A47" s="64"/>
      <c r="B47" s="7" t="s">
        <v>15</v>
      </c>
      <c r="C47" s="12"/>
      <c r="D47" s="12"/>
      <c r="E47" s="12"/>
      <c r="F47" s="18">
        <v>100</v>
      </c>
      <c r="G47" s="17">
        <v>100</v>
      </c>
      <c r="H47" s="12"/>
      <c r="I47" s="12"/>
      <c r="J47" s="12"/>
      <c r="K47" s="17">
        <f>ROUND(K46/F46*100,1)</f>
        <v>26.2</v>
      </c>
      <c r="L47" s="17">
        <f>ROUND(L46/G46*100,1)</f>
        <v>25.4</v>
      </c>
      <c r="M47" s="12"/>
      <c r="N47" s="12"/>
      <c r="O47" s="12"/>
      <c r="P47" s="17">
        <f>ROUND(P46/F46*100,1)</f>
        <v>7.3</v>
      </c>
      <c r="Q47" s="17">
        <f>ROUND(Q46/G46*100,1)</f>
        <v>7.9</v>
      </c>
      <c r="R47" s="12"/>
      <c r="S47" s="12"/>
      <c r="T47" s="12"/>
      <c r="U47" s="17">
        <f>ROUND(U46/F46*100,1)</f>
        <v>0</v>
      </c>
      <c r="V47" s="17">
        <f>ROUND(V46/G46*100,1)</f>
        <v>0.4</v>
      </c>
      <c r="W47" s="12"/>
      <c r="X47" s="12"/>
      <c r="Y47" s="12"/>
      <c r="Z47" s="4">
        <f>ROUND(Z46/F46*100,1)</f>
        <v>1.2</v>
      </c>
      <c r="AA47" s="4">
        <f>ROUND(AA46/G46*100,1)</f>
        <v>1</v>
      </c>
      <c r="AB47" s="12"/>
      <c r="AC47" s="12"/>
      <c r="AD47" s="12"/>
      <c r="AE47" s="4">
        <f>ROUND(AE46/F46*100,1)</f>
        <v>56.2</v>
      </c>
      <c r="AF47" s="4">
        <f>ROUND(AF46/G46*100,1)</f>
        <v>57.5</v>
      </c>
      <c r="AG47" s="12"/>
      <c r="AH47" s="12"/>
      <c r="AI47" s="12"/>
      <c r="AJ47" s="23">
        <f>ROUND(AJ46/F46*100,1)</f>
        <v>0.1</v>
      </c>
      <c r="AK47" s="23">
        <f>ROUND(AK46/G46*100,1)</f>
        <v>0.2</v>
      </c>
      <c r="AL47" s="12"/>
      <c r="AM47" s="12"/>
      <c r="AN47" s="25"/>
      <c r="AO47" s="4">
        <f>ROUND(AO46/F46*100,1)</f>
        <v>9.1</v>
      </c>
      <c r="AP47" s="46">
        <f>ROUND(AP46/G46*100,1)</f>
        <v>7.6</v>
      </c>
    </row>
    <row r="48" spans="1:42" ht="21" customHeight="1" thickBot="1">
      <c r="A48" s="65"/>
      <c r="B48" s="7" t="s">
        <v>3</v>
      </c>
      <c r="C48" s="13"/>
      <c r="D48" s="13"/>
      <c r="E48" s="13"/>
      <c r="F48" s="13"/>
      <c r="G48" s="18">
        <f>ROUND(G46/F46*100,1)</f>
        <v>119.6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8">
        <f>ROUND(AA46/Z46*100,1)</f>
        <v>99</v>
      </c>
      <c r="AB48" s="13"/>
      <c r="AC48" s="13"/>
      <c r="AD48" s="13"/>
      <c r="AE48" s="13"/>
      <c r="AF48" s="13"/>
      <c r="AG48" s="13"/>
      <c r="AH48" s="13"/>
      <c r="AI48" s="13"/>
      <c r="AJ48" s="29"/>
      <c r="AK48" s="29"/>
      <c r="AL48" s="13"/>
      <c r="AM48" s="13"/>
      <c r="AN48" s="29"/>
      <c r="AO48" s="13"/>
      <c r="AP48" s="47">
        <f>ROUND(AP46/AO46*100,1)</f>
        <v>100.6</v>
      </c>
    </row>
    <row r="49" spans="1:42" ht="21" customHeight="1">
      <c r="A49" s="72" t="s">
        <v>13</v>
      </c>
      <c r="B49" s="10" t="s">
        <v>2</v>
      </c>
      <c r="C49" s="11">
        <f aca="true" t="shared" si="2" ref="C49:AP49">+C19+C22+C25+C28+C31+C34+C37+C40+C43+C46</f>
        <v>8132580527</v>
      </c>
      <c r="D49" s="11">
        <f t="shared" si="2"/>
        <v>8599794155</v>
      </c>
      <c r="E49" s="11">
        <f t="shared" si="2"/>
        <v>9103626776</v>
      </c>
      <c r="F49" s="11">
        <f>+F19+F22+F25+F28+F31+F34+F37+F40+F43+F46</f>
        <v>9532108224</v>
      </c>
      <c r="G49" s="11">
        <f t="shared" si="2"/>
        <v>9370441020</v>
      </c>
      <c r="H49" s="11">
        <f t="shared" si="2"/>
        <v>2143936373</v>
      </c>
      <c r="I49" s="11">
        <f t="shared" si="2"/>
        <v>2325980400</v>
      </c>
      <c r="J49" s="11">
        <f t="shared" si="2"/>
        <v>2401102982</v>
      </c>
      <c r="K49" s="11">
        <f t="shared" si="2"/>
        <v>2473086012</v>
      </c>
      <c r="L49" s="11">
        <f t="shared" si="2"/>
        <v>2486375018</v>
      </c>
      <c r="M49" s="11">
        <f t="shared" si="2"/>
        <v>626711814</v>
      </c>
      <c r="N49" s="11">
        <f t="shared" si="2"/>
        <v>696566831</v>
      </c>
      <c r="O49" s="11">
        <f t="shared" si="2"/>
        <v>762403697</v>
      </c>
      <c r="P49" s="11">
        <f t="shared" si="2"/>
        <v>813857984</v>
      </c>
      <c r="Q49" s="11">
        <f t="shared" si="2"/>
        <v>846595702</v>
      </c>
      <c r="R49" s="11">
        <f t="shared" si="2"/>
        <v>14971547</v>
      </c>
      <c r="S49" s="11">
        <f t="shared" si="2"/>
        <v>17640659</v>
      </c>
      <c r="T49" s="11">
        <f t="shared" si="2"/>
        <v>20244617</v>
      </c>
      <c r="U49" s="11">
        <f t="shared" si="2"/>
        <v>19681098</v>
      </c>
      <c r="V49" s="11">
        <f t="shared" si="2"/>
        <v>18914808</v>
      </c>
      <c r="W49" s="11">
        <f t="shared" si="2"/>
        <v>96593364</v>
      </c>
      <c r="X49" s="11">
        <f t="shared" si="2"/>
        <v>96593364</v>
      </c>
      <c r="Y49" s="11">
        <f t="shared" si="2"/>
        <v>128855121</v>
      </c>
      <c r="Z49" s="11">
        <f t="shared" si="2"/>
        <v>144178993</v>
      </c>
      <c r="AA49" s="11">
        <f t="shared" si="2"/>
        <v>155213206</v>
      </c>
      <c r="AB49" s="11">
        <f t="shared" si="2"/>
        <v>4836418914</v>
      </c>
      <c r="AC49" s="11">
        <f t="shared" si="2"/>
        <v>5036217150</v>
      </c>
      <c r="AD49" s="11">
        <f t="shared" si="2"/>
        <v>5367457726</v>
      </c>
      <c r="AE49" s="11">
        <f t="shared" si="2"/>
        <v>5562122224</v>
      </c>
      <c r="AF49" s="11">
        <f t="shared" si="2"/>
        <v>5320526347</v>
      </c>
      <c r="AG49" s="11">
        <f t="shared" si="2"/>
        <v>14582154</v>
      </c>
      <c r="AH49" s="11">
        <f t="shared" si="2"/>
        <v>18989978</v>
      </c>
      <c r="AI49" s="11">
        <f t="shared" si="2"/>
        <v>13865759</v>
      </c>
      <c r="AJ49" s="11">
        <f t="shared" si="2"/>
        <v>28607441</v>
      </c>
      <c r="AK49" s="11">
        <f t="shared" si="2"/>
        <v>35537690</v>
      </c>
      <c r="AL49" s="11">
        <f t="shared" si="2"/>
        <v>399366361</v>
      </c>
      <c r="AM49" s="11">
        <f t="shared" si="2"/>
        <v>407805773</v>
      </c>
      <c r="AN49" s="11">
        <f t="shared" si="2"/>
        <v>441031673</v>
      </c>
      <c r="AO49" s="11">
        <f t="shared" si="2"/>
        <v>490574472</v>
      </c>
      <c r="AP49" s="50">
        <f t="shared" si="2"/>
        <v>507278249</v>
      </c>
    </row>
    <row r="50" spans="1:42" ht="21" customHeight="1">
      <c r="A50" s="73"/>
      <c r="B50" s="14" t="s">
        <v>15</v>
      </c>
      <c r="C50" s="15" t="s">
        <v>34</v>
      </c>
      <c r="D50" s="15" t="s">
        <v>34</v>
      </c>
      <c r="E50" s="15" t="s">
        <v>34</v>
      </c>
      <c r="F50" s="15" t="s">
        <v>34</v>
      </c>
      <c r="G50" s="15" t="s">
        <v>23</v>
      </c>
      <c r="H50" s="17">
        <f>ROUND(H49/C49*100,1)</f>
        <v>26.4</v>
      </c>
      <c r="I50" s="17">
        <f>ROUND(I49/D49*100,1)</f>
        <v>27</v>
      </c>
      <c r="J50" s="17">
        <f>ROUND(J49/E49*100,1)</f>
        <v>26.4</v>
      </c>
      <c r="K50" s="17">
        <f>ROUND(K49/F49*100,1)</f>
        <v>25.9</v>
      </c>
      <c r="L50" s="17">
        <f>ROUND(L49/G49*100,1)</f>
        <v>26.5</v>
      </c>
      <c r="M50" s="17">
        <f>ROUND(M49/C49*100,1)</f>
        <v>7.7</v>
      </c>
      <c r="N50" s="17">
        <f>ROUND(N49/D49*100,1)</f>
        <v>8.1</v>
      </c>
      <c r="O50" s="17">
        <f>ROUND(O49/E49*100,1)</f>
        <v>8.4</v>
      </c>
      <c r="P50" s="17">
        <f>ROUND(P49/F49*100,1)</f>
        <v>8.5</v>
      </c>
      <c r="Q50" s="17">
        <f>ROUND(Q49/G49*100,1)</f>
        <v>9</v>
      </c>
      <c r="R50" s="17">
        <f>ROUND(R49/C49*100,1)</f>
        <v>0.2</v>
      </c>
      <c r="S50" s="17">
        <f>ROUND(S49/D49*100,1)</f>
        <v>0.2</v>
      </c>
      <c r="T50" s="17">
        <f>ROUND(T49/E49*100,1)</f>
        <v>0.2</v>
      </c>
      <c r="U50" s="17">
        <f>ROUND(U49/F49*100,1)</f>
        <v>0.2</v>
      </c>
      <c r="V50" s="17">
        <f>ROUND(V49/G49*100,1)</f>
        <v>0.2</v>
      </c>
      <c r="W50" s="4">
        <f>ROUND(W49/C49*100,1)</f>
        <v>1.2</v>
      </c>
      <c r="X50" s="4">
        <f>ROUND(X49/D49*100,1)</f>
        <v>1.1</v>
      </c>
      <c r="Y50" s="4">
        <f>ROUND(Y49/E49*100,1)</f>
        <v>1.4</v>
      </c>
      <c r="Z50" s="4">
        <f>ROUND(Z49/F49*100,1)</f>
        <v>1.5</v>
      </c>
      <c r="AA50" s="4">
        <f>ROUND(AA49/G49*100,1)</f>
        <v>1.7</v>
      </c>
      <c r="AB50" s="4">
        <f>ROUND(AB49/C49*100,1)</f>
        <v>59.5</v>
      </c>
      <c r="AC50" s="4">
        <f>ROUND(AC49/D49*100,1)</f>
        <v>58.6</v>
      </c>
      <c r="AD50" s="4">
        <f>ROUND(AD49/E49*100,1)</f>
        <v>59</v>
      </c>
      <c r="AE50" s="4">
        <f>ROUND(AE49/F49*100,1)</f>
        <v>58.4</v>
      </c>
      <c r="AF50" s="4">
        <f>ROUND(AF49/G49*100,1)</f>
        <v>56.8</v>
      </c>
      <c r="AG50" s="4">
        <f>ROUND(AG49/C49*100,1)</f>
        <v>0.2</v>
      </c>
      <c r="AH50" s="4">
        <f>ROUND(AH49/D49*100,1)</f>
        <v>0.2</v>
      </c>
      <c r="AI50" s="4">
        <f>ROUND(AI49/E49*100,1)</f>
        <v>0.2</v>
      </c>
      <c r="AJ50" s="23">
        <f>ROUND(AJ49/F49*100,1)</f>
        <v>0.3</v>
      </c>
      <c r="AK50" s="23">
        <f>ROUND(AK49/G49*100,1)</f>
        <v>0.4</v>
      </c>
      <c r="AL50" s="4">
        <f>ROUND(AL49/C49*100,1)</f>
        <v>4.9</v>
      </c>
      <c r="AM50" s="4">
        <f>ROUND(AM49/D49*100,1)</f>
        <v>4.7</v>
      </c>
      <c r="AN50" s="23">
        <f>ROUND(AN49/E49*100,1)</f>
        <v>4.8</v>
      </c>
      <c r="AO50" s="4">
        <f>ROUND(AO49/F49*100,1)</f>
        <v>5.1</v>
      </c>
      <c r="AP50" s="46">
        <f>ROUND(AP49/G49*100,1)</f>
        <v>5.4</v>
      </c>
    </row>
    <row r="51" spans="1:42" ht="21" customHeight="1" thickBot="1">
      <c r="A51" s="68"/>
      <c r="B51" s="5" t="s">
        <v>3</v>
      </c>
      <c r="C51" s="6">
        <v>105.5</v>
      </c>
      <c r="D51" s="21">
        <f>ROUND(D49/C49*100,1)</f>
        <v>105.7</v>
      </c>
      <c r="E51" s="21">
        <f>ROUND(E49/D49*100,1)</f>
        <v>105.9</v>
      </c>
      <c r="F51" s="21">
        <f>ROUND(F49/E49*100,1)</f>
        <v>104.7</v>
      </c>
      <c r="G51" s="21">
        <f>ROUND(G49/F49*100,1)</f>
        <v>98.3</v>
      </c>
      <c r="H51" s="21">
        <v>111.1</v>
      </c>
      <c r="I51" s="21">
        <f>ROUND(I49/H49*100,1)</f>
        <v>108.5</v>
      </c>
      <c r="J51" s="21">
        <f>ROUND(J49/I49*100,1)</f>
        <v>103.2</v>
      </c>
      <c r="K51" s="21">
        <f>ROUND(K49/J49*100,1)</f>
        <v>103</v>
      </c>
      <c r="L51" s="21">
        <f>ROUND(L49/K49*100,1)</f>
        <v>100.5</v>
      </c>
      <c r="M51" s="21">
        <v>114.9</v>
      </c>
      <c r="N51" s="21">
        <f>ROUND(N49/M49*100,1)</f>
        <v>111.1</v>
      </c>
      <c r="O51" s="21">
        <f>ROUND(O49/N49*100,1)</f>
        <v>109.5</v>
      </c>
      <c r="P51" s="21">
        <f>ROUND(P49/O49*100,1)</f>
        <v>106.7</v>
      </c>
      <c r="Q51" s="21">
        <f>ROUND(Q49/P49*100,1)</f>
        <v>104</v>
      </c>
      <c r="R51" s="21">
        <v>106</v>
      </c>
      <c r="S51" s="21">
        <f>ROUND(S49/R49*100,1)</f>
        <v>117.8</v>
      </c>
      <c r="T51" s="21">
        <f>ROUND(T49/S49*100,1)</f>
        <v>114.8</v>
      </c>
      <c r="U51" s="21">
        <f>ROUND(U49/T49*100,1)</f>
        <v>97.2</v>
      </c>
      <c r="V51" s="21">
        <f>ROUND(V49/U49*100,1)</f>
        <v>96.1</v>
      </c>
      <c r="W51" s="21">
        <v>118.9</v>
      </c>
      <c r="X51" s="21">
        <f>ROUND(X49/W49*100,1)</f>
        <v>100</v>
      </c>
      <c r="Y51" s="21">
        <f>ROUND(Y49/X49*100,1)</f>
        <v>133.4</v>
      </c>
      <c r="Z51" s="21">
        <f>ROUND(Z49/Y49*100,1)</f>
        <v>111.9</v>
      </c>
      <c r="AA51" s="21">
        <f>ROUND(AA49/Z49*100,1)</f>
        <v>107.7</v>
      </c>
      <c r="AB51" s="21">
        <v>102.4</v>
      </c>
      <c r="AC51" s="21">
        <f>ROUND(AC49/AB49*100,1)</f>
        <v>104.1</v>
      </c>
      <c r="AD51" s="21">
        <f>ROUND(AD49/AC49*100,1)</f>
        <v>106.6</v>
      </c>
      <c r="AE51" s="21">
        <f>ROUND(AE49/AD49*100,1)</f>
        <v>103.6</v>
      </c>
      <c r="AF51" s="21">
        <f>ROUND(AF49/AE49*100,1)</f>
        <v>95.7</v>
      </c>
      <c r="AG51" s="21">
        <v>122.2</v>
      </c>
      <c r="AH51" s="21">
        <f>ROUND(AH49/AG49*100,1)</f>
        <v>130.2</v>
      </c>
      <c r="AI51" s="21">
        <f>ROUND(AI49/AH49*100,1)</f>
        <v>73</v>
      </c>
      <c r="AJ51" s="30">
        <f>ROUND(AJ49/AI49*100,1)</f>
        <v>206.3</v>
      </c>
      <c r="AK51" s="30">
        <f>ROUND(AK49/AJ49*100,1)</f>
        <v>124.2</v>
      </c>
      <c r="AL51" s="20">
        <v>102.1</v>
      </c>
      <c r="AM51" s="20">
        <f>ROUND(AM49/AL49*100,1)</f>
        <v>102.1</v>
      </c>
      <c r="AN51" s="27">
        <f>ROUND(AN49/AM49*100,1)</f>
        <v>108.1</v>
      </c>
      <c r="AO51" s="20">
        <f>ROUND(AO49/AN49*100,1)</f>
        <v>111.2</v>
      </c>
      <c r="AP51" s="51">
        <f>ROUND(AP49/AO49*100,1)</f>
        <v>103.4</v>
      </c>
    </row>
    <row r="52" spans="1:42" ht="21" customHeight="1">
      <c r="A52" s="71" t="s">
        <v>14</v>
      </c>
      <c r="B52" s="8" t="s">
        <v>2</v>
      </c>
      <c r="C52" s="9">
        <f aca="true" t="shared" si="3" ref="C52:AP52">+C16+C49</f>
        <v>9913652552</v>
      </c>
      <c r="D52" s="11">
        <f t="shared" si="3"/>
        <v>10320515897</v>
      </c>
      <c r="E52" s="11">
        <f t="shared" si="3"/>
        <v>10594305288</v>
      </c>
      <c r="F52" s="11">
        <f t="shared" si="3"/>
        <v>10696713539</v>
      </c>
      <c r="G52" s="11">
        <f t="shared" si="3"/>
        <v>10442174945</v>
      </c>
      <c r="H52" s="11">
        <f t="shared" si="3"/>
        <v>2536263449</v>
      </c>
      <c r="I52" s="11">
        <f t="shared" si="3"/>
        <v>2718287916</v>
      </c>
      <c r="J52" s="11">
        <f t="shared" si="3"/>
        <v>2740649871</v>
      </c>
      <c r="K52" s="11">
        <f t="shared" si="3"/>
        <v>2735808694</v>
      </c>
      <c r="L52" s="11">
        <f t="shared" si="3"/>
        <v>2729072081</v>
      </c>
      <c r="M52" s="11">
        <f t="shared" si="3"/>
        <v>707022753</v>
      </c>
      <c r="N52" s="11">
        <f t="shared" si="3"/>
        <v>778723471</v>
      </c>
      <c r="O52" s="11">
        <f t="shared" si="3"/>
        <v>843473507</v>
      </c>
      <c r="P52" s="11">
        <f t="shared" si="3"/>
        <v>882164532</v>
      </c>
      <c r="Q52" s="11">
        <f t="shared" si="3"/>
        <v>912616397</v>
      </c>
      <c r="R52" s="11">
        <f t="shared" si="3"/>
        <v>18657695</v>
      </c>
      <c r="S52" s="11">
        <f t="shared" si="3"/>
        <v>21671658</v>
      </c>
      <c r="T52" s="11">
        <f t="shared" si="3"/>
        <v>23802207</v>
      </c>
      <c r="U52" s="11">
        <f t="shared" si="3"/>
        <v>22638474</v>
      </c>
      <c r="V52" s="11">
        <f t="shared" si="3"/>
        <v>21972129</v>
      </c>
      <c r="W52" s="11">
        <f t="shared" si="3"/>
        <v>118907791</v>
      </c>
      <c r="X52" s="11">
        <f t="shared" si="3"/>
        <v>119241577</v>
      </c>
      <c r="Y52" s="11">
        <f t="shared" si="3"/>
        <v>151605734</v>
      </c>
      <c r="Z52" s="11">
        <f t="shared" si="3"/>
        <v>166399871</v>
      </c>
      <c r="AA52" s="11">
        <f t="shared" si="3"/>
        <v>176442315</v>
      </c>
      <c r="AB52" s="11">
        <f t="shared" si="3"/>
        <v>5867424503</v>
      </c>
      <c r="AC52" s="11">
        <f t="shared" si="3"/>
        <v>6004696218</v>
      </c>
      <c r="AD52" s="11">
        <f t="shared" si="3"/>
        <v>6201415275</v>
      </c>
      <c r="AE52" s="11">
        <f t="shared" si="3"/>
        <v>6188058446</v>
      </c>
      <c r="AF52" s="11">
        <f t="shared" si="3"/>
        <v>5902678660</v>
      </c>
      <c r="AG52" s="11">
        <f t="shared" si="3"/>
        <v>15278414</v>
      </c>
      <c r="AH52" s="11">
        <f t="shared" si="3"/>
        <v>20982099</v>
      </c>
      <c r="AI52" s="11">
        <f t="shared" si="3"/>
        <v>14946584</v>
      </c>
      <c r="AJ52" s="26">
        <f t="shared" si="3"/>
        <v>32868558</v>
      </c>
      <c r="AK52" s="26">
        <f t="shared" si="3"/>
        <v>39357844</v>
      </c>
      <c r="AL52" s="11">
        <f t="shared" si="3"/>
        <v>650097947</v>
      </c>
      <c r="AM52" s="11">
        <f t="shared" si="3"/>
        <v>657246744</v>
      </c>
      <c r="AN52" s="26">
        <f t="shared" si="3"/>
        <v>649849309</v>
      </c>
      <c r="AO52" s="11">
        <f t="shared" si="3"/>
        <v>668774964</v>
      </c>
      <c r="AP52" s="50">
        <f t="shared" si="3"/>
        <v>660035519</v>
      </c>
    </row>
    <row r="53" spans="1:42" ht="21" customHeight="1">
      <c r="A53" s="73"/>
      <c r="B53" s="14" t="s">
        <v>15</v>
      </c>
      <c r="C53" s="15" t="s">
        <v>34</v>
      </c>
      <c r="D53" s="15" t="s">
        <v>34</v>
      </c>
      <c r="E53" s="15" t="s">
        <v>34</v>
      </c>
      <c r="F53" s="15" t="s">
        <v>34</v>
      </c>
      <c r="G53" s="15" t="s">
        <v>23</v>
      </c>
      <c r="H53" s="17">
        <f>ROUND(H52/C52*100,1)</f>
        <v>25.6</v>
      </c>
      <c r="I53" s="17">
        <f>ROUND(I52/D52*100,1)</f>
        <v>26.3</v>
      </c>
      <c r="J53" s="17">
        <f>ROUND(J52/E52*100,1)</f>
        <v>25.9</v>
      </c>
      <c r="K53" s="17">
        <f>ROUND(K52/F52*100,1)</f>
        <v>25.6</v>
      </c>
      <c r="L53" s="17">
        <f>ROUND(L52/G52*100,1)</f>
        <v>26.1</v>
      </c>
      <c r="M53" s="17">
        <f>ROUND(M52/C52*100,1)</f>
        <v>7.1</v>
      </c>
      <c r="N53" s="17">
        <f>ROUND(N52/D52*100,1)</f>
        <v>7.5</v>
      </c>
      <c r="O53" s="17">
        <f>ROUND(O52/E52*100,1)</f>
        <v>8</v>
      </c>
      <c r="P53" s="17">
        <f>ROUND(P52/F52*100,1)</f>
        <v>8.2</v>
      </c>
      <c r="Q53" s="17">
        <f>ROUND(Q52/G52*100,1)</f>
        <v>8.7</v>
      </c>
      <c r="R53" s="17">
        <f>ROUND(R52/C52*100,1)</f>
        <v>0.2</v>
      </c>
      <c r="S53" s="17">
        <f>ROUND(S52/D52*100,1)</f>
        <v>0.2</v>
      </c>
      <c r="T53" s="17">
        <f>ROUND(T52/E52*100,1)</f>
        <v>0.2</v>
      </c>
      <c r="U53" s="17">
        <f>ROUND(U52/F52*100,1)</f>
        <v>0.2</v>
      </c>
      <c r="V53" s="17">
        <f>ROUND(V52/G52*100,1)</f>
        <v>0.2</v>
      </c>
      <c r="W53" s="4">
        <f>ROUND(W52/C52*100,1)</f>
        <v>1.2</v>
      </c>
      <c r="X53" s="4">
        <f>ROUND(X52/D52*100,1)</f>
        <v>1.2</v>
      </c>
      <c r="Y53" s="4">
        <f>ROUND(Y52/E52*100,1)</f>
        <v>1.4</v>
      </c>
      <c r="Z53" s="4">
        <f>ROUND(Z52/F52*100,1)</f>
        <v>1.6</v>
      </c>
      <c r="AA53" s="4">
        <f>ROUND(AA52/G52*100,1)</f>
        <v>1.7</v>
      </c>
      <c r="AB53" s="4">
        <f>ROUND(AB52/C52*100,1)</f>
        <v>59.2</v>
      </c>
      <c r="AC53" s="4">
        <f>ROUND(AC52/D52*100,1)</f>
        <v>58.2</v>
      </c>
      <c r="AD53" s="4">
        <f>ROUND(AD52/E52*100,1)</f>
        <v>58.5</v>
      </c>
      <c r="AE53" s="4">
        <f>ROUND(AE52/F52*100,1)</f>
        <v>57.9</v>
      </c>
      <c r="AF53" s="4">
        <f>ROUND(AF52/G52*100,1)</f>
        <v>56.5</v>
      </c>
      <c r="AG53" s="4">
        <f>ROUND(AG52/C52*100,1)</f>
        <v>0.2</v>
      </c>
      <c r="AH53" s="4">
        <f>ROUND(AH52/D52*100,1)</f>
        <v>0.2</v>
      </c>
      <c r="AI53" s="4">
        <f>ROUND(AI52/E52*100,1)</f>
        <v>0.1</v>
      </c>
      <c r="AJ53" s="23">
        <f>ROUND(AJ52/F52*100,1)</f>
        <v>0.3</v>
      </c>
      <c r="AK53" s="23">
        <f>ROUND(AK52/G52*100,1)</f>
        <v>0.4</v>
      </c>
      <c r="AL53" s="4">
        <f>ROUND(AL52/C52*100,1)</f>
        <v>6.6</v>
      </c>
      <c r="AM53" s="4">
        <f>ROUND(AM52/D52*100,1)</f>
        <v>6.4</v>
      </c>
      <c r="AN53" s="23">
        <f>ROUND(AN52/E52*100,1)</f>
        <v>6.1</v>
      </c>
      <c r="AO53" s="4">
        <f>ROUND(AO52/F52*100,1)</f>
        <v>6.3</v>
      </c>
      <c r="AP53" s="46">
        <f>ROUND(AP52/G52*100,1)</f>
        <v>6.3</v>
      </c>
    </row>
    <row r="54" spans="1:42" ht="18" customHeight="1" thickBot="1">
      <c r="A54" s="68"/>
      <c r="B54" s="5" t="s">
        <v>3</v>
      </c>
      <c r="C54" s="6">
        <v>104.8</v>
      </c>
      <c r="D54" s="20">
        <f>ROUND(D52/C52*100,1)</f>
        <v>104.1</v>
      </c>
      <c r="E54" s="20">
        <f>ROUND(E52/D52*100,1)</f>
        <v>102.7</v>
      </c>
      <c r="F54" s="20">
        <f>ROUND(F52/E52*100,1)</f>
        <v>101</v>
      </c>
      <c r="G54" s="20">
        <f>ROUND(G52/F52*100,1)</f>
        <v>97.6</v>
      </c>
      <c r="H54" s="20">
        <v>110</v>
      </c>
      <c r="I54" s="20">
        <f>ROUND(I52/H52*100,1)</f>
        <v>107.2</v>
      </c>
      <c r="J54" s="20">
        <f>ROUND(J52/I52*100,1)</f>
        <v>100.8</v>
      </c>
      <c r="K54" s="20">
        <f>ROUND(K52/J52*100,1)</f>
        <v>99.8</v>
      </c>
      <c r="L54" s="20">
        <f>ROUND(L52/K52*100,1)</f>
        <v>99.8</v>
      </c>
      <c r="M54" s="20">
        <v>114.5</v>
      </c>
      <c r="N54" s="20">
        <f>ROUND(N52/M52*100,1)</f>
        <v>110.1</v>
      </c>
      <c r="O54" s="20">
        <f>ROUND(O52/N52*100,1)</f>
        <v>108.3</v>
      </c>
      <c r="P54" s="20">
        <f>ROUND(P52/O52*100,1)</f>
        <v>104.6</v>
      </c>
      <c r="Q54" s="20">
        <f>ROUND(Q52/P52*100,1)</f>
        <v>103.5</v>
      </c>
      <c r="R54" s="20">
        <v>109.4</v>
      </c>
      <c r="S54" s="20">
        <f>ROUND(S52/R52*100,1)</f>
        <v>116.2</v>
      </c>
      <c r="T54" s="20">
        <f>ROUND(T52/S52*100,1)</f>
        <v>109.8</v>
      </c>
      <c r="U54" s="20">
        <f>ROUND(U52/T52*100,1)</f>
        <v>95.1</v>
      </c>
      <c r="V54" s="20">
        <f>ROUND(V52/U52*100,1)</f>
        <v>97.1</v>
      </c>
      <c r="W54" s="20">
        <v>123.3</v>
      </c>
      <c r="X54" s="20">
        <f>ROUND(X52/W52*100,1)</f>
        <v>100.3</v>
      </c>
      <c r="Y54" s="20">
        <f>ROUND(Y52/X52*100,1)</f>
        <v>127.1</v>
      </c>
      <c r="Z54" s="20">
        <f>ROUND(Z52/Y52*100,1)</f>
        <v>109.8</v>
      </c>
      <c r="AA54" s="20">
        <f>ROUND(AA52/Z52*100,1)</f>
        <v>106</v>
      </c>
      <c r="AB54" s="20">
        <v>102.2</v>
      </c>
      <c r="AC54" s="20">
        <f>ROUND(AC52/AB52*100,1)</f>
        <v>102.3</v>
      </c>
      <c r="AD54" s="20">
        <f>ROUND(AD52/AC52*100,1)</f>
        <v>103.3</v>
      </c>
      <c r="AE54" s="20">
        <f>ROUND(AE52/AD52*100,1)</f>
        <v>99.8</v>
      </c>
      <c r="AF54" s="20">
        <f>ROUND(AF52/AE52*100,1)</f>
        <v>95.4</v>
      </c>
      <c r="AG54" s="20">
        <v>119.8</v>
      </c>
      <c r="AH54" s="20">
        <f>ROUND(AH52/AG52*100,1)</f>
        <v>137.3</v>
      </c>
      <c r="AI54" s="20">
        <f>ROUND(AI52/AH52*100,1)</f>
        <v>71.2</v>
      </c>
      <c r="AJ54" s="27">
        <f>ROUND(AJ52/AI52*100,1)</f>
        <v>219.9</v>
      </c>
      <c r="AK54" s="27">
        <f>ROUND(AK52/AJ52*100,1)</f>
        <v>119.7</v>
      </c>
      <c r="AL54" s="20">
        <v>100.4</v>
      </c>
      <c r="AM54" s="20">
        <f>ROUND(AM52/AL52*100,1)</f>
        <v>101.1</v>
      </c>
      <c r="AN54" s="27">
        <f>ROUND(AN52/AM52*100,1)</f>
        <v>98.9</v>
      </c>
      <c r="AO54" s="20">
        <f>ROUND(AO52/AN52*100,1)</f>
        <v>102.9</v>
      </c>
      <c r="AP54" s="51">
        <f>ROUND(AP52/AO52*100,1)</f>
        <v>98.7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27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31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3:37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3:37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3:37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3:37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3:37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3:37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3:37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</sheetData>
  <mergeCells count="26">
    <mergeCell ref="A31:A33"/>
    <mergeCell ref="A49:A51"/>
    <mergeCell ref="A52:A54"/>
    <mergeCell ref="A34:A36"/>
    <mergeCell ref="A37:A39"/>
    <mergeCell ref="A43:A45"/>
    <mergeCell ref="A46:A48"/>
    <mergeCell ref="A40:A42"/>
    <mergeCell ref="A19:A21"/>
    <mergeCell ref="A22:A24"/>
    <mergeCell ref="A25:A27"/>
    <mergeCell ref="A28:A30"/>
    <mergeCell ref="A10:A12"/>
    <mergeCell ref="A13:A15"/>
    <mergeCell ref="A16:A18"/>
    <mergeCell ref="W2:AA2"/>
    <mergeCell ref="AL2:AP2"/>
    <mergeCell ref="AG2:AK2"/>
    <mergeCell ref="A4:A6"/>
    <mergeCell ref="A7:A9"/>
    <mergeCell ref="A2:B3"/>
    <mergeCell ref="C2:G2"/>
    <mergeCell ref="H2:L2"/>
    <mergeCell ref="M2:Q2"/>
    <mergeCell ref="R2:V2"/>
    <mergeCell ref="AB2:AF2"/>
  </mergeCells>
  <printOptions/>
  <pageMargins left="0.7874015748031497" right="0.79" top="0.58" bottom="0.42" header="0.5118110236220472" footer="0.5118110236220472"/>
  <pageSetup horizontalDpi="400" verticalDpi="400" orientation="landscape" paperSize="9" scale="42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2008-06-26T01:14:39Z</cp:lastPrinted>
  <dcterms:created xsi:type="dcterms:W3CDTF">2004-09-29T07:34:16Z</dcterms:created>
  <dcterms:modified xsi:type="dcterms:W3CDTF">2008-07-29T01:58:49Z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329707167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