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830" windowWidth="19320" windowHeight="11715" activeTab="5"/>
  </bookViews>
  <sheets>
    <sheet name="234" sheetId="1" r:id="rId1"/>
    <sheet name="236" sheetId="2" r:id="rId2"/>
    <sheet name="238" sheetId="3" r:id="rId3"/>
    <sheet name="240" sheetId="4" r:id="rId4"/>
    <sheet name="242" sheetId="5" r:id="rId5"/>
    <sheet name="244" sheetId="6" r:id="rId6"/>
  </sheets>
  <externalReferences>
    <externalReference r:id="rId9"/>
  </externalReferences>
  <definedNames>
    <definedName name="_xlnm.Print_Area" localSheetId="2">'238'!$A$1:$AA$79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<sst xmlns="http://schemas.openxmlformats.org/spreadsheetml/2006/main" count="1317" uniqueCount="604">
  <si>
    <t>１日当たり　　　　　　療養補償費</t>
  </si>
  <si>
    <t>１ 件 当 た り 遺 族
補償費及び葬祭料</t>
  </si>
  <si>
    <t>１件当たり       　障　　　害　　　    補　償　費</t>
  </si>
  <si>
    <t>総　数</t>
  </si>
  <si>
    <t>２９</t>
  </si>
  <si>
    <t>９９</t>
  </si>
  <si>
    <t>人</t>
  </si>
  <si>
    <t>千円</t>
  </si>
  <si>
    <t>千円</t>
  </si>
  <si>
    <t>円</t>
  </si>
  <si>
    <t>年 度 及 び     市  町  別</t>
  </si>
  <si>
    <t>65 歳 以 上 人 口</t>
  </si>
  <si>
    <t>第　1　号　被保険者月額保険料基準額（円）</t>
  </si>
  <si>
    <t>入院時食事療養費</t>
  </si>
  <si>
    <t>訪問看護療養費</t>
  </si>
  <si>
    <t>訪問看護</t>
  </si>
  <si>
    <t>療養費等</t>
  </si>
  <si>
    <t>移送費</t>
  </si>
  <si>
    <t>出産育児一時金　</t>
  </si>
  <si>
    <t>埋葬料　　                （家族埋葬料を含む）</t>
  </si>
  <si>
    <t>出産育児一時金</t>
  </si>
  <si>
    <t>１件当たり日数</t>
  </si>
  <si>
    <t>世帯合算高額療養費</t>
  </si>
  <si>
    <t>障害厚生年金</t>
  </si>
  <si>
    <t>障害基礎年金</t>
  </si>
  <si>
    <t>遺族厚生年金</t>
  </si>
  <si>
    <t>金　　　額</t>
  </si>
  <si>
    <t>（別計）　　　　　　　脱退手当金</t>
  </si>
  <si>
    <t>遺　族　給　付</t>
  </si>
  <si>
    <t>母 子 年 金</t>
  </si>
  <si>
    <t>注１　受給権者数及び金額には支給停止者分を含む。</t>
  </si>
  <si>
    <t>寡 婦 年 金</t>
  </si>
  <si>
    <t>（１）　適  　用  　状　  況</t>
  </si>
  <si>
    <t>区　　　　　　　分</t>
  </si>
  <si>
    <t>区　　　　　　分</t>
  </si>
  <si>
    <t>事業所数</t>
  </si>
  <si>
    <t>総   人   口</t>
  </si>
  <si>
    <t>被　保　険　者　数</t>
  </si>
  <si>
    <t>被保険者数</t>
  </si>
  <si>
    <t>平均標準報酬月額</t>
  </si>
  <si>
    <t>加   入   率</t>
  </si>
  <si>
    <t>（２）　給　　付　　状　　況</t>
  </si>
  <si>
    <t>（２）　給　 付 　状 　況</t>
  </si>
  <si>
    <t>項　　　　　　目</t>
  </si>
  <si>
    <t>総　　　　　　　数</t>
  </si>
  <si>
    <t>総数</t>
  </si>
  <si>
    <t>件数</t>
  </si>
  <si>
    <t>金額</t>
  </si>
  <si>
    <t>一般診療</t>
  </si>
  <si>
    <t>入院給付</t>
  </si>
  <si>
    <t>歯科診療</t>
  </si>
  <si>
    <t>入院外給付</t>
  </si>
  <si>
    <t>薬剤</t>
  </si>
  <si>
    <t>歯科給付</t>
  </si>
  <si>
    <t>薬剤の給付</t>
  </si>
  <si>
    <t>件数</t>
  </si>
  <si>
    <t>金額</t>
  </si>
  <si>
    <t>件数</t>
  </si>
  <si>
    <t>金額</t>
  </si>
  <si>
    <t>療養費</t>
  </si>
  <si>
    <t>件数</t>
  </si>
  <si>
    <t>金額</t>
  </si>
  <si>
    <t>高額療養費</t>
  </si>
  <si>
    <t>件数</t>
  </si>
  <si>
    <t>金額</t>
  </si>
  <si>
    <t>件数</t>
  </si>
  <si>
    <t>金額</t>
  </si>
  <si>
    <t>移送費</t>
  </si>
  <si>
    <t>高額療養費</t>
  </si>
  <si>
    <t>傷病手当金</t>
  </si>
  <si>
    <t>葬祭給付</t>
  </si>
  <si>
    <t>件数</t>
  </si>
  <si>
    <t>金額</t>
  </si>
  <si>
    <t>その他　　　　（任意給付）</t>
  </si>
  <si>
    <t>出産手当金</t>
  </si>
  <si>
    <t>入院</t>
  </si>
  <si>
    <t>入院外</t>
  </si>
  <si>
    <t>歯科</t>
  </si>
  <si>
    <t>（単位：人、円）</t>
  </si>
  <si>
    <t>（単位：人）</t>
  </si>
  <si>
    <t>二次健診等給付</t>
  </si>
  <si>
    <t>（単位：所、人）</t>
  </si>
  <si>
    <t>年 度 別 及 び 産 業 別</t>
  </si>
  <si>
    <t>年　　度</t>
  </si>
  <si>
    <t>保 険 料　　　　　収納済額</t>
  </si>
  <si>
    <t>なめし革・同製品・毛皮</t>
  </si>
  <si>
    <t>遺族</t>
  </si>
  <si>
    <t>葬祭</t>
  </si>
  <si>
    <t>介護</t>
  </si>
  <si>
    <t>電気機械器具</t>
  </si>
  <si>
    <t>総数</t>
  </si>
  <si>
    <t>木材・木製品</t>
  </si>
  <si>
    <t>新規</t>
  </si>
  <si>
    <t>家具・装備品</t>
  </si>
  <si>
    <t>パルプ・紙・紙加工品</t>
  </si>
  <si>
    <t>化学工業</t>
  </si>
  <si>
    <t>石油製品・石炭製品</t>
  </si>
  <si>
    <t>プラスチック製品</t>
  </si>
  <si>
    <t>資料　石川県医療対策課</t>
  </si>
  <si>
    <t>件数</t>
  </si>
  <si>
    <t>金額</t>
  </si>
  <si>
    <t>合　　計</t>
  </si>
  <si>
    <t>種　　別</t>
  </si>
  <si>
    <t>療　　　養</t>
  </si>
  <si>
    <t>教育・学習支援業</t>
  </si>
  <si>
    <t>休　　　業</t>
  </si>
  <si>
    <t>複合サービス事業</t>
  </si>
  <si>
    <t>資料　石川労働局「業務概要」</t>
  </si>
  <si>
    <t>（単位：人、千円）</t>
  </si>
  <si>
    <t>雇用保険料　　　収納済額</t>
  </si>
  <si>
    <t>２０　　　社　  　会  　　保　  　障</t>
  </si>
  <si>
    <t>生 活 療 養 費</t>
  </si>
  <si>
    <t>食 事 療 養 費</t>
  </si>
  <si>
    <t>傷病手当</t>
  </si>
  <si>
    <t>（単位：人、円）</t>
  </si>
  <si>
    <t>（単位：人、％）</t>
  </si>
  <si>
    <t>（１）　適　　用　　状　　況</t>
  </si>
  <si>
    <t>短期特例求職者　　　　　給　付　金　額</t>
  </si>
  <si>
    <t>受給者実人員</t>
  </si>
  <si>
    <t>注　　四捨五入の関係で計が合わない場合がある。</t>
  </si>
  <si>
    <t>（１）　市　町　別　給　付　状　況　等</t>
  </si>
  <si>
    <t>（２）　市 町 別 介 護 サ ー ビ ス 事 業 所 ・ 施 設 指 定 状 況</t>
  </si>
  <si>
    <t>　　　　　　（単位：所）</t>
  </si>
  <si>
    <t>居　宅　サ　ー　ビ　ス　事　業　所　数</t>
  </si>
  <si>
    <t>地域密着型サービス事業所数</t>
  </si>
  <si>
    <t>居宅介護支援事　業
所　数</t>
  </si>
  <si>
    <t>介護予防支援事　業
所　数</t>
  </si>
  <si>
    <t>（２）　給　　付　　状　　況</t>
  </si>
  <si>
    <t>受給権者数</t>
  </si>
  <si>
    <t>総       数</t>
  </si>
  <si>
    <t>老　齢　給　付</t>
  </si>
  <si>
    <t>老 齢 年 金</t>
  </si>
  <si>
    <t>５ 年 年 金</t>
  </si>
  <si>
    <t>通算老齢年金</t>
  </si>
  <si>
    <t>（寡婦、かん夫、遺児を含む）</t>
  </si>
  <si>
    <t>通算遺族年金</t>
  </si>
  <si>
    <t>受給権者数</t>
  </si>
  <si>
    <t>老齢基礎年金</t>
  </si>
  <si>
    <t>老齢厚生年金</t>
  </si>
  <si>
    <t>障 害 年 金</t>
  </si>
  <si>
    <t>通 所　　　　介 護</t>
  </si>
  <si>
    <t>通所リハビリテーション</t>
  </si>
  <si>
    <t>短　　期
入　　所
生活介護</t>
  </si>
  <si>
    <t>短　　期
入　　所
療養介護</t>
  </si>
  <si>
    <t>特定施設
入 居 者
生活介護</t>
  </si>
  <si>
    <t>福祉用具貸与</t>
  </si>
  <si>
    <t>視覚障害者情報提供施設</t>
  </si>
  <si>
    <t>　２　通算老齢年金（退職）には特例老齢年金を、通算遺族年金には特例遺族年金を含む。</t>
  </si>
  <si>
    <t>遺 児 年 金</t>
  </si>
  <si>
    <t>遺族基礎年金</t>
  </si>
  <si>
    <t>（別　計）</t>
  </si>
  <si>
    <t>死亡一時金</t>
  </si>
  <si>
    <t>老齢福祉年金</t>
  </si>
  <si>
    <t>福祉用具販売</t>
  </si>
  <si>
    <t>認知症
対応型
通所介護</t>
  </si>
  <si>
    <t>小規模
多機能型
居宅介護</t>
  </si>
  <si>
    <t>認知症対応型共同生活介護</t>
  </si>
  <si>
    <t>地域密着型介護老人福祉施設入所者生活介護</t>
  </si>
  <si>
    <t>介護老人福祉
施　設</t>
  </si>
  <si>
    <t>介護療養型医療施設</t>
  </si>
  <si>
    <t>計</t>
  </si>
  <si>
    <t>男</t>
  </si>
  <si>
    <t>女</t>
  </si>
  <si>
    <t>施　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</si>
  <si>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</si>
  <si>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</si>
  <si>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</si>
  <si>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</si>
  <si>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</si>
  <si>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</si>
  <si>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</si>
  <si>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</si>
  <si>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</si>
  <si>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</si>
  <si>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</si>
  <si>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</si>
  <si>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</si>
  <si>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</si>
  <si>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</si>
  <si>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</si>
  <si>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</si>
  <si>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宝達志水町</t>
  </si>
  <si>
    <t>鹿島郡</t>
  </si>
  <si>
    <t>中能登町</t>
  </si>
  <si>
    <t>鳳珠郡</t>
  </si>
  <si>
    <t>穴水町</t>
  </si>
  <si>
    <t>能登町</t>
  </si>
  <si>
    <t>障害</t>
  </si>
  <si>
    <t>ゴム製品</t>
  </si>
  <si>
    <t>資料　石川県長寿社会課</t>
  </si>
  <si>
    <t>輸送用機械器具</t>
  </si>
  <si>
    <t>その他の製造業</t>
  </si>
  <si>
    <t>電気・ガス・熱供給・水道業</t>
  </si>
  <si>
    <t>情報通信業</t>
  </si>
  <si>
    <t>運輸業</t>
  </si>
  <si>
    <t>局・署</t>
  </si>
  <si>
    <t>局</t>
  </si>
  <si>
    <t>金　　沢</t>
  </si>
  <si>
    <t>小　　松</t>
  </si>
  <si>
    <t>七　　尾</t>
  </si>
  <si>
    <t>穴　　水</t>
  </si>
  <si>
    <t xml:space="preserve"> </t>
  </si>
  <si>
    <t>離職票　　　提出件数</t>
  </si>
  <si>
    <t>合　　　計</t>
  </si>
  <si>
    <t>歯　　　科</t>
  </si>
  <si>
    <t>調　　　剤</t>
  </si>
  <si>
    <t>年 度 及 び　　　　市  町  別</t>
  </si>
  <si>
    <t>保  育  士  数</t>
  </si>
  <si>
    <t>保育児童定員</t>
  </si>
  <si>
    <t>入  所  人  員</t>
  </si>
  <si>
    <t>保護人員</t>
  </si>
  <si>
    <t>介護扶助</t>
  </si>
  <si>
    <t>志賀町</t>
  </si>
  <si>
    <t>保護施設事務費及び委託事務費</t>
  </si>
  <si>
    <t>資料　石川県厚生政策課「生活保護の概況」</t>
  </si>
  <si>
    <t>施　　　　　設　　　　　名</t>
  </si>
  <si>
    <t>入所（通所・利用）
定　　　　　　 員</t>
  </si>
  <si>
    <t>(通所・利用）定員</t>
  </si>
  <si>
    <t>資料　石川県少子化対策監室</t>
  </si>
  <si>
    <t>入所定員</t>
  </si>
  <si>
    <t>児童福祉施設</t>
  </si>
  <si>
    <t>児童自立支援施設</t>
  </si>
  <si>
    <t>要 介 護　　　(要支援)　　　認定者数</t>
  </si>
  <si>
    <t>保　　　険　　　給　　　付　　　額</t>
  </si>
  <si>
    <t>合　　計</t>
  </si>
  <si>
    <t>軽費老人ホーム（Ａ型）</t>
  </si>
  <si>
    <t>児童厚生施設</t>
  </si>
  <si>
    <t>軽費老人ホーム</t>
  </si>
  <si>
    <t xml:space="preserve">障害者関連施設 </t>
  </si>
  <si>
    <t>障害者支援施設</t>
  </si>
  <si>
    <t>介 護 保 険 施 設 数</t>
  </si>
  <si>
    <t>訪 問　　　　　介 護</t>
  </si>
  <si>
    <t>訪 問　　　入 浴　　　介 護</t>
  </si>
  <si>
    <t>訪 問　　　　　看 護</t>
  </si>
  <si>
    <t>訪問リハビリテーション</t>
  </si>
  <si>
    <t>居　　宅　　　療　　養　　　管理指導</t>
  </si>
  <si>
    <t>農・林業</t>
  </si>
  <si>
    <t>建設業</t>
  </si>
  <si>
    <t>製造業</t>
  </si>
  <si>
    <t>食品・飲料・たばこ・飼料</t>
  </si>
  <si>
    <t>繊維工業</t>
  </si>
  <si>
    <t>印刷・同関連業</t>
  </si>
  <si>
    <t>鉄鋼業</t>
  </si>
  <si>
    <t>はん用機械器具</t>
  </si>
  <si>
    <t>生産用機械器具</t>
  </si>
  <si>
    <t>母子福祉施設</t>
  </si>
  <si>
    <t>聴覚障害者情報提供施設</t>
  </si>
  <si>
    <t>　２　母子生活支援施設の定員は世帯数のため計には含めていない。</t>
  </si>
  <si>
    <t>委 員 数　　　　　</t>
  </si>
  <si>
    <t>計</t>
  </si>
  <si>
    <t>生活環境</t>
  </si>
  <si>
    <t>資料　石川県厚生政策課</t>
  </si>
  <si>
    <t>（単位：人、件）</t>
  </si>
  <si>
    <t>在宅福祉</t>
  </si>
  <si>
    <t>介護保険</t>
  </si>
  <si>
    <t>健  康 ･
保健医療</t>
  </si>
  <si>
    <t>子育て ･
母子保健</t>
  </si>
  <si>
    <t>子どもの地域生活</t>
  </si>
  <si>
    <t>子どもの教育･学校生活</t>
  </si>
  <si>
    <t>生 活 費</t>
  </si>
  <si>
    <t>年金･保険</t>
  </si>
  <si>
    <t>仕　　事</t>
  </si>
  <si>
    <t>家族関係</t>
  </si>
  <si>
    <t>住　　居</t>
  </si>
  <si>
    <t>日常的な
支　　援</t>
  </si>
  <si>
    <t>かほく市</t>
  </si>
  <si>
    <t>白山市</t>
  </si>
  <si>
    <t>能美市</t>
  </si>
  <si>
    <t>資料　日本年金機構</t>
  </si>
  <si>
    <t>被保険者数</t>
  </si>
  <si>
    <t>平均標準報酬月額</t>
  </si>
  <si>
    <t>事業所数</t>
  </si>
  <si>
    <r>
      <t xml:space="preserve">居　宅
</t>
    </r>
    <r>
      <rPr>
        <sz val="10"/>
        <rFont val="ＭＳ 明朝"/>
        <family val="1"/>
      </rPr>
      <t>(介護予防)</t>
    </r>
  </si>
  <si>
    <t>生活関連サービス業・娯楽業</t>
  </si>
  <si>
    <t>(単位：件、千円)</t>
  </si>
  <si>
    <t>　２　要介護（要支援）認定者数は各年度３月３１日現在。</t>
  </si>
  <si>
    <t>高年齢求職者　　　　　　　給 付 金 額</t>
  </si>
  <si>
    <t>（１）　適  　用　  状　  況</t>
  </si>
  <si>
    <t>（１）　適　　用　　状　　況</t>
  </si>
  <si>
    <t>被保険者数</t>
  </si>
  <si>
    <t>（２）　給 　 付 　 状 　 況</t>
  </si>
  <si>
    <r>
      <t>労災</t>
    </r>
    <r>
      <rPr>
        <sz val="12"/>
        <rFont val="ＭＳ 明朝"/>
        <family val="1"/>
      </rPr>
      <t>保険 　   加　　入　　　　　 事業所数</t>
    </r>
  </si>
  <si>
    <t>労働者数</t>
  </si>
  <si>
    <r>
      <t>１日当たり　　　　　　休</t>
    </r>
    <r>
      <rPr>
        <sz val="12"/>
        <rFont val="ＭＳ 明朝"/>
        <family val="1"/>
      </rPr>
      <t>業補償費</t>
    </r>
  </si>
  <si>
    <r>
      <t>４  人　</t>
    </r>
    <r>
      <rPr>
        <sz val="12"/>
        <rFont val="ＭＳ 明朝"/>
        <family val="1"/>
      </rPr>
      <t xml:space="preserve">  　　以　下</t>
    </r>
  </si>
  <si>
    <t>１００～</t>
  </si>
  <si>
    <t>４９９</t>
  </si>
  <si>
    <t>児童養護施設</t>
  </si>
  <si>
    <t>福祉ホーム</t>
  </si>
  <si>
    <t>母子生活支援施設</t>
  </si>
  <si>
    <t>含めない</t>
  </si>
  <si>
    <t>特別養護老人ホーム</t>
  </si>
  <si>
    <t>―</t>
  </si>
  <si>
    <t>養護老人ホーム</t>
  </si>
  <si>
    <t>　（単位：人、千円）</t>
  </si>
  <si>
    <t>電子部品・デバイス・電子回路</t>
  </si>
  <si>
    <t>情報通信機械器具</t>
  </si>
  <si>
    <t>夜間
対応型
訪問介護</t>
  </si>
  <si>
    <t>236 社会保障</t>
  </si>
  <si>
    <t xml:space="preserve">就職促進給付金額 </t>
  </si>
  <si>
    <t>業務用機械器具</t>
  </si>
  <si>
    <t>中能登町</t>
  </si>
  <si>
    <t>能登町</t>
  </si>
  <si>
    <t>そ の 他</t>
  </si>
  <si>
    <t>県　　　　　計</t>
  </si>
  <si>
    <t>かほく市</t>
  </si>
  <si>
    <t>－</t>
  </si>
  <si>
    <t>　２　介護サービス事業所・施設数は各年度３月３１日現在で、市町が認める基準該当居宅サービスを行う事業所を含む。</t>
  </si>
  <si>
    <t>注　　老齢福祉年金には全部支給停止者分を除く。</t>
  </si>
  <si>
    <t>　</t>
  </si>
  <si>
    <t>　</t>
  </si>
  <si>
    <t>　</t>
  </si>
  <si>
    <t>　</t>
  </si>
  <si>
    <t>（単位：件　千円）</t>
  </si>
  <si>
    <t>（単位：件、千円）</t>
  </si>
  <si>
    <t>（単位：件、千円）</t>
  </si>
  <si>
    <t>－</t>
  </si>
  <si>
    <t>卸 売 業 ・ 小 売 業</t>
  </si>
  <si>
    <t>金融業・保険業</t>
  </si>
  <si>
    <t>不動産業・物品賃貸業</t>
  </si>
  <si>
    <t>宿泊業・飲食サービス業</t>
  </si>
  <si>
    <t>項　　　　　　　　目</t>
  </si>
  <si>
    <t>金　　　額</t>
  </si>
  <si>
    <t>老　齢　年　金</t>
  </si>
  <si>
    <t>通算老齢年金</t>
  </si>
  <si>
    <t>金　　　額</t>
  </si>
  <si>
    <t>障　害　年　金</t>
  </si>
  <si>
    <t>遺　族　年　金</t>
  </si>
  <si>
    <t>金　　　額</t>
  </si>
  <si>
    <t>金　　　額</t>
  </si>
  <si>
    <r>
      <t>障害</t>
    </r>
    <r>
      <rPr>
        <sz val="12"/>
        <rFont val="ＭＳ 明朝"/>
        <family val="1"/>
      </rPr>
      <t>給付</t>
    </r>
  </si>
  <si>
    <t>金　　　額</t>
  </si>
  <si>
    <t>注１　介護サービス事業所・施設数については、事業所・施設の所在地により区分。又、１事業所・施設が複数の介護サービスを提供している場合、そのサービス種類ごとに集計したもの。</t>
  </si>
  <si>
    <t>　</t>
  </si>
  <si>
    <t>　　</t>
  </si>
  <si>
    <t>　</t>
  </si>
  <si>
    <t>242 社会保障</t>
  </si>
  <si>
    <t>学術研究・専門・技術サービス業</t>
  </si>
  <si>
    <t>（うち　宿泊業）</t>
  </si>
  <si>
    <t>医療･福祉</t>
  </si>
  <si>
    <t>サービス業</t>
  </si>
  <si>
    <t>公務</t>
  </si>
  <si>
    <t>分類不能</t>
  </si>
  <si>
    <t>保険給付　　　金　　額</t>
  </si>
  <si>
    <t>居　　　宅
（介護予防）</t>
  </si>
  <si>
    <t>地域密着型
（介護予防）</t>
  </si>
  <si>
    <t>施　　設</t>
  </si>
  <si>
    <t>　６　月額保険料の県計欄は加重平均額、郡計欄は該当市町を単純に平均したものである。</t>
  </si>
  <si>
    <t xml:space="preserve"> </t>
  </si>
  <si>
    <t>野々市市</t>
  </si>
  <si>
    <t>障害児入所施設</t>
  </si>
  <si>
    <t>児童発達支援センター</t>
  </si>
  <si>
    <t>障害児通所支援事業所</t>
  </si>
  <si>
    <t>障害福祉サービス事業所</t>
  </si>
  <si>
    <t>　２　内訳については、単位未満四捨五入の関係から合計と一致しない場合がある。</t>
  </si>
  <si>
    <t>老人短期入所施設</t>
  </si>
  <si>
    <t>老人介護支援センター</t>
  </si>
  <si>
    <t>　</t>
  </si>
  <si>
    <t>件数</t>
  </si>
  <si>
    <t>金額</t>
  </si>
  <si>
    <t>　後 期 高 齢 者 医 療 給 付 状 況</t>
  </si>
  <si>
    <r>
      <t>資料　</t>
    </r>
    <r>
      <rPr>
        <sz val="12"/>
        <rFont val="ＭＳ 明朝"/>
        <family val="1"/>
      </rPr>
      <t>石川県医療対策課</t>
    </r>
  </si>
  <si>
    <t xml:space="preserve"> </t>
  </si>
  <si>
    <t>定期巡回・随時対応型訪問介護看護</t>
  </si>
  <si>
    <t>地域密着型特定施設入居者
生活介護</t>
  </si>
  <si>
    <t>複合型サービス</t>
  </si>
  <si>
    <t>234 社会保障</t>
  </si>
  <si>
    <t>社会保障 235</t>
  </si>
  <si>
    <t>社会保障 237</t>
  </si>
  <si>
    <t>社会保障 243</t>
  </si>
  <si>
    <t>鉱業、採石業、砂利採取業</t>
  </si>
  <si>
    <t>資料　石川県厚生政策課、長寿社会課、障害保健福祉課、少子化対策監室、男女共同参画課</t>
  </si>
  <si>
    <t>対前年度比</t>
  </si>
  <si>
    <t>介護老人  　　保　　健
施　　設</t>
  </si>
  <si>
    <t>内　　　　　容　　　　　別　　　　　相　　　　　談　　　　　支　　　　　援　　　　　件　　　　　数</t>
  </si>
  <si>
    <t>注　　委員数は４月１日現在の数で、主任児童委員を含む。</t>
  </si>
  <si>
    <t>市　　町　　別</t>
  </si>
  <si>
    <t>介 護 サ ー ビ ス 受 給 者 数</t>
  </si>
  <si>
    <t>　３　介護サービス受給者数は各年度累計。</t>
  </si>
  <si>
    <t>　４　保険給付額は、各年度４月から翌年３月までの各月において支払審査を行った金額。</t>
  </si>
  <si>
    <t>２６年度</t>
  </si>
  <si>
    <t>24.3</t>
  </si>
  <si>
    <t>項　　　　　　　　　目</t>
  </si>
  <si>
    <t>総　　　　　　数</t>
  </si>
  <si>
    <t>区　　　　　　　　　　　分</t>
  </si>
  <si>
    <t>２６</t>
  </si>
  <si>
    <t>支　給　金　額</t>
  </si>
  <si>
    <t>基　　本　　手　　当</t>
  </si>
  <si>
    <t>事　　　　　業　　　　　所　　　　　数</t>
  </si>
  <si>
    <t>被　　　　保　　　　険　　　　者　　　　数</t>
  </si>
  <si>
    <t>17.19</t>
  </si>
  <si>
    <t>母子・父子福祉センター</t>
  </si>
  <si>
    <t>年金給付</t>
  </si>
  <si>
    <t>注１　受給者実人員は月平均人数で延長分等を含まない。</t>
  </si>
  <si>
    <t>　２　「離職票提出件数」は平成26年度から集計を行っていない。</t>
  </si>
  <si>
    <t>２７年度</t>
  </si>
  <si>
    <t>23.7</t>
  </si>
  <si>
    <t>２７</t>
  </si>
  <si>
    <t>22.8</t>
  </si>
  <si>
    <t>　生　　活　　保　　護　　の　　概　　況</t>
  </si>
  <si>
    <t>（単位：人、件、千円）</t>
  </si>
  <si>
    <t>保護費総額</t>
  </si>
  <si>
    <t>扶助合計</t>
  </si>
  <si>
    <t>就労自立給付金</t>
  </si>
  <si>
    <t>給付件数</t>
  </si>
  <si>
    <t>給付金額</t>
  </si>
  <si>
    <t>保護施設事務費及び委託事務費</t>
  </si>
  <si>
    <t>　３　保護費総額とは、扶助合計、就労自立給付金、保護施設事務費及び委託事務費の合算である。</t>
  </si>
  <si>
    <t>注１　保育所と保育所型認定こども園の数値を計上。</t>
  </si>
  <si>
    <t>保 育 所 等 数</t>
  </si>
  <si>
    <t>２８</t>
  </si>
  <si>
    <t>　３　「就職促進給付金額」は常用就職支度金、就業促進定着手当、再就職手当の計。</t>
  </si>
  <si>
    <t>２８年度</t>
  </si>
  <si>
    <t>21.7</t>
  </si>
  <si>
    <t>17.18</t>
  </si>
  <si>
    <t>16.96</t>
  </si>
  <si>
    <t>地域
密着型
通所介護</t>
  </si>
  <si>
    <t>注１　65歳以上人口は石川県県民文化スポーツ部「石川県の人口と世帯」(各年10月１日現在）の推計による。</t>
  </si>
  <si>
    <r>
      <t xml:space="preserve">資料 </t>
    </r>
    <r>
      <rPr>
        <sz val="12"/>
        <rFont val="ＭＳ 明朝"/>
        <family val="1"/>
      </rPr>
      <t xml:space="preserve"> 全国健康保険協会石川支部</t>
    </r>
  </si>
  <si>
    <r>
      <t xml:space="preserve">資料 </t>
    </r>
    <r>
      <rPr>
        <sz val="12"/>
        <rFont val="ＭＳ 明朝"/>
        <family val="1"/>
      </rPr>
      <t xml:space="preserve"> 全国健康保険協会石川支部「協会けんぽ月報」</t>
    </r>
  </si>
  <si>
    <r>
      <t xml:space="preserve">受給資格 </t>
    </r>
    <r>
      <rPr>
        <sz val="12"/>
        <rFont val="ＭＳ 明朝"/>
        <family val="1"/>
      </rPr>
      <t xml:space="preserve"> 決定件数</t>
    </r>
  </si>
  <si>
    <r>
      <rPr>
        <sz val="10"/>
        <rFont val="ＭＳ 明朝"/>
        <family val="1"/>
      </rPr>
      <t>地域密着型</t>
    </r>
    <r>
      <rPr>
        <sz val="12"/>
        <rFont val="ＭＳ 明朝"/>
        <family val="1"/>
      </rPr>
      <t xml:space="preserve">
</t>
    </r>
    <r>
      <rPr>
        <sz val="10"/>
        <rFont val="ＭＳ 明朝"/>
        <family val="1"/>
      </rPr>
      <t>(介護予防)</t>
    </r>
  </si>
  <si>
    <t>平成２５年度</t>
  </si>
  <si>
    <t>２９年度</t>
  </si>
  <si>
    <t>20.8</t>
  </si>
  <si>
    <t>16.97</t>
  </si>
  <si>
    <t>r705</t>
  </si>
  <si>
    <t>17.01</t>
  </si>
  <si>
    <t>２６年度</t>
  </si>
  <si>
    <t>２７年度</t>
  </si>
  <si>
    <t>２８年度</t>
  </si>
  <si>
    <t>２６年度</t>
  </si>
  <si>
    <t>２７年度</t>
  </si>
  <si>
    <t>平成２５年度</t>
  </si>
  <si>
    <t>２９</t>
  </si>
  <si>
    <t>r137,320</t>
  </si>
  <si>
    <t>r74,890</t>
  </si>
  <si>
    <t xml:space="preserve">（１）　産 業 別、規 模 別 適 用 事 業 所 数 及 び 被 保 険 者 数 </t>
  </si>
  <si>
    <r>
      <t>３０</t>
    </r>
    <r>
      <rPr>
        <sz val="12"/>
        <rFont val="ＭＳ 明朝"/>
        <family val="1"/>
      </rPr>
      <t xml:space="preserve"> ～</t>
    </r>
  </si>
  <si>
    <t>１００～</t>
  </si>
  <si>
    <t>４９９</t>
  </si>
  <si>
    <t>遺   族</t>
  </si>
  <si>
    <t>葬   祭</t>
  </si>
  <si>
    <t>平　成　２５　年　度</t>
  </si>
  <si>
    <t>２６</t>
  </si>
  <si>
    <t>平成２５年度</t>
  </si>
  <si>
    <t>２８</t>
  </si>
  <si>
    <t>２６</t>
  </si>
  <si>
    <t>２９</t>
  </si>
  <si>
    <t>２７</t>
  </si>
  <si>
    <t>２８</t>
  </si>
  <si>
    <t>－</t>
  </si>
  <si>
    <t>漁業</t>
  </si>
  <si>
    <t>注　　四捨五入の関係で計が合わない場合がある。  資料　石川労働局「業務概要」</t>
  </si>
  <si>
    <t>（２）　　給　　　　付　　　　状　　　　況</t>
  </si>
  <si>
    <t>項　　　　目</t>
  </si>
  <si>
    <t>２６年度</t>
  </si>
  <si>
    <t>２７年度</t>
  </si>
  <si>
    <t>２８年度</t>
  </si>
  <si>
    <t>２９年度</t>
  </si>
  <si>
    <t>業 務 災 害</t>
  </si>
  <si>
    <t>通 勤 災 害</t>
  </si>
  <si>
    <t>　</t>
  </si>
  <si>
    <t>療養</t>
  </si>
  <si>
    <t>休業</t>
  </si>
  <si>
    <t>窯業・土石製品</t>
  </si>
  <si>
    <t>非鉄金属</t>
  </si>
  <si>
    <t>金属製品</t>
  </si>
  <si>
    <t>－</t>
  </si>
  <si>
    <t>資料　石川労働局「業務概要」</t>
  </si>
  <si>
    <t xml:space="preserve"> </t>
  </si>
  <si>
    <t xml:space="preserve"> </t>
  </si>
  <si>
    <t>　</t>
  </si>
  <si>
    <t>（２）　保　険　料　収　入　及　び　給　付</t>
  </si>
  <si>
    <t>年　　　　度</t>
  </si>
  <si>
    <t>求　　　　　職　　　　　者　　　　　給　　　　　付</t>
  </si>
  <si>
    <t>平成 ２５ 年度</t>
  </si>
  <si>
    <t>資料　石川労働局「業務概要」</t>
  </si>
  <si>
    <t>２６</t>
  </si>
  <si>
    <t>２７</t>
  </si>
  <si>
    <t>２８</t>
  </si>
  <si>
    <t>２９</t>
  </si>
  <si>
    <t>238 社会保障</t>
  </si>
  <si>
    <t>２９</t>
  </si>
  <si>
    <t>－</t>
  </si>
  <si>
    <t>　</t>
  </si>
  <si>
    <t xml:space="preserve"> </t>
  </si>
  <si>
    <t>240 社会保障</t>
  </si>
  <si>
    <t>（単位：百万円）</t>
  </si>
  <si>
    <t>（単位：人）</t>
  </si>
  <si>
    <t>年　  　度</t>
  </si>
  <si>
    <t>医　　　　　　　　　　科</t>
  </si>
  <si>
    <t>入　　　院</t>
  </si>
  <si>
    <t>入　院　外</t>
  </si>
  <si>
    <t>件　数</t>
  </si>
  <si>
    <t>金　額</t>
  </si>
  <si>
    <t>平成２５年度</t>
  </si>
  <si>
    <t>２６</t>
  </si>
  <si>
    <t>２７</t>
  </si>
  <si>
    <t>２８</t>
  </si>
  <si>
    <t>２９</t>
  </si>
  <si>
    <t>項　　　　　　　　目</t>
  </si>
  <si>
    <t>項　目</t>
  </si>
  <si>
    <t>12/4</t>
  </si>
  <si>
    <t>13/1</t>
  </si>
  <si>
    <t>延人員</t>
  </si>
  <si>
    <t>合計</t>
  </si>
  <si>
    <t>総  額</t>
  </si>
  <si>
    <t>生活扶助</t>
  </si>
  <si>
    <t>かほく市</t>
  </si>
  <si>
    <t>生活扶助</t>
  </si>
  <si>
    <t>保 護 費</t>
  </si>
  <si>
    <t>住宅扶助</t>
  </si>
  <si>
    <t>教育扶助</t>
  </si>
  <si>
    <t>医療扶助</t>
  </si>
  <si>
    <t>医療扶助</t>
  </si>
  <si>
    <t>保 護 費</t>
  </si>
  <si>
    <t>出産扶助</t>
  </si>
  <si>
    <t>－</t>
  </si>
  <si>
    <t>生業扶助</t>
  </si>
  <si>
    <t>生業扶助</t>
  </si>
  <si>
    <t>葬祭扶助</t>
  </si>
  <si>
    <t>－</t>
  </si>
  <si>
    <t>注１　人員については月平均、金額については年額である。</t>
  </si>
  <si>
    <t>（単位：人）</t>
  </si>
  <si>
    <t>施 設 数</t>
  </si>
  <si>
    <t>施　　　　設　　　　名</t>
  </si>
  <si>
    <t>入所（通所・利用）
定　　　　　　 員</t>
  </si>
  <si>
    <t xml:space="preserve"> </t>
  </si>
  <si>
    <t>施設数計　</t>
  </si>
  <si>
    <t>生活保護施設</t>
  </si>
  <si>
    <t xml:space="preserve"> </t>
  </si>
  <si>
    <t>老人福祉施設</t>
  </si>
  <si>
    <t>　</t>
  </si>
  <si>
    <t>救護施設</t>
  </si>
  <si>
    <t>乳児院</t>
  </si>
  <si>
    <t>デイサービスセンター</t>
  </si>
  <si>
    <t>助産施設</t>
  </si>
  <si>
    <t>老人福祉　　　　　　センター</t>
  </si>
  <si>
    <t>特Ａ型</t>
  </si>
  <si>
    <t>Ａ型</t>
  </si>
  <si>
    <t>Ｂ型</t>
  </si>
  <si>
    <t>売春防止法関係</t>
  </si>
  <si>
    <t>婦人保護施設</t>
  </si>
  <si>
    <t>1,676(1,885)</t>
  </si>
  <si>
    <t>注１　（　）は通所・利用定員で外数。</t>
  </si>
  <si>
    <t>r641,769</t>
  </si>
  <si>
    <t>r96,641</t>
  </si>
  <si>
    <t>r129,872</t>
  </si>
  <si>
    <t>r88,846,799</t>
  </si>
  <si>
    <t>r38,764,502</t>
  </si>
  <si>
    <t>r17,026,592</t>
  </si>
  <si>
    <t>r33,055,705</t>
  </si>
  <si>
    <t>２６年度</t>
  </si>
  <si>
    <t>２７年度</t>
  </si>
  <si>
    <t>２８年度</t>
  </si>
  <si>
    <t>２９年度</t>
  </si>
  <si>
    <t>r4,130,204</t>
  </si>
  <si>
    <t>r110,618,187</t>
  </si>
  <si>
    <t>r1,590</t>
  </si>
  <si>
    <t>r79,890</t>
  </si>
  <si>
    <t>r305,487</t>
  </si>
  <si>
    <t>平成２５年度</t>
  </si>
  <si>
    <t>２６年度</t>
  </si>
  <si>
    <t>２７年度</t>
  </si>
  <si>
    <t>２８年度</t>
  </si>
  <si>
    <t>そ　　の　　他　　（施設療養を含む）</t>
  </si>
  <si>
    <t>13,440(20,405)</t>
  </si>
  <si>
    <t>社会保障 239</t>
  </si>
  <si>
    <t>社会保障 241</t>
  </si>
  <si>
    <t>244 社会保障</t>
  </si>
  <si>
    <t>社会保障 245</t>
  </si>
  <si>
    <t>５００人　　以 上</t>
  </si>
  <si>
    <t>１３１　　全　国　健　康　保　険　協　会　管　掌　健　康　保　険</t>
  </si>
  <si>
    <t>１３２　　国　民　健　康　保　険</t>
  </si>
  <si>
    <r>
      <rPr>
        <sz val="12"/>
        <rFont val="ＭＳ 明朝"/>
        <family val="1"/>
      </rPr>
      <t>２８年度</t>
    </r>
  </si>
  <si>
    <t>１３１　　全　国　健　康　保　険　協　会　管　掌　健　康　保　険（つづき）</t>
  </si>
  <si>
    <t>１３２　　国　民　健　康　保　険　（つづき）</t>
  </si>
  <si>
    <r>
      <rPr>
        <sz val="12"/>
        <rFont val="ＭＳ 明朝"/>
        <family val="1"/>
      </rPr>
      <t>２８年度</t>
    </r>
  </si>
  <si>
    <t>１３３　　厚　　生　　年　　金　　保　　険　　</t>
  </si>
  <si>
    <t>１３４　　国　　民　　年　　金</t>
  </si>
  <si>
    <t>１３３　　厚　　生　　年　　金　　保　　険　（つづき）</t>
  </si>
  <si>
    <t>１３４　　国　民　年　金　（つづき）</t>
  </si>
  <si>
    <t>１３５　　　雇　 　　 　用  　　　　保　 　　 　険</t>
  </si>
  <si>
    <t>１３６　　労　働　者　災　害　補　償　保　険</t>
  </si>
  <si>
    <r>
      <t>（１）　事 業</t>
    </r>
    <r>
      <rPr>
        <sz val="12"/>
        <rFont val="ＭＳ 明朝"/>
        <family val="1"/>
      </rPr>
      <t xml:space="preserve"> 成 績 及 び 各 種 補 償 費 平 均 支 給 額</t>
    </r>
  </si>
  <si>
    <r>
      <t>　５</t>
    </r>
    <r>
      <rPr>
        <sz val="12"/>
        <rFont val="ＭＳ 明朝"/>
        <family val="1"/>
      </rPr>
      <t xml:space="preserve"> ～</t>
    </r>
  </si>
  <si>
    <r>
      <t>　５</t>
    </r>
    <r>
      <rPr>
        <sz val="12"/>
        <rFont val="ＭＳ 明朝"/>
        <family val="1"/>
      </rPr>
      <t xml:space="preserve"> ～</t>
    </r>
  </si>
  <si>
    <r>
      <t>３０</t>
    </r>
    <r>
      <rPr>
        <sz val="12"/>
        <rFont val="ＭＳ 明朝"/>
        <family val="1"/>
      </rPr>
      <t xml:space="preserve"> ～</t>
    </r>
  </si>
  <si>
    <t>１３６　　労　働　者　災　害　補　償　保　険 （つづき）</t>
  </si>
  <si>
    <t>１３６　　労　働　者　災　害　補　償　保　険 （つづき）</t>
  </si>
  <si>
    <r>
      <t>（３）　労働基準監督署別給付支払状況 （平成</t>
    </r>
    <r>
      <rPr>
        <sz val="12"/>
        <rFont val="ＭＳ 明朝"/>
        <family val="1"/>
      </rPr>
      <t>２９年度）</t>
    </r>
  </si>
  <si>
    <t>１３５　　　雇　 　　 用  　　　保　 　　 険　（つづき）</t>
  </si>
  <si>
    <t>１３７　　介　　　　　護　　　　　保　　　　　険</t>
  </si>
  <si>
    <t>１３７　　介　　　　　護　　　　　保　　　　　険　（つづき）</t>
  </si>
  <si>
    <r>
      <t>平成</t>
    </r>
    <r>
      <rPr>
        <sz val="12"/>
        <rFont val="ＭＳ 明朝"/>
        <family val="1"/>
      </rPr>
      <t>２８年度</t>
    </r>
  </si>
  <si>
    <r>
      <t>　５　要介護（要支援）認定者数、介護サービス受給者数、保険給付額は、介護保険事業状況報告年報（平成</t>
    </r>
    <r>
      <rPr>
        <sz val="12"/>
        <rFont val="ＭＳ 明朝"/>
        <family val="1"/>
      </rPr>
      <t>２９年度は暫定値）による。</t>
    </r>
  </si>
  <si>
    <t>１３８</t>
  </si>
  <si>
    <t>１４１　　市　町　別　保　育　状　況　（各年度４月１日現在）</t>
  </si>
  <si>
    <t>１３９</t>
  </si>
  <si>
    <r>
      <rPr>
        <b/>
        <sz val="12"/>
        <rFont val="ＭＳ ゴシック"/>
        <family val="3"/>
      </rPr>
      <t>２９</t>
    </r>
    <r>
      <rPr>
        <sz val="12"/>
        <rFont val="ＭＳ 明朝"/>
        <family val="1"/>
      </rPr>
      <t>年度</t>
    </r>
  </si>
  <si>
    <r>
      <t>　２　県立泉</t>
    </r>
    <r>
      <rPr>
        <sz val="12"/>
        <rFont val="ＭＳ 明朝"/>
        <family val="1"/>
      </rPr>
      <t>保育所は金沢市に含む。（Ｈ２７まで）</t>
    </r>
  </si>
  <si>
    <t>１４０　　福祉施設数及び定員数 （平成３０年４月１日現在）</t>
  </si>
  <si>
    <t>１４２　　市　町　別　民　生　委　員　（　児　童　委　員　）　活　動　状　況　（平成２９年度）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</si>
</sst>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"/>
    <numFmt numFmtId="179" formatCode="#,##0.00_);[Red]\(#,##0.00\)"/>
    <numFmt numFmtId="180" formatCode="#,##0_);[Red]\(#,##0\)"/>
    <numFmt numFmtId="181" formatCode="#,##0_ "/>
    <numFmt numFmtId="182" formatCode="\(#,##0\)"/>
    <numFmt numFmtId="183" formatCode="#,##0.00_ ;[Red]\-#,##0.00\ "/>
    <numFmt numFmtId="184" formatCode="#,##0_ ;[Red]\-#,##0\ "/>
    <numFmt numFmtId="185" formatCode="#,##0;[Red]#,##0"/>
    <numFmt numFmtId="186" formatCode="#,##0.00;&quot;△ &quot;#,##0.00"/>
    <numFmt numFmtId="187" formatCode="&quot;&quot;#,###;&quot;△ &quot;#,###;&quot;-&quot;"/>
    <numFmt numFmtId="188" formatCode="0.00_);[Red]\(0.00\)"/>
    <numFmt numFmtId="189" formatCode="0_);\(0\)"/>
    <numFmt numFmtId="190" formatCode="#,##0;&quot;△ &quot;#,##0"/>
    <numFmt numFmtId="191" formatCode="#,##0_);\(#,##0\)"/>
    <numFmt numFmtId="192" formatCode="0_);[Red]\(0\)"/>
    <numFmt numFmtId="193" formatCode="[&lt;=999]000;[&lt;=9999]000\-00;000\-0000"/>
    <numFmt numFmtId="194" formatCode="0.0_ "/>
    <numFmt numFmtId="195" formatCode="#,###,"/>
  </numFmts>
  <fonts count="5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711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top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vertical="top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right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63" applyNumberFormat="1" applyFont="1" applyFill="1" applyAlignment="1" applyProtection="1">
      <alignment vertical="top"/>
      <protection/>
    </xf>
    <xf numFmtId="37" fontId="9" fillId="0" borderId="0" xfId="63" applyNumberFormat="1" applyFont="1" applyFill="1" applyAlignment="1" applyProtection="1">
      <alignment horizontal="right" vertical="top"/>
      <protection/>
    </xf>
    <xf numFmtId="37" fontId="0" fillId="0" borderId="0" xfId="63" applyNumberFormat="1" applyFont="1" applyFill="1" applyAlignment="1" applyProtection="1">
      <alignment vertical="center"/>
      <protection/>
    </xf>
    <xf numFmtId="37" fontId="0" fillId="0" borderId="0" xfId="63" applyNumberFormat="1" applyFont="1" applyFill="1" applyAlignment="1" applyProtection="1">
      <alignment vertical="center"/>
      <protection/>
    </xf>
    <xf numFmtId="0" fontId="0" fillId="0" borderId="0" xfId="63" applyFont="1" applyFill="1" applyAlignment="1">
      <alignment vertical="center"/>
      <protection/>
    </xf>
    <xf numFmtId="37" fontId="0" fillId="0" borderId="0" xfId="63" applyNumberFormat="1" applyFont="1" applyFill="1" applyBorder="1" applyAlignment="1" applyProtection="1">
      <alignment vertical="center"/>
      <protection/>
    </xf>
    <xf numFmtId="37" fontId="0" fillId="0" borderId="0" xfId="63" applyNumberFormat="1" applyFont="1" applyFill="1" applyBorder="1" applyAlignment="1" applyProtection="1">
      <alignment horizontal="center" vertical="center"/>
      <protection/>
    </xf>
    <xf numFmtId="37" fontId="0" fillId="0" borderId="0" xfId="63" applyNumberFormat="1" applyFont="1" applyFill="1" applyAlignment="1" applyProtection="1">
      <alignment horizontal="center" vertical="center"/>
      <protection/>
    </xf>
    <xf numFmtId="0" fontId="0" fillId="0" borderId="0" xfId="63" applyFont="1" applyFill="1" applyAlignment="1">
      <alignment vertical="center"/>
      <protection/>
    </xf>
    <xf numFmtId="185" fontId="11" fillId="0" borderId="0" xfId="63" applyNumberFormat="1" applyFont="1" applyFill="1" applyBorder="1" applyAlignment="1" applyProtection="1">
      <alignment horizontal="center" vertical="center"/>
      <protection/>
    </xf>
    <xf numFmtId="37" fontId="11" fillId="0" borderId="0" xfId="63" applyNumberFormat="1" applyFont="1" applyFill="1" applyAlignment="1" applyProtection="1">
      <alignment vertical="center"/>
      <protection/>
    </xf>
    <xf numFmtId="0" fontId="11" fillId="0" borderId="0" xfId="63" applyFont="1" applyFill="1" applyAlignment="1">
      <alignment vertical="center"/>
      <protection/>
    </xf>
    <xf numFmtId="37" fontId="0" fillId="0" borderId="0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185" fontId="12" fillId="0" borderId="0" xfId="63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>
      <alignment vertical="center"/>
    </xf>
    <xf numFmtId="181" fontId="0" fillId="0" borderId="19" xfId="0" applyNumberFormat="1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22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181" fontId="0" fillId="0" borderId="26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81" fontId="0" fillId="0" borderId="28" xfId="0" applyNumberFormat="1" applyFont="1" applyFill="1" applyBorder="1" applyAlignment="1">
      <alignment vertical="center"/>
    </xf>
    <xf numFmtId="181" fontId="0" fillId="0" borderId="29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textRotation="255"/>
    </xf>
    <xf numFmtId="0" fontId="11" fillId="0" borderId="30" xfId="0" applyFont="1" applyFill="1" applyBorder="1" applyAlignment="1" applyProtection="1">
      <alignment horizontal="distributed" vertical="center"/>
      <protection/>
    </xf>
    <xf numFmtId="0" fontId="11" fillId="0" borderId="3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11" xfId="0" applyFont="1" applyFill="1" applyBorder="1" applyAlignment="1" applyProtection="1">
      <alignment horizontal="center" vertical="center"/>
      <protection/>
    </xf>
    <xf numFmtId="38" fontId="1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2" fillId="0" borderId="31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2" fillId="0" borderId="32" xfId="0" applyFont="1" applyFill="1" applyBorder="1" applyAlignment="1" applyProtection="1">
      <alignment horizontal="distributed" vertical="center"/>
      <protection/>
    </xf>
    <xf numFmtId="0" fontId="20" fillId="0" borderId="33" xfId="0" applyFont="1" applyFill="1" applyBorder="1" applyAlignment="1">
      <alignment horizontal="center" vertical="center" shrinkToFit="1"/>
    </xf>
    <xf numFmtId="38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center" vertical="center"/>
    </xf>
    <xf numFmtId="38" fontId="14" fillId="0" borderId="0" xfId="49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37" fontId="11" fillId="0" borderId="0" xfId="63" applyNumberFormat="1" applyFont="1" applyFill="1" applyBorder="1" applyAlignment="1" applyProtection="1">
      <alignment vertical="center"/>
      <protection/>
    </xf>
    <xf numFmtId="37" fontId="11" fillId="0" borderId="11" xfId="63" applyNumberFormat="1" applyFont="1" applyFill="1" applyBorder="1" applyAlignment="1" applyProtection="1">
      <alignment vertical="center"/>
      <protection/>
    </xf>
    <xf numFmtId="37" fontId="14" fillId="0" borderId="0" xfId="63" applyNumberFormat="1" applyFont="1" applyFill="1" applyBorder="1" applyAlignment="1" applyProtection="1">
      <alignment vertical="center"/>
      <protection/>
    </xf>
    <xf numFmtId="37" fontId="0" fillId="0" borderId="0" xfId="63" applyNumberFormat="1" applyFont="1" applyFill="1" applyBorder="1" applyAlignment="1" applyProtection="1">
      <alignment horizontal="distributed" vertical="center"/>
      <protection/>
    </xf>
    <xf numFmtId="37" fontId="0" fillId="0" borderId="11" xfId="63" applyNumberFormat="1" applyFont="1" applyFill="1" applyBorder="1" applyAlignment="1" applyProtection="1">
      <alignment horizontal="distributed" vertical="center"/>
      <protection/>
    </xf>
    <xf numFmtId="37" fontId="14" fillId="0" borderId="34" xfId="63" applyNumberFormat="1" applyFont="1" applyFill="1" applyBorder="1" applyAlignment="1" applyProtection="1">
      <alignment vertical="center"/>
      <protection/>
    </xf>
    <xf numFmtId="37" fontId="0" fillId="0" borderId="35" xfId="63" applyNumberFormat="1" applyFont="1" applyFill="1" applyBorder="1" applyAlignment="1" applyProtection="1">
      <alignment horizontal="distributed" vertical="center"/>
      <protection/>
    </xf>
    <xf numFmtId="38" fontId="14" fillId="0" borderId="0" xfId="49" applyFont="1" applyFill="1" applyBorder="1" applyAlignment="1">
      <alignment vertical="center"/>
    </xf>
    <xf numFmtId="38" fontId="14" fillId="0" borderId="0" xfId="49" applyFont="1" applyFill="1" applyBorder="1" applyAlignment="1">
      <alignment horizontal="right" vertical="center"/>
    </xf>
    <xf numFmtId="37" fontId="14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38" fontId="12" fillId="0" borderId="0" xfId="0" applyNumberFormat="1" applyFont="1" applyFill="1" applyBorder="1" applyAlignment="1">
      <alignment horizontal="right" vertical="center" shrinkToFit="1"/>
    </xf>
    <xf numFmtId="38" fontId="12" fillId="0" borderId="0" xfId="0" applyNumberFormat="1" applyFont="1" applyFill="1" applyBorder="1" applyAlignment="1">
      <alignment vertical="center" shrinkToFit="1"/>
    </xf>
    <xf numFmtId="38" fontId="14" fillId="0" borderId="0" xfId="0" applyNumberFormat="1" applyFont="1" applyFill="1" applyAlignment="1">
      <alignment vertical="center" shrinkToFit="1"/>
    </xf>
    <xf numFmtId="0" fontId="12" fillId="0" borderId="0" xfId="0" applyFont="1" applyFill="1" applyAlignment="1">
      <alignment horizontal="right" vertical="center" shrinkToFit="1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0" fontId="0" fillId="0" borderId="0" xfId="49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>
      <alignment horizontal="distributed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190" fontId="0" fillId="0" borderId="0" xfId="0" applyNumberFormat="1" applyFont="1" applyFill="1" applyAlignment="1">
      <alignment horizontal="right"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181" fontId="0" fillId="0" borderId="38" xfId="0" applyNumberFormat="1" applyFont="1" applyFill="1" applyBorder="1" applyAlignment="1">
      <alignment vertical="center"/>
    </xf>
    <xf numFmtId="181" fontId="0" fillId="0" borderId="39" xfId="0" applyNumberFormat="1" applyFont="1" applyFill="1" applyBorder="1" applyAlignment="1">
      <alignment vertical="center"/>
    </xf>
    <xf numFmtId="181" fontId="0" fillId="0" borderId="40" xfId="0" applyNumberFormat="1" applyFont="1" applyFill="1" applyBorder="1" applyAlignment="1">
      <alignment vertical="center"/>
    </xf>
    <xf numFmtId="181" fontId="0" fillId="0" borderId="41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85" fontId="0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4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shrinkToFit="1"/>
    </xf>
    <xf numFmtId="38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horizontal="right" vertical="center" shrinkToFit="1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87" fontId="0" fillId="0" borderId="0" xfId="0" applyNumberFormat="1" applyFont="1" applyFill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38" fontId="0" fillId="0" borderId="34" xfId="49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34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vertical="center"/>
    </xf>
    <xf numFmtId="37" fontId="0" fillId="0" borderId="5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51" xfId="0" applyFont="1" applyFill="1" applyBorder="1" applyAlignment="1" applyProtection="1">
      <alignment horizontal="centerContinuous" vertical="center"/>
      <protection/>
    </xf>
    <xf numFmtId="37" fontId="12" fillId="0" borderId="30" xfId="0" applyNumberFormat="1" applyFont="1" applyFill="1" applyBorder="1" applyAlignment="1" applyProtection="1">
      <alignment vertical="center"/>
      <protection/>
    </xf>
    <xf numFmtId="37" fontId="12" fillId="0" borderId="50" xfId="0" applyNumberFormat="1" applyFont="1" applyFill="1" applyBorder="1" applyAlignment="1" applyProtection="1">
      <alignment vertical="center"/>
      <protection/>
    </xf>
    <xf numFmtId="37" fontId="12" fillId="0" borderId="3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38" fontId="0" fillId="0" borderId="34" xfId="49" applyFont="1" applyFill="1" applyBorder="1" applyAlignment="1">
      <alignment horizontal="right"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 applyProtection="1">
      <alignment horizontal="left"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37" fontId="0" fillId="0" borderId="5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38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 wrapText="1"/>
    </xf>
    <xf numFmtId="38" fontId="0" fillId="0" borderId="10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37" fontId="12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38" fontId="0" fillId="0" borderId="62" xfId="49" applyFont="1" applyFill="1" applyBorder="1" applyAlignment="1">
      <alignment vertical="center"/>
    </xf>
    <xf numFmtId="37" fontId="0" fillId="0" borderId="60" xfId="0" applyNumberFormat="1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textRotation="255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 applyProtection="1" quotePrefix="1">
      <alignment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 quotePrefix="1">
      <alignment horizontal="right" vertical="center"/>
      <protection/>
    </xf>
    <xf numFmtId="38" fontId="0" fillId="0" borderId="36" xfId="0" applyNumberFormat="1" applyFont="1" applyFill="1" applyBorder="1" applyAlignment="1">
      <alignment vertical="center"/>
    </xf>
    <xf numFmtId="38" fontId="0" fillId="0" borderId="63" xfId="0" applyNumberFormat="1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63" xfId="0" applyNumberFormat="1" applyFont="1" applyFill="1" applyBorder="1" applyAlignment="1" applyProtection="1">
      <alignment vertical="center"/>
      <protection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64" xfId="0" applyNumberFormat="1" applyFont="1" applyFill="1" applyBorder="1" applyAlignment="1" applyProtection="1">
      <alignment horizontal="center" vertical="center"/>
      <protection/>
    </xf>
    <xf numFmtId="38" fontId="0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30" xfId="0" applyFont="1" applyFill="1" applyBorder="1" applyAlignment="1">
      <alignment horizontal="center" vertical="center" wrapText="1"/>
    </xf>
    <xf numFmtId="38" fontId="0" fillId="0" borderId="36" xfId="49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34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 shrinkToFit="1"/>
    </xf>
    <xf numFmtId="37" fontId="0" fillId="0" borderId="0" xfId="49" applyNumberFormat="1" applyFont="1" applyFill="1" applyBorder="1" applyAlignment="1">
      <alignment horizontal="right" vertical="center"/>
    </xf>
    <xf numFmtId="38" fontId="0" fillId="0" borderId="64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5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38" fontId="0" fillId="0" borderId="30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right" vertical="center" wrapText="1"/>
    </xf>
    <xf numFmtId="0" fontId="0" fillId="0" borderId="64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distributed" vertical="center"/>
    </xf>
    <xf numFmtId="38" fontId="0" fillId="0" borderId="69" xfId="0" applyNumberFormat="1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63" applyNumberFormat="1" applyFont="1" applyFill="1" applyAlignment="1" applyProtection="1">
      <alignment horizontal="right" vertical="center"/>
      <protection/>
    </xf>
    <xf numFmtId="37" fontId="0" fillId="0" borderId="71" xfId="63" applyNumberFormat="1" applyFont="1" applyFill="1" applyBorder="1" applyAlignment="1" applyProtection="1">
      <alignment horizontal="center" vertical="center" wrapText="1"/>
      <protection/>
    </xf>
    <xf numFmtId="37" fontId="0" fillId="0" borderId="66" xfId="63" applyNumberFormat="1" applyFont="1" applyFill="1" applyBorder="1" applyAlignment="1" applyProtection="1">
      <alignment horizontal="center" vertical="center" wrapText="1"/>
      <protection/>
    </xf>
    <xf numFmtId="37" fontId="0" fillId="0" borderId="31" xfId="63" applyNumberFormat="1" applyFont="1" applyFill="1" applyBorder="1" applyAlignment="1" applyProtection="1">
      <alignment horizontal="center" vertical="center" wrapText="1"/>
      <protection/>
    </xf>
    <xf numFmtId="37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 applyProtection="1">
      <alignment vertical="center"/>
      <protection/>
    </xf>
    <xf numFmtId="0" fontId="0" fillId="33" borderId="57" xfId="0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 applyProtection="1" quotePrefix="1">
      <alignment horizontal="center" vertical="center"/>
      <protection/>
    </xf>
    <xf numFmtId="0" fontId="0" fillId="33" borderId="36" xfId="0" applyFont="1" applyFill="1" applyBorder="1" applyAlignment="1" applyProtection="1" quotePrefix="1">
      <alignment horizontal="center" vertical="center"/>
      <protection/>
    </xf>
    <xf numFmtId="37" fontId="0" fillId="33" borderId="0" xfId="0" applyNumberFormat="1" applyFont="1" applyFill="1" applyBorder="1" applyAlignment="1" applyProtection="1">
      <alignment horizontal="right" vertical="center"/>
      <protection/>
    </xf>
    <xf numFmtId="49" fontId="0" fillId="33" borderId="11" xfId="0" applyNumberFormat="1" applyFont="1" applyFill="1" applyBorder="1" applyAlignment="1" applyProtection="1" quotePrefix="1">
      <alignment horizontal="center" vertical="center"/>
      <protection/>
    </xf>
    <xf numFmtId="0" fontId="14" fillId="33" borderId="36" xfId="0" applyFont="1" applyFill="1" applyBorder="1" applyAlignment="1">
      <alignment vertical="center"/>
    </xf>
    <xf numFmtId="0" fontId="18" fillId="33" borderId="0" xfId="0" applyFont="1" applyFill="1" applyBorder="1" applyAlignment="1" applyProtection="1">
      <alignment horizontal="centerContinuous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48" xfId="0" applyFont="1" applyFill="1" applyBorder="1" applyAlignment="1" applyProtection="1">
      <alignment horizontal="center" vertical="center"/>
      <protection/>
    </xf>
    <xf numFmtId="0" fontId="0" fillId="33" borderId="56" xfId="0" applyFont="1" applyFill="1" applyBorder="1" applyAlignment="1" applyProtection="1">
      <alignment horizontal="center" vertical="center"/>
      <protection/>
    </xf>
    <xf numFmtId="0" fontId="0" fillId="33" borderId="72" xfId="0" applyFont="1" applyFill="1" applyBorder="1" applyAlignment="1" applyProtection="1">
      <alignment horizontal="center" vertical="center"/>
      <protection/>
    </xf>
    <xf numFmtId="0" fontId="0" fillId="33" borderId="73" xfId="0" applyFont="1" applyFill="1" applyBorder="1" applyAlignment="1" applyProtection="1">
      <alignment horizontal="center" vertical="center"/>
      <protection/>
    </xf>
    <xf numFmtId="0" fontId="12" fillId="33" borderId="32" xfId="0" applyFont="1" applyFill="1" applyBorder="1" applyAlignment="1" applyProtection="1">
      <alignment horizontal="distributed" vertical="center"/>
      <protection/>
    </xf>
    <xf numFmtId="38" fontId="12" fillId="33" borderId="0" xfId="51" applyFont="1" applyFill="1" applyBorder="1" applyAlignment="1">
      <alignment vertical="center"/>
    </xf>
    <xf numFmtId="37" fontId="0" fillId="33" borderId="0" xfId="0" applyNumberFormat="1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11" xfId="0" applyFont="1" applyFill="1" applyBorder="1" applyAlignment="1" applyProtection="1">
      <alignment horizontal="distributed" vertical="center"/>
      <protection/>
    </xf>
    <xf numFmtId="0" fontId="0" fillId="33" borderId="11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>
      <alignment horizontal="distributed" vertical="center"/>
    </xf>
    <xf numFmtId="0" fontId="0" fillId="33" borderId="31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horizontal="left" vertical="center"/>
    </xf>
    <xf numFmtId="37" fontId="0" fillId="33" borderId="0" xfId="0" applyNumberFormat="1" applyFont="1" applyFill="1" applyAlignment="1" applyProtection="1">
      <alignment vertical="center"/>
      <protection/>
    </xf>
    <xf numFmtId="0" fontId="0" fillId="33" borderId="0" xfId="0" applyFont="1" applyFill="1" applyAlignment="1">
      <alignment horizontal="left" vertical="center"/>
    </xf>
    <xf numFmtId="0" fontId="0" fillId="33" borderId="74" xfId="0" applyFont="1" applyFill="1" applyBorder="1" applyAlignment="1" applyProtection="1">
      <alignment vertical="center"/>
      <protection/>
    </xf>
    <xf numFmtId="0" fontId="0" fillId="33" borderId="44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2" fillId="33" borderId="30" xfId="0" applyFont="1" applyFill="1" applyBorder="1" applyAlignment="1" applyProtection="1">
      <alignment horizontal="distributed" vertical="center"/>
      <protection/>
    </xf>
    <xf numFmtId="176" fontId="12" fillId="33" borderId="0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distributed" vertical="center"/>
      <protection/>
    </xf>
    <xf numFmtId="179" fontId="12" fillId="33" borderId="0" xfId="0" applyNumberFormat="1" applyFont="1" applyFill="1" applyBorder="1" applyAlignment="1" applyProtection="1">
      <alignment vertical="center"/>
      <protection/>
    </xf>
    <xf numFmtId="179" fontId="0" fillId="33" borderId="0" xfId="0" applyNumberFormat="1" applyFont="1" applyFill="1" applyBorder="1" applyAlignment="1" applyProtection="1">
      <alignment vertical="center"/>
      <protection/>
    </xf>
    <xf numFmtId="179" fontId="0" fillId="33" borderId="0" xfId="0" applyNumberFormat="1" applyFont="1" applyFill="1" applyBorder="1" applyAlignment="1">
      <alignment vertical="center"/>
    </xf>
    <xf numFmtId="179" fontId="14" fillId="33" borderId="0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distributed" vertical="center"/>
      <protection/>
    </xf>
    <xf numFmtId="0" fontId="16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38" fontId="0" fillId="0" borderId="36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38" fontId="0" fillId="0" borderId="64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horizontal="right" vertical="center"/>
    </xf>
    <xf numFmtId="0" fontId="14" fillId="33" borderId="0" xfId="0" applyFont="1" applyFill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2" fillId="33" borderId="30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horizontal="distributed" vertical="center"/>
    </xf>
    <xf numFmtId="0" fontId="0" fillId="0" borderId="75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76" xfId="0" applyFont="1" applyFill="1" applyBorder="1" applyAlignment="1" applyProtection="1">
      <alignment horizontal="center" vertical="center"/>
      <protection/>
    </xf>
    <xf numFmtId="38" fontId="0" fillId="33" borderId="0" xfId="51" applyFont="1" applyFill="1" applyBorder="1" applyAlignment="1">
      <alignment horizontal="right" vertical="center"/>
    </xf>
    <xf numFmtId="38" fontId="0" fillId="33" borderId="0" xfId="51" applyFont="1" applyFill="1" applyBorder="1" applyAlignment="1">
      <alignment vertical="center"/>
    </xf>
    <xf numFmtId="38" fontId="12" fillId="0" borderId="0" xfId="0" applyNumberFormat="1" applyFont="1" applyFill="1" applyBorder="1" applyAlignment="1" applyProtection="1">
      <alignment vertical="center"/>
      <protection/>
    </xf>
    <xf numFmtId="38" fontId="12" fillId="0" borderId="63" xfId="0" applyNumberFormat="1" applyFont="1" applyFill="1" applyBorder="1" applyAlignment="1" applyProtection="1">
      <alignment horizontal="right" vertical="center"/>
      <protection/>
    </xf>
    <xf numFmtId="38" fontId="0" fillId="0" borderId="64" xfId="0" applyNumberFormat="1" applyFont="1" applyFill="1" applyBorder="1" applyAlignment="1">
      <alignment vertical="center"/>
    </xf>
    <xf numFmtId="49" fontId="14" fillId="33" borderId="31" xfId="0" applyNumberFormat="1" applyFont="1" applyFill="1" applyBorder="1" applyAlignment="1" applyProtection="1" quotePrefix="1">
      <alignment horizontal="center" vertical="center"/>
      <protection/>
    </xf>
    <xf numFmtId="0" fontId="14" fillId="33" borderId="77" xfId="0" applyFont="1" applyFill="1" applyBorder="1" applyAlignment="1">
      <alignment vertical="center"/>
    </xf>
    <xf numFmtId="38" fontId="14" fillId="33" borderId="34" xfId="51" applyFont="1" applyFill="1" applyBorder="1" applyAlignment="1">
      <alignment horizontal="right" vertical="center"/>
    </xf>
    <xf numFmtId="38" fontId="14" fillId="33" borderId="34" xfId="5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38" fontId="0" fillId="0" borderId="0" xfId="51" applyFont="1" applyFill="1" applyAlignment="1">
      <alignment vertical="center"/>
    </xf>
    <xf numFmtId="38" fontId="14" fillId="33" borderId="0" xfId="51" applyFont="1" applyFill="1" applyBorder="1" applyAlignment="1">
      <alignment vertical="center"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vertical="center"/>
      <protection/>
    </xf>
    <xf numFmtId="38" fontId="0" fillId="33" borderId="0" xfId="0" applyNumberFormat="1" applyFont="1" applyFill="1" applyBorder="1" applyAlignment="1">
      <alignment horizontal="right" vertical="center"/>
    </xf>
    <xf numFmtId="38" fontId="0" fillId="33" borderId="34" xfId="51" applyFont="1" applyFill="1" applyBorder="1" applyAlignment="1">
      <alignment vertical="center"/>
    </xf>
    <xf numFmtId="38" fontId="0" fillId="33" borderId="34" xfId="0" applyNumberFormat="1" applyFont="1" applyFill="1" applyBorder="1" applyAlignment="1">
      <alignment horizontal="right" vertical="center"/>
    </xf>
    <xf numFmtId="37" fontId="12" fillId="33" borderId="78" xfId="0" applyNumberFormat="1" applyFont="1" applyFill="1" applyBorder="1" applyAlignment="1" applyProtection="1">
      <alignment vertical="center"/>
      <protection/>
    </xf>
    <xf numFmtId="37" fontId="12" fillId="33" borderId="50" xfId="0" applyNumberFormat="1" applyFont="1" applyFill="1" applyBorder="1" applyAlignment="1" applyProtection="1">
      <alignment vertical="center"/>
      <protection/>
    </xf>
    <xf numFmtId="37" fontId="12" fillId="33" borderId="64" xfId="0" applyNumberFormat="1" applyFont="1" applyFill="1" applyBorder="1" applyAlignment="1" applyProtection="1">
      <alignment vertical="center"/>
      <protection/>
    </xf>
    <xf numFmtId="37" fontId="12" fillId="33" borderId="0" xfId="0" applyNumberFormat="1" applyFont="1" applyFill="1" applyBorder="1" applyAlignment="1" applyProtection="1">
      <alignment vertical="center"/>
      <protection/>
    </xf>
    <xf numFmtId="38" fontId="0" fillId="33" borderId="64" xfId="0" applyNumberFormat="1" applyFont="1" applyFill="1" applyBorder="1" applyAlignment="1">
      <alignment horizontal="right" vertical="center"/>
    </xf>
    <xf numFmtId="38" fontId="0" fillId="0" borderId="79" xfId="0" applyNumberFormat="1" applyFont="1" applyFill="1" applyBorder="1" applyAlignment="1">
      <alignment vertical="center"/>
    </xf>
    <xf numFmtId="38" fontId="0" fillId="0" borderId="34" xfId="0" applyNumberFormat="1" applyFont="1" applyFill="1" applyBorder="1" applyAlignment="1" applyProtection="1">
      <alignment vertical="center"/>
      <protection/>
    </xf>
    <xf numFmtId="38" fontId="0" fillId="0" borderId="34" xfId="0" applyNumberFormat="1" applyFont="1" applyFill="1" applyBorder="1" applyAlignment="1">
      <alignment horizontal="right" vertical="center"/>
    </xf>
    <xf numFmtId="37" fontId="0" fillId="33" borderId="64" xfId="0" applyNumberFormat="1" applyFont="1" applyFill="1" applyBorder="1" applyAlignment="1" applyProtection="1">
      <alignment horizontal="right" vertical="center"/>
      <protection/>
    </xf>
    <xf numFmtId="37" fontId="0" fillId="33" borderId="79" xfId="0" applyNumberFormat="1" applyFont="1" applyFill="1" applyBorder="1" applyAlignment="1" applyProtection="1">
      <alignment horizontal="right" vertical="center"/>
      <protection/>
    </xf>
    <xf numFmtId="37" fontId="0" fillId="33" borderId="34" xfId="0" applyNumberFormat="1" applyFont="1" applyFill="1" applyBorder="1" applyAlignment="1" applyProtection="1">
      <alignment vertical="center"/>
      <protection/>
    </xf>
    <xf numFmtId="38" fontId="12" fillId="0" borderId="80" xfId="51" applyFont="1" applyFill="1" applyBorder="1" applyAlignment="1">
      <alignment horizontal="right" vertical="center"/>
    </xf>
    <xf numFmtId="38" fontId="12" fillId="0" borderId="34" xfId="51" applyFont="1" applyFill="1" applyBorder="1" applyAlignment="1">
      <alignment horizontal="right" vertical="center"/>
    </xf>
    <xf numFmtId="38" fontId="12" fillId="0" borderId="34" xfId="51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 shrinkToFit="1"/>
    </xf>
    <xf numFmtId="185" fontId="14" fillId="0" borderId="0" xfId="49" applyNumberFormat="1" applyFont="1" applyFill="1" applyAlignment="1">
      <alignment vertical="center" shrinkToFit="1"/>
    </xf>
    <xf numFmtId="38" fontId="12" fillId="0" borderId="0" xfId="0" applyNumberFormat="1" applyFont="1" applyFill="1" applyBorder="1" applyAlignment="1" applyProtection="1">
      <alignment horizontal="right" vertical="center" shrinkToFit="1"/>
      <protection/>
    </xf>
    <xf numFmtId="185" fontId="12" fillId="0" borderId="0" xfId="0" applyNumberFormat="1" applyFont="1" applyFill="1" applyBorder="1" applyAlignment="1">
      <alignment horizontal="right" vertical="center" shrinkToFit="1"/>
    </xf>
    <xf numFmtId="185" fontId="0" fillId="0" borderId="0" xfId="0" applyNumberFormat="1" applyFont="1" applyFill="1" applyAlignment="1">
      <alignment vertical="center" shrinkToFit="1"/>
    </xf>
    <xf numFmtId="185" fontId="0" fillId="0" borderId="0" xfId="0" applyNumberFormat="1" applyFont="1" applyFill="1" applyBorder="1" applyAlignment="1" applyProtection="1">
      <alignment horizontal="right" vertical="center" shrinkToFit="1"/>
      <protection/>
    </xf>
    <xf numFmtId="185" fontId="0" fillId="0" borderId="0" xfId="0" applyNumberFormat="1" applyFont="1" applyFill="1" applyBorder="1" applyAlignment="1">
      <alignment horizontal="right" vertical="center" shrinkToFit="1"/>
    </xf>
    <xf numFmtId="185" fontId="14" fillId="0" borderId="0" xfId="0" applyNumberFormat="1" applyFont="1" applyFill="1" applyAlignment="1">
      <alignment vertical="center" shrinkToFit="1"/>
    </xf>
    <xf numFmtId="185" fontId="14" fillId="0" borderId="0" xfId="0" applyNumberFormat="1" applyFont="1" applyFill="1" applyBorder="1" applyAlignment="1" applyProtection="1">
      <alignment horizontal="right" vertical="center" shrinkToFit="1"/>
      <protection/>
    </xf>
    <xf numFmtId="185" fontId="12" fillId="0" borderId="0" xfId="0" applyNumberFormat="1" applyFont="1" applyFill="1" applyBorder="1" applyAlignment="1" applyProtection="1">
      <alignment horizontal="right" vertical="center" shrinkToFit="1"/>
      <protection/>
    </xf>
    <xf numFmtId="38" fontId="0" fillId="0" borderId="36" xfId="0" applyNumberFormat="1" applyFont="1" applyFill="1" applyBorder="1" applyAlignment="1">
      <alignment horizontal="right" vertical="center"/>
    </xf>
    <xf numFmtId="38" fontId="0" fillId="0" borderId="80" xfId="0" applyNumberFormat="1" applyFont="1" applyFill="1" applyBorder="1" applyAlignment="1">
      <alignment horizontal="right" vertical="center"/>
    </xf>
    <xf numFmtId="38" fontId="0" fillId="0" borderId="34" xfId="0" applyNumberFormat="1" applyFont="1" applyFill="1" applyBorder="1" applyAlignment="1" applyProtection="1">
      <alignment horizontal="right" vertical="center"/>
      <protection/>
    </xf>
    <xf numFmtId="185" fontId="0" fillId="0" borderId="34" xfId="0" applyNumberFormat="1" applyFont="1" applyFill="1" applyBorder="1" applyAlignment="1" applyProtection="1">
      <alignment horizontal="right" vertical="center" shrinkToFit="1"/>
      <protection/>
    </xf>
    <xf numFmtId="185" fontId="0" fillId="0" borderId="34" xfId="0" applyNumberFormat="1" applyFont="1" applyFill="1" applyBorder="1" applyAlignment="1">
      <alignment horizontal="right" vertical="center" shrinkToFit="1"/>
    </xf>
    <xf numFmtId="38" fontId="0" fillId="0" borderId="77" xfId="0" applyNumberFormat="1" applyFont="1" applyFill="1" applyBorder="1" applyAlignment="1">
      <alignment vertical="center"/>
    </xf>
    <xf numFmtId="38" fontId="0" fillId="0" borderId="64" xfId="49" applyFont="1" applyFill="1" applyBorder="1" applyAlignment="1" applyProtection="1">
      <alignment horizontal="right" vertical="center"/>
      <protection/>
    </xf>
    <xf numFmtId="38" fontId="11" fillId="0" borderId="64" xfId="49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12" fillId="0" borderId="80" xfId="49" applyFont="1" applyFill="1" applyBorder="1" applyAlignment="1">
      <alignment horizontal="right" vertical="center"/>
    </xf>
    <xf numFmtId="38" fontId="12" fillId="0" borderId="34" xfId="49" applyFont="1" applyFill="1" applyBorder="1" applyAlignment="1">
      <alignment horizontal="right" vertical="center" shrinkToFit="1"/>
    </xf>
    <xf numFmtId="38" fontId="12" fillId="0" borderId="34" xfId="49" applyFont="1" applyFill="1" applyBorder="1" applyAlignment="1">
      <alignment horizontal="right" vertical="center"/>
    </xf>
    <xf numFmtId="37" fontId="12" fillId="0" borderId="34" xfId="49" applyNumberFormat="1" applyFont="1" applyFill="1" applyBorder="1" applyAlignment="1">
      <alignment horizontal="right" vertical="center"/>
    </xf>
    <xf numFmtId="38" fontId="12" fillId="0" borderId="0" xfId="0" applyNumberFormat="1" applyFont="1" applyFill="1" applyAlignment="1">
      <alignment vertical="center"/>
    </xf>
    <xf numFmtId="38" fontId="12" fillId="0" borderId="64" xfId="49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64" xfId="49" applyFont="1" applyFill="1" applyBorder="1" applyAlignment="1" applyProtection="1">
      <alignment vertical="center"/>
      <protection/>
    </xf>
    <xf numFmtId="38" fontId="0" fillId="0" borderId="79" xfId="49" applyFont="1" applyFill="1" applyBorder="1" applyAlignment="1">
      <alignment vertical="center"/>
    </xf>
    <xf numFmtId="38" fontId="0" fillId="0" borderId="34" xfId="49" applyFont="1" applyFill="1" applyBorder="1" applyAlignment="1" applyProtection="1">
      <alignment vertical="center"/>
      <protection/>
    </xf>
    <xf numFmtId="38" fontId="12" fillId="0" borderId="64" xfId="0" applyNumberFormat="1" applyFont="1" applyFill="1" applyBorder="1" applyAlignment="1" applyProtection="1">
      <alignment vertical="center"/>
      <protection/>
    </xf>
    <xf numFmtId="0" fontId="0" fillId="0" borderId="64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horizontal="right" vertical="center"/>
      <protection/>
    </xf>
    <xf numFmtId="189" fontId="0" fillId="0" borderId="69" xfId="0" applyNumberFormat="1" applyFont="1" applyFill="1" applyBorder="1" applyAlignment="1" applyProtection="1">
      <alignment horizontal="right" vertical="center"/>
      <protection/>
    </xf>
    <xf numFmtId="0" fontId="0" fillId="0" borderId="64" xfId="0" applyFont="1" applyFill="1" applyBorder="1" applyAlignment="1" applyProtection="1">
      <alignment horizontal="right" vertical="center"/>
      <protection/>
    </xf>
    <xf numFmtId="37" fontId="0" fillId="0" borderId="69" xfId="0" applyNumberFormat="1" applyFont="1" applyFill="1" applyBorder="1" applyAlignment="1" applyProtection="1">
      <alignment horizontal="right" vertical="center"/>
      <protection/>
    </xf>
    <xf numFmtId="0" fontId="0" fillId="0" borderId="79" xfId="0" applyFont="1" applyFill="1" applyBorder="1" applyAlignment="1" applyProtection="1">
      <alignment vertical="center"/>
      <protection/>
    </xf>
    <xf numFmtId="37" fontId="0" fillId="0" borderId="81" xfId="0" applyNumberFormat="1" applyFont="1" applyFill="1" applyBorder="1" applyAlignment="1" applyProtection="1">
      <alignment horizontal="right" vertical="center"/>
      <protection/>
    </xf>
    <xf numFmtId="190" fontId="12" fillId="0" borderId="30" xfId="49" applyNumberFormat="1" applyFont="1" applyFill="1" applyBorder="1" applyAlignment="1" applyProtection="1">
      <alignment vertical="center"/>
      <protection/>
    </xf>
    <xf numFmtId="190" fontId="11" fillId="0" borderId="0" xfId="63" applyNumberFormat="1" applyFont="1" applyFill="1" applyBorder="1" applyAlignment="1" applyProtection="1">
      <alignment horizontal="center" vertical="center"/>
      <protection/>
    </xf>
    <xf numFmtId="190" fontId="12" fillId="0" borderId="64" xfId="63" applyNumberFormat="1" applyFont="1" applyFill="1" applyBorder="1" applyAlignment="1" applyProtection="1">
      <alignment vertical="center"/>
      <protection/>
    </xf>
    <xf numFmtId="190" fontId="12" fillId="0" borderId="0" xfId="63" applyNumberFormat="1" applyFont="1" applyFill="1" applyBorder="1" applyAlignment="1" applyProtection="1">
      <alignment vertical="center"/>
      <protection/>
    </xf>
    <xf numFmtId="190" fontId="12" fillId="0" borderId="0" xfId="0" applyNumberFormat="1" applyFont="1" applyFill="1" applyBorder="1" applyAlignment="1">
      <alignment vertical="center"/>
    </xf>
    <xf numFmtId="190" fontId="12" fillId="0" borderId="0" xfId="49" applyNumberFormat="1" applyFont="1" applyFill="1" applyBorder="1" applyAlignment="1">
      <alignment vertical="center"/>
    </xf>
    <xf numFmtId="190" fontId="12" fillId="0" borderId="0" xfId="63" applyNumberFormat="1" applyFont="1" applyFill="1" applyBorder="1" applyAlignment="1" applyProtection="1">
      <alignment horizontal="right" vertical="center"/>
      <protection/>
    </xf>
    <xf numFmtId="190" fontId="0" fillId="0" borderId="36" xfId="63" applyNumberFormat="1" applyFont="1" applyFill="1" applyBorder="1" applyAlignment="1" applyProtection="1">
      <alignment horizontal="center" vertical="center"/>
      <protection/>
    </xf>
    <xf numFmtId="190" fontId="12" fillId="0" borderId="0" xfId="63" applyNumberFormat="1" applyFont="1" applyFill="1" applyBorder="1" applyAlignment="1" applyProtection="1">
      <alignment horizontal="center" vertical="center"/>
      <protection/>
    </xf>
    <xf numFmtId="190" fontId="0" fillId="0" borderId="64" xfId="63" applyNumberFormat="1" applyFont="1" applyFill="1" applyBorder="1" applyAlignment="1" applyProtection="1">
      <alignment vertical="center"/>
      <protection/>
    </xf>
    <xf numFmtId="190" fontId="0" fillId="0" borderId="0" xfId="63" applyNumberFormat="1" applyFont="1" applyFill="1" applyBorder="1" applyAlignment="1" applyProtection="1">
      <alignment vertical="center"/>
      <protection/>
    </xf>
    <xf numFmtId="190" fontId="0" fillId="0" borderId="0" xfId="49" applyNumberFormat="1" applyFont="1" applyFill="1" applyBorder="1" applyAlignment="1">
      <alignment horizontal="right" vertical="center"/>
    </xf>
    <xf numFmtId="190" fontId="0" fillId="0" borderId="0" xfId="63" applyNumberFormat="1" applyFont="1" applyFill="1" applyBorder="1" applyAlignment="1" applyProtection="1">
      <alignment horizontal="center" vertical="center"/>
      <protection/>
    </xf>
    <xf numFmtId="190" fontId="0" fillId="0" borderId="0" xfId="49" applyNumberFormat="1" applyFont="1" applyFill="1" applyBorder="1" applyAlignment="1">
      <alignment vertical="center"/>
    </xf>
    <xf numFmtId="190" fontId="0" fillId="0" borderId="0" xfId="63" applyNumberFormat="1" applyFont="1" applyFill="1" applyAlignment="1" applyProtection="1">
      <alignment vertical="center"/>
      <protection/>
    </xf>
    <xf numFmtId="190" fontId="0" fillId="0" borderId="80" xfId="63" applyNumberFormat="1" applyFont="1" applyFill="1" applyBorder="1" applyAlignment="1" applyProtection="1">
      <alignment horizontal="center" vertical="center"/>
      <protection/>
    </xf>
    <xf numFmtId="190" fontId="0" fillId="0" borderId="34" xfId="63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82" xfId="0" applyFont="1" applyFill="1" applyBorder="1" applyAlignment="1" applyProtection="1">
      <alignment horizontal="center" vertical="center"/>
      <protection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2" fillId="0" borderId="3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8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60" xfId="0" applyFont="1" applyFill="1" applyBorder="1" applyAlignment="1" applyProtection="1">
      <alignment horizontal="distributed" vertical="center" wrapText="1"/>
      <protection/>
    </xf>
    <xf numFmtId="0" fontId="0" fillId="0" borderId="6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59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Alignment="1">
      <alignment vertical="top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85" xfId="0" applyFont="1" applyFill="1" applyBorder="1" applyAlignment="1" applyProtection="1">
      <alignment horizontal="center" vertical="center"/>
      <protection/>
    </xf>
    <xf numFmtId="0" fontId="0" fillId="0" borderId="8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>
      <alignment horizontal="distributed" vertical="center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87" xfId="0" applyFont="1" applyFill="1" applyBorder="1" applyAlignment="1" applyProtection="1">
      <alignment horizontal="center" vertical="center" wrapText="1"/>
      <protection/>
    </xf>
    <xf numFmtId="0" fontId="0" fillId="33" borderId="74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7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88" xfId="0" applyFont="1" applyFill="1" applyBorder="1" applyAlignment="1" applyProtection="1">
      <alignment horizontal="center" vertical="center" wrapText="1"/>
      <protection/>
    </xf>
    <xf numFmtId="0" fontId="0" fillId="33" borderId="89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 wrapText="1"/>
    </xf>
    <xf numFmtId="0" fontId="0" fillId="33" borderId="87" xfId="0" applyFont="1" applyFill="1" applyBorder="1" applyAlignment="1" applyProtection="1">
      <alignment horizontal="distributed" vertical="center" wrapText="1"/>
      <protection/>
    </xf>
    <xf numFmtId="0" fontId="0" fillId="33" borderId="44" xfId="0" applyFont="1" applyFill="1" applyBorder="1" applyAlignment="1">
      <alignment horizontal="distributed" vertical="center" wrapText="1"/>
    </xf>
    <xf numFmtId="0" fontId="0" fillId="33" borderId="77" xfId="0" applyFont="1" applyFill="1" applyBorder="1" applyAlignment="1">
      <alignment horizontal="distributed" vertical="center" wrapText="1"/>
    </xf>
    <xf numFmtId="0" fontId="0" fillId="33" borderId="31" xfId="0" applyFont="1" applyFill="1" applyBorder="1" applyAlignment="1">
      <alignment horizontal="distributed" vertical="center" wrapText="1"/>
    </xf>
    <xf numFmtId="0" fontId="0" fillId="33" borderId="90" xfId="0" applyFont="1" applyFill="1" applyBorder="1" applyAlignment="1" applyProtection="1">
      <alignment horizontal="center" vertical="center"/>
      <protection/>
    </xf>
    <xf numFmtId="0" fontId="0" fillId="33" borderId="7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90" xfId="0" applyFont="1" applyFill="1" applyBorder="1" applyAlignment="1" applyProtection="1">
      <alignment horizontal="center" vertical="center" wrapText="1"/>
      <protection/>
    </xf>
    <xf numFmtId="0" fontId="0" fillId="0" borderId="71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 applyProtection="1">
      <alignment horizontal="center" vertical="center" wrapText="1"/>
      <protection/>
    </xf>
    <xf numFmtId="0" fontId="9" fillId="0" borderId="92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7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63" xfId="0" applyFont="1" applyFill="1" applyBorder="1" applyAlignment="1" applyProtection="1">
      <alignment horizontal="distributed" vertical="center" shrinkToFit="1"/>
      <protection/>
    </xf>
    <xf numFmtId="0" fontId="9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33" borderId="82" xfId="0" applyFont="1" applyFill="1" applyBorder="1" applyAlignment="1" applyProtection="1">
      <alignment horizontal="center" vertical="center"/>
      <protection/>
    </xf>
    <xf numFmtId="0" fontId="0" fillId="33" borderId="82" xfId="0" applyFont="1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63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/>
    </xf>
    <xf numFmtId="0" fontId="0" fillId="33" borderId="88" xfId="0" applyFont="1" applyFill="1" applyBorder="1" applyAlignment="1" applyProtection="1">
      <alignment horizontal="center" vertical="center"/>
      <protection/>
    </xf>
    <xf numFmtId="0" fontId="0" fillId="33" borderId="89" xfId="0" applyFont="1" applyFill="1" applyBorder="1" applyAlignment="1">
      <alignment horizontal="center" vertical="center"/>
    </xf>
    <xf numFmtId="0" fontId="0" fillId="33" borderId="87" xfId="0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63" xfId="0" applyFont="1" applyFill="1" applyBorder="1" applyAlignment="1" applyProtection="1">
      <alignment horizontal="center" vertical="center" shrinkToFit="1"/>
      <protection/>
    </xf>
    <xf numFmtId="0" fontId="14" fillId="33" borderId="0" xfId="0" applyFont="1" applyFill="1" applyBorder="1" applyAlignment="1">
      <alignment horizontal="distributed" vertical="center"/>
    </xf>
    <xf numFmtId="10" fontId="0" fillId="33" borderId="50" xfId="0" applyNumberFormat="1" applyFont="1" applyFill="1" applyBorder="1" applyAlignment="1" applyProtection="1">
      <alignment horizontal="center" vertical="center"/>
      <protection/>
    </xf>
    <xf numFmtId="1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distributed" vertical="center"/>
    </xf>
    <xf numFmtId="0" fontId="0" fillId="0" borderId="9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87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12" fillId="0" borderId="34" xfId="0" applyFont="1" applyFill="1" applyBorder="1" applyAlignment="1" applyProtection="1" quotePrefix="1">
      <alignment horizontal="center" vertical="center"/>
      <protection/>
    </xf>
    <xf numFmtId="0" fontId="12" fillId="0" borderId="35" xfId="0" applyFont="1" applyFill="1" applyBorder="1" applyAlignment="1">
      <alignment horizontal="center" vertical="center"/>
    </xf>
    <xf numFmtId="10" fontId="0" fillId="33" borderId="34" xfId="0" applyNumberFormat="1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4" fillId="0" borderId="11" xfId="0" applyFont="1" applyFill="1" applyBorder="1" applyAlignment="1">
      <alignment horizontal="distributed" vertical="center"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2" fillId="0" borderId="11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1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11" xfId="0" applyFont="1" applyFill="1" applyBorder="1" applyAlignment="1" quotePrefix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88" xfId="0" applyFont="1" applyFill="1" applyBorder="1" applyAlignment="1">
      <alignment horizontal="center" vertical="center" wrapText="1"/>
    </xf>
    <xf numFmtId="0" fontId="17" fillId="0" borderId="90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 applyProtection="1">
      <alignment horizontal="center" vertical="center"/>
      <protection/>
    </xf>
    <xf numFmtId="0" fontId="16" fillId="0" borderId="74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10" xfId="0" applyFont="1" applyFill="1" applyBorder="1" applyAlignment="1">
      <alignment horizontal="distributed" vertical="center" wrapText="1"/>
    </xf>
    <xf numFmtId="0" fontId="0" fillId="0" borderId="88" xfId="0" applyFont="1" applyFill="1" applyBorder="1" applyAlignment="1" applyProtection="1">
      <alignment horizontal="center" vertical="center" wrapText="1"/>
      <protection/>
    </xf>
    <xf numFmtId="0" fontId="0" fillId="0" borderId="87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69" xfId="0" applyNumberFormat="1" applyFont="1" applyFill="1" applyBorder="1" applyAlignment="1" applyProtection="1">
      <alignment horizontal="right" vertical="center"/>
      <protection/>
    </xf>
    <xf numFmtId="0" fontId="0" fillId="0" borderId="94" xfId="0" applyFont="1" applyFill="1" applyBorder="1" applyAlignment="1">
      <alignment horizontal="distributed"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6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9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 applyProtection="1">
      <alignment horizontal="right" vertical="center"/>
      <protection/>
    </xf>
    <xf numFmtId="181" fontId="12" fillId="0" borderId="69" xfId="0" applyNumberFormat="1" applyFont="1" applyFill="1" applyBorder="1" applyAlignment="1" applyProtection="1">
      <alignment horizontal="right" vertical="center"/>
      <protection/>
    </xf>
    <xf numFmtId="0" fontId="0" fillId="0" borderId="95" xfId="0" applyFont="1" applyFill="1" applyBorder="1" applyAlignment="1" applyProtection="1">
      <alignment vertical="center"/>
      <protection/>
    </xf>
    <xf numFmtId="0" fontId="0" fillId="0" borderId="96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distributed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0" fontId="0" fillId="0" borderId="97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 applyProtection="1">
      <alignment horizontal="center" vertical="center"/>
      <protection/>
    </xf>
    <xf numFmtId="0" fontId="0" fillId="0" borderId="100" xfId="0" applyFont="1" applyFill="1" applyBorder="1" applyAlignment="1">
      <alignment horizontal="center" vertical="center"/>
    </xf>
    <xf numFmtId="0" fontId="0" fillId="0" borderId="7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190" fontId="0" fillId="0" borderId="34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101" xfId="0" applyFont="1" applyFill="1" applyBorder="1" applyAlignment="1" applyProtection="1">
      <alignment horizontal="distributed" vertical="center"/>
      <protection/>
    </xf>
    <xf numFmtId="0" fontId="0" fillId="0" borderId="102" xfId="0" applyFont="1" applyFill="1" applyBorder="1" applyAlignment="1">
      <alignment horizontal="distributed" vertical="center"/>
    </xf>
    <xf numFmtId="190" fontId="0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12" fillId="0" borderId="63" xfId="0" applyFont="1" applyFill="1" applyBorder="1" applyAlignment="1" applyProtection="1">
      <alignment horizontal="distributed" vertical="center"/>
      <protection/>
    </xf>
    <xf numFmtId="0" fontId="0" fillId="0" borderId="101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>
      <alignment horizontal="center" vertical="center"/>
    </xf>
    <xf numFmtId="0" fontId="11" fillId="0" borderId="90" xfId="0" applyFont="1" applyFill="1" applyBorder="1" applyAlignment="1" applyProtection="1">
      <alignment horizontal="distributed" vertical="center"/>
      <protection/>
    </xf>
    <xf numFmtId="0" fontId="0" fillId="0" borderId="103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distributed" vertical="center"/>
    </xf>
    <xf numFmtId="0" fontId="12" fillId="0" borderId="32" xfId="0" applyFont="1" applyFill="1" applyBorder="1" applyAlignment="1">
      <alignment horizontal="distributed" vertical="center"/>
    </xf>
    <xf numFmtId="190" fontId="12" fillId="0" borderId="0" xfId="0" applyNumberFormat="1" applyFont="1" applyFill="1" applyAlignment="1">
      <alignment horizontal="right" vertical="center"/>
    </xf>
    <xf numFmtId="190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90" fontId="12" fillId="0" borderId="30" xfId="0" applyNumberFormat="1" applyFont="1" applyFill="1" applyBorder="1" applyAlignment="1">
      <alignment horizontal="right" vertical="center"/>
    </xf>
    <xf numFmtId="0" fontId="12" fillId="0" borderId="63" xfId="0" applyFont="1" applyFill="1" applyBorder="1" applyAlignment="1" quotePrefix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12" fillId="0" borderId="34" xfId="0" applyFont="1" applyFill="1" applyBorder="1" applyAlignment="1" quotePrefix="1">
      <alignment horizontal="center" vertical="center"/>
    </xf>
    <xf numFmtId="0" fontId="12" fillId="0" borderId="35" xfId="0" applyFont="1" applyFill="1" applyBorder="1" applyAlignment="1" quotePrefix="1">
      <alignment horizontal="center" vertical="center"/>
    </xf>
    <xf numFmtId="38" fontId="12" fillId="0" borderId="34" xfId="49" applyFont="1" applyFill="1" applyBorder="1" applyAlignment="1">
      <alignment horizontal="right" vertical="center"/>
    </xf>
    <xf numFmtId="37" fontId="12" fillId="0" borderId="34" xfId="49" applyNumberFormat="1" applyFont="1" applyFill="1" applyBorder="1" applyAlignment="1">
      <alignment horizontal="right" vertical="center"/>
    </xf>
    <xf numFmtId="37" fontId="12" fillId="0" borderId="34" xfId="49" applyNumberFormat="1" applyFont="1" applyFill="1" applyBorder="1" applyAlignment="1">
      <alignment horizontal="right" vertical="center" shrinkToFit="1"/>
    </xf>
    <xf numFmtId="0" fontId="0" fillId="0" borderId="63" xfId="0" applyFont="1" applyFill="1" applyBorder="1" applyAlignment="1" quotePrefix="1">
      <alignment horizontal="center" vertical="center"/>
    </xf>
    <xf numFmtId="37" fontId="0" fillId="0" borderId="0" xfId="49" applyNumberFormat="1" applyFont="1" applyFill="1" applyBorder="1" applyAlignment="1">
      <alignment horizontal="right" vertical="center"/>
    </xf>
    <xf numFmtId="37" fontId="0" fillId="0" borderId="0" xfId="49" applyNumberFormat="1" applyFont="1" applyFill="1" applyBorder="1" applyAlignment="1">
      <alignment horizontal="right" vertical="center" shrinkToFit="1"/>
    </xf>
    <xf numFmtId="38" fontId="0" fillId="0" borderId="30" xfId="49" applyFont="1" applyFill="1" applyBorder="1" applyAlignment="1">
      <alignment horizontal="right" vertical="center"/>
    </xf>
    <xf numFmtId="37" fontId="0" fillId="0" borderId="30" xfId="49" applyNumberFormat="1" applyFont="1" applyFill="1" applyBorder="1" applyAlignment="1">
      <alignment horizontal="right" vertical="center"/>
    </xf>
    <xf numFmtId="37" fontId="0" fillId="0" borderId="30" xfId="49" applyNumberFormat="1" applyFont="1" applyFill="1" applyBorder="1" applyAlignment="1">
      <alignment horizontal="right" vertical="center" shrinkToFit="1"/>
    </xf>
    <xf numFmtId="0" fontId="0" fillId="0" borderId="88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37" fontId="15" fillId="0" borderId="0" xfId="63" applyNumberFormat="1" applyFont="1" applyFill="1" applyBorder="1" applyAlignment="1" applyProtection="1">
      <alignment horizontal="center" vertical="center"/>
      <protection/>
    </xf>
    <xf numFmtId="37" fontId="12" fillId="0" borderId="0" xfId="63" applyNumberFormat="1" applyFont="1" applyFill="1" applyBorder="1" applyAlignment="1" applyProtection="1">
      <alignment horizontal="distributed" vertical="center"/>
      <protection/>
    </xf>
    <xf numFmtId="0" fontId="12" fillId="0" borderId="0" xfId="63" applyFont="1" applyFill="1" applyBorder="1" applyAlignment="1">
      <alignment horizontal="distributed" vertical="center"/>
      <protection/>
    </xf>
    <xf numFmtId="37" fontId="0" fillId="0" borderId="42" xfId="63" applyNumberFormat="1" applyFont="1" applyFill="1" applyBorder="1" applyAlignment="1" applyProtection="1">
      <alignment horizontal="center" vertical="center"/>
      <protection/>
    </xf>
    <xf numFmtId="37" fontId="0" fillId="0" borderId="82" xfId="63" applyNumberFormat="1" applyFont="1" applyFill="1" applyBorder="1" applyAlignment="1" applyProtection="1">
      <alignment horizontal="center" vertical="center"/>
      <protection/>
    </xf>
    <xf numFmtId="37" fontId="0" fillId="0" borderId="88" xfId="63" applyNumberFormat="1" applyFont="1" applyFill="1" applyBorder="1" applyAlignment="1" applyProtection="1">
      <alignment horizontal="center" vertical="center" wrapText="1"/>
      <protection/>
    </xf>
    <xf numFmtId="0" fontId="0" fillId="0" borderId="71" xfId="63" applyFont="1" applyFill="1" applyBorder="1" applyAlignment="1">
      <alignment horizontal="center" vertical="center" wrapText="1"/>
      <protection/>
    </xf>
    <xf numFmtId="37" fontId="0" fillId="0" borderId="74" xfId="63" applyNumberFormat="1" applyFont="1" applyFill="1" applyBorder="1" applyAlignment="1" applyProtection="1">
      <alignment horizontal="center" vertical="center"/>
      <protection/>
    </xf>
    <xf numFmtId="0" fontId="0" fillId="0" borderId="44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31" xfId="63" applyFont="1" applyFill="1" applyBorder="1" applyAlignment="1">
      <alignment horizontal="center" vertical="center"/>
      <protection/>
    </xf>
    <xf numFmtId="0" fontId="12" fillId="0" borderId="63" xfId="63" applyFont="1" applyFill="1" applyBorder="1" applyAlignment="1">
      <alignment horizontal="distributed" vertical="center"/>
      <protection/>
    </xf>
    <xf numFmtId="37" fontId="12" fillId="0" borderId="30" xfId="63" applyNumberFormat="1" applyFont="1" applyFill="1" applyBorder="1" applyAlignment="1" applyProtection="1">
      <alignment horizontal="distributed" vertical="center"/>
      <protection/>
    </xf>
    <xf numFmtId="0" fontId="12" fillId="0" borderId="32" xfId="63" applyFont="1" applyFill="1" applyBorder="1" applyAlignment="1">
      <alignment horizontal="distributed" vertical="center"/>
      <protection/>
    </xf>
    <xf numFmtId="0" fontId="12" fillId="0" borderId="11" xfId="63" applyFont="1" applyFill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_２２４２３４Ｒ" xfId="63"/>
    <cellStyle name="Followed Hyperlink" xfId="64"/>
    <cellStyle name="未定義" xfId="65"/>
    <cellStyle name="良い" xfId="66"/>
  </cellStyles>
  <dxfs count="20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66675</xdr:rowOff>
    </xdr:from>
    <xdr:to>
      <xdr:col>1</xdr:col>
      <xdr:colOff>114300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57425" y="50101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66675</xdr:rowOff>
    </xdr:from>
    <xdr:to>
      <xdr:col>1</xdr:col>
      <xdr:colOff>114300</xdr:colOff>
      <xdr:row>24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25742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66675</xdr:rowOff>
    </xdr:from>
    <xdr:to>
      <xdr:col>1</xdr:col>
      <xdr:colOff>114300</xdr:colOff>
      <xdr:row>26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225742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66675</xdr:rowOff>
    </xdr:from>
    <xdr:to>
      <xdr:col>1</xdr:col>
      <xdr:colOff>114300</xdr:colOff>
      <xdr:row>28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25742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66675</xdr:rowOff>
    </xdr:from>
    <xdr:to>
      <xdr:col>1</xdr:col>
      <xdr:colOff>114300</xdr:colOff>
      <xdr:row>30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25742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66675</xdr:rowOff>
    </xdr:from>
    <xdr:to>
      <xdr:col>1</xdr:col>
      <xdr:colOff>114300</xdr:colOff>
      <xdr:row>32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225742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1</xdr:col>
      <xdr:colOff>114300</xdr:colOff>
      <xdr:row>34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225742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66675</xdr:rowOff>
    </xdr:from>
    <xdr:to>
      <xdr:col>1</xdr:col>
      <xdr:colOff>114300</xdr:colOff>
      <xdr:row>36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225742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225742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66675</xdr:rowOff>
    </xdr:from>
    <xdr:to>
      <xdr:col>1</xdr:col>
      <xdr:colOff>114300</xdr:colOff>
      <xdr:row>40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225742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66675</xdr:rowOff>
    </xdr:from>
    <xdr:to>
      <xdr:col>1</xdr:col>
      <xdr:colOff>114300</xdr:colOff>
      <xdr:row>42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225742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225742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225742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66675</xdr:rowOff>
    </xdr:from>
    <xdr:to>
      <xdr:col>1</xdr:col>
      <xdr:colOff>114300</xdr:colOff>
      <xdr:row>46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225742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225742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</xdr:rowOff>
    </xdr:from>
    <xdr:to>
      <xdr:col>10</xdr:col>
      <xdr:colOff>104775</xdr:colOff>
      <xdr:row>22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2525375" y="5010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66675</xdr:rowOff>
    </xdr:from>
    <xdr:to>
      <xdr:col>10</xdr:col>
      <xdr:colOff>104775</xdr:colOff>
      <xdr:row>24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1252537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104775</xdr:colOff>
      <xdr:row>26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252537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66675</xdr:rowOff>
    </xdr:from>
    <xdr:to>
      <xdr:col>10</xdr:col>
      <xdr:colOff>104775</xdr:colOff>
      <xdr:row>28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1252537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66675</xdr:rowOff>
    </xdr:from>
    <xdr:to>
      <xdr:col>10</xdr:col>
      <xdr:colOff>104775</xdr:colOff>
      <xdr:row>30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1252537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66675</xdr:rowOff>
    </xdr:from>
    <xdr:to>
      <xdr:col>10</xdr:col>
      <xdr:colOff>104775</xdr:colOff>
      <xdr:row>34</xdr:row>
      <xdr:rowOff>180975</xdr:rowOff>
    </xdr:to>
    <xdr:sp>
      <xdr:nvSpPr>
        <xdr:cNvPr id="21" name="AutoShape 21"/>
        <xdr:cNvSpPr>
          <a:spLocks/>
        </xdr:cNvSpPr>
      </xdr:nvSpPr>
      <xdr:spPr>
        <a:xfrm>
          <a:off x="1252537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66675</xdr:rowOff>
    </xdr:from>
    <xdr:to>
      <xdr:col>10</xdr:col>
      <xdr:colOff>104775</xdr:colOff>
      <xdr:row>40</xdr:row>
      <xdr:rowOff>180975</xdr:rowOff>
    </xdr:to>
    <xdr:sp>
      <xdr:nvSpPr>
        <xdr:cNvPr id="22" name="AutoShape 22"/>
        <xdr:cNvSpPr>
          <a:spLocks/>
        </xdr:cNvSpPr>
      </xdr:nvSpPr>
      <xdr:spPr>
        <a:xfrm>
          <a:off x="1252537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66675</xdr:rowOff>
    </xdr:from>
    <xdr:to>
      <xdr:col>10</xdr:col>
      <xdr:colOff>104775</xdr:colOff>
      <xdr:row>42</xdr:row>
      <xdr:rowOff>180975</xdr:rowOff>
    </xdr:to>
    <xdr:sp>
      <xdr:nvSpPr>
        <xdr:cNvPr id="23" name="AutoShape 23"/>
        <xdr:cNvSpPr>
          <a:spLocks/>
        </xdr:cNvSpPr>
      </xdr:nvSpPr>
      <xdr:spPr>
        <a:xfrm>
          <a:off x="1252537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104775</xdr:colOff>
      <xdr:row>44</xdr:row>
      <xdr:rowOff>180975</xdr:rowOff>
    </xdr:to>
    <xdr:sp>
      <xdr:nvSpPr>
        <xdr:cNvPr id="24" name="AutoShape 24"/>
        <xdr:cNvSpPr>
          <a:spLocks/>
        </xdr:cNvSpPr>
      </xdr:nvSpPr>
      <xdr:spPr>
        <a:xfrm>
          <a:off x="1252537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25" name="AutoShape 25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66675</xdr:rowOff>
    </xdr:from>
    <xdr:to>
      <xdr:col>1</xdr:col>
      <xdr:colOff>114300</xdr:colOff>
      <xdr:row>48</xdr:row>
      <xdr:rowOff>180975</xdr:rowOff>
    </xdr:to>
    <xdr:sp>
      <xdr:nvSpPr>
        <xdr:cNvPr id="26" name="AutoShape 27"/>
        <xdr:cNvSpPr>
          <a:spLocks/>
        </xdr:cNvSpPr>
      </xdr:nvSpPr>
      <xdr:spPr>
        <a:xfrm>
          <a:off x="2257425" y="10953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104775</xdr:colOff>
      <xdr:row>32</xdr:row>
      <xdr:rowOff>180975</xdr:rowOff>
    </xdr:to>
    <xdr:sp>
      <xdr:nvSpPr>
        <xdr:cNvPr id="27" name="AutoShape 28"/>
        <xdr:cNvSpPr>
          <a:spLocks/>
        </xdr:cNvSpPr>
      </xdr:nvSpPr>
      <xdr:spPr>
        <a:xfrm>
          <a:off x="1252537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66675</xdr:rowOff>
    </xdr:from>
    <xdr:to>
      <xdr:col>10</xdr:col>
      <xdr:colOff>104775</xdr:colOff>
      <xdr:row>36</xdr:row>
      <xdr:rowOff>180975</xdr:rowOff>
    </xdr:to>
    <xdr:sp>
      <xdr:nvSpPr>
        <xdr:cNvPr id="28" name="AutoShape 29"/>
        <xdr:cNvSpPr>
          <a:spLocks/>
        </xdr:cNvSpPr>
      </xdr:nvSpPr>
      <xdr:spPr>
        <a:xfrm>
          <a:off x="1252537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104775</xdr:colOff>
      <xdr:row>38</xdr:row>
      <xdr:rowOff>180975</xdr:rowOff>
    </xdr:to>
    <xdr:sp>
      <xdr:nvSpPr>
        <xdr:cNvPr id="29" name="AutoShape 30"/>
        <xdr:cNvSpPr>
          <a:spLocks/>
        </xdr:cNvSpPr>
      </xdr:nvSpPr>
      <xdr:spPr>
        <a:xfrm>
          <a:off x="1252537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</xdr:rowOff>
    </xdr:from>
    <xdr:to>
      <xdr:col>10</xdr:col>
      <xdr:colOff>104775</xdr:colOff>
      <xdr:row>22</xdr:row>
      <xdr:rowOff>180975</xdr:rowOff>
    </xdr:to>
    <xdr:sp>
      <xdr:nvSpPr>
        <xdr:cNvPr id="30" name="AutoShape 31"/>
        <xdr:cNvSpPr>
          <a:spLocks/>
        </xdr:cNvSpPr>
      </xdr:nvSpPr>
      <xdr:spPr>
        <a:xfrm>
          <a:off x="12525375" y="5010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66675</xdr:rowOff>
    </xdr:from>
    <xdr:to>
      <xdr:col>10</xdr:col>
      <xdr:colOff>104775</xdr:colOff>
      <xdr:row>24</xdr:row>
      <xdr:rowOff>180975</xdr:rowOff>
    </xdr:to>
    <xdr:sp>
      <xdr:nvSpPr>
        <xdr:cNvPr id="31" name="AutoShape 32"/>
        <xdr:cNvSpPr>
          <a:spLocks/>
        </xdr:cNvSpPr>
      </xdr:nvSpPr>
      <xdr:spPr>
        <a:xfrm>
          <a:off x="1252537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104775</xdr:colOff>
      <xdr:row>26</xdr:row>
      <xdr:rowOff>180975</xdr:rowOff>
    </xdr:to>
    <xdr:sp>
      <xdr:nvSpPr>
        <xdr:cNvPr id="32" name="AutoShape 33"/>
        <xdr:cNvSpPr>
          <a:spLocks/>
        </xdr:cNvSpPr>
      </xdr:nvSpPr>
      <xdr:spPr>
        <a:xfrm>
          <a:off x="1252537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66675</xdr:rowOff>
    </xdr:from>
    <xdr:to>
      <xdr:col>10</xdr:col>
      <xdr:colOff>104775</xdr:colOff>
      <xdr:row>28</xdr:row>
      <xdr:rowOff>180975</xdr:rowOff>
    </xdr:to>
    <xdr:sp>
      <xdr:nvSpPr>
        <xdr:cNvPr id="33" name="AutoShape 34"/>
        <xdr:cNvSpPr>
          <a:spLocks/>
        </xdr:cNvSpPr>
      </xdr:nvSpPr>
      <xdr:spPr>
        <a:xfrm>
          <a:off x="1252537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66675</xdr:rowOff>
    </xdr:from>
    <xdr:to>
      <xdr:col>10</xdr:col>
      <xdr:colOff>104775</xdr:colOff>
      <xdr:row>30</xdr:row>
      <xdr:rowOff>180975</xdr:rowOff>
    </xdr:to>
    <xdr:sp>
      <xdr:nvSpPr>
        <xdr:cNvPr id="34" name="AutoShape 35"/>
        <xdr:cNvSpPr>
          <a:spLocks/>
        </xdr:cNvSpPr>
      </xdr:nvSpPr>
      <xdr:spPr>
        <a:xfrm>
          <a:off x="1252537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66675</xdr:rowOff>
    </xdr:from>
    <xdr:to>
      <xdr:col>10</xdr:col>
      <xdr:colOff>104775</xdr:colOff>
      <xdr:row>34</xdr:row>
      <xdr:rowOff>180975</xdr:rowOff>
    </xdr:to>
    <xdr:sp>
      <xdr:nvSpPr>
        <xdr:cNvPr id="35" name="AutoShape 36"/>
        <xdr:cNvSpPr>
          <a:spLocks/>
        </xdr:cNvSpPr>
      </xdr:nvSpPr>
      <xdr:spPr>
        <a:xfrm>
          <a:off x="1252537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66675</xdr:rowOff>
    </xdr:from>
    <xdr:to>
      <xdr:col>10</xdr:col>
      <xdr:colOff>104775</xdr:colOff>
      <xdr:row>40</xdr:row>
      <xdr:rowOff>180975</xdr:rowOff>
    </xdr:to>
    <xdr:sp>
      <xdr:nvSpPr>
        <xdr:cNvPr id="36" name="AutoShape 37"/>
        <xdr:cNvSpPr>
          <a:spLocks/>
        </xdr:cNvSpPr>
      </xdr:nvSpPr>
      <xdr:spPr>
        <a:xfrm>
          <a:off x="1252537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66675</xdr:rowOff>
    </xdr:from>
    <xdr:to>
      <xdr:col>10</xdr:col>
      <xdr:colOff>104775</xdr:colOff>
      <xdr:row>42</xdr:row>
      <xdr:rowOff>180975</xdr:rowOff>
    </xdr:to>
    <xdr:sp>
      <xdr:nvSpPr>
        <xdr:cNvPr id="37" name="AutoShape 38"/>
        <xdr:cNvSpPr>
          <a:spLocks/>
        </xdr:cNvSpPr>
      </xdr:nvSpPr>
      <xdr:spPr>
        <a:xfrm>
          <a:off x="1252537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104775</xdr:colOff>
      <xdr:row>44</xdr:row>
      <xdr:rowOff>180975</xdr:rowOff>
    </xdr:to>
    <xdr:sp>
      <xdr:nvSpPr>
        <xdr:cNvPr id="38" name="AutoShape 39"/>
        <xdr:cNvSpPr>
          <a:spLocks/>
        </xdr:cNvSpPr>
      </xdr:nvSpPr>
      <xdr:spPr>
        <a:xfrm>
          <a:off x="1252537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39" name="AutoShape 40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104775</xdr:colOff>
      <xdr:row>32</xdr:row>
      <xdr:rowOff>180975</xdr:rowOff>
    </xdr:to>
    <xdr:sp>
      <xdr:nvSpPr>
        <xdr:cNvPr id="40" name="AutoShape 42"/>
        <xdr:cNvSpPr>
          <a:spLocks/>
        </xdr:cNvSpPr>
      </xdr:nvSpPr>
      <xdr:spPr>
        <a:xfrm>
          <a:off x="1252537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66675</xdr:rowOff>
    </xdr:from>
    <xdr:to>
      <xdr:col>10</xdr:col>
      <xdr:colOff>104775</xdr:colOff>
      <xdr:row>36</xdr:row>
      <xdr:rowOff>180975</xdr:rowOff>
    </xdr:to>
    <xdr:sp>
      <xdr:nvSpPr>
        <xdr:cNvPr id="41" name="AutoShape 43"/>
        <xdr:cNvSpPr>
          <a:spLocks/>
        </xdr:cNvSpPr>
      </xdr:nvSpPr>
      <xdr:spPr>
        <a:xfrm>
          <a:off x="1252537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104775</xdr:colOff>
      <xdr:row>38</xdr:row>
      <xdr:rowOff>180975</xdr:rowOff>
    </xdr:to>
    <xdr:sp>
      <xdr:nvSpPr>
        <xdr:cNvPr id="42" name="AutoShape 44"/>
        <xdr:cNvSpPr>
          <a:spLocks/>
        </xdr:cNvSpPr>
      </xdr:nvSpPr>
      <xdr:spPr>
        <a:xfrm>
          <a:off x="1252537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43" name="AutoShape 24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66675</xdr:rowOff>
    </xdr:from>
    <xdr:to>
      <xdr:col>10</xdr:col>
      <xdr:colOff>104775</xdr:colOff>
      <xdr:row>48</xdr:row>
      <xdr:rowOff>180975</xdr:rowOff>
    </xdr:to>
    <xdr:sp>
      <xdr:nvSpPr>
        <xdr:cNvPr id="44" name="AutoShape 25"/>
        <xdr:cNvSpPr>
          <a:spLocks/>
        </xdr:cNvSpPr>
      </xdr:nvSpPr>
      <xdr:spPr>
        <a:xfrm>
          <a:off x="12525375" y="10953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1571625</xdr:colOff>
      <xdr:row>49</xdr:row>
      <xdr:rowOff>28575</xdr:rowOff>
    </xdr:from>
    <xdr:to>
      <xdr:col>10</xdr:col>
      <xdr:colOff>104775</xdr:colOff>
      <xdr:row>51</xdr:row>
      <xdr:rowOff>180975</xdr:rowOff>
    </xdr:to>
    <xdr:sp>
      <xdr:nvSpPr>
        <xdr:cNvPr id="45" name="AutoShape 26"/>
        <xdr:cNvSpPr>
          <a:spLocks/>
        </xdr:cNvSpPr>
      </xdr:nvSpPr>
      <xdr:spPr>
        <a:xfrm>
          <a:off x="12515850" y="11372850"/>
          <a:ext cx="114300" cy="609600"/>
        </a:xfrm>
        <a:prstGeom prst="leftBrace">
          <a:avLst>
            <a:gd name="adj" fmla="val -411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46" name="AutoShape 39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18</xdr:row>
      <xdr:rowOff>85725</xdr:rowOff>
    </xdr:from>
    <xdr:to>
      <xdr:col>3</xdr:col>
      <xdr:colOff>38100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38350" y="40767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85725</xdr:rowOff>
    </xdr:from>
    <xdr:to>
      <xdr:col>3</xdr:col>
      <xdr:colOff>38100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038350" y="62674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36</xdr:row>
      <xdr:rowOff>85725</xdr:rowOff>
    </xdr:from>
    <xdr:to>
      <xdr:col>3</xdr:col>
      <xdr:colOff>38100</xdr:colOff>
      <xdr:row>37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2038350" y="80200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66675</xdr:rowOff>
    </xdr:from>
    <xdr:to>
      <xdr:col>14</xdr:col>
      <xdr:colOff>114300</xdr:colOff>
      <xdr:row>20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3773150" y="4276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66675</xdr:rowOff>
    </xdr:from>
    <xdr:to>
      <xdr:col>14</xdr:col>
      <xdr:colOff>114300</xdr:colOff>
      <xdr:row>23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3773150" y="49339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66675</xdr:rowOff>
    </xdr:from>
    <xdr:to>
      <xdr:col>14</xdr:col>
      <xdr:colOff>114300</xdr:colOff>
      <xdr:row>25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3773150" y="53721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26</xdr:row>
      <xdr:rowOff>66675</xdr:rowOff>
    </xdr:from>
    <xdr:to>
      <xdr:col>14</xdr:col>
      <xdr:colOff>114300</xdr:colOff>
      <xdr:row>27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13773150" y="58102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66675</xdr:rowOff>
    </xdr:from>
    <xdr:to>
      <xdr:col>14</xdr:col>
      <xdr:colOff>114300</xdr:colOff>
      <xdr:row>29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3773150" y="62484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31</xdr:row>
      <xdr:rowOff>66675</xdr:rowOff>
    </xdr:from>
    <xdr:to>
      <xdr:col>14</xdr:col>
      <xdr:colOff>114300</xdr:colOff>
      <xdr:row>32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3773150" y="69056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33</xdr:row>
      <xdr:rowOff>66675</xdr:rowOff>
    </xdr:from>
    <xdr:to>
      <xdr:col>14</xdr:col>
      <xdr:colOff>114300</xdr:colOff>
      <xdr:row>34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3773150" y="73437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66675</xdr:rowOff>
    </xdr:from>
    <xdr:to>
      <xdr:col>14</xdr:col>
      <xdr:colOff>114300</xdr:colOff>
      <xdr:row>37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773150" y="8001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38</xdr:row>
      <xdr:rowOff>66675</xdr:rowOff>
    </xdr:from>
    <xdr:to>
      <xdr:col>14</xdr:col>
      <xdr:colOff>114300</xdr:colOff>
      <xdr:row>39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3773150" y="84391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42</xdr:row>
      <xdr:rowOff>66675</xdr:rowOff>
    </xdr:from>
    <xdr:to>
      <xdr:col>14</xdr:col>
      <xdr:colOff>114300</xdr:colOff>
      <xdr:row>43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3773150" y="93154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47</xdr:row>
      <xdr:rowOff>85725</xdr:rowOff>
    </xdr:from>
    <xdr:to>
      <xdr:col>14</xdr:col>
      <xdr:colOff>142875</xdr:colOff>
      <xdr:row>48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3801725" y="104298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85725</xdr:rowOff>
    </xdr:from>
    <xdr:to>
      <xdr:col>3</xdr:col>
      <xdr:colOff>38100</xdr:colOff>
      <xdr:row>31</xdr:row>
      <xdr:rowOff>142875</xdr:rowOff>
    </xdr:to>
    <xdr:sp>
      <xdr:nvSpPr>
        <xdr:cNvPr id="19" name="AutoShape 19"/>
        <xdr:cNvSpPr>
          <a:spLocks/>
        </xdr:cNvSpPr>
      </xdr:nvSpPr>
      <xdr:spPr>
        <a:xfrm>
          <a:off x="2038350" y="67056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20" name="AutoShape 20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85725</xdr:rowOff>
    </xdr:from>
    <xdr:to>
      <xdr:col>3</xdr:col>
      <xdr:colOff>38100</xdr:colOff>
      <xdr:row>35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2038350" y="75819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24" name="AutoShape 24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25" name="AutoShape 25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85725</xdr:rowOff>
    </xdr:from>
    <xdr:to>
      <xdr:col>3</xdr:col>
      <xdr:colOff>38100</xdr:colOff>
      <xdr:row>35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2038350" y="75819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29" name="AutoShape 29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30" name="AutoShape 30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31" name="AutoShape 31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85725</xdr:rowOff>
    </xdr:from>
    <xdr:to>
      <xdr:col>3</xdr:col>
      <xdr:colOff>38100</xdr:colOff>
      <xdr:row>29</xdr:row>
      <xdr:rowOff>142875</xdr:rowOff>
    </xdr:to>
    <xdr:sp>
      <xdr:nvSpPr>
        <xdr:cNvPr id="32" name="AutoShape 32"/>
        <xdr:cNvSpPr>
          <a:spLocks/>
        </xdr:cNvSpPr>
      </xdr:nvSpPr>
      <xdr:spPr>
        <a:xfrm>
          <a:off x="2038350" y="62674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85725</xdr:rowOff>
    </xdr:from>
    <xdr:to>
      <xdr:col>3</xdr:col>
      <xdr:colOff>38100</xdr:colOff>
      <xdr:row>31</xdr:row>
      <xdr:rowOff>142875</xdr:rowOff>
    </xdr:to>
    <xdr:sp>
      <xdr:nvSpPr>
        <xdr:cNvPr id="33" name="AutoShape 33"/>
        <xdr:cNvSpPr>
          <a:spLocks/>
        </xdr:cNvSpPr>
      </xdr:nvSpPr>
      <xdr:spPr>
        <a:xfrm>
          <a:off x="2038350" y="67056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0</xdr:rowOff>
    </xdr:from>
    <xdr:to>
      <xdr:col>14</xdr:col>
      <xdr:colOff>114300</xdr:colOff>
      <xdr:row>30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3773150" y="6619875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114300</xdr:colOff>
      <xdr:row>35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773150" y="771525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40</xdr:row>
      <xdr:rowOff>66675</xdr:rowOff>
    </xdr:from>
    <xdr:to>
      <xdr:col>14</xdr:col>
      <xdr:colOff>114300</xdr:colOff>
      <xdr:row>41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3773150" y="88773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45</xdr:row>
      <xdr:rowOff>85725</xdr:rowOff>
    </xdr:from>
    <xdr:to>
      <xdr:col>14</xdr:col>
      <xdr:colOff>114300</xdr:colOff>
      <xdr:row>46</xdr:row>
      <xdr:rowOff>180975</xdr:rowOff>
    </xdr:to>
    <xdr:sp>
      <xdr:nvSpPr>
        <xdr:cNvPr id="38" name="AutoShape 38"/>
        <xdr:cNvSpPr>
          <a:spLocks/>
        </xdr:cNvSpPr>
      </xdr:nvSpPr>
      <xdr:spPr>
        <a:xfrm>
          <a:off x="13773150" y="9991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21</xdr:row>
      <xdr:rowOff>114300</xdr:rowOff>
    </xdr:from>
    <xdr:to>
      <xdr:col>17</xdr:col>
      <xdr:colOff>114300</xdr:colOff>
      <xdr:row>23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7878425" y="49720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123825</xdr:rowOff>
    </xdr:from>
    <xdr:to>
      <xdr:col>17</xdr:col>
      <xdr:colOff>104775</xdr:colOff>
      <xdr:row>25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17868900" y="5667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123825</xdr:rowOff>
    </xdr:from>
    <xdr:to>
      <xdr:col>17</xdr:col>
      <xdr:colOff>104775</xdr:colOff>
      <xdr:row>27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17868900" y="6124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123825</xdr:rowOff>
    </xdr:from>
    <xdr:to>
      <xdr:col>17</xdr:col>
      <xdr:colOff>104775</xdr:colOff>
      <xdr:row>29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17868900" y="6581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123825</xdr:rowOff>
    </xdr:from>
    <xdr:to>
      <xdr:col>17</xdr:col>
      <xdr:colOff>104775</xdr:colOff>
      <xdr:row>31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17868900" y="7038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123825</xdr:rowOff>
    </xdr:from>
    <xdr:to>
      <xdr:col>17</xdr:col>
      <xdr:colOff>104775</xdr:colOff>
      <xdr:row>33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17868900" y="7496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123825</xdr:rowOff>
    </xdr:from>
    <xdr:to>
      <xdr:col>17</xdr:col>
      <xdr:colOff>104775</xdr:colOff>
      <xdr:row>37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17868900" y="8410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123825</xdr:rowOff>
    </xdr:from>
    <xdr:to>
      <xdr:col>17</xdr:col>
      <xdr:colOff>104775</xdr:colOff>
      <xdr:row>35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17868900" y="7953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19</xdr:col>
      <xdr:colOff>0</xdr:colOff>
      <xdr:row>46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6621125" y="10344150"/>
          <a:ext cx="2266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47</xdr:row>
      <xdr:rowOff>114300</xdr:rowOff>
    </xdr:from>
    <xdr:to>
      <xdr:col>17</xdr:col>
      <xdr:colOff>114300</xdr:colOff>
      <xdr:row>48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17878425" y="109156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123825</xdr:rowOff>
    </xdr:from>
    <xdr:to>
      <xdr:col>17</xdr:col>
      <xdr:colOff>104775</xdr:colOff>
      <xdr:row>50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17868900" y="11382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123825</xdr:rowOff>
    </xdr:from>
    <xdr:to>
      <xdr:col>17</xdr:col>
      <xdr:colOff>104775</xdr:colOff>
      <xdr:row>52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17868900" y="11839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123825</xdr:rowOff>
    </xdr:from>
    <xdr:to>
      <xdr:col>17</xdr:col>
      <xdr:colOff>104775</xdr:colOff>
      <xdr:row>54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17868900" y="12296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55</xdr:row>
      <xdr:rowOff>123825</xdr:rowOff>
    </xdr:from>
    <xdr:to>
      <xdr:col>17</xdr:col>
      <xdr:colOff>104775</xdr:colOff>
      <xdr:row>56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17868900" y="12753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57</xdr:row>
      <xdr:rowOff>123825</xdr:rowOff>
    </xdr:from>
    <xdr:to>
      <xdr:col>17</xdr:col>
      <xdr:colOff>104775</xdr:colOff>
      <xdr:row>58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17868900" y="13211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123825</xdr:rowOff>
    </xdr:from>
    <xdr:to>
      <xdr:col>17</xdr:col>
      <xdr:colOff>104775</xdr:colOff>
      <xdr:row>62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17868900" y="14125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123825</xdr:rowOff>
    </xdr:from>
    <xdr:to>
      <xdr:col>17</xdr:col>
      <xdr:colOff>104775</xdr:colOff>
      <xdr:row>60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17868900" y="13668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123825</xdr:rowOff>
    </xdr:from>
    <xdr:to>
      <xdr:col>17</xdr:col>
      <xdr:colOff>104775</xdr:colOff>
      <xdr:row>39</xdr:row>
      <xdr:rowOff>228600</xdr:rowOff>
    </xdr:to>
    <xdr:sp>
      <xdr:nvSpPr>
        <xdr:cNvPr id="18" name="AutoShape 18"/>
        <xdr:cNvSpPr>
          <a:spLocks/>
        </xdr:cNvSpPr>
      </xdr:nvSpPr>
      <xdr:spPr>
        <a:xfrm>
          <a:off x="17868900" y="8867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63</xdr:row>
      <xdr:rowOff>104775</xdr:rowOff>
    </xdr:from>
    <xdr:to>
      <xdr:col>17</xdr:col>
      <xdr:colOff>114300</xdr:colOff>
      <xdr:row>64</xdr:row>
      <xdr:rowOff>219075</xdr:rowOff>
    </xdr:to>
    <xdr:sp>
      <xdr:nvSpPr>
        <xdr:cNvPr id="19" name="AutoShape 19"/>
        <xdr:cNvSpPr>
          <a:spLocks/>
        </xdr:cNvSpPr>
      </xdr:nvSpPr>
      <xdr:spPr>
        <a:xfrm>
          <a:off x="17878425" y="145637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21</xdr:row>
      <xdr:rowOff>114300</xdr:rowOff>
    </xdr:from>
    <xdr:to>
      <xdr:col>17</xdr:col>
      <xdr:colOff>114300</xdr:colOff>
      <xdr:row>23</xdr:row>
      <xdr:rowOff>219075</xdr:rowOff>
    </xdr:to>
    <xdr:sp>
      <xdr:nvSpPr>
        <xdr:cNvPr id="20" name="AutoShape 1"/>
        <xdr:cNvSpPr>
          <a:spLocks/>
        </xdr:cNvSpPr>
      </xdr:nvSpPr>
      <xdr:spPr>
        <a:xfrm>
          <a:off x="17878425" y="49720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123825</xdr:rowOff>
    </xdr:from>
    <xdr:to>
      <xdr:col>17</xdr:col>
      <xdr:colOff>104775</xdr:colOff>
      <xdr:row>25</xdr:row>
      <xdr:rowOff>228600</xdr:rowOff>
    </xdr:to>
    <xdr:sp>
      <xdr:nvSpPr>
        <xdr:cNvPr id="21" name="AutoShape 2"/>
        <xdr:cNvSpPr>
          <a:spLocks/>
        </xdr:cNvSpPr>
      </xdr:nvSpPr>
      <xdr:spPr>
        <a:xfrm>
          <a:off x="17868900" y="5667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123825</xdr:rowOff>
    </xdr:from>
    <xdr:to>
      <xdr:col>17</xdr:col>
      <xdr:colOff>104775</xdr:colOff>
      <xdr:row>27</xdr:row>
      <xdr:rowOff>228600</xdr:rowOff>
    </xdr:to>
    <xdr:sp>
      <xdr:nvSpPr>
        <xdr:cNvPr id="22" name="AutoShape 3"/>
        <xdr:cNvSpPr>
          <a:spLocks/>
        </xdr:cNvSpPr>
      </xdr:nvSpPr>
      <xdr:spPr>
        <a:xfrm>
          <a:off x="17868900" y="6124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123825</xdr:rowOff>
    </xdr:from>
    <xdr:to>
      <xdr:col>17</xdr:col>
      <xdr:colOff>104775</xdr:colOff>
      <xdr:row>29</xdr:row>
      <xdr:rowOff>228600</xdr:rowOff>
    </xdr:to>
    <xdr:sp>
      <xdr:nvSpPr>
        <xdr:cNvPr id="23" name="AutoShape 4"/>
        <xdr:cNvSpPr>
          <a:spLocks/>
        </xdr:cNvSpPr>
      </xdr:nvSpPr>
      <xdr:spPr>
        <a:xfrm>
          <a:off x="17868900" y="6581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123825</xdr:rowOff>
    </xdr:from>
    <xdr:to>
      <xdr:col>17</xdr:col>
      <xdr:colOff>104775</xdr:colOff>
      <xdr:row>31</xdr:row>
      <xdr:rowOff>228600</xdr:rowOff>
    </xdr:to>
    <xdr:sp>
      <xdr:nvSpPr>
        <xdr:cNvPr id="24" name="AutoShape 5"/>
        <xdr:cNvSpPr>
          <a:spLocks/>
        </xdr:cNvSpPr>
      </xdr:nvSpPr>
      <xdr:spPr>
        <a:xfrm>
          <a:off x="17868900" y="7038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123825</xdr:rowOff>
    </xdr:from>
    <xdr:to>
      <xdr:col>17</xdr:col>
      <xdr:colOff>104775</xdr:colOff>
      <xdr:row>33</xdr:row>
      <xdr:rowOff>228600</xdr:rowOff>
    </xdr:to>
    <xdr:sp>
      <xdr:nvSpPr>
        <xdr:cNvPr id="25" name="AutoShape 6"/>
        <xdr:cNvSpPr>
          <a:spLocks/>
        </xdr:cNvSpPr>
      </xdr:nvSpPr>
      <xdr:spPr>
        <a:xfrm>
          <a:off x="17868900" y="7496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123825</xdr:rowOff>
    </xdr:from>
    <xdr:to>
      <xdr:col>17</xdr:col>
      <xdr:colOff>104775</xdr:colOff>
      <xdr:row>37</xdr:row>
      <xdr:rowOff>228600</xdr:rowOff>
    </xdr:to>
    <xdr:sp>
      <xdr:nvSpPr>
        <xdr:cNvPr id="26" name="AutoShape 7"/>
        <xdr:cNvSpPr>
          <a:spLocks/>
        </xdr:cNvSpPr>
      </xdr:nvSpPr>
      <xdr:spPr>
        <a:xfrm>
          <a:off x="17868900" y="8410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123825</xdr:rowOff>
    </xdr:from>
    <xdr:to>
      <xdr:col>17</xdr:col>
      <xdr:colOff>104775</xdr:colOff>
      <xdr:row>35</xdr:row>
      <xdr:rowOff>228600</xdr:rowOff>
    </xdr:to>
    <xdr:sp>
      <xdr:nvSpPr>
        <xdr:cNvPr id="27" name="AutoShape 8"/>
        <xdr:cNvSpPr>
          <a:spLocks/>
        </xdr:cNvSpPr>
      </xdr:nvSpPr>
      <xdr:spPr>
        <a:xfrm>
          <a:off x="17868900" y="7953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19</xdr:col>
      <xdr:colOff>0</xdr:colOff>
      <xdr:row>46</xdr:row>
      <xdr:rowOff>228600</xdr:rowOff>
    </xdr:to>
    <xdr:sp>
      <xdr:nvSpPr>
        <xdr:cNvPr id="28" name="Line 9"/>
        <xdr:cNvSpPr>
          <a:spLocks/>
        </xdr:cNvSpPr>
      </xdr:nvSpPr>
      <xdr:spPr>
        <a:xfrm>
          <a:off x="16621125" y="10344150"/>
          <a:ext cx="2266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47</xdr:row>
      <xdr:rowOff>114300</xdr:rowOff>
    </xdr:from>
    <xdr:to>
      <xdr:col>17</xdr:col>
      <xdr:colOff>114300</xdr:colOff>
      <xdr:row>48</xdr:row>
      <xdr:rowOff>219075</xdr:rowOff>
    </xdr:to>
    <xdr:sp>
      <xdr:nvSpPr>
        <xdr:cNvPr id="29" name="AutoShape 10"/>
        <xdr:cNvSpPr>
          <a:spLocks/>
        </xdr:cNvSpPr>
      </xdr:nvSpPr>
      <xdr:spPr>
        <a:xfrm>
          <a:off x="17878425" y="109156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123825</xdr:rowOff>
    </xdr:from>
    <xdr:to>
      <xdr:col>17</xdr:col>
      <xdr:colOff>104775</xdr:colOff>
      <xdr:row>50</xdr:row>
      <xdr:rowOff>228600</xdr:rowOff>
    </xdr:to>
    <xdr:sp>
      <xdr:nvSpPr>
        <xdr:cNvPr id="30" name="AutoShape 11"/>
        <xdr:cNvSpPr>
          <a:spLocks/>
        </xdr:cNvSpPr>
      </xdr:nvSpPr>
      <xdr:spPr>
        <a:xfrm>
          <a:off x="17868900" y="11382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123825</xdr:rowOff>
    </xdr:from>
    <xdr:to>
      <xdr:col>17</xdr:col>
      <xdr:colOff>104775</xdr:colOff>
      <xdr:row>52</xdr:row>
      <xdr:rowOff>228600</xdr:rowOff>
    </xdr:to>
    <xdr:sp>
      <xdr:nvSpPr>
        <xdr:cNvPr id="31" name="AutoShape 12"/>
        <xdr:cNvSpPr>
          <a:spLocks/>
        </xdr:cNvSpPr>
      </xdr:nvSpPr>
      <xdr:spPr>
        <a:xfrm>
          <a:off x="17868900" y="11839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123825</xdr:rowOff>
    </xdr:from>
    <xdr:to>
      <xdr:col>17</xdr:col>
      <xdr:colOff>104775</xdr:colOff>
      <xdr:row>54</xdr:row>
      <xdr:rowOff>228600</xdr:rowOff>
    </xdr:to>
    <xdr:sp>
      <xdr:nvSpPr>
        <xdr:cNvPr id="32" name="AutoShape 13"/>
        <xdr:cNvSpPr>
          <a:spLocks/>
        </xdr:cNvSpPr>
      </xdr:nvSpPr>
      <xdr:spPr>
        <a:xfrm>
          <a:off x="17868900" y="12296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55</xdr:row>
      <xdr:rowOff>123825</xdr:rowOff>
    </xdr:from>
    <xdr:to>
      <xdr:col>17</xdr:col>
      <xdr:colOff>104775</xdr:colOff>
      <xdr:row>56</xdr:row>
      <xdr:rowOff>228600</xdr:rowOff>
    </xdr:to>
    <xdr:sp>
      <xdr:nvSpPr>
        <xdr:cNvPr id="33" name="AutoShape 14"/>
        <xdr:cNvSpPr>
          <a:spLocks/>
        </xdr:cNvSpPr>
      </xdr:nvSpPr>
      <xdr:spPr>
        <a:xfrm>
          <a:off x="17868900" y="12753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57</xdr:row>
      <xdr:rowOff>123825</xdr:rowOff>
    </xdr:from>
    <xdr:to>
      <xdr:col>17</xdr:col>
      <xdr:colOff>104775</xdr:colOff>
      <xdr:row>58</xdr:row>
      <xdr:rowOff>228600</xdr:rowOff>
    </xdr:to>
    <xdr:sp>
      <xdr:nvSpPr>
        <xdr:cNvPr id="34" name="AutoShape 15"/>
        <xdr:cNvSpPr>
          <a:spLocks/>
        </xdr:cNvSpPr>
      </xdr:nvSpPr>
      <xdr:spPr>
        <a:xfrm>
          <a:off x="17868900" y="13211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123825</xdr:rowOff>
    </xdr:from>
    <xdr:to>
      <xdr:col>17</xdr:col>
      <xdr:colOff>104775</xdr:colOff>
      <xdr:row>62</xdr:row>
      <xdr:rowOff>228600</xdr:rowOff>
    </xdr:to>
    <xdr:sp>
      <xdr:nvSpPr>
        <xdr:cNvPr id="35" name="AutoShape 16"/>
        <xdr:cNvSpPr>
          <a:spLocks/>
        </xdr:cNvSpPr>
      </xdr:nvSpPr>
      <xdr:spPr>
        <a:xfrm>
          <a:off x="17868900" y="14125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123825</xdr:rowOff>
    </xdr:from>
    <xdr:to>
      <xdr:col>17</xdr:col>
      <xdr:colOff>104775</xdr:colOff>
      <xdr:row>60</xdr:row>
      <xdr:rowOff>228600</xdr:rowOff>
    </xdr:to>
    <xdr:sp>
      <xdr:nvSpPr>
        <xdr:cNvPr id="36" name="AutoShape 17"/>
        <xdr:cNvSpPr>
          <a:spLocks/>
        </xdr:cNvSpPr>
      </xdr:nvSpPr>
      <xdr:spPr>
        <a:xfrm>
          <a:off x="17868900" y="13668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123825</xdr:rowOff>
    </xdr:from>
    <xdr:to>
      <xdr:col>17</xdr:col>
      <xdr:colOff>104775</xdr:colOff>
      <xdr:row>39</xdr:row>
      <xdr:rowOff>228600</xdr:rowOff>
    </xdr:to>
    <xdr:sp>
      <xdr:nvSpPr>
        <xdr:cNvPr id="37" name="AutoShape 18"/>
        <xdr:cNvSpPr>
          <a:spLocks/>
        </xdr:cNvSpPr>
      </xdr:nvSpPr>
      <xdr:spPr>
        <a:xfrm>
          <a:off x="17868900" y="8867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63</xdr:row>
      <xdr:rowOff>104775</xdr:rowOff>
    </xdr:from>
    <xdr:to>
      <xdr:col>17</xdr:col>
      <xdr:colOff>114300</xdr:colOff>
      <xdr:row>64</xdr:row>
      <xdr:rowOff>219075</xdr:rowOff>
    </xdr:to>
    <xdr:sp>
      <xdr:nvSpPr>
        <xdr:cNvPr id="38" name="AutoShape 19"/>
        <xdr:cNvSpPr>
          <a:spLocks/>
        </xdr:cNvSpPr>
      </xdr:nvSpPr>
      <xdr:spPr>
        <a:xfrm>
          <a:off x="17878425" y="145637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17</xdr:row>
      <xdr:rowOff>123825</xdr:rowOff>
    </xdr:from>
    <xdr:to>
      <xdr:col>29</xdr:col>
      <xdr:colOff>0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4460200" y="36861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123825</xdr:rowOff>
    </xdr:from>
    <xdr:to>
      <xdr:col>29</xdr:col>
      <xdr:colOff>0</xdr:colOff>
      <xdr:row>20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4460200" y="40862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123825</xdr:rowOff>
    </xdr:from>
    <xdr:to>
      <xdr:col>29</xdr:col>
      <xdr:colOff>0</xdr:colOff>
      <xdr:row>22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4460200" y="44862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123825</xdr:rowOff>
    </xdr:from>
    <xdr:to>
      <xdr:col>29</xdr:col>
      <xdr:colOff>0</xdr:colOff>
      <xdr:row>24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24460200" y="48863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123825</xdr:rowOff>
    </xdr:from>
    <xdr:to>
      <xdr:col>29</xdr:col>
      <xdr:colOff>0</xdr:colOff>
      <xdr:row>26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4460200" y="52863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123825</xdr:rowOff>
    </xdr:from>
    <xdr:to>
      <xdr:col>29</xdr:col>
      <xdr:colOff>0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4460200" y="56864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123825</xdr:rowOff>
    </xdr:from>
    <xdr:to>
      <xdr:col>29</xdr:col>
      <xdr:colOff>0</xdr:colOff>
      <xdr:row>30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24460200" y="60864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123825</xdr:rowOff>
    </xdr:from>
    <xdr:to>
      <xdr:col>29</xdr:col>
      <xdr:colOff>0</xdr:colOff>
      <xdr:row>32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24460200" y="64865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123825</xdr:rowOff>
    </xdr:from>
    <xdr:to>
      <xdr:col>29</xdr:col>
      <xdr:colOff>0</xdr:colOff>
      <xdr:row>34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24460200" y="68865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438275" y="3686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1438275" y="4086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12" name="AutoShape 12"/>
        <xdr:cNvSpPr>
          <a:spLocks/>
        </xdr:cNvSpPr>
      </xdr:nvSpPr>
      <xdr:spPr>
        <a:xfrm>
          <a:off x="1438275" y="4486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438275" y="4886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14" name="AutoShape 14"/>
        <xdr:cNvSpPr>
          <a:spLocks/>
        </xdr:cNvSpPr>
      </xdr:nvSpPr>
      <xdr:spPr>
        <a:xfrm>
          <a:off x="1438275" y="5286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1438275" y="5686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16" name="AutoShape 16"/>
        <xdr:cNvSpPr>
          <a:spLocks/>
        </xdr:cNvSpPr>
      </xdr:nvSpPr>
      <xdr:spPr>
        <a:xfrm>
          <a:off x="1438275" y="6086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17" name="AutoShape 17"/>
        <xdr:cNvSpPr>
          <a:spLocks/>
        </xdr:cNvSpPr>
      </xdr:nvSpPr>
      <xdr:spPr>
        <a:xfrm>
          <a:off x="1438275" y="6486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18" name="AutoShape 18"/>
        <xdr:cNvSpPr>
          <a:spLocks/>
        </xdr:cNvSpPr>
      </xdr:nvSpPr>
      <xdr:spPr>
        <a:xfrm>
          <a:off x="1438275" y="6886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55</xdr:row>
      <xdr:rowOff>85725</xdr:rowOff>
    </xdr:from>
    <xdr:to>
      <xdr:col>13</xdr:col>
      <xdr:colOff>114300</xdr:colOff>
      <xdr:row>57</xdr:row>
      <xdr:rowOff>123825</xdr:rowOff>
    </xdr:to>
    <xdr:sp>
      <xdr:nvSpPr>
        <xdr:cNvPr id="19" name="AutoShape 22"/>
        <xdr:cNvSpPr>
          <a:spLocks/>
        </xdr:cNvSpPr>
      </xdr:nvSpPr>
      <xdr:spPr>
        <a:xfrm>
          <a:off x="9267825" y="113061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55</xdr:row>
      <xdr:rowOff>85725</xdr:rowOff>
    </xdr:from>
    <xdr:to>
      <xdr:col>13</xdr:col>
      <xdr:colOff>114300</xdr:colOff>
      <xdr:row>57</xdr:row>
      <xdr:rowOff>123825</xdr:rowOff>
    </xdr:to>
    <xdr:sp>
      <xdr:nvSpPr>
        <xdr:cNvPr id="20" name="AutoShape 23"/>
        <xdr:cNvSpPr>
          <a:spLocks/>
        </xdr:cNvSpPr>
      </xdr:nvSpPr>
      <xdr:spPr>
        <a:xfrm>
          <a:off x="9267825" y="113061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21" name="AutoShape 24"/>
        <xdr:cNvSpPr>
          <a:spLocks/>
        </xdr:cNvSpPr>
      </xdr:nvSpPr>
      <xdr:spPr>
        <a:xfrm>
          <a:off x="1438275" y="3686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22" name="AutoShape 25"/>
        <xdr:cNvSpPr>
          <a:spLocks/>
        </xdr:cNvSpPr>
      </xdr:nvSpPr>
      <xdr:spPr>
        <a:xfrm>
          <a:off x="1438275" y="4086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23" name="AutoShape 26"/>
        <xdr:cNvSpPr>
          <a:spLocks/>
        </xdr:cNvSpPr>
      </xdr:nvSpPr>
      <xdr:spPr>
        <a:xfrm>
          <a:off x="1438275" y="4486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24" name="AutoShape 27"/>
        <xdr:cNvSpPr>
          <a:spLocks/>
        </xdr:cNvSpPr>
      </xdr:nvSpPr>
      <xdr:spPr>
        <a:xfrm>
          <a:off x="1438275" y="4886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25" name="AutoShape 28"/>
        <xdr:cNvSpPr>
          <a:spLocks/>
        </xdr:cNvSpPr>
      </xdr:nvSpPr>
      <xdr:spPr>
        <a:xfrm>
          <a:off x="1438275" y="5286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26" name="AutoShape 29"/>
        <xdr:cNvSpPr>
          <a:spLocks/>
        </xdr:cNvSpPr>
      </xdr:nvSpPr>
      <xdr:spPr>
        <a:xfrm>
          <a:off x="1438275" y="5686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27" name="AutoShape 30"/>
        <xdr:cNvSpPr>
          <a:spLocks/>
        </xdr:cNvSpPr>
      </xdr:nvSpPr>
      <xdr:spPr>
        <a:xfrm>
          <a:off x="1438275" y="6086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28" name="AutoShape 31"/>
        <xdr:cNvSpPr>
          <a:spLocks/>
        </xdr:cNvSpPr>
      </xdr:nvSpPr>
      <xdr:spPr>
        <a:xfrm>
          <a:off x="1438275" y="6486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29" name="AutoShape 32"/>
        <xdr:cNvSpPr>
          <a:spLocks/>
        </xdr:cNvSpPr>
      </xdr:nvSpPr>
      <xdr:spPr>
        <a:xfrm>
          <a:off x="1438275" y="6886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55</xdr:row>
      <xdr:rowOff>85725</xdr:rowOff>
    </xdr:from>
    <xdr:to>
      <xdr:col>13</xdr:col>
      <xdr:colOff>114300</xdr:colOff>
      <xdr:row>57</xdr:row>
      <xdr:rowOff>123825</xdr:rowOff>
    </xdr:to>
    <xdr:sp>
      <xdr:nvSpPr>
        <xdr:cNvPr id="30" name="AutoShape 22"/>
        <xdr:cNvSpPr>
          <a:spLocks/>
        </xdr:cNvSpPr>
      </xdr:nvSpPr>
      <xdr:spPr>
        <a:xfrm>
          <a:off x="9267825" y="113061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55</xdr:row>
      <xdr:rowOff>85725</xdr:rowOff>
    </xdr:from>
    <xdr:to>
      <xdr:col>13</xdr:col>
      <xdr:colOff>114300</xdr:colOff>
      <xdr:row>57</xdr:row>
      <xdr:rowOff>123825</xdr:rowOff>
    </xdr:to>
    <xdr:sp>
      <xdr:nvSpPr>
        <xdr:cNvPr id="31" name="AutoShape 23"/>
        <xdr:cNvSpPr>
          <a:spLocks/>
        </xdr:cNvSpPr>
      </xdr:nvSpPr>
      <xdr:spPr>
        <a:xfrm>
          <a:off x="9267825" y="113061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35</xdr:row>
      <xdr:rowOff>85725</xdr:rowOff>
    </xdr:from>
    <xdr:to>
      <xdr:col>2</xdr:col>
      <xdr:colOff>180975</xdr:colOff>
      <xdr:row>36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1409700" y="7248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32113;&#35336;&#20998;&#26512;GP&#20849;&#36890;\&#32113;&#35336;&#26360;\&#32113;&#35336;&#26360;\H29&#24180;&#29256;\H29&#29256;%20&#22238;&#31572;&#12487;&#12540;&#12479;\&#22269;&#12539;&#24066;&#65288;&#65298;&#65289;\&#65288;&#30707;&#24029;&#21172;&#20685;&#23616;&#65289;90-91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4"/>
      <sheetName val="156"/>
      <sheetName val="2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3"/>
  <sheetViews>
    <sheetView zoomScalePageLayoutView="0" workbookViewId="0" topLeftCell="A1">
      <selection activeCell="F15" sqref="F15"/>
    </sheetView>
  </sheetViews>
  <sheetFormatPr defaultColWidth="10.59765625" defaultRowHeight="15"/>
  <cols>
    <col min="1" max="1" width="23.59765625" style="4" customWidth="1"/>
    <col min="2" max="2" width="2.09765625" style="4" customWidth="1"/>
    <col min="3" max="3" width="5.59765625" style="4" customWidth="1"/>
    <col min="4" max="8" width="14.59765625" style="4" customWidth="1"/>
    <col min="9" max="9" width="10.59765625" style="4" customWidth="1"/>
    <col min="10" max="10" width="16.59765625" style="4" customWidth="1"/>
    <col min="11" max="11" width="2.09765625" style="4" customWidth="1"/>
    <col min="12" max="12" width="7.59765625" style="4" customWidth="1"/>
    <col min="13" max="17" width="14.59765625" style="4" customWidth="1"/>
    <col min="18" max="18" width="11" style="4" bestFit="1" customWidth="1"/>
    <col min="19" max="16384" width="10.59765625" style="4" customWidth="1"/>
  </cols>
  <sheetData>
    <row r="1" spans="1:18" s="10" customFormat="1" ht="19.5" customHeight="1">
      <c r="A1" s="1" t="s">
        <v>366</v>
      </c>
      <c r="B1" s="1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" t="s">
        <v>367</v>
      </c>
      <c r="R1" s="149"/>
    </row>
    <row r="2" spans="1:18" ht="24.75" customHeight="1">
      <c r="A2" s="445" t="s">
        <v>110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130"/>
    </row>
    <row r="3" spans="1:18" ht="19.5" customHeight="1">
      <c r="A3" s="447" t="s">
        <v>573</v>
      </c>
      <c r="B3" s="446"/>
      <c r="C3" s="446"/>
      <c r="D3" s="446"/>
      <c r="E3" s="446"/>
      <c r="F3" s="446"/>
      <c r="G3" s="446"/>
      <c r="H3" s="446"/>
      <c r="I3" s="165"/>
      <c r="J3" s="447" t="s">
        <v>574</v>
      </c>
      <c r="K3" s="447"/>
      <c r="L3" s="447"/>
      <c r="M3" s="447"/>
      <c r="N3" s="447"/>
      <c r="O3" s="447"/>
      <c r="P3" s="447"/>
      <c r="Q3" s="447"/>
      <c r="R3" s="130"/>
    </row>
    <row r="4" spans="1:18" ht="19.5" customHeight="1">
      <c r="A4" s="448" t="s">
        <v>116</v>
      </c>
      <c r="B4" s="449"/>
      <c r="C4" s="449"/>
      <c r="D4" s="449"/>
      <c r="E4" s="449"/>
      <c r="F4" s="449"/>
      <c r="G4" s="449"/>
      <c r="H4" s="449"/>
      <c r="I4" s="165"/>
      <c r="J4" s="448" t="s">
        <v>32</v>
      </c>
      <c r="K4" s="448"/>
      <c r="L4" s="448"/>
      <c r="M4" s="448"/>
      <c r="N4" s="448"/>
      <c r="O4" s="448"/>
      <c r="P4" s="448"/>
      <c r="Q4" s="448"/>
      <c r="R4" s="130"/>
    </row>
    <row r="5" spans="1:18" ht="18" customHeight="1" thickBot="1">
      <c r="A5" s="130"/>
      <c r="B5" s="130"/>
      <c r="C5" s="130"/>
      <c r="D5" s="130"/>
      <c r="E5" s="130"/>
      <c r="F5" s="130"/>
      <c r="G5" s="130"/>
      <c r="H5" s="137" t="s">
        <v>114</v>
      </c>
      <c r="I5" s="130"/>
      <c r="J5" s="130"/>
      <c r="K5" s="130"/>
      <c r="L5" s="130"/>
      <c r="M5" s="130"/>
      <c r="N5" s="130"/>
      <c r="O5" s="130"/>
      <c r="P5" s="130"/>
      <c r="Q5" s="137" t="s">
        <v>115</v>
      </c>
      <c r="R5" s="130"/>
    </row>
    <row r="6" spans="1:18" ht="18" customHeight="1">
      <c r="A6" s="450" t="s">
        <v>33</v>
      </c>
      <c r="B6" s="451"/>
      <c r="C6" s="452"/>
      <c r="D6" s="166" t="s">
        <v>422</v>
      </c>
      <c r="E6" s="166" t="s">
        <v>553</v>
      </c>
      <c r="F6" s="167" t="s">
        <v>554</v>
      </c>
      <c r="G6" s="168" t="s">
        <v>555</v>
      </c>
      <c r="H6" s="169" t="s">
        <v>556</v>
      </c>
      <c r="I6" s="129"/>
      <c r="J6" s="450" t="s">
        <v>34</v>
      </c>
      <c r="K6" s="450"/>
      <c r="L6" s="453"/>
      <c r="M6" s="166" t="s">
        <v>422</v>
      </c>
      <c r="N6" s="167" t="s">
        <v>380</v>
      </c>
      <c r="O6" s="169" t="s">
        <v>395</v>
      </c>
      <c r="P6" s="171" t="s">
        <v>575</v>
      </c>
      <c r="Q6" s="171" t="s">
        <v>423</v>
      </c>
      <c r="R6" s="130"/>
    </row>
    <row r="7" spans="1:18" ht="18" customHeight="1">
      <c r="A7" s="160"/>
      <c r="B7" s="160"/>
      <c r="C7" s="172"/>
      <c r="D7" s="173"/>
      <c r="E7" s="173"/>
      <c r="F7" s="131"/>
      <c r="G7" s="145"/>
      <c r="H7" s="131"/>
      <c r="I7" s="129"/>
      <c r="J7" s="173"/>
      <c r="K7" s="173"/>
      <c r="L7" s="174"/>
      <c r="M7" s="173"/>
      <c r="N7" s="160"/>
      <c r="O7" s="160"/>
      <c r="P7" s="131"/>
      <c r="Q7" s="131"/>
      <c r="R7" s="130"/>
    </row>
    <row r="8" spans="1:18" ht="18" customHeight="1">
      <c r="A8" s="454" t="s">
        <v>35</v>
      </c>
      <c r="B8" s="455"/>
      <c r="C8" s="456"/>
      <c r="D8" s="157">
        <v>18102</v>
      </c>
      <c r="E8" s="118">
        <v>18659</v>
      </c>
      <c r="F8" s="118">
        <v>19807</v>
      </c>
      <c r="G8" s="118">
        <v>20839</v>
      </c>
      <c r="H8" s="118">
        <v>21610</v>
      </c>
      <c r="I8" s="129"/>
      <c r="J8" s="454" t="s">
        <v>36</v>
      </c>
      <c r="K8" s="454"/>
      <c r="L8" s="457"/>
      <c r="M8" s="157">
        <v>1155151</v>
      </c>
      <c r="N8" s="118">
        <v>1151666</v>
      </c>
      <c r="O8" s="118">
        <v>1150165</v>
      </c>
      <c r="P8" s="118">
        <v>1146693</v>
      </c>
      <c r="Q8" s="118">
        <v>1142603</v>
      </c>
      <c r="R8" s="130"/>
    </row>
    <row r="9" spans="1:18" ht="18" customHeight="1">
      <c r="A9" s="154"/>
      <c r="B9" s="154"/>
      <c r="C9" s="177"/>
      <c r="D9" s="160"/>
      <c r="E9" s="118"/>
      <c r="F9" s="118"/>
      <c r="G9" s="118"/>
      <c r="H9" s="118"/>
      <c r="I9" s="129"/>
      <c r="J9" s="154"/>
      <c r="K9" s="154"/>
      <c r="L9" s="178"/>
      <c r="M9" s="160"/>
      <c r="N9" s="118"/>
      <c r="O9" s="118"/>
      <c r="P9" s="118"/>
      <c r="Q9" s="118"/>
      <c r="R9" s="130"/>
    </row>
    <row r="10" spans="1:18" ht="18" customHeight="1">
      <c r="A10" s="454" t="s">
        <v>37</v>
      </c>
      <c r="B10" s="455"/>
      <c r="C10" s="456"/>
      <c r="D10" s="157">
        <v>246804</v>
      </c>
      <c r="E10" s="118">
        <v>254408</v>
      </c>
      <c r="F10" s="118">
        <v>260286</v>
      </c>
      <c r="G10" s="118">
        <v>267771</v>
      </c>
      <c r="H10" s="118">
        <v>272570</v>
      </c>
      <c r="I10" s="129"/>
      <c r="J10" s="454" t="s">
        <v>38</v>
      </c>
      <c r="K10" s="454"/>
      <c r="L10" s="457"/>
      <c r="M10" s="157">
        <v>280746</v>
      </c>
      <c r="N10" s="118">
        <v>272883</v>
      </c>
      <c r="O10" s="118">
        <v>262282</v>
      </c>
      <c r="P10" s="118">
        <v>248465</v>
      </c>
      <c r="Q10" s="118">
        <v>237526</v>
      </c>
      <c r="R10" s="130"/>
    </row>
    <row r="11" spans="1:18" ht="18" customHeight="1">
      <c r="A11" s="154"/>
      <c r="B11" s="154"/>
      <c r="C11" s="177"/>
      <c r="D11" s="160"/>
      <c r="E11" s="118"/>
      <c r="F11" s="118"/>
      <c r="G11" s="118"/>
      <c r="H11" s="118"/>
      <c r="I11" s="129"/>
      <c r="J11" s="154"/>
      <c r="K11" s="154"/>
      <c r="L11" s="178"/>
      <c r="M11" s="160" t="s">
        <v>348</v>
      </c>
      <c r="N11" s="131" t="s">
        <v>348</v>
      </c>
      <c r="O11" s="131" t="s">
        <v>348</v>
      </c>
      <c r="P11" s="131" t="s">
        <v>348</v>
      </c>
      <c r="Q11" s="131" t="s">
        <v>348</v>
      </c>
      <c r="R11" s="130"/>
    </row>
    <row r="12" spans="1:18" ht="18" customHeight="1">
      <c r="A12" s="441" t="s">
        <v>39</v>
      </c>
      <c r="B12" s="442"/>
      <c r="C12" s="443"/>
      <c r="D12" s="157">
        <v>267181</v>
      </c>
      <c r="E12" s="181">
        <v>269493</v>
      </c>
      <c r="F12" s="181">
        <v>271694</v>
      </c>
      <c r="G12" s="181">
        <v>273539</v>
      </c>
      <c r="H12" s="181">
        <v>277091</v>
      </c>
      <c r="I12" s="129"/>
      <c r="J12" s="441" t="s">
        <v>40</v>
      </c>
      <c r="K12" s="441"/>
      <c r="L12" s="444"/>
      <c r="M12" s="182" t="s">
        <v>381</v>
      </c>
      <c r="N12" s="183" t="s">
        <v>396</v>
      </c>
      <c r="O12" s="183" t="s">
        <v>398</v>
      </c>
      <c r="P12" s="183" t="s">
        <v>413</v>
      </c>
      <c r="Q12" s="183" t="s">
        <v>424</v>
      </c>
      <c r="R12" s="130"/>
    </row>
    <row r="13" spans="1:18" ht="15" customHeight="1">
      <c r="A13" s="131" t="s">
        <v>418</v>
      </c>
      <c r="B13" s="131"/>
      <c r="C13" s="131"/>
      <c r="D13" s="184"/>
      <c r="E13" s="184"/>
      <c r="F13" s="185"/>
      <c r="G13" s="184"/>
      <c r="H13" s="157"/>
      <c r="I13" s="129"/>
      <c r="J13" s="131" t="s">
        <v>98</v>
      </c>
      <c r="K13" s="131"/>
      <c r="L13" s="131"/>
      <c r="M13" s="131"/>
      <c r="N13" s="131"/>
      <c r="O13" s="186"/>
      <c r="P13" s="186"/>
      <c r="Q13" s="186"/>
      <c r="R13" s="130"/>
    </row>
    <row r="14" spans="1:18" ht="18" customHeight="1">
      <c r="A14" s="130"/>
      <c r="B14" s="159"/>
      <c r="C14" s="159"/>
      <c r="D14" s="157"/>
      <c r="E14" s="157"/>
      <c r="F14" s="157"/>
      <c r="G14" s="130"/>
      <c r="H14" s="130"/>
      <c r="I14" s="129"/>
      <c r="J14" s="159"/>
      <c r="K14" s="159"/>
      <c r="L14" s="159"/>
      <c r="M14" s="128"/>
      <c r="N14" s="131"/>
      <c r="O14" s="186"/>
      <c r="P14" s="186"/>
      <c r="Q14" s="186"/>
      <c r="R14" s="130"/>
    </row>
    <row r="15" spans="1:18" ht="18" customHeight="1">
      <c r="A15" s="159"/>
      <c r="B15" s="159"/>
      <c r="C15" s="159"/>
      <c r="D15" s="157"/>
      <c r="E15" s="157"/>
      <c r="F15" s="157"/>
      <c r="G15" s="130"/>
      <c r="H15" s="130"/>
      <c r="I15" s="129"/>
      <c r="J15" s="159"/>
      <c r="K15" s="159"/>
      <c r="L15" s="159"/>
      <c r="M15" s="128"/>
      <c r="N15" s="131"/>
      <c r="O15" s="186"/>
      <c r="P15" s="186"/>
      <c r="Q15" s="186"/>
      <c r="R15" s="130"/>
    </row>
    <row r="16" spans="1:18" ht="18" customHeight="1">
      <c r="A16" s="130"/>
      <c r="B16" s="131"/>
      <c r="C16" s="131"/>
      <c r="D16" s="131"/>
      <c r="E16" s="131"/>
      <c r="F16" s="130"/>
      <c r="G16" s="187"/>
      <c r="H16" s="130"/>
      <c r="I16" s="129"/>
      <c r="J16" s="130"/>
      <c r="K16" s="130"/>
      <c r="L16" s="130"/>
      <c r="M16" s="130"/>
      <c r="N16" s="130"/>
      <c r="O16" s="130"/>
      <c r="P16" s="130"/>
      <c r="Q16" s="130"/>
      <c r="R16" s="130"/>
    </row>
    <row r="17" spans="1:18" ht="18" customHeight="1">
      <c r="A17" s="130"/>
      <c r="B17" s="130"/>
      <c r="C17" s="130"/>
      <c r="D17" s="130"/>
      <c r="E17" s="130"/>
      <c r="F17" s="130"/>
      <c r="G17" s="130"/>
      <c r="H17" s="130"/>
      <c r="I17" s="129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18" ht="19.5" customHeight="1">
      <c r="A18" s="447" t="s">
        <v>576</v>
      </c>
      <c r="B18" s="446"/>
      <c r="C18" s="446"/>
      <c r="D18" s="446"/>
      <c r="E18" s="446"/>
      <c r="F18" s="446"/>
      <c r="G18" s="446"/>
      <c r="H18" s="446"/>
      <c r="I18" s="129"/>
      <c r="J18" s="447" t="s">
        <v>577</v>
      </c>
      <c r="K18" s="447"/>
      <c r="L18" s="447"/>
      <c r="M18" s="447"/>
      <c r="N18" s="447"/>
      <c r="O18" s="447"/>
      <c r="P18" s="447"/>
      <c r="Q18" s="447"/>
      <c r="R18" s="130"/>
    </row>
    <row r="19" spans="1:18" ht="19.5" customHeight="1">
      <c r="A19" s="448" t="s">
        <v>41</v>
      </c>
      <c r="B19" s="449"/>
      <c r="C19" s="449"/>
      <c r="D19" s="449"/>
      <c r="E19" s="449"/>
      <c r="F19" s="449"/>
      <c r="G19" s="449"/>
      <c r="H19" s="449"/>
      <c r="I19" s="130"/>
      <c r="J19" s="448" t="s">
        <v>42</v>
      </c>
      <c r="K19" s="448"/>
      <c r="L19" s="448"/>
      <c r="M19" s="448"/>
      <c r="N19" s="448"/>
      <c r="O19" s="448"/>
      <c r="P19" s="448"/>
      <c r="Q19" s="448"/>
      <c r="R19" s="130"/>
    </row>
    <row r="20" spans="1:18" ht="18" customHeight="1" thickBot="1">
      <c r="A20" s="130"/>
      <c r="B20" s="130"/>
      <c r="C20" s="188"/>
      <c r="D20" s="188"/>
      <c r="E20" s="188"/>
      <c r="F20" s="188"/>
      <c r="G20" s="188"/>
      <c r="H20" s="137" t="s">
        <v>313</v>
      </c>
      <c r="I20" s="129"/>
      <c r="J20" s="130"/>
      <c r="K20" s="130"/>
      <c r="L20" s="188"/>
      <c r="M20" s="188"/>
      <c r="N20" s="188"/>
      <c r="O20" s="189"/>
      <c r="P20" s="188"/>
      <c r="Q20" s="137" t="s">
        <v>314</v>
      </c>
      <c r="R20" s="130"/>
    </row>
    <row r="21" spans="1:18" ht="18" customHeight="1">
      <c r="A21" s="450" t="s">
        <v>382</v>
      </c>
      <c r="B21" s="451"/>
      <c r="C21" s="452"/>
      <c r="D21" s="166" t="s">
        <v>422</v>
      </c>
      <c r="E21" s="166" t="s">
        <v>553</v>
      </c>
      <c r="F21" s="167" t="s">
        <v>554</v>
      </c>
      <c r="G21" s="169" t="s">
        <v>555</v>
      </c>
      <c r="H21" s="349" t="s">
        <v>423</v>
      </c>
      <c r="I21" s="129"/>
      <c r="J21" s="450" t="s">
        <v>43</v>
      </c>
      <c r="K21" s="450"/>
      <c r="L21" s="453"/>
      <c r="M21" s="166" t="s">
        <v>422</v>
      </c>
      <c r="N21" s="167" t="s">
        <v>380</v>
      </c>
      <c r="O21" s="169" t="s">
        <v>395</v>
      </c>
      <c r="P21" s="171" t="s">
        <v>578</v>
      </c>
      <c r="Q21" s="171" t="s">
        <v>423</v>
      </c>
      <c r="R21" s="130"/>
    </row>
    <row r="22" spans="1:18" ht="18" customHeight="1">
      <c r="A22" s="459" t="s">
        <v>44</v>
      </c>
      <c r="B22" s="80"/>
      <c r="C22" s="93" t="s">
        <v>99</v>
      </c>
      <c r="D22" s="190">
        <v>4231187</v>
      </c>
      <c r="E22" s="191">
        <v>4399271</v>
      </c>
      <c r="F22" s="191">
        <v>4630759</v>
      </c>
      <c r="G22" s="191">
        <v>4820527</v>
      </c>
      <c r="H22" s="191">
        <v>4903560</v>
      </c>
      <c r="I22" s="129"/>
      <c r="J22" s="459" t="s">
        <v>45</v>
      </c>
      <c r="K22" s="81"/>
      <c r="L22" s="93" t="s">
        <v>358</v>
      </c>
      <c r="M22" s="192">
        <v>3988329</v>
      </c>
      <c r="N22" s="192">
        <v>4068252</v>
      </c>
      <c r="O22" s="192">
        <v>4130775</v>
      </c>
      <c r="P22" s="192" t="s">
        <v>557</v>
      </c>
      <c r="Q22" s="192">
        <v>3998415</v>
      </c>
      <c r="R22" s="350"/>
    </row>
    <row r="23" spans="1:18" ht="18" customHeight="1">
      <c r="A23" s="460"/>
      <c r="B23" s="82"/>
      <c r="C23" s="89" t="s">
        <v>100</v>
      </c>
      <c r="D23" s="2">
        <v>57985544</v>
      </c>
      <c r="E23" s="2">
        <v>59964543</v>
      </c>
      <c r="F23" s="2">
        <v>64028633</v>
      </c>
      <c r="G23" s="2">
        <v>65165599</v>
      </c>
      <c r="H23" s="2">
        <v>67028596</v>
      </c>
      <c r="I23" s="129"/>
      <c r="J23" s="460"/>
      <c r="K23" s="84"/>
      <c r="L23" s="89" t="s">
        <v>359</v>
      </c>
      <c r="M23" s="193">
        <v>105483690</v>
      </c>
      <c r="N23" s="193">
        <v>107151190</v>
      </c>
      <c r="O23" s="193">
        <v>112040050</v>
      </c>
      <c r="P23" s="193" t="s">
        <v>558</v>
      </c>
      <c r="Q23" s="193">
        <v>108956665</v>
      </c>
      <c r="R23" s="350"/>
    </row>
    <row r="24" spans="1:18" ht="18" customHeight="1">
      <c r="A24" s="454" t="s">
        <v>48</v>
      </c>
      <c r="B24" s="159"/>
      <c r="C24" s="138" t="s">
        <v>99</v>
      </c>
      <c r="D24" s="118">
        <v>2448868</v>
      </c>
      <c r="E24" s="118">
        <v>2505709</v>
      </c>
      <c r="F24" s="118">
        <v>2613307</v>
      </c>
      <c r="G24" s="118">
        <v>2699237</v>
      </c>
      <c r="H24" s="118">
        <v>2723332</v>
      </c>
      <c r="I24" s="129"/>
      <c r="J24" s="454" t="s">
        <v>49</v>
      </c>
      <c r="K24" s="131"/>
      <c r="L24" s="138" t="s">
        <v>46</v>
      </c>
      <c r="M24" s="117">
        <v>79180</v>
      </c>
      <c r="N24" s="117">
        <v>78845</v>
      </c>
      <c r="O24" s="117">
        <v>79066</v>
      </c>
      <c r="P24" s="117">
        <v>77685</v>
      </c>
      <c r="Q24" s="117">
        <v>75868</v>
      </c>
      <c r="R24" s="130"/>
    </row>
    <row r="25" spans="1:18" ht="18" customHeight="1">
      <c r="A25" s="454"/>
      <c r="B25" s="159"/>
      <c r="C25" s="138" t="s">
        <v>100</v>
      </c>
      <c r="D25" s="118">
        <v>39082452</v>
      </c>
      <c r="E25" s="118">
        <v>40347802</v>
      </c>
      <c r="F25" s="118">
        <v>42841993</v>
      </c>
      <c r="G25" s="118">
        <v>43826302</v>
      </c>
      <c r="H25" s="118">
        <v>45053840</v>
      </c>
      <c r="I25" s="129"/>
      <c r="J25" s="454"/>
      <c r="K25" s="131"/>
      <c r="L25" s="138" t="s">
        <v>47</v>
      </c>
      <c r="M25" s="117">
        <v>39652062</v>
      </c>
      <c r="N25" s="117">
        <v>40388193</v>
      </c>
      <c r="O25" s="117">
        <v>41346243</v>
      </c>
      <c r="P25" s="117">
        <v>41053503</v>
      </c>
      <c r="Q25" s="117">
        <v>40843512</v>
      </c>
      <c r="R25" s="130"/>
    </row>
    <row r="26" spans="1:18" ht="18" customHeight="1">
      <c r="A26" s="454" t="s">
        <v>50</v>
      </c>
      <c r="B26" s="159"/>
      <c r="C26" s="138" t="s">
        <v>99</v>
      </c>
      <c r="D26" s="118">
        <v>527025</v>
      </c>
      <c r="E26" s="118">
        <v>550977</v>
      </c>
      <c r="F26" s="118">
        <v>585780</v>
      </c>
      <c r="G26" s="118">
        <v>610266</v>
      </c>
      <c r="H26" s="118">
        <v>624365</v>
      </c>
      <c r="I26" s="129"/>
      <c r="J26" s="454" t="s">
        <v>51</v>
      </c>
      <c r="K26" s="159"/>
      <c r="L26" s="138" t="s">
        <v>46</v>
      </c>
      <c r="M26" s="117">
        <v>2110570</v>
      </c>
      <c r="N26" s="117">
        <v>2119829</v>
      </c>
      <c r="O26" s="117">
        <v>2122149</v>
      </c>
      <c r="P26" s="117">
        <v>2114466</v>
      </c>
      <c r="Q26" s="117">
        <v>2029071</v>
      </c>
      <c r="R26" s="130"/>
    </row>
    <row r="27" spans="1:18" ht="18" customHeight="1">
      <c r="A27" s="454"/>
      <c r="B27" s="159"/>
      <c r="C27" s="138" t="s">
        <v>100</v>
      </c>
      <c r="D27" s="118">
        <v>4558625</v>
      </c>
      <c r="E27" s="118">
        <v>4745872</v>
      </c>
      <c r="F27" s="118">
        <v>5004280</v>
      </c>
      <c r="G27" s="118">
        <v>5208349</v>
      </c>
      <c r="H27" s="118">
        <v>5294940</v>
      </c>
      <c r="I27" s="129"/>
      <c r="J27" s="454"/>
      <c r="K27" s="159"/>
      <c r="L27" s="138" t="s">
        <v>47</v>
      </c>
      <c r="M27" s="117">
        <v>31458944</v>
      </c>
      <c r="N27" s="117">
        <v>31541557</v>
      </c>
      <c r="O27" s="117">
        <v>32889726</v>
      </c>
      <c r="P27" s="117">
        <v>32351360</v>
      </c>
      <c r="Q27" s="117">
        <v>31603056</v>
      </c>
      <c r="R27" s="130"/>
    </row>
    <row r="28" spans="1:18" ht="18" customHeight="1">
      <c r="A28" s="454" t="s">
        <v>52</v>
      </c>
      <c r="B28" s="159"/>
      <c r="C28" s="138" t="s">
        <v>99</v>
      </c>
      <c r="D28" s="118">
        <v>1085580</v>
      </c>
      <c r="E28" s="118">
        <v>1171424</v>
      </c>
      <c r="F28" s="118">
        <v>1256072</v>
      </c>
      <c r="G28" s="118">
        <v>1329938</v>
      </c>
      <c r="H28" s="118">
        <v>1374814</v>
      </c>
      <c r="I28" s="129"/>
      <c r="J28" s="454" t="s">
        <v>53</v>
      </c>
      <c r="K28" s="159"/>
      <c r="L28" s="138" t="s">
        <v>46</v>
      </c>
      <c r="M28" s="117">
        <v>383621</v>
      </c>
      <c r="N28" s="117">
        <v>394070</v>
      </c>
      <c r="O28" s="117">
        <v>401101</v>
      </c>
      <c r="P28" s="117">
        <v>396213</v>
      </c>
      <c r="Q28" s="117">
        <v>386678</v>
      </c>
      <c r="R28" s="130"/>
    </row>
    <row r="29" spans="1:18" ht="18" customHeight="1">
      <c r="A29" s="454"/>
      <c r="B29" s="159"/>
      <c r="C29" s="138" t="s">
        <v>100</v>
      </c>
      <c r="D29" s="118">
        <v>8274297</v>
      </c>
      <c r="E29" s="118">
        <v>8817757</v>
      </c>
      <c r="F29" s="118">
        <v>10067199</v>
      </c>
      <c r="G29" s="118">
        <v>9897153</v>
      </c>
      <c r="H29" s="118">
        <v>10260576</v>
      </c>
      <c r="I29" s="129"/>
      <c r="J29" s="454"/>
      <c r="K29" s="159"/>
      <c r="L29" s="138" t="s">
        <v>47</v>
      </c>
      <c r="M29" s="117">
        <v>5464295</v>
      </c>
      <c r="N29" s="117">
        <v>5523620</v>
      </c>
      <c r="O29" s="117">
        <v>5538713</v>
      </c>
      <c r="P29" s="117">
        <v>5477572</v>
      </c>
      <c r="Q29" s="117">
        <v>5288912</v>
      </c>
      <c r="R29" s="130"/>
    </row>
    <row r="30" spans="1:18" ht="18" customHeight="1">
      <c r="A30" s="454" t="s">
        <v>13</v>
      </c>
      <c r="B30" s="159"/>
      <c r="C30" s="138" t="s">
        <v>99</v>
      </c>
      <c r="D30" s="158" t="s">
        <v>316</v>
      </c>
      <c r="E30" s="158" t="s">
        <v>316</v>
      </c>
      <c r="F30" s="158" t="s">
        <v>316</v>
      </c>
      <c r="G30" s="158" t="s">
        <v>316</v>
      </c>
      <c r="H30" s="158" t="s">
        <v>306</v>
      </c>
      <c r="I30" s="129"/>
      <c r="J30" s="454" t="s">
        <v>54</v>
      </c>
      <c r="K30" s="159"/>
      <c r="L30" s="138" t="s">
        <v>55</v>
      </c>
      <c r="M30" s="117">
        <v>1051428</v>
      </c>
      <c r="N30" s="117">
        <v>1104187</v>
      </c>
      <c r="O30" s="117">
        <v>1134559</v>
      </c>
      <c r="P30" s="117">
        <v>1152774</v>
      </c>
      <c r="Q30" s="117">
        <v>1125335</v>
      </c>
      <c r="R30" s="130"/>
    </row>
    <row r="31" spans="1:18" ht="18" customHeight="1">
      <c r="A31" s="454"/>
      <c r="B31" s="159"/>
      <c r="C31" s="138" t="s">
        <v>100</v>
      </c>
      <c r="D31" s="118">
        <v>475078</v>
      </c>
      <c r="E31" s="118">
        <v>472566</v>
      </c>
      <c r="F31" s="118">
        <v>489322</v>
      </c>
      <c r="G31" s="118">
        <v>369387</v>
      </c>
      <c r="H31" s="118">
        <v>371169</v>
      </c>
      <c r="I31" s="129"/>
      <c r="J31" s="454"/>
      <c r="K31" s="159"/>
      <c r="L31" s="138" t="s">
        <v>56</v>
      </c>
      <c r="M31" s="117">
        <v>15522699</v>
      </c>
      <c r="N31" s="117">
        <v>16100146</v>
      </c>
      <c r="O31" s="117">
        <v>17529934</v>
      </c>
      <c r="P31" s="117">
        <v>16589720</v>
      </c>
      <c r="Q31" s="117">
        <v>16320108</v>
      </c>
      <c r="R31" s="130"/>
    </row>
    <row r="32" spans="1:18" ht="18" customHeight="1">
      <c r="A32" s="454" t="s">
        <v>14</v>
      </c>
      <c r="B32" s="159"/>
      <c r="C32" s="138" t="s">
        <v>99</v>
      </c>
      <c r="D32" s="118">
        <v>1136</v>
      </c>
      <c r="E32" s="118">
        <v>1295</v>
      </c>
      <c r="F32" s="118">
        <v>2031</v>
      </c>
      <c r="G32" s="118">
        <v>2549</v>
      </c>
      <c r="H32" s="118">
        <v>3061</v>
      </c>
      <c r="I32" s="129"/>
      <c r="J32" s="458" t="s">
        <v>15</v>
      </c>
      <c r="K32" s="159"/>
      <c r="L32" s="138" t="s">
        <v>57</v>
      </c>
      <c r="M32" s="117">
        <v>3148</v>
      </c>
      <c r="N32" s="117">
        <v>4259</v>
      </c>
      <c r="O32" s="117">
        <v>7096</v>
      </c>
      <c r="P32" s="117">
        <v>9313</v>
      </c>
      <c r="Q32" s="117">
        <v>10888</v>
      </c>
      <c r="R32" s="130"/>
    </row>
    <row r="33" spans="1:18" ht="18" customHeight="1">
      <c r="A33" s="454"/>
      <c r="B33" s="159"/>
      <c r="C33" s="138" t="s">
        <v>100</v>
      </c>
      <c r="D33" s="118">
        <v>70157</v>
      </c>
      <c r="E33" s="118">
        <v>71117</v>
      </c>
      <c r="F33" s="118">
        <v>98838</v>
      </c>
      <c r="G33" s="118">
        <v>118551</v>
      </c>
      <c r="H33" s="118">
        <v>139844</v>
      </c>
      <c r="I33" s="129"/>
      <c r="J33" s="458"/>
      <c r="K33" s="159"/>
      <c r="L33" s="138" t="s">
        <v>58</v>
      </c>
      <c r="M33" s="117">
        <v>230006</v>
      </c>
      <c r="N33" s="117">
        <v>299561</v>
      </c>
      <c r="O33" s="117">
        <v>422760</v>
      </c>
      <c r="P33" s="117">
        <v>561162</v>
      </c>
      <c r="Q33" s="117">
        <v>682806</v>
      </c>
      <c r="R33" s="130"/>
    </row>
    <row r="34" spans="1:18" ht="18" customHeight="1">
      <c r="A34" s="454" t="s">
        <v>59</v>
      </c>
      <c r="B34" s="159"/>
      <c r="C34" s="138" t="s">
        <v>99</v>
      </c>
      <c r="D34" s="118">
        <v>144256</v>
      </c>
      <c r="E34" s="118">
        <v>146278</v>
      </c>
      <c r="F34" s="118">
        <v>149957</v>
      </c>
      <c r="G34" s="118">
        <v>150674</v>
      </c>
      <c r="H34" s="118">
        <v>149803</v>
      </c>
      <c r="I34" s="129"/>
      <c r="J34" s="194" t="s">
        <v>112</v>
      </c>
      <c r="K34" s="159"/>
      <c r="L34" s="138" t="s">
        <v>60</v>
      </c>
      <c r="M34" s="158">
        <v>75220</v>
      </c>
      <c r="N34" s="158">
        <v>75039</v>
      </c>
      <c r="O34" s="158">
        <v>75208</v>
      </c>
      <c r="P34" s="158">
        <v>74209</v>
      </c>
      <c r="Q34" s="158">
        <v>72524</v>
      </c>
      <c r="R34" s="130"/>
    </row>
    <row r="35" spans="1:18" ht="18" customHeight="1">
      <c r="A35" s="454"/>
      <c r="B35" s="159"/>
      <c r="C35" s="138" t="s">
        <v>100</v>
      </c>
      <c r="D35" s="118">
        <v>691763</v>
      </c>
      <c r="E35" s="118">
        <v>715269</v>
      </c>
      <c r="F35" s="118">
        <v>727327</v>
      </c>
      <c r="G35" s="118">
        <v>723039</v>
      </c>
      <c r="H35" s="118">
        <v>728009</v>
      </c>
      <c r="I35" s="129"/>
      <c r="J35" s="194" t="s">
        <v>111</v>
      </c>
      <c r="K35" s="159"/>
      <c r="L35" s="138" t="s">
        <v>61</v>
      </c>
      <c r="M35" s="117">
        <v>2437040</v>
      </c>
      <c r="N35" s="117">
        <v>2424948</v>
      </c>
      <c r="O35" s="117">
        <v>2402840</v>
      </c>
      <c r="P35" s="117">
        <v>2330244</v>
      </c>
      <c r="Q35" s="117">
        <v>2295179</v>
      </c>
      <c r="R35" s="130"/>
    </row>
    <row r="36" spans="1:18" ht="18" customHeight="1">
      <c r="A36" s="454" t="s">
        <v>62</v>
      </c>
      <c r="B36" s="159"/>
      <c r="C36" s="138" t="s">
        <v>99</v>
      </c>
      <c r="D36" s="118">
        <v>2827</v>
      </c>
      <c r="E36" s="118">
        <v>2447</v>
      </c>
      <c r="F36" s="118">
        <v>2161</v>
      </c>
      <c r="G36" s="118">
        <v>2138</v>
      </c>
      <c r="H36" s="118">
        <v>2141</v>
      </c>
      <c r="I36" s="129"/>
      <c r="J36" s="458" t="s">
        <v>16</v>
      </c>
      <c r="K36" s="159"/>
      <c r="L36" s="138" t="s">
        <v>63</v>
      </c>
      <c r="M36" s="117">
        <v>121545</v>
      </c>
      <c r="N36" s="117">
        <v>121051</v>
      </c>
      <c r="O36" s="117">
        <v>118264</v>
      </c>
      <c r="P36" s="117">
        <v>111323</v>
      </c>
      <c r="Q36" s="117">
        <v>102649</v>
      </c>
      <c r="R36" s="130"/>
    </row>
    <row r="37" spans="1:18" ht="18" customHeight="1">
      <c r="A37" s="454"/>
      <c r="B37" s="159"/>
      <c r="C37" s="138" t="s">
        <v>100</v>
      </c>
      <c r="D37" s="118">
        <v>147973</v>
      </c>
      <c r="E37" s="118">
        <v>126392</v>
      </c>
      <c r="F37" s="118">
        <v>118510</v>
      </c>
      <c r="G37" s="118">
        <v>108185</v>
      </c>
      <c r="H37" s="118">
        <v>104034</v>
      </c>
      <c r="I37" s="129"/>
      <c r="J37" s="458"/>
      <c r="K37" s="159"/>
      <c r="L37" s="138" t="s">
        <v>64</v>
      </c>
      <c r="M37" s="117">
        <v>1101736</v>
      </c>
      <c r="N37" s="117">
        <v>1102761</v>
      </c>
      <c r="O37" s="117">
        <v>1099602</v>
      </c>
      <c r="P37" s="117">
        <v>1014869</v>
      </c>
      <c r="Q37" s="117">
        <v>919178</v>
      </c>
      <c r="R37" s="130"/>
    </row>
    <row r="38" spans="1:18" ht="18" customHeight="1">
      <c r="A38" s="454" t="s">
        <v>67</v>
      </c>
      <c r="B38" s="159"/>
      <c r="C38" s="138" t="s">
        <v>99</v>
      </c>
      <c r="D38" s="118">
        <v>14</v>
      </c>
      <c r="E38" s="118">
        <v>14</v>
      </c>
      <c r="F38" s="118">
        <v>11</v>
      </c>
      <c r="G38" s="118">
        <v>13</v>
      </c>
      <c r="H38" s="118">
        <v>20</v>
      </c>
      <c r="I38" s="129"/>
      <c r="J38" s="458" t="s">
        <v>17</v>
      </c>
      <c r="K38" s="159"/>
      <c r="L38" s="138" t="s">
        <v>65</v>
      </c>
      <c r="M38" s="117">
        <v>55</v>
      </c>
      <c r="N38" s="117">
        <v>64</v>
      </c>
      <c r="O38" s="117">
        <v>50</v>
      </c>
      <c r="P38" s="117">
        <v>55</v>
      </c>
      <c r="Q38" s="117">
        <v>44</v>
      </c>
      <c r="R38" s="130"/>
    </row>
    <row r="39" spans="1:18" ht="18" customHeight="1">
      <c r="A39" s="454"/>
      <c r="B39" s="126"/>
      <c r="C39" s="138" t="s">
        <v>100</v>
      </c>
      <c r="D39" s="118">
        <v>896</v>
      </c>
      <c r="E39" s="118">
        <v>565</v>
      </c>
      <c r="F39" s="118">
        <v>180</v>
      </c>
      <c r="G39" s="118">
        <v>257</v>
      </c>
      <c r="H39" s="118">
        <v>337</v>
      </c>
      <c r="I39" s="129"/>
      <c r="J39" s="458"/>
      <c r="K39" s="159"/>
      <c r="L39" s="138" t="s">
        <v>66</v>
      </c>
      <c r="M39" s="117">
        <v>1171</v>
      </c>
      <c r="N39" s="117">
        <v>1234</v>
      </c>
      <c r="O39" s="117">
        <v>810</v>
      </c>
      <c r="P39" s="117">
        <v>1070</v>
      </c>
      <c r="Q39" s="117">
        <v>906</v>
      </c>
      <c r="R39" s="130"/>
    </row>
    <row r="40" spans="1:18" ht="18" customHeight="1">
      <c r="A40" s="454" t="s">
        <v>69</v>
      </c>
      <c r="B40" s="159"/>
      <c r="C40" s="138" t="s">
        <v>99</v>
      </c>
      <c r="D40" s="118">
        <v>9405</v>
      </c>
      <c r="E40" s="118">
        <v>9920</v>
      </c>
      <c r="F40" s="118">
        <v>9950</v>
      </c>
      <c r="G40" s="118">
        <v>11154</v>
      </c>
      <c r="H40" s="118">
        <v>11246</v>
      </c>
      <c r="I40" s="129"/>
      <c r="J40" s="454" t="s">
        <v>68</v>
      </c>
      <c r="K40" s="159"/>
      <c r="L40" s="138" t="s">
        <v>65</v>
      </c>
      <c r="M40" s="117">
        <v>148806</v>
      </c>
      <c r="N40" s="117">
        <v>154846</v>
      </c>
      <c r="O40" s="117">
        <v>176936</v>
      </c>
      <c r="P40" s="117">
        <v>176966</v>
      </c>
      <c r="Q40" s="117">
        <v>178929</v>
      </c>
      <c r="R40" s="130"/>
    </row>
    <row r="41" spans="1:18" ht="18" customHeight="1">
      <c r="A41" s="454"/>
      <c r="B41" s="159"/>
      <c r="C41" s="138" t="s">
        <v>100</v>
      </c>
      <c r="D41" s="118">
        <v>1635269</v>
      </c>
      <c r="E41" s="118">
        <v>1739129</v>
      </c>
      <c r="F41" s="118">
        <v>1789618</v>
      </c>
      <c r="G41" s="118">
        <v>1930138</v>
      </c>
      <c r="H41" s="118">
        <v>2078455</v>
      </c>
      <c r="I41" s="129"/>
      <c r="J41" s="458"/>
      <c r="K41" s="159"/>
      <c r="L41" s="138" t="s">
        <v>66</v>
      </c>
      <c r="M41" s="117">
        <v>9114088</v>
      </c>
      <c r="N41" s="117">
        <v>9294971</v>
      </c>
      <c r="O41" s="117">
        <v>10351749</v>
      </c>
      <c r="P41" s="117">
        <v>10830963</v>
      </c>
      <c r="Q41" s="117">
        <v>10643099</v>
      </c>
      <c r="R41" s="130"/>
    </row>
    <row r="42" spans="1:18" ht="18" customHeight="1">
      <c r="A42" s="463" t="s">
        <v>19</v>
      </c>
      <c r="B42" s="195"/>
      <c r="C42" s="138" t="s">
        <v>99</v>
      </c>
      <c r="D42" s="118">
        <v>434</v>
      </c>
      <c r="E42" s="118">
        <v>436</v>
      </c>
      <c r="F42" s="118">
        <v>453</v>
      </c>
      <c r="G42" s="118">
        <v>490</v>
      </c>
      <c r="H42" s="118">
        <v>478</v>
      </c>
      <c r="I42" s="129"/>
      <c r="J42" s="454" t="s">
        <v>18</v>
      </c>
      <c r="K42" s="159"/>
      <c r="L42" s="138" t="s">
        <v>60</v>
      </c>
      <c r="M42" s="117">
        <v>953</v>
      </c>
      <c r="N42" s="117">
        <v>858</v>
      </c>
      <c r="O42" s="117">
        <v>823</v>
      </c>
      <c r="P42" s="117" t="s">
        <v>426</v>
      </c>
      <c r="Q42" s="117">
        <v>661</v>
      </c>
      <c r="R42" s="130"/>
    </row>
    <row r="43" spans="1:18" ht="18" customHeight="1">
      <c r="A43" s="463"/>
      <c r="B43" s="194"/>
      <c r="C43" s="138" t="s">
        <v>100</v>
      </c>
      <c r="D43" s="118">
        <v>21700</v>
      </c>
      <c r="E43" s="118">
        <v>21764</v>
      </c>
      <c r="F43" s="118">
        <v>22645</v>
      </c>
      <c r="G43" s="118">
        <v>24500</v>
      </c>
      <c r="H43" s="118">
        <v>23900</v>
      </c>
      <c r="I43" s="129"/>
      <c r="J43" s="458"/>
      <c r="K43" s="159"/>
      <c r="L43" s="138" t="s">
        <v>61</v>
      </c>
      <c r="M43" s="117">
        <v>395826</v>
      </c>
      <c r="N43" s="117">
        <v>362860</v>
      </c>
      <c r="O43" s="117">
        <v>349574</v>
      </c>
      <c r="P43" s="117" t="s">
        <v>561</v>
      </c>
      <c r="Q43" s="117">
        <v>267249</v>
      </c>
      <c r="R43" s="130"/>
    </row>
    <row r="44" spans="1:18" ht="18" customHeight="1">
      <c r="A44" s="454" t="s">
        <v>20</v>
      </c>
      <c r="B44" s="159"/>
      <c r="C44" s="138" t="s">
        <v>99</v>
      </c>
      <c r="D44" s="118">
        <v>4875</v>
      </c>
      <c r="E44" s="118">
        <v>4681</v>
      </c>
      <c r="F44" s="118">
        <v>4404</v>
      </c>
      <c r="G44" s="118">
        <v>4603</v>
      </c>
      <c r="H44" s="118">
        <v>4488</v>
      </c>
      <c r="I44" s="129"/>
      <c r="J44" s="454" t="s">
        <v>113</v>
      </c>
      <c r="K44" s="159"/>
      <c r="L44" s="138" t="s">
        <v>60</v>
      </c>
      <c r="M44" s="117">
        <v>47</v>
      </c>
      <c r="N44" s="117">
        <v>44</v>
      </c>
      <c r="O44" s="117">
        <v>49</v>
      </c>
      <c r="P44" s="117">
        <v>47</v>
      </c>
      <c r="Q44" s="117">
        <v>28</v>
      </c>
      <c r="R44" s="130"/>
    </row>
    <row r="45" spans="1:18" ht="18" customHeight="1">
      <c r="A45" s="454"/>
      <c r="B45" s="159"/>
      <c r="C45" s="138" t="s">
        <v>100</v>
      </c>
      <c r="D45" s="118">
        <v>2045520</v>
      </c>
      <c r="E45" s="118">
        <v>1963910</v>
      </c>
      <c r="F45" s="118">
        <v>1848434</v>
      </c>
      <c r="G45" s="118">
        <v>1931996</v>
      </c>
      <c r="H45" s="118">
        <v>1884244</v>
      </c>
      <c r="I45" s="129"/>
      <c r="J45" s="458"/>
      <c r="K45" s="159"/>
      <c r="L45" s="138" t="s">
        <v>61</v>
      </c>
      <c r="M45" s="117">
        <v>3898</v>
      </c>
      <c r="N45" s="117">
        <v>5333</v>
      </c>
      <c r="O45" s="117">
        <v>5849</v>
      </c>
      <c r="P45" s="117">
        <v>4861</v>
      </c>
      <c r="Q45" s="117">
        <v>1585</v>
      </c>
      <c r="R45" s="130"/>
    </row>
    <row r="46" spans="1:18" ht="18" customHeight="1">
      <c r="A46" s="454" t="s">
        <v>74</v>
      </c>
      <c r="B46" s="159"/>
      <c r="C46" s="138" t="s">
        <v>99</v>
      </c>
      <c r="D46" s="118">
        <v>2087</v>
      </c>
      <c r="E46" s="118">
        <v>2025</v>
      </c>
      <c r="F46" s="118">
        <v>2180</v>
      </c>
      <c r="G46" s="118">
        <v>2704</v>
      </c>
      <c r="H46" s="118">
        <v>2392</v>
      </c>
      <c r="I46" s="129"/>
      <c r="J46" s="454" t="s">
        <v>70</v>
      </c>
      <c r="K46" s="159"/>
      <c r="L46" s="138" t="s">
        <v>71</v>
      </c>
      <c r="M46" s="117">
        <v>1661</v>
      </c>
      <c r="N46" s="117">
        <v>1736</v>
      </c>
      <c r="O46" s="117">
        <v>1701</v>
      </c>
      <c r="P46" s="117" t="s">
        <v>559</v>
      </c>
      <c r="Q46" s="117">
        <v>1480</v>
      </c>
      <c r="R46" s="130"/>
    </row>
    <row r="47" spans="1:18" ht="18" customHeight="1">
      <c r="A47" s="454"/>
      <c r="B47" s="159"/>
      <c r="C47" s="138" t="s">
        <v>100</v>
      </c>
      <c r="D47" s="118">
        <v>804830</v>
      </c>
      <c r="E47" s="118">
        <v>787374</v>
      </c>
      <c r="F47" s="118">
        <v>860932</v>
      </c>
      <c r="G47" s="118">
        <v>858151</v>
      </c>
      <c r="H47" s="118">
        <v>918716</v>
      </c>
      <c r="I47" s="129"/>
      <c r="J47" s="458"/>
      <c r="K47" s="159"/>
      <c r="L47" s="138" t="s">
        <v>72</v>
      </c>
      <c r="M47" s="117">
        <v>83510</v>
      </c>
      <c r="N47" s="117">
        <v>87350</v>
      </c>
      <c r="O47" s="117">
        <v>85270</v>
      </c>
      <c r="P47" s="117" t="s">
        <v>560</v>
      </c>
      <c r="Q47" s="117">
        <v>74110</v>
      </c>
      <c r="R47" s="130"/>
    </row>
    <row r="48" spans="1:18" ht="18" customHeight="1">
      <c r="A48" s="458" t="s">
        <v>22</v>
      </c>
      <c r="B48" s="159"/>
      <c r="C48" s="138" t="s">
        <v>99</v>
      </c>
      <c r="D48" s="118">
        <v>4653</v>
      </c>
      <c r="E48" s="118">
        <v>4065</v>
      </c>
      <c r="F48" s="118">
        <v>4437</v>
      </c>
      <c r="G48" s="118">
        <v>6741</v>
      </c>
      <c r="H48" s="118">
        <v>7389</v>
      </c>
      <c r="I48" s="129"/>
      <c r="J48" s="463" t="s">
        <v>73</v>
      </c>
      <c r="K48" s="159"/>
      <c r="L48" s="138" t="s">
        <v>71</v>
      </c>
      <c r="M48" s="117">
        <v>12049</v>
      </c>
      <c r="N48" s="117">
        <v>13424</v>
      </c>
      <c r="O48" s="117">
        <v>13773</v>
      </c>
      <c r="P48" s="117">
        <v>14858</v>
      </c>
      <c r="Q48" s="117">
        <v>14260</v>
      </c>
      <c r="R48" s="130"/>
    </row>
    <row r="49" spans="1:18" ht="18" customHeight="1">
      <c r="A49" s="442"/>
      <c r="B49" s="180"/>
      <c r="C49" s="155" t="s">
        <v>100</v>
      </c>
      <c r="D49" s="181">
        <v>176984</v>
      </c>
      <c r="E49" s="181">
        <v>155026</v>
      </c>
      <c r="F49" s="181">
        <v>159199</v>
      </c>
      <c r="G49" s="181">
        <v>169410</v>
      </c>
      <c r="H49" s="181">
        <v>170343</v>
      </c>
      <c r="I49" s="129"/>
      <c r="J49" s="464"/>
      <c r="K49" s="159"/>
      <c r="L49" s="138" t="s">
        <v>72</v>
      </c>
      <c r="M49" s="196">
        <v>18415</v>
      </c>
      <c r="N49" s="196">
        <v>18656</v>
      </c>
      <c r="O49" s="196">
        <v>16980</v>
      </c>
      <c r="P49" s="196">
        <v>17486</v>
      </c>
      <c r="Q49" s="196">
        <v>16966</v>
      </c>
      <c r="R49" s="130"/>
    </row>
    <row r="50" spans="1:18" ht="18" customHeight="1">
      <c r="A50" s="197" t="s">
        <v>419</v>
      </c>
      <c r="B50" s="198"/>
      <c r="C50" s="199"/>
      <c r="D50" s="200"/>
      <c r="E50" s="201"/>
      <c r="F50" s="201"/>
      <c r="G50" s="201"/>
      <c r="H50" s="128" t="s">
        <v>310</v>
      </c>
      <c r="I50" s="129"/>
      <c r="J50" s="461" t="s">
        <v>21</v>
      </c>
      <c r="K50" s="202"/>
      <c r="L50" s="203" t="s">
        <v>75</v>
      </c>
      <c r="M50" s="205" t="s">
        <v>414</v>
      </c>
      <c r="N50" s="205" t="s">
        <v>390</v>
      </c>
      <c r="O50" s="205" t="s">
        <v>425</v>
      </c>
      <c r="P50" s="205" t="s">
        <v>415</v>
      </c>
      <c r="Q50" s="205" t="s">
        <v>427</v>
      </c>
      <c r="R50" s="130"/>
    </row>
    <row r="51" spans="1:18" ht="18" customHeight="1">
      <c r="A51" s="130"/>
      <c r="B51" s="206"/>
      <c r="C51" s="130"/>
      <c r="D51" s="130"/>
      <c r="E51" s="130"/>
      <c r="F51" s="130"/>
      <c r="G51" s="130"/>
      <c r="H51" s="130"/>
      <c r="I51" s="130"/>
      <c r="J51" s="448"/>
      <c r="K51" s="159"/>
      <c r="L51" s="138" t="s">
        <v>76</v>
      </c>
      <c r="M51" s="204">
        <v>1.63</v>
      </c>
      <c r="N51" s="204">
        <v>1.61</v>
      </c>
      <c r="O51" s="204">
        <v>1.59</v>
      </c>
      <c r="P51" s="204">
        <v>1.57</v>
      </c>
      <c r="Q51" s="204">
        <v>1.55</v>
      </c>
      <c r="R51" s="130"/>
    </row>
    <row r="52" spans="1:18" ht="18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462"/>
      <c r="K52" s="179"/>
      <c r="L52" s="155" t="s">
        <v>77</v>
      </c>
      <c r="M52" s="207">
        <v>2.18</v>
      </c>
      <c r="N52" s="207">
        <v>2.11</v>
      </c>
      <c r="O52" s="207">
        <v>2.05</v>
      </c>
      <c r="P52" s="207">
        <v>2.01</v>
      </c>
      <c r="Q52" s="207">
        <v>1.97</v>
      </c>
      <c r="R52" s="130"/>
    </row>
    <row r="53" spans="1:18" ht="18" customHeight="1">
      <c r="A53" s="130"/>
      <c r="B53" s="130"/>
      <c r="C53" s="130"/>
      <c r="D53" s="130"/>
      <c r="E53" s="130"/>
      <c r="F53" s="130"/>
      <c r="G53" s="130"/>
      <c r="H53" s="130"/>
      <c r="I53" s="130"/>
      <c r="J53" s="131" t="s">
        <v>98</v>
      </c>
      <c r="K53" s="202"/>
      <c r="L53" s="208"/>
      <c r="M53" s="131"/>
      <c r="N53" s="130"/>
      <c r="O53" s="130"/>
      <c r="P53" s="130"/>
      <c r="Q53" s="130"/>
      <c r="R53" s="130"/>
    </row>
    <row r="54" spans="1:18" ht="15" customHeight="1">
      <c r="A54" s="130"/>
      <c r="B54" s="130"/>
      <c r="C54" s="130"/>
      <c r="D54" s="130"/>
      <c r="E54" s="130"/>
      <c r="F54" s="130"/>
      <c r="G54" s="130"/>
      <c r="H54" s="130"/>
      <c r="I54" s="129"/>
      <c r="J54" s="131" t="s">
        <v>362</v>
      </c>
      <c r="K54" s="131"/>
      <c r="L54" s="130"/>
      <c r="M54" s="130"/>
      <c r="N54" s="130"/>
      <c r="O54" s="130"/>
      <c r="P54" s="130"/>
      <c r="Q54" s="130"/>
      <c r="R54" s="130"/>
    </row>
    <row r="55" spans="1:18" ht="14.2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1"/>
      <c r="L55" s="130"/>
      <c r="M55" s="130"/>
      <c r="N55" s="130"/>
      <c r="O55" s="130"/>
      <c r="P55" s="130"/>
      <c r="Q55" s="130"/>
      <c r="R55" s="130"/>
    </row>
    <row r="56" spans="1:18" ht="14.25">
      <c r="A56" s="206"/>
      <c r="B56" s="206"/>
      <c r="C56" s="130"/>
      <c r="D56" s="130"/>
      <c r="E56" s="130"/>
      <c r="F56" s="130"/>
      <c r="G56" s="130"/>
      <c r="H56" s="130"/>
      <c r="I56" s="130"/>
      <c r="J56" s="130"/>
      <c r="K56" s="206"/>
      <c r="L56" s="130"/>
      <c r="M56" s="130"/>
      <c r="N56" s="130"/>
      <c r="O56" s="130"/>
      <c r="P56" s="130"/>
      <c r="Q56" s="130"/>
      <c r="R56" s="130"/>
    </row>
    <row r="57" spans="1:11" ht="14.25">
      <c r="A57" s="8"/>
      <c r="B57" s="8"/>
      <c r="J57" s="5"/>
      <c r="K57" s="8"/>
    </row>
    <row r="58" spans="1:11" ht="14.25">
      <c r="A58" s="8"/>
      <c r="B58" s="8"/>
      <c r="J58" s="8"/>
      <c r="K58" s="8"/>
    </row>
    <row r="59" spans="1:11" ht="14.25">
      <c r="A59" s="8"/>
      <c r="J59" s="8"/>
      <c r="K59" s="8"/>
    </row>
    <row r="60" spans="1:11" ht="14.25">
      <c r="A60" s="8"/>
      <c r="B60" s="8"/>
      <c r="J60" s="8"/>
      <c r="K60" s="8"/>
    </row>
    <row r="61" spans="1:11" ht="14.25">
      <c r="A61" s="8"/>
      <c r="B61" s="8"/>
      <c r="J61" s="8"/>
      <c r="K61" s="8"/>
    </row>
    <row r="62" spans="1:11" ht="14.25">
      <c r="A62" s="8"/>
      <c r="J62" s="8"/>
      <c r="K62" s="8"/>
    </row>
    <row r="63" spans="1:11" ht="14.25">
      <c r="A63" s="8"/>
      <c r="B63" s="8"/>
      <c r="J63" s="8"/>
      <c r="K63" s="8"/>
    </row>
    <row r="64" spans="10:11" ht="14.25">
      <c r="J64" s="8"/>
      <c r="K64" s="8"/>
    </row>
    <row r="65" spans="10:11" ht="14.25">
      <c r="J65" s="8"/>
      <c r="K65" s="8"/>
    </row>
    <row r="66" spans="10:11" ht="14.25">
      <c r="J66" s="8"/>
      <c r="K66" s="8"/>
    </row>
    <row r="67" spans="10:11" ht="14.25">
      <c r="J67" s="8"/>
      <c r="K67" s="8"/>
    </row>
    <row r="68" spans="10:11" ht="14.25">
      <c r="J68" s="8"/>
      <c r="K68" s="8"/>
    </row>
    <row r="69" spans="10:11" ht="14.25">
      <c r="J69" s="8"/>
      <c r="K69" s="8"/>
    </row>
    <row r="70" spans="10:11" ht="14.25">
      <c r="J70" s="8"/>
      <c r="K70" s="8"/>
    </row>
    <row r="71" spans="10:11" ht="14.25">
      <c r="J71" s="8"/>
      <c r="K71" s="8"/>
    </row>
    <row r="72" spans="10:11" ht="14.25">
      <c r="J72" s="8"/>
      <c r="K72" s="8"/>
    </row>
    <row r="73" spans="10:11" ht="14.25">
      <c r="J73" s="8"/>
      <c r="K73" s="8"/>
    </row>
    <row r="74" spans="10:11" ht="14.25">
      <c r="J74" s="8"/>
      <c r="K74" s="8"/>
    </row>
    <row r="75" spans="10:11" ht="14.25">
      <c r="J75" s="8"/>
      <c r="K75" s="8"/>
    </row>
    <row r="76" spans="10:11" ht="14.25">
      <c r="J76" s="8"/>
      <c r="K76" s="8"/>
    </row>
    <row r="77" spans="10:11" ht="14.25">
      <c r="J77" s="8"/>
      <c r="K77" s="8"/>
    </row>
    <row r="78" spans="10:11" ht="14.25">
      <c r="J78" s="8"/>
      <c r="K78" s="8"/>
    </row>
    <row r="79" spans="10:11" ht="14.25">
      <c r="J79" s="8"/>
      <c r="K79" s="8"/>
    </row>
    <row r="80" spans="10:11" ht="14.25">
      <c r="J80" s="8"/>
      <c r="K80" s="8"/>
    </row>
    <row r="81" spans="10:11" ht="14.25">
      <c r="J81" s="8"/>
      <c r="K81" s="8"/>
    </row>
    <row r="82" spans="10:11" ht="14.25">
      <c r="J82" s="8"/>
      <c r="K82" s="8"/>
    </row>
    <row r="83" spans="10:11" ht="14.25">
      <c r="J83" s="8"/>
      <c r="K83" s="8"/>
    </row>
    <row r="84" spans="10:11" ht="14.25">
      <c r="J84" s="8"/>
      <c r="K84" s="8"/>
    </row>
    <row r="85" spans="10:11" ht="14.25">
      <c r="J85" s="8"/>
      <c r="K85" s="8"/>
    </row>
    <row r="86" spans="10:11" ht="14.25">
      <c r="J86" s="8"/>
      <c r="K86" s="8"/>
    </row>
    <row r="87" spans="10:11" ht="14.25">
      <c r="J87" s="8"/>
      <c r="K87" s="8"/>
    </row>
    <row r="88" spans="10:11" ht="14.25">
      <c r="J88" s="8"/>
      <c r="K88" s="8"/>
    </row>
    <row r="89" spans="10:11" ht="14.25">
      <c r="J89" s="8"/>
      <c r="K89" s="8"/>
    </row>
    <row r="90" spans="10:11" ht="14.25">
      <c r="J90" s="8"/>
      <c r="K90" s="8"/>
    </row>
    <row r="91" spans="10:11" ht="14.25">
      <c r="J91" s="8"/>
      <c r="K91" s="8"/>
    </row>
    <row r="92" spans="10:11" ht="14.25">
      <c r="J92" s="8"/>
      <c r="K92" s="8"/>
    </row>
    <row r="93" spans="10:11" ht="14.25">
      <c r="J93" s="8"/>
      <c r="K93" s="8"/>
    </row>
    <row r="94" spans="10:11" ht="14.25">
      <c r="J94" s="8"/>
      <c r="K94" s="8"/>
    </row>
    <row r="95" spans="10:11" ht="14.25">
      <c r="J95" s="8"/>
      <c r="K95" s="8"/>
    </row>
    <row r="96" spans="10:11" ht="14.25">
      <c r="J96" s="8"/>
      <c r="K96" s="8"/>
    </row>
    <row r="97" spans="10:11" ht="14.25">
      <c r="J97" s="8"/>
      <c r="K97" s="8"/>
    </row>
    <row r="98" spans="10:11" ht="14.25">
      <c r="J98" s="8"/>
      <c r="K98" s="8"/>
    </row>
    <row r="99" spans="10:11" ht="14.25">
      <c r="J99" s="8"/>
      <c r="K99" s="8"/>
    </row>
    <row r="100" spans="10:11" ht="14.25">
      <c r="J100" s="8"/>
      <c r="K100" s="8"/>
    </row>
    <row r="101" spans="10:11" ht="14.25">
      <c r="J101" s="8"/>
      <c r="K101" s="8"/>
    </row>
    <row r="102" spans="10:11" ht="14.25">
      <c r="J102" s="8"/>
      <c r="K102" s="8"/>
    </row>
    <row r="103" spans="10:11" ht="14.25">
      <c r="J103" s="8"/>
      <c r="K103" s="8"/>
    </row>
    <row r="104" spans="10:11" ht="14.25">
      <c r="J104" s="8"/>
      <c r="K104" s="8"/>
    </row>
    <row r="105" spans="10:11" ht="14.25">
      <c r="J105" s="8"/>
      <c r="K105" s="8"/>
    </row>
    <row r="106" spans="10:11" ht="14.25">
      <c r="J106" s="8"/>
      <c r="K106" s="8"/>
    </row>
    <row r="107" spans="10:11" ht="14.25">
      <c r="J107" s="8"/>
      <c r="K107" s="8"/>
    </row>
    <row r="108" spans="10:11" ht="14.25">
      <c r="J108" s="8"/>
      <c r="K108" s="8"/>
    </row>
    <row r="109" spans="10:11" ht="14.25">
      <c r="J109" s="8"/>
      <c r="K109" s="8"/>
    </row>
    <row r="110" spans="10:11" ht="14.25">
      <c r="J110" s="8"/>
      <c r="K110" s="8"/>
    </row>
    <row r="111" spans="10:11" ht="14.25">
      <c r="J111" s="8"/>
      <c r="K111" s="8"/>
    </row>
    <row r="112" spans="10:11" ht="14.25">
      <c r="J112" s="8"/>
      <c r="K112" s="8"/>
    </row>
    <row r="113" spans="10:11" ht="14.25">
      <c r="J113" s="8"/>
      <c r="K113" s="8"/>
    </row>
    <row r="114" spans="10:11" ht="14.25">
      <c r="J114" s="8"/>
      <c r="K114" s="8"/>
    </row>
    <row r="115" spans="10:11" ht="14.25">
      <c r="J115" s="8"/>
      <c r="K115" s="8"/>
    </row>
    <row r="116" spans="10:11" ht="14.25">
      <c r="J116" s="8"/>
      <c r="K116" s="8"/>
    </row>
    <row r="117" spans="10:11" ht="14.25">
      <c r="J117" s="8"/>
      <c r="K117" s="8"/>
    </row>
    <row r="118" spans="10:11" ht="14.25">
      <c r="J118" s="8"/>
      <c r="K118" s="8"/>
    </row>
    <row r="119" spans="10:11" ht="14.25">
      <c r="J119" s="8"/>
      <c r="K119" s="8"/>
    </row>
    <row r="120" spans="10:11" ht="14.25">
      <c r="J120" s="8"/>
      <c r="K120" s="8"/>
    </row>
    <row r="121" spans="10:11" ht="14.25">
      <c r="J121" s="8"/>
      <c r="K121" s="8"/>
    </row>
    <row r="122" spans="10:11" ht="14.25">
      <c r="J122" s="8"/>
      <c r="K122" s="8"/>
    </row>
    <row r="123" spans="10:11" ht="14.25">
      <c r="J123" s="8"/>
      <c r="K123" s="8"/>
    </row>
    <row r="124" spans="10:11" ht="14.25">
      <c r="J124" s="8"/>
      <c r="K124" s="8"/>
    </row>
    <row r="125" spans="10:11" ht="14.25">
      <c r="J125" s="8"/>
      <c r="K125" s="8"/>
    </row>
    <row r="126" spans="10:11" ht="14.25">
      <c r="J126" s="8"/>
      <c r="K126" s="8"/>
    </row>
    <row r="127" spans="10:11" ht="14.25">
      <c r="J127" s="8"/>
      <c r="K127" s="8"/>
    </row>
    <row r="128" spans="10:11" ht="14.25">
      <c r="J128" s="8"/>
      <c r="K128" s="8"/>
    </row>
    <row r="129" spans="10:11" ht="14.25">
      <c r="J129" s="8"/>
      <c r="K129" s="8"/>
    </row>
    <row r="130" spans="10:11" ht="14.25">
      <c r="J130" s="8"/>
      <c r="K130" s="8"/>
    </row>
    <row r="131" spans="10:11" ht="14.25">
      <c r="J131" s="8"/>
      <c r="K131" s="8"/>
    </row>
    <row r="132" spans="10:11" ht="14.25">
      <c r="J132" s="8"/>
      <c r="K132" s="8"/>
    </row>
    <row r="133" spans="10:11" ht="14.25">
      <c r="J133" s="8"/>
      <c r="K133" s="8"/>
    </row>
    <row r="134" spans="10:11" ht="14.25">
      <c r="J134" s="8"/>
      <c r="K134" s="8"/>
    </row>
    <row r="135" spans="10:11" ht="14.25">
      <c r="J135" s="8"/>
      <c r="K135" s="8"/>
    </row>
    <row r="136" spans="10:11" ht="14.25">
      <c r="J136" s="8"/>
      <c r="K136" s="8"/>
    </row>
    <row r="137" spans="10:11" ht="14.25">
      <c r="J137" s="8"/>
      <c r="K137" s="8"/>
    </row>
    <row r="138" spans="10:11" ht="14.25">
      <c r="J138" s="8"/>
      <c r="K138" s="8"/>
    </row>
    <row r="139" spans="10:11" ht="14.25">
      <c r="J139" s="8"/>
      <c r="K139" s="8"/>
    </row>
    <row r="140" spans="10:11" ht="14.25">
      <c r="J140" s="8"/>
      <c r="K140" s="8"/>
    </row>
    <row r="141" spans="10:11" ht="14.25">
      <c r="J141" s="8"/>
      <c r="K141" s="8"/>
    </row>
    <row r="142" spans="10:11" ht="14.25">
      <c r="J142" s="8"/>
      <c r="K142" s="8"/>
    </row>
    <row r="143" spans="10:11" ht="14.25">
      <c r="J143" s="8"/>
      <c r="K143" s="8"/>
    </row>
    <row r="144" spans="10:11" ht="14.25">
      <c r="J144" s="8"/>
      <c r="K144" s="8"/>
    </row>
    <row r="145" spans="10:11" ht="14.25">
      <c r="J145" s="8"/>
      <c r="K145" s="8"/>
    </row>
    <row r="146" spans="10:11" ht="14.25">
      <c r="J146" s="8"/>
      <c r="K146" s="8"/>
    </row>
    <row r="147" spans="10:11" ht="14.25">
      <c r="J147" s="8"/>
      <c r="K147" s="8"/>
    </row>
    <row r="148" spans="10:11" ht="14.25">
      <c r="J148" s="8"/>
      <c r="K148" s="8"/>
    </row>
    <row r="149" spans="10:11" ht="14.25">
      <c r="J149" s="8"/>
      <c r="K149" s="8"/>
    </row>
    <row r="150" spans="10:11" ht="14.25">
      <c r="J150" s="8"/>
      <c r="K150" s="8"/>
    </row>
    <row r="151" spans="10:11" ht="14.25">
      <c r="J151" s="8"/>
      <c r="K151" s="8"/>
    </row>
    <row r="152" spans="10:11" ht="14.25">
      <c r="J152" s="8"/>
      <c r="K152" s="8"/>
    </row>
    <row r="153" spans="10:11" ht="14.25">
      <c r="J153" s="8"/>
      <c r="K153" s="8"/>
    </row>
    <row r="154" spans="10:11" ht="14.25">
      <c r="J154" s="8"/>
      <c r="K154" s="8"/>
    </row>
    <row r="155" spans="10:11" ht="14.25">
      <c r="J155" s="8"/>
      <c r="K155" s="8"/>
    </row>
    <row r="156" spans="10:11" ht="14.25">
      <c r="J156" s="8"/>
      <c r="K156" s="8"/>
    </row>
    <row r="157" spans="10:11" ht="14.25">
      <c r="J157" s="8"/>
      <c r="K157" s="8"/>
    </row>
    <row r="158" spans="10:11" ht="14.25">
      <c r="J158" s="8"/>
      <c r="K158" s="8"/>
    </row>
    <row r="159" spans="10:11" ht="14.25">
      <c r="J159" s="8"/>
      <c r="K159" s="8"/>
    </row>
    <row r="160" spans="10:11" ht="14.25">
      <c r="J160" s="8"/>
      <c r="K160" s="8"/>
    </row>
    <row r="161" spans="10:11" ht="14.25">
      <c r="J161" s="8"/>
      <c r="K161" s="8"/>
    </row>
    <row r="162" spans="10:11" ht="14.25">
      <c r="J162" s="8"/>
      <c r="K162" s="8"/>
    </row>
    <row r="163" spans="10:11" ht="14.25">
      <c r="J163" s="8"/>
      <c r="K163" s="8"/>
    </row>
    <row r="164" spans="10:11" ht="14.25">
      <c r="J164" s="8"/>
      <c r="K164" s="8"/>
    </row>
    <row r="165" spans="10:11" ht="14.25">
      <c r="J165" s="8"/>
      <c r="K165" s="8"/>
    </row>
    <row r="166" spans="10:11" ht="14.25">
      <c r="J166" s="8"/>
      <c r="K166" s="8"/>
    </row>
    <row r="167" spans="10:11" ht="14.25">
      <c r="J167" s="8"/>
      <c r="K167" s="8"/>
    </row>
    <row r="168" spans="10:11" ht="14.25">
      <c r="J168" s="8"/>
      <c r="K168" s="8"/>
    </row>
    <row r="169" spans="10:11" ht="14.25">
      <c r="J169" s="8"/>
      <c r="K169" s="8"/>
    </row>
    <row r="170" spans="10:11" ht="14.25">
      <c r="J170" s="8"/>
      <c r="K170" s="8"/>
    </row>
    <row r="171" spans="10:11" ht="14.25">
      <c r="J171" s="8"/>
      <c r="K171" s="8"/>
    </row>
    <row r="172" spans="10:11" ht="14.25">
      <c r="J172" s="8"/>
      <c r="K172" s="8"/>
    </row>
    <row r="173" spans="10:11" ht="14.25">
      <c r="J173" s="8"/>
      <c r="K173" s="8"/>
    </row>
    <row r="174" spans="10:11" ht="14.25">
      <c r="J174" s="8"/>
      <c r="K174" s="8"/>
    </row>
    <row r="175" spans="10:11" ht="14.25">
      <c r="J175" s="8"/>
      <c r="K175" s="8"/>
    </row>
    <row r="176" spans="10:11" ht="14.25">
      <c r="J176" s="8"/>
      <c r="K176" s="8"/>
    </row>
    <row r="177" spans="10:11" ht="14.25">
      <c r="J177" s="8"/>
      <c r="K177" s="8"/>
    </row>
    <row r="178" spans="10:11" ht="14.25">
      <c r="J178" s="8"/>
      <c r="K178" s="8"/>
    </row>
    <row r="179" spans="10:11" ht="14.25">
      <c r="J179" s="8"/>
      <c r="K179" s="8"/>
    </row>
    <row r="180" spans="10:11" ht="14.25">
      <c r="J180" s="8"/>
      <c r="K180" s="8"/>
    </row>
    <row r="181" spans="10:11" ht="14.25">
      <c r="J181" s="8"/>
      <c r="K181" s="8"/>
    </row>
    <row r="182" spans="10:11" ht="14.25">
      <c r="J182" s="8"/>
      <c r="K182" s="8"/>
    </row>
    <row r="183" spans="10:11" ht="14.25">
      <c r="J183" s="8"/>
      <c r="K183" s="8"/>
    </row>
    <row r="184" spans="10:11" ht="14.25">
      <c r="J184" s="8"/>
      <c r="K184" s="8"/>
    </row>
    <row r="185" spans="10:11" ht="14.25">
      <c r="J185" s="8"/>
      <c r="K185" s="8"/>
    </row>
    <row r="186" spans="10:11" ht="14.25">
      <c r="J186" s="8"/>
      <c r="K186" s="8"/>
    </row>
    <row r="187" spans="10:11" ht="14.25">
      <c r="J187" s="8"/>
      <c r="K187" s="8"/>
    </row>
    <row r="188" spans="10:11" ht="14.25">
      <c r="J188" s="8"/>
      <c r="K188" s="8"/>
    </row>
    <row r="189" spans="10:11" ht="14.25">
      <c r="J189" s="8"/>
      <c r="K189" s="8"/>
    </row>
    <row r="190" spans="10:11" ht="14.25">
      <c r="J190" s="8"/>
      <c r="K190" s="8"/>
    </row>
    <row r="191" spans="10:11" ht="14.25">
      <c r="J191" s="8"/>
      <c r="K191" s="8"/>
    </row>
    <row r="192" spans="10:11" ht="14.25">
      <c r="J192" s="8"/>
      <c r="K192" s="8"/>
    </row>
    <row r="193" spans="10:11" ht="14.25">
      <c r="J193" s="8"/>
      <c r="K193" s="8"/>
    </row>
    <row r="194" spans="10:11" ht="14.25">
      <c r="J194" s="8"/>
      <c r="K194" s="8"/>
    </row>
    <row r="195" spans="10:11" ht="14.25">
      <c r="J195" s="8"/>
      <c r="K195" s="8"/>
    </row>
    <row r="196" spans="10:11" ht="14.25">
      <c r="J196" s="8"/>
      <c r="K196" s="8"/>
    </row>
    <row r="197" spans="10:11" ht="14.25">
      <c r="J197" s="8"/>
      <c r="K197" s="8"/>
    </row>
    <row r="198" spans="10:11" ht="14.25">
      <c r="J198" s="8"/>
      <c r="K198" s="8"/>
    </row>
    <row r="199" spans="10:11" ht="14.25">
      <c r="J199" s="8"/>
      <c r="K199" s="8"/>
    </row>
    <row r="200" spans="10:11" ht="14.25">
      <c r="J200" s="8"/>
      <c r="K200" s="8"/>
    </row>
    <row r="201" spans="10:11" ht="14.25">
      <c r="J201" s="8"/>
      <c r="K201" s="8"/>
    </row>
    <row r="202" spans="10:11" ht="14.25">
      <c r="J202" s="8"/>
      <c r="K202" s="8"/>
    </row>
    <row r="203" spans="10:11" ht="14.25">
      <c r="J203" s="8"/>
      <c r="K203" s="8"/>
    </row>
    <row r="204" spans="10:11" ht="14.25">
      <c r="J204" s="8"/>
      <c r="K204" s="8"/>
    </row>
    <row r="205" spans="10:11" ht="14.25">
      <c r="J205" s="8"/>
      <c r="K205" s="8"/>
    </row>
    <row r="206" spans="10:11" ht="14.25">
      <c r="J206" s="8"/>
      <c r="K206" s="8"/>
    </row>
    <row r="207" spans="10:11" ht="14.25">
      <c r="J207" s="8"/>
      <c r="K207" s="8"/>
    </row>
    <row r="208" spans="10:11" ht="14.25">
      <c r="J208" s="8"/>
      <c r="K208" s="8"/>
    </row>
    <row r="209" spans="10:11" ht="14.25">
      <c r="J209" s="8"/>
      <c r="K209" s="8"/>
    </row>
    <row r="210" spans="10:11" ht="14.25">
      <c r="J210" s="8"/>
      <c r="K210" s="8"/>
    </row>
    <row r="211" spans="10:11" ht="14.25">
      <c r="J211" s="8"/>
      <c r="K211" s="8"/>
    </row>
    <row r="212" spans="10:11" ht="14.25">
      <c r="J212" s="8"/>
      <c r="K212" s="8"/>
    </row>
    <row r="213" spans="10:11" ht="14.25">
      <c r="J213" s="8"/>
      <c r="K213" s="8"/>
    </row>
    <row r="214" spans="10:11" ht="14.25">
      <c r="J214" s="8"/>
      <c r="K214" s="8"/>
    </row>
    <row r="215" spans="10:11" ht="14.25">
      <c r="J215" s="8"/>
      <c r="K215" s="8"/>
    </row>
    <row r="216" spans="10:11" ht="14.25">
      <c r="J216" s="8"/>
      <c r="K216" s="8"/>
    </row>
    <row r="217" spans="10:11" ht="14.25">
      <c r="J217" s="8"/>
      <c r="K217" s="8"/>
    </row>
    <row r="218" spans="10:11" ht="14.25">
      <c r="J218" s="8"/>
      <c r="K218" s="8"/>
    </row>
    <row r="219" spans="10:11" ht="14.25">
      <c r="J219" s="8"/>
      <c r="K219" s="8"/>
    </row>
    <row r="220" spans="10:11" ht="14.25">
      <c r="J220" s="8"/>
      <c r="K220" s="8"/>
    </row>
    <row r="221" spans="10:11" ht="14.25">
      <c r="J221" s="8"/>
      <c r="K221" s="8"/>
    </row>
    <row r="222" spans="10:11" ht="14.25">
      <c r="J222" s="8"/>
      <c r="K222" s="8"/>
    </row>
    <row r="223" spans="10:11" ht="14.25">
      <c r="J223" s="8"/>
      <c r="K223" s="8"/>
    </row>
  </sheetData>
  <sheetProtection/>
  <mergeCells count="47">
    <mergeCell ref="J50:J52"/>
    <mergeCell ref="A38:A39"/>
    <mergeCell ref="J38:J39"/>
    <mergeCell ref="A40:A41"/>
    <mergeCell ref="J40:J41"/>
    <mergeCell ref="A48:A49"/>
    <mergeCell ref="J48:J49"/>
    <mergeCell ref="A42:A43"/>
    <mergeCell ref="J42:J43"/>
    <mergeCell ref="A44:A45"/>
    <mergeCell ref="J44:J45"/>
    <mergeCell ref="A46:A47"/>
    <mergeCell ref="J46:J47"/>
    <mergeCell ref="J21:L21"/>
    <mergeCell ref="A22:A23"/>
    <mergeCell ref="J22:J23"/>
    <mergeCell ref="A24:A25"/>
    <mergeCell ref="J24:J25"/>
    <mergeCell ref="A28:A29"/>
    <mergeCell ref="J28:J29"/>
    <mergeCell ref="A30:A31"/>
    <mergeCell ref="A36:A37"/>
    <mergeCell ref="J36:J37"/>
    <mergeCell ref="J30:J31"/>
    <mergeCell ref="A32:A33"/>
    <mergeCell ref="J32:J33"/>
    <mergeCell ref="A34:A35"/>
    <mergeCell ref="J8:L8"/>
    <mergeCell ref="A10:C10"/>
    <mergeCell ref="J10:L10"/>
    <mergeCell ref="A26:A27"/>
    <mergeCell ref="J26:J27"/>
    <mergeCell ref="A18:H18"/>
    <mergeCell ref="J18:Q18"/>
    <mergeCell ref="A19:H19"/>
    <mergeCell ref="J19:Q19"/>
    <mergeCell ref="A21:C21"/>
    <mergeCell ref="A12:C12"/>
    <mergeCell ref="J12:L12"/>
    <mergeCell ref="A2:Q2"/>
    <mergeCell ref="A3:H3"/>
    <mergeCell ref="J3:Q3"/>
    <mergeCell ref="A4:H4"/>
    <mergeCell ref="J4:Q4"/>
    <mergeCell ref="A6:C6"/>
    <mergeCell ref="J6:L6"/>
    <mergeCell ref="A8:C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1">
      <selection activeCell="I13" sqref="I13"/>
    </sheetView>
  </sheetViews>
  <sheetFormatPr defaultColWidth="10.59765625" defaultRowHeight="15"/>
  <cols>
    <col min="1" max="1" width="3.59765625" style="4" customWidth="1"/>
    <col min="2" max="2" width="16.59765625" style="4" customWidth="1"/>
    <col min="3" max="3" width="2.09765625" style="4" customWidth="1"/>
    <col min="4" max="4" width="13.59765625" style="4" customWidth="1"/>
    <col min="5" max="5" width="14.09765625" style="4" customWidth="1"/>
    <col min="6" max="6" width="3.59765625" style="4" customWidth="1"/>
    <col min="7" max="7" width="13.8984375" style="4" customWidth="1"/>
    <col min="8" max="8" width="2.09765625" style="4" customWidth="1"/>
    <col min="9" max="9" width="14.09765625" style="4" customWidth="1"/>
    <col min="10" max="10" width="15.5" style="4" customWidth="1"/>
    <col min="11" max="11" width="17" style="4" customWidth="1"/>
    <col min="12" max="12" width="10.59765625" style="4" customWidth="1"/>
    <col min="13" max="13" width="3.59765625" style="4" customWidth="1"/>
    <col min="14" max="14" width="14.09765625" style="4" customWidth="1"/>
    <col min="15" max="15" width="2.09765625" style="4" customWidth="1"/>
    <col min="16" max="16" width="7.59765625" style="4" customWidth="1"/>
    <col min="17" max="21" width="15.59765625" style="4" customWidth="1"/>
    <col min="22" max="16384" width="10.59765625" style="4" customWidth="1"/>
  </cols>
  <sheetData>
    <row r="1" spans="1:21" s="10" customFormat="1" ht="19.5" customHeight="1">
      <c r="A1" s="1" t="s">
        <v>298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5" t="s">
        <v>368</v>
      </c>
    </row>
    <row r="2" spans="1:21" ht="19.5" customHeight="1">
      <c r="A2" s="447" t="s">
        <v>579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129"/>
      <c r="M2" s="129"/>
      <c r="N2" s="447" t="s">
        <v>580</v>
      </c>
      <c r="O2" s="447"/>
      <c r="P2" s="447"/>
      <c r="Q2" s="447"/>
      <c r="R2" s="447"/>
      <c r="S2" s="447"/>
      <c r="T2" s="447"/>
      <c r="U2" s="447"/>
    </row>
    <row r="3" spans="1:22" ht="19.5" customHeight="1">
      <c r="A3" s="448" t="s">
        <v>277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129"/>
      <c r="M3" s="130"/>
      <c r="N3" s="448" t="s">
        <v>278</v>
      </c>
      <c r="O3" s="448"/>
      <c r="P3" s="448"/>
      <c r="Q3" s="448"/>
      <c r="R3" s="448"/>
      <c r="S3" s="448"/>
      <c r="T3" s="448"/>
      <c r="U3" s="448"/>
      <c r="V3" s="6"/>
    </row>
    <row r="4" spans="1:21" ht="18" customHeight="1" thickBot="1">
      <c r="A4" s="130"/>
      <c r="B4" s="129"/>
      <c r="C4" s="129"/>
      <c r="D4" s="129"/>
      <c r="E4" s="129"/>
      <c r="F4" s="129"/>
      <c r="G4" s="129"/>
      <c r="H4" s="129"/>
      <c r="I4" s="129"/>
      <c r="J4" s="129"/>
      <c r="K4" s="137" t="s">
        <v>78</v>
      </c>
      <c r="L4" s="129"/>
      <c r="M4" s="129"/>
      <c r="N4" s="130"/>
      <c r="O4" s="130"/>
      <c r="P4" s="130"/>
      <c r="Q4" s="130"/>
      <c r="R4" s="130"/>
      <c r="S4" s="130"/>
      <c r="T4" s="130"/>
      <c r="U4" s="137" t="s">
        <v>79</v>
      </c>
    </row>
    <row r="5" spans="1:21" ht="17.25" customHeight="1">
      <c r="A5" s="450" t="s">
        <v>384</v>
      </c>
      <c r="B5" s="451"/>
      <c r="C5" s="451"/>
      <c r="D5" s="452"/>
      <c r="E5" s="170" t="s">
        <v>422</v>
      </c>
      <c r="F5" s="489" t="s">
        <v>428</v>
      </c>
      <c r="G5" s="490"/>
      <c r="H5" s="489" t="s">
        <v>429</v>
      </c>
      <c r="I5" s="490"/>
      <c r="J5" s="209" t="s">
        <v>430</v>
      </c>
      <c r="K5" s="351" t="s">
        <v>423</v>
      </c>
      <c r="L5" s="130"/>
      <c r="M5" s="130"/>
      <c r="N5" s="450" t="s">
        <v>34</v>
      </c>
      <c r="O5" s="450"/>
      <c r="P5" s="453"/>
      <c r="Q5" s="166" t="s">
        <v>422</v>
      </c>
      <c r="R5" s="166" t="s">
        <v>380</v>
      </c>
      <c r="S5" s="166" t="s">
        <v>395</v>
      </c>
      <c r="T5" s="167" t="s">
        <v>412</v>
      </c>
      <c r="U5" s="169" t="s">
        <v>423</v>
      </c>
    </row>
    <row r="6" spans="1:21" ht="17.25" customHeight="1">
      <c r="A6" s="492" t="s">
        <v>271</v>
      </c>
      <c r="B6" s="492"/>
      <c r="C6" s="492"/>
      <c r="D6" s="493"/>
      <c r="E6" s="185">
        <v>18493</v>
      </c>
      <c r="F6" s="118"/>
      <c r="G6" s="210">
        <v>19006</v>
      </c>
      <c r="H6" s="118"/>
      <c r="I6" s="118">
        <v>20145</v>
      </c>
      <c r="J6" s="118">
        <v>21180</v>
      </c>
      <c r="K6" s="118">
        <v>21949</v>
      </c>
      <c r="L6" s="130"/>
      <c r="M6" s="130"/>
      <c r="N6" s="211"/>
      <c r="O6" s="492"/>
      <c r="P6" s="494"/>
      <c r="Q6" s="212"/>
      <c r="R6" s="212"/>
      <c r="S6" s="212"/>
      <c r="T6" s="212"/>
      <c r="U6" s="131"/>
    </row>
    <row r="7" spans="1:21" ht="17.25" customHeight="1">
      <c r="A7" s="130"/>
      <c r="B7" s="159"/>
      <c r="C7" s="175"/>
      <c r="D7" s="176"/>
      <c r="E7" s="157" t="s">
        <v>357</v>
      </c>
      <c r="F7" s="118"/>
      <c r="G7" s="157" t="s">
        <v>357</v>
      </c>
      <c r="H7" s="118"/>
      <c r="I7" s="118" t="s">
        <v>357</v>
      </c>
      <c r="J7" s="118" t="s">
        <v>357</v>
      </c>
      <c r="K7" s="118" t="s">
        <v>310</v>
      </c>
      <c r="L7" s="160"/>
      <c r="M7" s="129"/>
      <c r="N7" s="478" t="s">
        <v>279</v>
      </c>
      <c r="O7" s="468"/>
      <c r="P7" s="491"/>
      <c r="Q7" s="158">
        <v>212031</v>
      </c>
      <c r="R7" s="148">
        <v>205150</v>
      </c>
      <c r="S7" s="118">
        <v>196673</v>
      </c>
      <c r="T7" s="118">
        <v>186957</v>
      </c>
      <c r="U7" s="118">
        <v>180051</v>
      </c>
    </row>
    <row r="8" spans="1:21" ht="17.25" customHeight="1">
      <c r="A8" s="454" t="s">
        <v>269</v>
      </c>
      <c r="B8" s="455"/>
      <c r="C8" s="455"/>
      <c r="D8" s="456"/>
      <c r="E8" s="157">
        <v>290048</v>
      </c>
      <c r="F8" s="118"/>
      <c r="G8" s="158">
        <v>296868</v>
      </c>
      <c r="H8" s="118"/>
      <c r="I8" s="118">
        <v>302326</v>
      </c>
      <c r="J8" s="118">
        <v>309396</v>
      </c>
      <c r="K8" s="118">
        <v>313178</v>
      </c>
      <c r="L8" s="160"/>
      <c r="M8" s="129"/>
      <c r="N8" s="213"/>
      <c r="O8" s="442"/>
      <c r="P8" s="443"/>
      <c r="Q8" s="214"/>
      <c r="R8" s="214"/>
      <c r="S8" s="214"/>
      <c r="T8" s="214"/>
      <c r="U8" s="215"/>
    </row>
    <row r="9" spans="1:21" ht="17.25" customHeight="1">
      <c r="A9" s="175"/>
      <c r="B9" s="159"/>
      <c r="C9" s="175"/>
      <c r="D9" s="176"/>
      <c r="E9" s="157"/>
      <c r="F9" s="118"/>
      <c r="G9" s="157"/>
      <c r="H9" s="118"/>
      <c r="I9" s="118"/>
      <c r="J9" s="118"/>
      <c r="K9" s="118"/>
      <c r="L9" s="160"/>
      <c r="M9" s="129"/>
      <c r="N9" s="131" t="s">
        <v>268</v>
      </c>
      <c r="O9" s="131"/>
      <c r="P9" s="131"/>
      <c r="Q9" s="131"/>
      <c r="R9" s="131"/>
      <c r="S9" s="130"/>
      <c r="T9" s="130"/>
      <c r="U9" s="130"/>
    </row>
    <row r="10" spans="1:21" ht="17.25" customHeight="1">
      <c r="A10" s="441" t="s">
        <v>270</v>
      </c>
      <c r="B10" s="442"/>
      <c r="C10" s="442"/>
      <c r="D10" s="443"/>
      <c r="E10" s="216">
        <v>272602</v>
      </c>
      <c r="F10" s="181"/>
      <c r="G10" s="217">
        <v>274720</v>
      </c>
      <c r="H10" s="181"/>
      <c r="I10" s="181">
        <v>275642</v>
      </c>
      <c r="J10" s="181">
        <v>275816</v>
      </c>
      <c r="K10" s="181">
        <v>279207</v>
      </c>
      <c r="L10" s="160"/>
      <c r="M10" s="129"/>
      <c r="N10" s="130"/>
      <c r="O10" s="130"/>
      <c r="P10" s="130"/>
      <c r="Q10" s="130"/>
      <c r="R10" s="130"/>
      <c r="S10" s="130"/>
      <c r="T10" s="130"/>
      <c r="U10" s="130"/>
    </row>
    <row r="11" spans="1:21" ht="15" customHeight="1">
      <c r="A11" s="145" t="s">
        <v>268</v>
      </c>
      <c r="B11" s="130"/>
      <c r="C11" s="145"/>
      <c r="D11" s="145"/>
      <c r="E11" s="131"/>
      <c r="F11" s="131"/>
      <c r="G11" s="130"/>
      <c r="H11" s="130"/>
      <c r="I11" s="130"/>
      <c r="J11" s="130"/>
      <c r="K11" s="130"/>
      <c r="L11" s="160"/>
      <c r="M11" s="129"/>
      <c r="N11" s="130"/>
      <c r="O11" s="130"/>
      <c r="P11" s="130"/>
      <c r="Q11" s="130"/>
      <c r="R11" s="130"/>
      <c r="S11" s="130"/>
      <c r="T11" s="130"/>
      <c r="U11" s="130"/>
    </row>
    <row r="12" spans="1:21" ht="15" customHeight="1">
      <c r="A12" s="130"/>
      <c r="B12" s="131"/>
      <c r="C12" s="131"/>
      <c r="D12" s="131"/>
      <c r="E12" s="131"/>
      <c r="F12" s="131"/>
      <c r="G12" s="130"/>
      <c r="H12" s="130"/>
      <c r="I12" s="130"/>
      <c r="J12" s="130"/>
      <c r="K12" s="130"/>
      <c r="L12" s="160"/>
      <c r="M12" s="130"/>
      <c r="N12" s="130"/>
      <c r="O12" s="130"/>
      <c r="P12" s="130"/>
      <c r="Q12" s="130"/>
      <c r="R12" s="130"/>
      <c r="S12" s="130"/>
      <c r="T12" s="130"/>
      <c r="U12" s="130"/>
    </row>
    <row r="13" spans="1:21" ht="15" customHeight="1">
      <c r="A13" s="130"/>
      <c r="B13" s="131"/>
      <c r="C13" s="131"/>
      <c r="D13" s="131"/>
      <c r="E13" s="131"/>
      <c r="F13" s="131"/>
      <c r="G13" s="130"/>
      <c r="H13" s="130"/>
      <c r="I13" s="130"/>
      <c r="J13" s="130"/>
      <c r="K13" s="130"/>
      <c r="L13" s="16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21" ht="1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0"/>
      <c r="M14" s="130"/>
      <c r="N14" s="130"/>
      <c r="O14" s="130"/>
      <c r="P14" s="130"/>
      <c r="Q14" s="130"/>
      <c r="R14" s="130"/>
      <c r="S14" s="130"/>
      <c r="T14" s="130"/>
      <c r="U14" s="130"/>
    </row>
    <row r="15" spans="1:21" ht="19.5" customHeight="1">
      <c r="A15" s="447" t="s">
        <v>581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160"/>
      <c r="M15" s="447" t="s">
        <v>582</v>
      </c>
      <c r="N15" s="446"/>
      <c r="O15" s="446"/>
      <c r="P15" s="446"/>
      <c r="Q15" s="446"/>
      <c r="R15" s="446"/>
      <c r="S15" s="446"/>
      <c r="T15" s="446"/>
      <c r="U15" s="446"/>
    </row>
    <row r="16" spans="1:21" ht="19.5" customHeight="1">
      <c r="A16" s="448" t="s">
        <v>280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160"/>
      <c r="M16" s="448" t="s">
        <v>127</v>
      </c>
      <c r="N16" s="449"/>
      <c r="O16" s="449"/>
      <c r="P16" s="449"/>
      <c r="Q16" s="449"/>
      <c r="R16" s="449"/>
      <c r="S16" s="449"/>
      <c r="T16" s="449"/>
      <c r="U16" s="449"/>
    </row>
    <row r="17" spans="1:21" ht="18" customHeight="1" thickBo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7" t="s">
        <v>108</v>
      </c>
      <c r="L17" s="160"/>
      <c r="M17" s="130"/>
      <c r="N17" s="130"/>
      <c r="O17" s="130"/>
      <c r="P17" s="130"/>
      <c r="Q17" s="130"/>
      <c r="R17" s="130"/>
      <c r="S17" s="130"/>
      <c r="T17" s="130"/>
      <c r="U17" s="146" t="s">
        <v>315</v>
      </c>
    </row>
    <row r="18" spans="1:21" ht="17.25" customHeight="1">
      <c r="A18" s="450" t="s">
        <v>321</v>
      </c>
      <c r="B18" s="451"/>
      <c r="C18" s="451"/>
      <c r="D18" s="452"/>
      <c r="E18" s="166" t="s">
        <v>422</v>
      </c>
      <c r="F18" s="489" t="s">
        <v>431</v>
      </c>
      <c r="G18" s="490"/>
      <c r="H18" s="489" t="s">
        <v>432</v>
      </c>
      <c r="I18" s="490"/>
      <c r="J18" s="209" t="s">
        <v>412</v>
      </c>
      <c r="K18" s="351" t="s">
        <v>423</v>
      </c>
      <c r="L18" s="160"/>
      <c r="M18" s="486" t="s">
        <v>43</v>
      </c>
      <c r="N18" s="487"/>
      <c r="O18" s="487"/>
      <c r="P18" s="488"/>
      <c r="Q18" s="166" t="s">
        <v>422</v>
      </c>
      <c r="R18" s="166" t="s">
        <v>380</v>
      </c>
      <c r="S18" s="166" t="s">
        <v>395</v>
      </c>
      <c r="T18" s="167" t="s">
        <v>412</v>
      </c>
      <c r="U18" s="169" t="s">
        <v>423</v>
      </c>
    </row>
    <row r="19" spans="1:21" ht="17.25" customHeight="1">
      <c r="A19" s="481" t="s">
        <v>383</v>
      </c>
      <c r="B19" s="482"/>
      <c r="C19" s="86"/>
      <c r="D19" s="87" t="s">
        <v>128</v>
      </c>
      <c r="E19" s="190">
        <v>348677</v>
      </c>
      <c r="F19" s="190"/>
      <c r="G19" s="190">
        <v>354476</v>
      </c>
      <c r="H19" s="130"/>
      <c r="I19" s="190">
        <v>361501</v>
      </c>
      <c r="J19" s="190">
        <v>363211</v>
      </c>
      <c r="K19" s="190">
        <v>369744</v>
      </c>
      <c r="L19" s="218"/>
      <c r="M19" s="173"/>
      <c r="N19" s="219"/>
      <c r="O19" s="219"/>
      <c r="P19" s="220"/>
      <c r="Q19" s="173"/>
      <c r="R19" s="173"/>
      <c r="S19" s="173"/>
      <c r="T19" s="173"/>
      <c r="U19" s="184"/>
    </row>
    <row r="20" spans="1:21" ht="17.25" customHeight="1">
      <c r="A20" s="482"/>
      <c r="B20" s="482"/>
      <c r="C20" s="86"/>
      <c r="D20" s="87" t="s">
        <v>322</v>
      </c>
      <c r="E20" s="221">
        <v>238282321</v>
      </c>
      <c r="F20" s="221"/>
      <c r="G20" s="221">
        <v>234841260</v>
      </c>
      <c r="H20" s="222"/>
      <c r="I20" s="221">
        <v>237199276</v>
      </c>
      <c r="J20" s="2">
        <v>241762780</v>
      </c>
      <c r="K20" s="221">
        <v>246039899</v>
      </c>
      <c r="L20" s="88"/>
      <c r="M20" s="483" t="s">
        <v>129</v>
      </c>
      <c r="N20" s="484"/>
      <c r="O20" s="85"/>
      <c r="P20" s="89" t="s">
        <v>99</v>
      </c>
      <c r="Q20" s="2">
        <v>306964</v>
      </c>
      <c r="R20" s="2">
        <v>317258</v>
      </c>
      <c r="S20" s="2">
        <v>325118</v>
      </c>
      <c r="T20" s="2">
        <v>330448</v>
      </c>
      <c r="U20" s="2">
        <v>337710</v>
      </c>
    </row>
    <row r="21" spans="1:21" ht="17.25" customHeight="1">
      <c r="A21" s="478" t="s">
        <v>323</v>
      </c>
      <c r="B21" s="468"/>
      <c r="C21" s="126"/>
      <c r="D21" s="172" t="s">
        <v>128</v>
      </c>
      <c r="E21" s="118">
        <v>9358</v>
      </c>
      <c r="F21" s="157"/>
      <c r="G21" s="118">
        <v>8290</v>
      </c>
      <c r="H21" s="130"/>
      <c r="I21" s="118">
        <v>7346</v>
      </c>
      <c r="J21" s="118">
        <v>6495</v>
      </c>
      <c r="K21" s="118">
        <v>5590</v>
      </c>
      <c r="L21" s="160"/>
      <c r="M21" s="485"/>
      <c r="N21" s="485"/>
      <c r="O21" s="90"/>
      <c r="P21" s="91" t="s">
        <v>100</v>
      </c>
      <c r="Q21" s="2">
        <v>212138310</v>
      </c>
      <c r="R21" s="2">
        <v>217363380</v>
      </c>
      <c r="S21" s="2">
        <v>226001968</v>
      </c>
      <c r="T21" s="2">
        <v>230842672</v>
      </c>
      <c r="U21" s="2">
        <v>235535208</v>
      </c>
    </row>
    <row r="22" spans="1:21" ht="17.25" customHeight="1">
      <c r="A22" s="468"/>
      <c r="B22" s="468"/>
      <c r="C22" s="126"/>
      <c r="D22" s="172" t="s">
        <v>322</v>
      </c>
      <c r="E22" s="118">
        <v>14606615</v>
      </c>
      <c r="F22" s="157"/>
      <c r="G22" s="118">
        <v>12620196</v>
      </c>
      <c r="H22" s="130"/>
      <c r="I22" s="118">
        <v>11197405</v>
      </c>
      <c r="J22" s="118">
        <v>9840592</v>
      </c>
      <c r="K22" s="118">
        <v>8356199</v>
      </c>
      <c r="L22" s="160"/>
      <c r="M22" s="220"/>
      <c r="N22" s="223"/>
      <c r="O22" s="82"/>
      <c r="P22" s="83"/>
      <c r="Q22" s="16"/>
      <c r="R22" s="118"/>
      <c r="S22" s="118"/>
      <c r="T22" s="118"/>
      <c r="U22" s="118"/>
    </row>
    <row r="23" spans="1:21" ht="17.25" customHeight="1">
      <c r="A23" s="478" t="s">
        <v>324</v>
      </c>
      <c r="B23" s="468"/>
      <c r="C23" s="126"/>
      <c r="D23" s="172" t="s">
        <v>128</v>
      </c>
      <c r="E23" s="118">
        <v>8886</v>
      </c>
      <c r="F23" s="157"/>
      <c r="G23" s="118">
        <v>7759</v>
      </c>
      <c r="H23" s="130"/>
      <c r="I23" s="118">
        <v>6712</v>
      </c>
      <c r="J23" s="118">
        <v>5681</v>
      </c>
      <c r="K23" s="118">
        <v>4816</v>
      </c>
      <c r="L23" s="160"/>
      <c r="M23" s="469" t="s">
        <v>130</v>
      </c>
      <c r="N23" s="465" t="s">
        <v>131</v>
      </c>
      <c r="O23" s="159"/>
      <c r="P23" s="138" t="s">
        <v>99</v>
      </c>
      <c r="Q23" s="157">
        <v>13314</v>
      </c>
      <c r="R23" s="118">
        <v>11397</v>
      </c>
      <c r="S23" s="118">
        <v>9679</v>
      </c>
      <c r="T23" s="118">
        <v>8055</v>
      </c>
      <c r="U23" s="118">
        <v>6695</v>
      </c>
    </row>
    <row r="24" spans="1:21" ht="17.25" customHeight="1">
      <c r="A24" s="468"/>
      <c r="B24" s="468"/>
      <c r="C24" s="126"/>
      <c r="D24" s="172" t="s">
        <v>325</v>
      </c>
      <c r="E24" s="118">
        <v>3232685</v>
      </c>
      <c r="F24" s="157"/>
      <c r="G24" s="118">
        <v>2777717</v>
      </c>
      <c r="H24" s="130"/>
      <c r="I24" s="118">
        <v>2423159</v>
      </c>
      <c r="J24" s="118">
        <v>2059097</v>
      </c>
      <c r="K24" s="118">
        <v>1732472</v>
      </c>
      <c r="L24" s="160"/>
      <c r="M24" s="470"/>
      <c r="N24" s="465"/>
      <c r="O24" s="159"/>
      <c r="P24" s="138" t="s">
        <v>100</v>
      </c>
      <c r="Q24" s="157">
        <v>6715943</v>
      </c>
      <c r="R24" s="118">
        <v>5683431</v>
      </c>
      <c r="S24" s="118">
        <v>4895174</v>
      </c>
      <c r="T24" s="118">
        <v>4097829</v>
      </c>
      <c r="U24" s="118">
        <v>3421204</v>
      </c>
    </row>
    <row r="25" spans="1:21" ht="17.25" customHeight="1">
      <c r="A25" s="478" t="s">
        <v>326</v>
      </c>
      <c r="B25" s="468"/>
      <c r="C25" s="126"/>
      <c r="D25" s="172" t="s">
        <v>128</v>
      </c>
      <c r="E25" s="118">
        <v>891</v>
      </c>
      <c r="F25" s="157"/>
      <c r="G25" s="118">
        <v>824</v>
      </c>
      <c r="H25" s="130"/>
      <c r="I25" s="118">
        <v>774</v>
      </c>
      <c r="J25" s="118">
        <v>723</v>
      </c>
      <c r="K25" s="118">
        <v>674</v>
      </c>
      <c r="L25" s="160"/>
      <c r="M25" s="470"/>
      <c r="N25" s="465" t="s">
        <v>132</v>
      </c>
      <c r="O25" s="159"/>
      <c r="P25" s="138" t="s">
        <v>99</v>
      </c>
      <c r="Q25" s="157">
        <v>150</v>
      </c>
      <c r="R25" s="118">
        <v>131</v>
      </c>
      <c r="S25" s="118">
        <v>118</v>
      </c>
      <c r="T25" s="118">
        <v>107</v>
      </c>
      <c r="U25" s="118">
        <v>107</v>
      </c>
    </row>
    <row r="26" spans="1:21" ht="17.25" customHeight="1">
      <c r="A26" s="468"/>
      <c r="B26" s="468"/>
      <c r="C26" s="126"/>
      <c r="D26" s="172" t="s">
        <v>322</v>
      </c>
      <c r="E26" s="118">
        <v>999440</v>
      </c>
      <c r="F26" s="157"/>
      <c r="G26" s="118">
        <v>902671</v>
      </c>
      <c r="H26" s="130"/>
      <c r="I26" s="118">
        <v>858448</v>
      </c>
      <c r="J26" s="118">
        <v>801800</v>
      </c>
      <c r="K26" s="118">
        <v>742973</v>
      </c>
      <c r="L26" s="160"/>
      <c r="M26" s="470"/>
      <c r="N26" s="472"/>
      <c r="O26" s="159"/>
      <c r="P26" s="138" t="s">
        <v>100</v>
      </c>
      <c r="Q26" s="157">
        <v>60547</v>
      </c>
      <c r="R26" s="118">
        <v>52348</v>
      </c>
      <c r="S26" s="118">
        <v>47601</v>
      </c>
      <c r="T26" s="118">
        <v>43164</v>
      </c>
      <c r="U26" s="118">
        <v>43121</v>
      </c>
    </row>
    <row r="27" spans="1:21" ht="17.25" customHeight="1">
      <c r="A27" s="478" t="s">
        <v>327</v>
      </c>
      <c r="B27" s="468"/>
      <c r="C27" s="159"/>
      <c r="D27" s="172" t="s">
        <v>128</v>
      </c>
      <c r="E27" s="118">
        <v>4695</v>
      </c>
      <c r="F27" s="157"/>
      <c r="G27" s="118">
        <v>4393</v>
      </c>
      <c r="H27" s="130"/>
      <c r="I27" s="118">
        <v>4126</v>
      </c>
      <c r="J27" s="118">
        <v>3843</v>
      </c>
      <c r="K27" s="118">
        <v>3603</v>
      </c>
      <c r="L27" s="160"/>
      <c r="M27" s="470"/>
      <c r="N27" s="465" t="s">
        <v>133</v>
      </c>
      <c r="O27" s="159"/>
      <c r="P27" s="138" t="s">
        <v>99</v>
      </c>
      <c r="Q27" s="157">
        <v>8865</v>
      </c>
      <c r="R27" s="118">
        <v>7826</v>
      </c>
      <c r="S27" s="118">
        <v>6902</v>
      </c>
      <c r="T27" s="118">
        <v>6027</v>
      </c>
      <c r="U27" s="118">
        <v>5183</v>
      </c>
    </row>
    <row r="28" spans="1:21" s="52" customFormat="1" ht="17.25" customHeight="1">
      <c r="A28" s="479" t="s">
        <v>134</v>
      </c>
      <c r="B28" s="480"/>
      <c r="C28" s="92"/>
      <c r="D28" s="172" t="s">
        <v>328</v>
      </c>
      <c r="E28" s="118">
        <v>4737692</v>
      </c>
      <c r="F28" s="157"/>
      <c r="G28" s="118">
        <v>4358258</v>
      </c>
      <c r="H28" s="130"/>
      <c r="I28" s="118">
        <v>4134866</v>
      </c>
      <c r="J28" s="118">
        <v>3845547</v>
      </c>
      <c r="K28" s="118">
        <v>3598702</v>
      </c>
      <c r="L28" s="160"/>
      <c r="M28" s="470"/>
      <c r="N28" s="465"/>
      <c r="O28" s="159"/>
      <c r="P28" s="138" t="s">
        <v>100</v>
      </c>
      <c r="Q28" s="157">
        <v>2058228</v>
      </c>
      <c r="R28" s="118">
        <v>1798104</v>
      </c>
      <c r="S28" s="118">
        <v>1601076</v>
      </c>
      <c r="T28" s="118">
        <v>1403842</v>
      </c>
      <c r="U28" s="118">
        <v>1209339</v>
      </c>
    </row>
    <row r="29" spans="1:21" s="52" customFormat="1" ht="17.25" customHeight="1">
      <c r="A29" s="478" t="s">
        <v>135</v>
      </c>
      <c r="B29" s="468"/>
      <c r="C29" s="126"/>
      <c r="D29" s="172" t="s">
        <v>136</v>
      </c>
      <c r="E29" s="118">
        <v>638</v>
      </c>
      <c r="F29" s="157"/>
      <c r="G29" s="118">
        <v>577</v>
      </c>
      <c r="H29" s="130"/>
      <c r="I29" s="118">
        <v>515</v>
      </c>
      <c r="J29" s="118">
        <v>457</v>
      </c>
      <c r="K29" s="118">
        <v>409</v>
      </c>
      <c r="L29" s="130"/>
      <c r="M29" s="470"/>
      <c r="N29" s="465" t="s">
        <v>137</v>
      </c>
      <c r="O29" s="159"/>
      <c r="P29" s="138" t="s">
        <v>99</v>
      </c>
      <c r="Q29" s="157">
        <v>262819</v>
      </c>
      <c r="R29" s="118">
        <v>275782</v>
      </c>
      <c r="S29" s="118">
        <v>286015</v>
      </c>
      <c r="T29" s="118">
        <v>293620</v>
      </c>
      <c r="U29" s="118">
        <v>302752</v>
      </c>
    </row>
    <row r="30" spans="1:21" s="52" customFormat="1" ht="17.25" customHeight="1">
      <c r="A30" s="468"/>
      <c r="B30" s="468"/>
      <c r="C30" s="126"/>
      <c r="D30" s="172" t="s">
        <v>329</v>
      </c>
      <c r="E30" s="118">
        <v>158607</v>
      </c>
      <c r="F30" s="157"/>
      <c r="G30" s="118">
        <v>142731</v>
      </c>
      <c r="H30" s="130"/>
      <c r="I30" s="118">
        <v>128954</v>
      </c>
      <c r="J30" s="118">
        <v>115334</v>
      </c>
      <c r="K30" s="118">
        <v>104428</v>
      </c>
      <c r="L30" s="129"/>
      <c r="M30" s="471"/>
      <c r="N30" s="472"/>
      <c r="O30" s="159"/>
      <c r="P30" s="138" t="s">
        <v>100</v>
      </c>
      <c r="Q30" s="157">
        <v>184704092</v>
      </c>
      <c r="R30" s="118">
        <v>191230545</v>
      </c>
      <c r="S30" s="118">
        <v>200470938</v>
      </c>
      <c r="T30" s="118">
        <v>206111914</v>
      </c>
      <c r="U30" s="118">
        <v>211429897</v>
      </c>
    </row>
    <row r="31" spans="1:21" s="52" customFormat="1" ht="17.25" customHeight="1">
      <c r="A31" s="467" t="s">
        <v>138</v>
      </c>
      <c r="B31" s="468"/>
      <c r="C31" s="126"/>
      <c r="D31" s="172" t="s">
        <v>136</v>
      </c>
      <c r="E31" s="118">
        <v>271260</v>
      </c>
      <c r="F31" s="157"/>
      <c r="G31" s="118">
        <v>278101</v>
      </c>
      <c r="H31" s="130"/>
      <c r="I31" s="118">
        <v>286099</v>
      </c>
      <c r="J31" s="118">
        <v>288748</v>
      </c>
      <c r="K31" s="118">
        <v>296181</v>
      </c>
      <c r="L31" s="129"/>
      <c r="M31" s="224"/>
      <c r="N31" s="225"/>
      <c r="O31" s="202"/>
      <c r="P31" s="203"/>
      <c r="Q31" s="157"/>
      <c r="R31" s="118"/>
      <c r="S31" s="118" t="s">
        <v>348</v>
      </c>
      <c r="T31" s="118" t="s">
        <v>348</v>
      </c>
      <c r="U31" s="118" t="s">
        <v>201</v>
      </c>
    </row>
    <row r="32" spans="1:21" s="52" customFormat="1" ht="17.25" customHeight="1">
      <c r="A32" s="468"/>
      <c r="B32" s="468"/>
      <c r="C32" s="126"/>
      <c r="D32" s="172" t="s">
        <v>325</v>
      </c>
      <c r="E32" s="118">
        <v>168186179</v>
      </c>
      <c r="F32" s="157"/>
      <c r="G32" s="118">
        <v>167012477</v>
      </c>
      <c r="H32" s="130"/>
      <c r="I32" s="118">
        <v>169761624</v>
      </c>
      <c r="J32" s="118">
        <v>175253902</v>
      </c>
      <c r="K32" s="118">
        <v>180863490</v>
      </c>
      <c r="L32" s="129"/>
      <c r="M32" s="469" t="s">
        <v>330</v>
      </c>
      <c r="N32" s="465" t="s">
        <v>139</v>
      </c>
      <c r="O32" s="159"/>
      <c r="P32" s="138" t="s">
        <v>99</v>
      </c>
      <c r="Q32" s="157">
        <v>968</v>
      </c>
      <c r="R32" s="118">
        <v>889</v>
      </c>
      <c r="S32" s="118">
        <v>830</v>
      </c>
      <c r="T32" s="118">
        <v>759</v>
      </c>
      <c r="U32" s="118">
        <v>708</v>
      </c>
    </row>
    <row r="33" spans="1:21" s="52" customFormat="1" ht="17.25" customHeight="1">
      <c r="A33" s="467" t="s">
        <v>23</v>
      </c>
      <c r="B33" s="468"/>
      <c r="C33" s="126"/>
      <c r="D33" s="172" t="s">
        <v>136</v>
      </c>
      <c r="E33" s="118">
        <v>5248</v>
      </c>
      <c r="F33" s="157"/>
      <c r="G33" s="118">
        <v>5426</v>
      </c>
      <c r="H33" s="130"/>
      <c r="I33" s="118">
        <v>5580</v>
      </c>
      <c r="J33" s="118">
        <v>5750</v>
      </c>
      <c r="K33" s="118">
        <v>5938</v>
      </c>
      <c r="L33" s="129"/>
      <c r="M33" s="470"/>
      <c r="N33" s="465"/>
      <c r="O33" s="159"/>
      <c r="P33" s="138" t="s">
        <v>100</v>
      </c>
      <c r="Q33" s="157">
        <v>861560</v>
      </c>
      <c r="R33" s="118">
        <v>777599</v>
      </c>
      <c r="S33" s="118">
        <v>733251</v>
      </c>
      <c r="T33" s="118">
        <v>670240</v>
      </c>
      <c r="U33" s="118">
        <v>623304</v>
      </c>
    </row>
    <row r="34" spans="1:21" s="52" customFormat="1" ht="17.25" customHeight="1">
      <c r="A34" s="468"/>
      <c r="B34" s="468"/>
      <c r="C34" s="126"/>
      <c r="D34" s="172" t="s">
        <v>331</v>
      </c>
      <c r="E34" s="118">
        <v>3587585</v>
      </c>
      <c r="F34" s="157"/>
      <c r="G34" s="118">
        <v>3629543</v>
      </c>
      <c r="H34" s="130"/>
      <c r="I34" s="118">
        <v>3740102</v>
      </c>
      <c r="J34" s="118">
        <v>3829897</v>
      </c>
      <c r="K34" s="118">
        <v>3913220</v>
      </c>
      <c r="L34" s="129"/>
      <c r="M34" s="470"/>
      <c r="N34" s="465" t="s">
        <v>24</v>
      </c>
      <c r="O34" s="159"/>
      <c r="P34" s="138" t="s">
        <v>99</v>
      </c>
      <c r="Q34" s="157">
        <v>18304</v>
      </c>
      <c r="R34" s="118">
        <v>18745</v>
      </c>
      <c r="S34" s="118">
        <v>19105</v>
      </c>
      <c r="T34" s="118">
        <v>19487</v>
      </c>
      <c r="U34" s="118">
        <v>19901</v>
      </c>
    </row>
    <row r="35" spans="1:21" s="52" customFormat="1" ht="17.25" customHeight="1">
      <c r="A35" s="467" t="s">
        <v>25</v>
      </c>
      <c r="B35" s="467"/>
      <c r="C35" s="126"/>
      <c r="D35" s="172" t="s">
        <v>136</v>
      </c>
      <c r="E35" s="118">
        <v>47701</v>
      </c>
      <c r="F35" s="157"/>
      <c r="G35" s="118">
        <v>49106</v>
      </c>
      <c r="H35" s="130"/>
      <c r="I35" s="118">
        <v>50349</v>
      </c>
      <c r="J35" s="118">
        <v>51514</v>
      </c>
      <c r="K35" s="118">
        <v>52533</v>
      </c>
      <c r="L35" s="129"/>
      <c r="M35" s="471"/>
      <c r="N35" s="472"/>
      <c r="O35" s="159"/>
      <c r="P35" s="138" t="s">
        <v>100</v>
      </c>
      <c r="Q35" s="157">
        <v>15887601</v>
      </c>
      <c r="R35" s="118">
        <v>15998989</v>
      </c>
      <c r="S35" s="118">
        <v>16439194</v>
      </c>
      <c r="T35" s="118">
        <v>16751335</v>
      </c>
      <c r="U35" s="118">
        <v>17056012</v>
      </c>
    </row>
    <row r="36" spans="1:21" s="52" customFormat="1" ht="17.25" customHeight="1" thickBot="1">
      <c r="A36" s="473"/>
      <c r="B36" s="473"/>
      <c r="C36" s="226"/>
      <c r="D36" s="227" t="s">
        <v>26</v>
      </c>
      <c r="E36" s="118">
        <v>42773518</v>
      </c>
      <c r="F36" s="157"/>
      <c r="G36" s="118">
        <v>43397668</v>
      </c>
      <c r="H36" s="130"/>
      <c r="I36" s="118">
        <v>44954719</v>
      </c>
      <c r="J36" s="118">
        <v>46016611</v>
      </c>
      <c r="K36" s="118">
        <v>46728414</v>
      </c>
      <c r="L36" s="129"/>
      <c r="M36" s="224"/>
      <c r="N36" s="225"/>
      <c r="O36" s="202"/>
      <c r="P36" s="203"/>
      <c r="Q36" s="157"/>
      <c r="R36" s="118"/>
      <c r="S36" s="118"/>
      <c r="T36" s="118"/>
      <c r="U36" s="118"/>
    </row>
    <row r="37" spans="1:21" s="52" customFormat="1" ht="17.25" customHeight="1" thickTop="1">
      <c r="A37" s="474" t="s">
        <v>27</v>
      </c>
      <c r="B37" s="475"/>
      <c r="C37" s="228"/>
      <c r="D37" s="229" t="s">
        <v>136</v>
      </c>
      <c r="E37" s="230">
        <v>13</v>
      </c>
      <c r="F37" s="231"/>
      <c r="G37" s="230">
        <v>4</v>
      </c>
      <c r="H37" s="232"/>
      <c r="I37" s="230">
        <v>3</v>
      </c>
      <c r="J37" s="230">
        <v>3</v>
      </c>
      <c r="K37" s="230">
        <v>2</v>
      </c>
      <c r="L37" s="129"/>
      <c r="M37" s="469" t="s">
        <v>28</v>
      </c>
      <c r="N37" s="465" t="s">
        <v>29</v>
      </c>
      <c r="O37" s="159"/>
      <c r="P37" s="138" t="s">
        <v>99</v>
      </c>
      <c r="Q37" s="158" t="s">
        <v>316</v>
      </c>
      <c r="R37" s="158" t="s">
        <v>316</v>
      </c>
      <c r="S37" s="158" t="s">
        <v>316</v>
      </c>
      <c r="T37" s="158" t="s">
        <v>316</v>
      </c>
      <c r="U37" s="158" t="s">
        <v>306</v>
      </c>
    </row>
    <row r="38" spans="1:21" s="52" customFormat="1" ht="17.25" customHeight="1">
      <c r="A38" s="476"/>
      <c r="B38" s="476"/>
      <c r="C38" s="233"/>
      <c r="D38" s="234" t="s">
        <v>26</v>
      </c>
      <c r="E38" s="181">
        <v>1289</v>
      </c>
      <c r="F38" s="216"/>
      <c r="G38" s="181">
        <v>169</v>
      </c>
      <c r="H38" s="215"/>
      <c r="I38" s="181">
        <v>57</v>
      </c>
      <c r="J38" s="181">
        <v>64</v>
      </c>
      <c r="K38" s="181">
        <v>17</v>
      </c>
      <c r="L38" s="129"/>
      <c r="M38" s="470"/>
      <c r="N38" s="465"/>
      <c r="O38" s="159"/>
      <c r="P38" s="138" t="s">
        <v>100</v>
      </c>
      <c r="Q38" s="158" t="s">
        <v>316</v>
      </c>
      <c r="R38" s="158" t="s">
        <v>316</v>
      </c>
      <c r="S38" s="158" t="s">
        <v>316</v>
      </c>
      <c r="T38" s="158" t="s">
        <v>316</v>
      </c>
      <c r="U38" s="158" t="s">
        <v>306</v>
      </c>
    </row>
    <row r="39" spans="1:21" s="52" customFormat="1" ht="17.25" customHeight="1">
      <c r="A39" s="145" t="s">
        <v>30</v>
      </c>
      <c r="B39" s="130"/>
      <c r="C39" s="126"/>
      <c r="D39" s="126"/>
      <c r="E39" s="157"/>
      <c r="F39" s="157"/>
      <c r="G39" s="160"/>
      <c r="H39" s="160"/>
      <c r="I39" s="159"/>
      <c r="J39" s="159"/>
      <c r="K39" s="126"/>
      <c r="L39" s="129"/>
      <c r="M39" s="470"/>
      <c r="N39" s="465" t="s">
        <v>31</v>
      </c>
      <c r="O39" s="159"/>
      <c r="P39" s="138" t="s">
        <v>99</v>
      </c>
      <c r="Q39" s="157">
        <v>359</v>
      </c>
      <c r="R39" s="118">
        <v>327</v>
      </c>
      <c r="S39" s="118">
        <v>285</v>
      </c>
      <c r="T39" s="118">
        <v>262</v>
      </c>
      <c r="U39" s="118">
        <v>254</v>
      </c>
    </row>
    <row r="40" spans="1:21" s="52" customFormat="1" ht="17.25" customHeight="1">
      <c r="A40" s="131" t="s">
        <v>147</v>
      </c>
      <c r="B40" s="130"/>
      <c r="C40" s="126"/>
      <c r="D40" s="126"/>
      <c r="E40" s="157"/>
      <c r="F40" s="157"/>
      <c r="G40" s="160"/>
      <c r="H40" s="160"/>
      <c r="I40" s="159"/>
      <c r="J40" s="159"/>
      <c r="K40" s="126"/>
      <c r="L40" s="129"/>
      <c r="M40" s="470"/>
      <c r="N40" s="472"/>
      <c r="O40" s="159"/>
      <c r="P40" s="138" t="s">
        <v>100</v>
      </c>
      <c r="Q40" s="157">
        <v>166278</v>
      </c>
      <c r="R40" s="118">
        <v>149059</v>
      </c>
      <c r="S40" s="118">
        <v>130646</v>
      </c>
      <c r="T40" s="118">
        <v>119818</v>
      </c>
      <c r="U40" s="118">
        <v>115186</v>
      </c>
    </row>
    <row r="41" spans="1:21" s="52" customFormat="1" ht="17.25" customHeight="1">
      <c r="A41" s="131" t="s">
        <v>268</v>
      </c>
      <c r="B41" s="130"/>
      <c r="C41" s="159"/>
      <c r="D41" s="126"/>
      <c r="E41" s="157"/>
      <c r="F41" s="157"/>
      <c r="G41" s="160"/>
      <c r="H41" s="160"/>
      <c r="I41" s="128"/>
      <c r="J41" s="128"/>
      <c r="K41" s="128"/>
      <c r="L41" s="129"/>
      <c r="M41" s="470"/>
      <c r="N41" s="465" t="s">
        <v>148</v>
      </c>
      <c r="O41" s="159"/>
      <c r="P41" s="138" t="s">
        <v>99</v>
      </c>
      <c r="Q41" s="158" t="s">
        <v>316</v>
      </c>
      <c r="R41" s="158" t="s">
        <v>316</v>
      </c>
      <c r="S41" s="158" t="s">
        <v>316</v>
      </c>
      <c r="T41" s="158" t="s">
        <v>316</v>
      </c>
      <c r="U41" s="158" t="s">
        <v>306</v>
      </c>
    </row>
    <row r="42" spans="1:21" s="52" customFormat="1" ht="17.2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59"/>
      <c r="L42" s="129"/>
      <c r="M42" s="470"/>
      <c r="N42" s="465"/>
      <c r="O42" s="159"/>
      <c r="P42" s="138" t="s">
        <v>100</v>
      </c>
      <c r="Q42" s="158" t="s">
        <v>316</v>
      </c>
      <c r="R42" s="158" t="s">
        <v>316</v>
      </c>
      <c r="S42" s="158" t="s">
        <v>316</v>
      </c>
      <c r="T42" s="158" t="s">
        <v>316</v>
      </c>
      <c r="U42" s="158" t="s">
        <v>306</v>
      </c>
    </row>
    <row r="43" spans="1:21" s="52" customFormat="1" ht="17.2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59"/>
      <c r="L43" s="129"/>
      <c r="M43" s="470"/>
      <c r="N43" s="465" t="s">
        <v>149</v>
      </c>
      <c r="O43" s="159"/>
      <c r="P43" s="138" t="s">
        <v>99</v>
      </c>
      <c r="Q43" s="157">
        <v>2185</v>
      </c>
      <c r="R43" s="118">
        <v>2161</v>
      </c>
      <c r="S43" s="118">
        <v>2184</v>
      </c>
      <c r="T43" s="118">
        <v>2131</v>
      </c>
      <c r="U43" s="118">
        <v>2110</v>
      </c>
    </row>
    <row r="44" spans="1:21" s="52" customFormat="1" ht="17.25" customHeight="1" thickBo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29"/>
      <c r="M44" s="477"/>
      <c r="N44" s="466"/>
      <c r="O44" s="159"/>
      <c r="P44" s="138" t="s">
        <v>100</v>
      </c>
      <c r="Q44" s="157">
        <v>1684061</v>
      </c>
      <c r="R44" s="118">
        <v>1673307</v>
      </c>
      <c r="S44" s="118">
        <v>1684087</v>
      </c>
      <c r="T44" s="118">
        <v>1644530</v>
      </c>
      <c r="U44" s="118">
        <v>1637144</v>
      </c>
    </row>
    <row r="45" spans="1:21" ht="17.25" customHeight="1" thickTop="1">
      <c r="A45" s="119" t="s">
        <v>309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61"/>
      <c r="L45" s="129"/>
      <c r="M45" s="131"/>
      <c r="N45" s="235" t="s">
        <v>150</v>
      </c>
      <c r="O45" s="228"/>
      <c r="P45" s="236"/>
      <c r="Q45" s="231"/>
      <c r="R45" s="230"/>
      <c r="S45" s="230"/>
      <c r="T45" s="230"/>
      <c r="U45" s="230"/>
    </row>
    <row r="46" spans="1:21" ht="17.25" customHeight="1">
      <c r="A46" s="130"/>
      <c r="B46" s="129"/>
      <c r="C46" s="129"/>
      <c r="D46" s="129"/>
      <c r="E46" s="129"/>
      <c r="F46" s="129"/>
      <c r="G46" s="129"/>
      <c r="H46" s="129"/>
      <c r="I46" s="130"/>
      <c r="J46" s="130"/>
      <c r="K46" s="130"/>
      <c r="L46" s="129"/>
      <c r="M46" s="454" t="s">
        <v>151</v>
      </c>
      <c r="N46" s="455"/>
      <c r="O46" s="159"/>
      <c r="P46" s="138" t="s">
        <v>99</v>
      </c>
      <c r="Q46" s="157">
        <v>320</v>
      </c>
      <c r="R46" s="118">
        <v>303</v>
      </c>
      <c r="S46" s="118">
        <v>257</v>
      </c>
      <c r="T46" s="118">
        <v>229</v>
      </c>
      <c r="U46" s="118">
        <v>203</v>
      </c>
    </row>
    <row r="47" spans="1:21" ht="17.25" customHeight="1">
      <c r="A47" s="128" t="s">
        <v>309</v>
      </c>
      <c r="B47" s="131"/>
      <c r="C47" s="131"/>
      <c r="D47" s="131"/>
      <c r="E47" s="160" t="s">
        <v>310</v>
      </c>
      <c r="F47" s="128" t="s">
        <v>333</v>
      </c>
      <c r="G47" s="131"/>
      <c r="H47" s="131"/>
      <c r="I47" s="131"/>
      <c r="J47" s="160" t="s">
        <v>310</v>
      </c>
      <c r="K47" s="130"/>
      <c r="L47" s="129"/>
      <c r="M47" s="455"/>
      <c r="N47" s="455"/>
      <c r="O47" s="159"/>
      <c r="P47" s="138" t="s">
        <v>100</v>
      </c>
      <c r="Q47" s="157">
        <v>45069</v>
      </c>
      <c r="R47" s="118">
        <v>43622</v>
      </c>
      <c r="S47" s="118">
        <v>36876</v>
      </c>
      <c r="T47" s="118">
        <v>34107</v>
      </c>
      <c r="U47" s="118">
        <v>30695</v>
      </c>
    </row>
    <row r="48" spans="1:21" ht="17.25" customHeight="1">
      <c r="A48" s="237" t="s">
        <v>309</v>
      </c>
      <c r="B48" s="238" t="s">
        <v>309</v>
      </c>
      <c r="C48" s="239"/>
      <c r="D48" s="239"/>
      <c r="E48" s="137" t="s">
        <v>310</v>
      </c>
      <c r="F48" s="240" t="s">
        <v>309</v>
      </c>
      <c r="G48" s="128" t="s">
        <v>312</v>
      </c>
      <c r="H48" s="159"/>
      <c r="I48" s="241" t="s">
        <v>312</v>
      </c>
      <c r="J48" s="116" t="s">
        <v>310</v>
      </c>
      <c r="K48" s="130"/>
      <c r="L48" s="129"/>
      <c r="M48" s="458" t="s">
        <v>152</v>
      </c>
      <c r="N48" s="458"/>
      <c r="O48" s="159"/>
      <c r="P48" s="138" t="s">
        <v>99</v>
      </c>
      <c r="Q48" s="157">
        <v>12</v>
      </c>
      <c r="R48" s="118">
        <v>21</v>
      </c>
      <c r="S48" s="118">
        <v>3</v>
      </c>
      <c r="T48" s="118">
        <v>2</v>
      </c>
      <c r="U48" s="118">
        <v>1</v>
      </c>
    </row>
    <row r="49" spans="1:21" ht="17.25" customHeight="1">
      <c r="A49" s="240"/>
      <c r="B49" s="238" t="s">
        <v>310</v>
      </c>
      <c r="C49" s="239"/>
      <c r="D49" s="239"/>
      <c r="E49" s="137" t="s">
        <v>310</v>
      </c>
      <c r="F49" s="240"/>
      <c r="G49" s="128"/>
      <c r="H49" s="126"/>
      <c r="I49" s="154" t="s">
        <v>312</v>
      </c>
      <c r="J49" s="116" t="s">
        <v>310</v>
      </c>
      <c r="K49" s="130"/>
      <c r="L49" s="129"/>
      <c r="M49" s="458"/>
      <c r="N49" s="458"/>
      <c r="O49" s="131"/>
      <c r="P49" s="138" t="s">
        <v>100</v>
      </c>
      <c r="Q49" s="157">
        <v>3894</v>
      </c>
      <c r="R49" s="118">
        <v>8314</v>
      </c>
      <c r="S49" s="118">
        <v>1113</v>
      </c>
      <c r="T49" s="118">
        <v>799</v>
      </c>
      <c r="U49" s="118">
        <v>399</v>
      </c>
    </row>
    <row r="50" spans="1:21" ht="17.25" customHeight="1">
      <c r="A50" s="240"/>
      <c r="B50" s="238" t="s">
        <v>309</v>
      </c>
      <c r="C50" s="239"/>
      <c r="D50" s="239"/>
      <c r="E50" s="125" t="s">
        <v>310</v>
      </c>
      <c r="F50" s="240"/>
      <c r="G50" s="128" t="s">
        <v>312</v>
      </c>
      <c r="H50" s="159"/>
      <c r="I50" s="241" t="s">
        <v>312</v>
      </c>
      <c r="J50" s="117" t="s">
        <v>310</v>
      </c>
      <c r="K50" s="130"/>
      <c r="L50" s="129"/>
      <c r="M50" s="180"/>
      <c r="N50" s="180"/>
      <c r="O50" s="242"/>
      <c r="P50" s="155"/>
      <c r="Q50" s="216"/>
      <c r="R50" s="216"/>
      <c r="S50" s="216"/>
      <c r="T50" s="181"/>
      <c r="U50" s="181"/>
    </row>
    <row r="51" spans="1:21" ht="17.25" customHeight="1">
      <c r="A51" s="240"/>
      <c r="B51" s="243" t="s">
        <v>309</v>
      </c>
      <c r="C51" s="126"/>
      <c r="D51" s="126" t="s">
        <v>311</v>
      </c>
      <c r="E51" s="125" t="s">
        <v>310</v>
      </c>
      <c r="F51" s="240"/>
      <c r="G51" s="131"/>
      <c r="H51" s="126"/>
      <c r="I51" s="154" t="s">
        <v>312</v>
      </c>
      <c r="J51" s="117" t="s">
        <v>310</v>
      </c>
      <c r="K51" s="130"/>
      <c r="L51" s="129"/>
      <c r="M51" s="131" t="s">
        <v>308</v>
      </c>
      <c r="N51" s="130"/>
      <c r="O51" s="131"/>
      <c r="P51" s="131"/>
      <c r="Q51" s="131"/>
      <c r="R51" s="130"/>
      <c r="S51" s="130"/>
      <c r="T51" s="130"/>
      <c r="U51" s="130"/>
    </row>
    <row r="52" spans="1:21" ht="17.25" customHeight="1">
      <c r="A52" s="240"/>
      <c r="B52" s="244"/>
      <c r="C52" s="223"/>
      <c r="D52" s="126" t="s">
        <v>312</v>
      </c>
      <c r="E52" s="133" t="s">
        <v>310</v>
      </c>
      <c r="F52" s="240"/>
      <c r="G52" s="128" t="s">
        <v>312</v>
      </c>
      <c r="H52" s="159"/>
      <c r="I52" s="241" t="s">
        <v>312</v>
      </c>
      <c r="J52" s="116" t="s">
        <v>334</v>
      </c>
      <c r="K52" s="130"/>
      <c r="L52" s="129"/>
      <c r="M52" s="131" t="s">
        <v>268</v>
      </c>
      <c r="N52" s="130"/>
      <c r="O52" s="130"/>
      <c r="P52" s="130"/>
      <c r="Q52" s="130"/>
      <c r="R52" s="130"/>
      <c r="S52" s="130"/>
      <c r="T52" s="130"/>
      <c r="U52" s="130"/>
    </row>
    <row r="53" spans="1:21" ht="17.25" customHeight="1">
      <c r="A53" s="240"/>
      <c r="B53" s="244"/>
      <c r="C53" s="223"/>
      <c r="D53" s="159" t="s">
        <v>312</v>
      </c>
      <c r="E53" s="133" t="s">
        <v>310</v>
      </c>
      <c r="F53" s="240"/>
      <c r="G53" s="131"/>
      <c r="H53" s="126"/>
      <c r="I53" s="154" t="s">
        <v>312</v>
      </c>
      <c r="J53" s="116" t="s">
        <v>310</v>
      </c>
      <c r="K53" s="130"/>
      <c r="L53" s="129"/>
      <c r="M53" s="126"/>
      <c r="N53" s="130"/>
      <c r="O53" s="131"/>
      <c r="P53" s="131"/>
      <c r="Q53" s="130"/>
      <c r="R53" s="131"/>
      <c r="S53" s="130"/>
      <c r="T53" s="130"/>
      <c r="U53" s="130"/>
    </row>
    <row r="54" spans="1:21" ht="17.25" customHeight="1">
      <c r="A54" s="131" t="s">
        <v>309</v>
      </c>
      <c r="B54" s="131"/>
      <c r="C54" s="131"/>
      <c r="D54" s="131"/>
      <c r="E54" s="125" t="s">
        <v>310</v>
      </c>
      <c r="F54" s="240"/>
      <c r="G54" s="128" t="s">
        <v>309</v>
      </c>
      <c r="H54" s="159"/>
      <c r="I54" s="241" t="s">
        <v>312</v>
      </c>
      <c r="J54" s="118" t="s">
        <v>335</v>
      </c>
      <c r="K54" s="130"/>
      <c r="L54" s="161"/>
      <c r="M54" s="9"/>
      <c r="N54" s="130"/>
      <c r="O54" s="130"/>
      <c r="P54" s="130"/>
      <c r="Q54" s="130"/>
      <c r="R54" s="130"/>
      <c r="S54" s="130"/>
      <c r="T54" s="130"/>
      <c r="U54" s="130"/>
    </row>
    <row r="55" spans="1:21" ht="17.25" customHeight="1">
      <c r="A55" s="131"/>
      <c r="B55" s="131"/>
      <c r="C55" s="131"/>
      <c r="D55" s="131"/>
      <c r="E55" s="125"/>
      <c r="F55" s="240"/>
      <c r="G55" s="131"/>
      <c r="H55" s="126"/>
      <c r="I55" s="154" t="s">
        <v>312</v>
      </c>
      <c r="J55" s="118" t="s">
        <v>310</v>
      </c>
      <c r="K55" s="130"/>
      <c r="L55" s="130"/>
      <c r="M55" s="9"/>
      <c r="N55" s="130"/>
      <c r="O55" s="130"/>
      <c r="P55" s="130"/>
      <c r="Q55" s="187"/>
      <c r="R55" s="130"/>
      <c r="S55" s="130"/>
      <c r="T55" s="130"/>
      <c r="U55" s="130"/>
    </row>
    <row r="56" spans="1:21" ht="17.25" customHeight="1">
      <c r="A56" s="131" t="s">
        <v>333</v>
      </c>
      <c r="B56" s="126"/>
      <c r="C56" s="126"/>
      <c r="D56" s="126"/>
      <c r="E56" s="132"/>
      <c r="F56" s="245"/>
      <c r="G56" s="126"/>
      <c r="H56" s="126"/>
      <c r="I56" s="128"/>
      <c r="J56" s="118"/>
      <c r="K56" s="130"/>
      <c r="L56" s="130"/>
      <c r="M56" s="9"/>
      <c r="N56" s="130"/>
      <c r="O56" s="130"/>
      <c r="P56" s="130"/>
      <c r="Q56" s="187"/>
      <c r="R56" s="130"/>
      <c r="S56" s="130"/>
      <c r="T56" s="130"/>
      <c r="U56" s="130"/>
    </row>
    <row r="57" spans="1:21" ht="15" customHeight="1">
      <c r="A57" s="131" t="s">
        <v>309</v>
      </c>
      <c r="B57" s="159"/>
      <c r="C57" s="159"/>
      <c r="D57" s="126"/>
      <c r="E57" s="133"/>
      <c r="F57" s="245"/>
      <c r="G57" s="131"/>
      <c r="H57" s="131"/>
      <c r="I57" s="130"/>
      <c r="J57" s="130"/>
      <c r="K57" s="131"/>
      <c r="L57" s="131"/>
      <c r="M57" s="161"/>
      <c r="N57" s="161"/>
      <c r="O57" s="130"/>
      <c r="P57" s="130"/>
      <c r="Q57" s="130"/>
      <c r="R57" s="130"/>
      <c r="S57" s="130"/>
      <c r="T57" s="130"/>
      <c r="U57" s="130"/>
    </row>
    <row r="58" spans="1:12" ht="17.25" customHeight="1">
      <c r="A58" s="79"/>
      <c r="B58" s="6"/>
      <c r="C58" s="6"/>
      <c r="D58" s="5"/>
      <c r="E58" s="77"/>
      <c r="F58" s="79"/>
      <c r="K58" s="5"/>
      <c r="L58" s="5"/>
    </row>
    <row r="59" spans="1:12" ht="17.25" customHeight="1">
      <c r="A59" s="79"/>
      <c r="B59" s="5"/>
      <c r="C59" s="5"/>
      <c r="D59" s="5"/>
      <c r="E59" s="5"/>
      <c r="F59" s="79"/>
      <c r="K59" s="5"/>
      <c r="L59" s="5"/>
    </row>
    <row r="60" spans="6:12" ht="17.25" customHeight="1">
      <c r="F60" s="26"/>
      <c r="L60" s="5"/>
    </row>
    <row r="61" spans="6:12" ht="17.25" customHeight="1">
      <c r="F61" s="77"/>
      <c r="L61" s="5"/>
    </row>
    <row r="62" ht="17.25" customHeight="1">
      <c r="L62" s="5"/>
    </row>
    <row r="63" ht="17.25" customHeight="1">
      <c r="L63" s="5"/>
    </row>
    <row r="64" ht="17.25" customHeight="1">
      <c r="L64" s="5"/>
    </row>
    <row r="65" ht="17.25" customHeight="1">
      <c r="L65" s="5"/>
    </row>
    <row r="66" ht="17.25" customHeight="1">
      <c r="L66" s="5"/>
    </row>
    <row r="67" ht="15" customHeight="1">
      <c r="L67" s="5"/>
    </row>
    <row r="68" ht="15" customHeight="1">
      <c r="L68" s="5"/>
    </row>
    <row r="69" ht="17.25" customHeight="1"/>
    <row r="70" ht="17.25" customHeight="1"/>
  </sheetData>
  <sheetProtection/>
  <mergeCells count="49">
    <mergeCell ref="A29:B30"/>
    <mergeCell ref="A15:K15"/>
    <mergeCell ref="A2:K2"/>
    <mergeCell ref="N2:U2"/>
    <mergeCell ref="A3:K3"/>
    <mergeCell ref="N3:U3"/>
    <mergeCell ref="O8:P8"/>
    <mergeCell ref="A10:D10"/>
    <mergeCell ref="A6:D6"/>
    <mergeCell ref="O6:P6"/>
    <mergeCell ref="H5:I5"/>
    <mergeCell ref="N7:P7"/>
    <mergeCell ref="A8:D8"/>
    <mergeCell ref="A5:D5"/>
    <mergeCell ref="N5:P5"/>
    <mergeCell ref="A21:B22"/>
    <mergeCell ref="F18:G18"/>
    <mergeCell ref="H18:I18"/>
    <mergeCell ref="A16:K16"/>
    <mergeCell ref="F5:G5"/>
    <mergeCell ref="N25:N26"/>
    <mergeCell ref="A27:B27"/>
    <mergeCell ref="A19:B20"/>
    <mergeCell ref="M20:N21"/>
    <mergeCell ref="M15:U15"/>
    <mergeCell ref="A18:D18"/>
    <mergeCell ref="M18:P18"/>
    <mergeCell ref="M16:U16"/>
    <mergeCell ref="N23:N24"/>
    <mergeCell ref="M37:M44"/>
    <mergeCell ref="N37:N38"/>
    <mergeCell ref="A23:B24"/>
    <mergeCell ref="M23:M30"/>
    <mergeCell ref="N29:N30"/>
    <mergeCell ref="A25:B26"/>
    <mergeCell ref="N39:N40"/>
    <mergeCell ref="N41:N42"/>
    <mergeCell ref="N27:N28"/>
    <mergeCell ref="A28:B28"/>
    <mergeCell ref="N43:N44"/>
    <mergeCell ref="M48:N49"/>
    <mergeCell ref="M46:N47"/>
    <mergeCell ref="A31:B32"/>
    <mergeCell ref="M32:M35"/>
    <mergeCell ref="N32:N33"/>
    <mergeCell ref="A33:B34"/>
    <mergeCell ref="N34:N35"/>
    <mergeCell ref="A35:B36"/>
    <mergeCell ref="A37:B3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K85"/>
  <sheetViews>
    <sheetView zoomScaleSheetLayoutView="90" zoomScalePageLayoutView="0" workbookViewId="0" topLeftCell="A1">
      <selection activeCell="D4" sqref="D4"/>
    </sheetView>
  </sheetViews>
  <sheetFormatPr defaultColWidth="10.59765625" defaultRowHeight="15"/>
  <cols>
    <col min="1" max="1" width="2.59765625" style="4" customWidth="1"/>
    <col min="2" max="2" width="13.59765625" style="4" customWidth="1"/>
    <col min="3" max="3" width="14.09765625" style="4" customWidth="1"/>
    <col min="4" max="7" width="11.09765625" style="4" customWidth="1"/>
    <col min="8" max="8" width="11.5" style="4" customWidth="1"/>
    <col min="9" max="15" width="11.09765625" style="4" customWidth="1"/>
    <col min="16" max="16" width="10.59765625" style="4" customWidth="1"/>
    <col min="17" max="17" width="13.09765625" style="4" customWidth="1"/>
    <col min="18" max="18" width="2.09765625" style="4" customWidth="1"/>
    <col min="19" max="19" width="8.59765625" style="4" customWidth="1"/>
    <col min="20" max="21" width="13.09765625" style="4" customWidth="1"/>
    <col min="22" max="22" width="13" style="4" customWidth="1"/>
    <col min="23" max="23" width="13.09765625" style="4" customWidth="1"/>
    <col min="24" max="24" width="12.5" style="4" customWidth="1"/>
    <col min="25" max="25" width="13" style="4" customWidth="1"/>
    <col min="26" max="26" width="11.59765625" style="4" customWidth="1"/>
    <col min="27" max="27" width="12.8984375" style="4" customWidth="1"/>
    <col min="28" max="28" width="11.59765625" style="4" customWidth="1"/>
    <col min="29" max="41" width="10.59765625" style="4" customWidth="1"/>
    <col min="42" max="16384" width="10.59765625" style="4" customWidth="1"/>
  </cols>
  <sheetData>
    <row r="1" spans="1:37" s="10" customFormat="1" ht="19.5" customHeight="1">
      <c r="A1" s="1" t="s">
        <v>482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5" t="s">
        <v>568</v>
      </c>
      <c r="AK1" s="15"/>
    </row>
    <row r="2" spans="1:36" ht="19.5" customHeight="1">
      <c r="A2" s="447" t="s">
        <v>583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129"/>
      <c r="Q2" s="495" t="s">
        <v>584</v>
      </c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11"/>
      <c r="AC2" s="17"/>
      <c r="AD2" s="18"/>
      <c r="AE2" s="18"/>
      <c r="AF2" s="18"/>
      <c r="AG2" s="18"/>
      <c r="AH2" s="18"/>
      <c r="AI2" s="5"/>
      <c r="AJ2" s="5"/>
    </row>
    <row r="3" spans="1:37" ht="19.5" customHeight="1">
      <c r="A3" s="448" t="s">
        <v>437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129"/>
      <c r="Q3" s="497" t="s">
        <v>585</v>
      </c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3"/>
      <c r="AC3" s="3"/>
      <c r="AD3" s="3"/>
      <c r="AE3" s="3"/>
      <c r="AF3" s="3"/>
      <c r="AG3" s="3"/>
      <c r="AH3" s="3"/>
      <c r="AI3" s="5"/>
      <c r="AJ3" s="5"/>
      <c r="AK3" s="7"/>
    </row>
    <row r="4" spans="1:37" ht="18" customHeight="1" thickBo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7" t="s">
        <v>81</v>
      </c>
      <c r="P4" s="130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D4" s="296"/>
      <c r="AE4" s="296"/>
      <c r="AF4" s="296"/>
      <c r="AG4" s="296"/>
      <c r="AH4" s="296"/>
      <c r="AI4" s="296"/>
      <c r="AJ4" s="296"/>
      <c r="AK4" s="5"/>
    </row>
    <row r="5" spans="1:36" ht="18" customHeight="1">
      <c r="A5" s="498" t="s">
        <v>82</v>
      </c>
      <c r="B5" s="499"/>
      <c r="C5" s="500"/>
      <c r="D5" s="450" t="s">
        <v>388</v>
      </c>
      <c r="E5" s="450"/>
      <c r="F5" s="450"/>
      <c r="G5" s="450"/>
      <c r="H5" s="450"/>
      <c r="I5" s="453"/>
      <c r="J5" s="505" t="s">
        <v>389</v>
      </c>
      <c r="K5" s="450"/>
      <c r="L5" s="450"/>
      <c r="M5" s="450"/>
      <c r="N5" s="450"/>
      <c r="O5" s="450"/>
      <c r="P5" s="129"/>
      <c r="Q5" s="506" t="s">
        <v>83</v>
      </c>
      <c r="R5" s="509" t="s">
        <v>281</v>
      </c>
      <c r="S5" s="510"/>
      <c r="T5" s="515" t="s">
        <v>282</v>
      </c>
      <c r="U5" s="515" t="s">
        <v>84</v>
      </c>
      <c r="V5" s="515" t="s">
        <v>343</v>
      </c>
      <c r="W5" s="515" t="s">
        <v>0</v>
      </c>
      <c r="X5" s="515" t="s">
        <v>283</v>
      </c>
      <c r="Y5" s="518" t="s">
        <v>1</v>
      </c>
      <c r="Z5" s="519"/>
      <c r="AA5" s="509" t="s">
        <v>2</v>
      </c>
      <c r="AC5" s="5"/>
      <c r="AD5" s="5"/>
      <c r="AE5" s="5"/>
      <c r="AF5" s="5"/>
      <c r="AG5" s="5"/>
      <c r="AH5" s="5"/>
      <c r="AI5" s="5"/>
      <c r="AJ5" s="524"/>
    </row>
    <row r="6" spans="1:36" ht="18" customHeight="1">
      <c r="A6" s="501"/>
      <c r="B6" s="501"/>
      <c r="C6" s="502"/>
      <c r="D6" s="525" t="s">
        <v>3</v>
      </c>
      <c r="E6" s="527" t="s">
        <v>284</v>
      </c>
      <c r="F6" s="246" t="s">
        <v>586</v>
      </c>
      <c r="G6" s="246" t="s">
        <v>438</v>
      </c>
      <c r="H6" s="246" t="s">
        <v>439</v>
      </c>
      <c r="I6" s="529" t="s">
        <v>572</v>
      </c>
      <c r="J6" s="525" t="s">
        <v>3</v>
      </c>
      <c r="K6" s="527" t="s">
        <v>284</v>
      </c>
      <c r="L6" s="246" t="s">
        <v>587</v>
      </c>
      <c r="M6" s="246" t="s">
        <v>588</v>
      </c>
      <c r="N6" s="246" t="s">
        <v>285</v>
      </c>
      <c r="O6" s="531" t="s">
        <v>572</v>
      </c>
      <c r="P6" s="129"/>
      <c r="Q6" s="507"/>
      <c r="R6" s="511"/>
      <c r="S6" s="512"/>
      <c r="T6" s="516"/>
      <c r="U6" s="516"/>
      <c r="V6" s="516"/>
      <c r="W6" s="516"/>
      <c r="X6" s="516"/>
      <c r="Y6" s="520"/>
      <c r="Z6" s="521"/>
      <c r="AA6" s="511"/>
      <c r="AC6" s="296"/>
      <c r="AD6" s="296"/>
      <c r="AE6" s="296"/>
      <c r="AF6" s="296"/>
      <c r="AG6" s="533"/>
      <c r="AH6" s="533"/>
      <c r="AI6" s="533"/>
      <c r="AJ6" s="524"/>
    </row>
    <row r="7" spans="1:36" ht="18" customHeight="1">
      <c r="A7" s="503"/>
      <c r="B7" s="503"/>
      <c r="C7" s="504"/>
      <c r="D7" s="526"/>
      <c r="E7" s="528"/>
      <c r="F7" s="247" t="s">
        <v>4</v>
      </c>
      <c r="G7" s="247" t="s">
        <v>5</v>
      </c>
      <c r="H7" s="248" t="s">
        <v>286</v>
      </c>
      <c r="I7" s="530"/>
      <c r="J7" s="526"/>
      <c r="K7" s="528"/>
      <c r="L7" s="247" t="s">
        <v>4</v>
      </c>
      <c r="M7" s="247" t="s">
        <v>5</v>
      </c>
      <c r="N7" s="248" t="s">
        <v>440</v>
      </c>
      <c r="O7" s="532"/>
      <c r="P7" s="129"/>
      <c r="Q7" s="507"/>
      <c r="R7" s="511"/>
      <c r="S7" s="512"/>
      <c r="T7" s="516"/>
      <c r="U7" s="516"/>
      <c r="V7" s="516"/>
      <c r="W7" s="516"/>
      <c r="X7" s="516"/>
      <c r="Y7" s="522" t="s">
        <v>441</v>
      </c>
      <c r="Z7" s="522" t="s">
        <v>442</v>
      </c>
      <c r="AA7" s="511"/>
      <c r="AC7" s="296"/>
      <c r="AD7" s="296"/>
      <c r="AE7" s="296"/>
      <c r="AF7" s="296"/>
      <c r="AG7" s="296"/>
      <c r="AH7" s="296"/>
      <c r="AI7" s="533"/>
      <c r="AJ7" s="524"/>
    </row>
    <row r="8" spans="1:36" ht="18" customHeight="1">
      <c r="A8" s="534" t="s">
        <v>443</v>
      </c>
      <c r="B8" s="534"/>
      <c r="C8" s="535"/>
      <c r="D8" s="249">
        <v>21124</v>
      </c>
      <c r="E8" s="125">
        <v>12506</v>
      </c>
      <c r="F8" s="125">
        <v>6567</v>
      </c>
      <c r="G8" s="125">
        <v>1435</v>
      </c>
      <c r="H8" s="125">
        <v>546</v>
      </c>
      <c r="I8" s="250">
        <v>70</v>
      </c>
      <c r="J8" s="125">
        <v>350393</v>
      </c>
      <c r="K8" s="125">
        <v>21991</v>
      </c>
      <c r="L8" s="125">
        <v>73618</v>
      </c>
      <c r="M8" s="125">
        <v>74108</v>
      </c>
      <c r="N8" s="125">
        <v>110001</v>
      </c>
      <c r="O8" s="125">
        <v>70675</v>
      </c>
      <c r="P8" s="129"/>
      <c r="Q8" s="508"/>
      <c r="R8" s="513"/>
      <c r="S8" s="514"/>
      <c r="T8" s="517"/>
      <c r="U8" s="517"/>
      <c r="V8" s="517"/>
      <c r="W8" s="517"/>
      <c r="X8" s="517"/>
      <c r="Y8" s="523"/>
      <c r="Z8" s="523"/>
      <c r="AA8" s="513"/>
      <c r="AC8" s="296"/>
      <c r="AD8" s="296"/>
      <c r="AE8" s="296"/>
      <c r="AF8" s="296"/>
      <c r="AG8" s="296"/>
      <c r="AH8" s="296"/>
      <c r="AI8" s="296"/>
      <c r="AJ8" s="297"/>
    </row>
    <row r="9" spans="1:36" ht="18" customHeight="1">
      <c r="A9" s="536" t="s">
        <v>444</v>
      </c>
      <c r="B9" s="536"/>
      <c r="C9" s="537"/>
      <c r="D9" s="249">
        <v>21291</v>
      </c>
      <c r="E9" s="125">
        <v>12587</v>
      </c>
      <c r="F9" s="125">
        <v>6623</v>
      </c>
      <c r="G9" s="125">
        <v>1452</v>
      </c>
      <c r="H9" s="125">
        <v>558</v>
      </c>
      <c r="I9" s="250">
        <v>71</v>
      </c>
      <c r="J9" s="125">
        <v>355680</v>
      </c>
      <c r="K9" s="125">
        <v>21883</v>
      </c>
      <c r="L9" s="125">
        <v>74249</v>
      </c>
      <c r="M9" s="125">
        <v>74704</v>
      </c>
      <c r="N9" s="125">
        <v>111903</v>
      </c>
      <c r="O9" s="125">
        <v>72941</v>
      </c>
      <c r="P9" s="129"/>
      <c r="Q9" s="298"/>
      <c r="R9" s="299"/>
      <c r="S9" s="300"/>
      <c r="T9" s="301" t="s">
        <v>6</v>
      </c>
      <c r="U9" s="301" t="s">
        <v>7</v>
      </c>
      <c r="V9" s="301" t="s">
        <v>8</v>
      </c>
      <c r="W9" s="301" t="s">
        <v>9</v>
      </c>
      <c r="X9" s="301" t="s">
        <v>9</v>
      </c>
      <c r="Y9" s="301" t="s">
        <v>9</v>
      </c>
      <c r="Z9" s="301" t="s">
        <v>9</v>
      </c>
      <c r="AA9" s="301" t="s">
        <v>9</v>
      </c>
      <c r="AC9" s="296"/>
      <c r="AD9" s="296"/>
      <c r="AE9" s="296"/>
      <c r="AF9" s="296"/>
      <c r="AG9" s="296"/>
      <c r="AH9" s="296"/>
      <c r="AI9" s="296"/>
      <c r="AJ9" s="297"/>
    </row>
    <row r="10" spans="1:36" ht="18" customHeight="1">
      <c r="A10" s="536" t="s">
        <v>397</v>
      </c>
      <c r="B10" s="536"/>
      <c r="C10" s="537"/>
      <c r="D10" s="249">
        <v>21490</v>
      </c>
      <c r="E10" s="125">
        <v>12763</v>
      </c>
      <c r="F10" s="125">
        <v>6606</v>
      </c>
      <c r="G10" s="125">
        <v>1474</v>
      </c>
      <c r="H10" s="125">
        <v>577</v>
      </c>
      <c r="I10" s="250">
        <v>70</v>
      </c>
      <c r="J10" s="125">
        <v>362711</v>
      </c>
      <c r="K10" s="125">
        <v>22247</v>
      </c>
      <c r="L10" s="125">
        <v>74065</v>
      </c>
      <c r="M10" s="125">
        <v>75734</v>
      </c>
      <c r="N10" s="125">
        <v>116546</v>
      </c>
      <c r="O10" s="125">
        <v>74119</v>
      </c>
      <c r="P10" s="129"/>
      <c r="Q10" s="302" t="s">
        <v>445</v>
      </c>
      <c r="R10" s="303"/>
      <c r="S10" s="304">
        <v>27304</v>
      </c>
      <c r="T10" s="304">
        <v>431154</v>
      </c>
      <c r="U10" s="304">
        <v>6803418</v>
      </c>
      <c r="V10" s="304">
        <v>5869294</v>
      </c>
      <c r="W10" s="304">
        <v>4341</v>
      </c>
      <c r="X10" s="304">
        <v>5200</v>
      </c>
      <c r="Y10" s="304">
        <v>5530173</v>
      </c>
      <c r="Z10" s="304">
        <v>618174</v>
      </c>
      <c r="AA10" s="304">
        <v>1427503</v>
      </c>
      <c r="AC10" s="296"/>
      <c r="AD10" s="296"/>
      <c r="AE10" s="296"/>
      <c r="AF10" s="296"/>
      <c r="AG10" s="296"/>
      <c r="AH10" s="296"/>
      <c r="AI10" s="296"/>
      <c r="AJ10" s="297"/>
    </row>
    <row r="11" spans="1:36" ht="18" customHeight="1">
      <c r="A11" s="536" t="s">
        <v>446</v>
      </c>
      <c r="B11" s="536"/>
      <c r="C11" s="537"/>
      <c r="D11" s="252">
        <v>21728</v>
      </c>
      <c r="E11" s="252">
        <v>12854</v>
      </c>
      <c r="F11" s="252">
        <v>6669</v>
      </c>
      <c r="G11" s="252">
        <v>1542</v>
      </c>
      <c r="H11" s="252">
        <v>588</v>
      </c>
      <c r="I11" s="253">
        <v>75</v>
      </c>
      <c r="J11" s="252">
        <v>372796</v>
      </c>
      <c r="K11" s="252">
        <v>22263</v>
      </c>
      <c r="L11" s="252">
        <v>74704</v>
      </c>
      <c r="M11" s="252">
        <v>80041</v>
      </c>
      <c r="N11" s="252">
        <v>118340</v>
      </c>
      <c r="O11" s="252">
        <v>77448</v>
      </c>
      <c r="P11" s="129"/>
      <c r="Q11" s="305" t="s">
        <v>447</v>
      </c>
      <c r="R11" s="303"/>
      <c r="S11" s="352">
        <v>27362</v>
      </c>
      <c r="T11" s="352">
        <v>439227</v>
      </c>
      <c r="U11" s="353">
        <v>7429284</v>
      </c>
      <c r="V11" s="353">
        <v>6016088</v>
      </c>
      <c r="W11" s="353">
        <v>4499</v>
      </c>
      <c r="X11" s="353">
        <v>5256</v>
      </c>
      <c r="Y11" s="353">
        <v>6906535</v>
      </c>
      <c r="Z11" s="353">
        <v>630272</v>
      </c>
      <c r="AA11" s="353">
        <v>1671475</v>
      </c>
      <c r="AC11" s="296"/>
      <c r="AD11" s="296"/>
      <c r="AE11" s="296"/>
      <c r="AF11" s="296"/>
      <c r="AG11" s="296"/>
      <c r="AH11" s="296"/>
      <c r="AI11" s="296"/>
      <c r="AJ11" s="297"/>
    </row>
    <row r="12" spans="1:36" ht="18" customHeight="1">
      <c r="A12" s="538" t="s">
        <v>448</v>
      </c>
      <c r="B12" s="538"/>
      <c r="C12" s="539"/>
      <c r="D12" s="354">
        <v>21862</v>
      </c>
      <c r="E12" s="354">
        <v>12957</v>
      </c>
      <c r="F12" s="254">
        <v>6687</v>
      </c>
      <c r="G12" s="354">
        <v>1540</v>
      </c>
      <c r="H12" s="354">
        <v>597</v>
      </c>
      <c r="I12" s="355">
        <v>81</v>
      </c>
      <c r="J12" s="354">
        <v>380480</v>
      </c>
      <c r="K12" s="354">
        <v>22513</v>
      </c>
      <c r="L12" s="254">
        <v>75391</v>
      </c>
      <c r="M12" s="354">
        <v>80929</v>
      </c>
      <c r="N12" s="354">
        <v>119889</v>
      </c>
      <c r="O12" s="354">
        <v>81758</v>
      </c>
      <c r="P12" s="129"/>
      <c r="Q12" s="305" t="s">
        <v>449</v>
      </c>
      <c r="R12" s="303"/>
      <c r="S12" s="352">
        <v>27624</v>
      </c>
      <c r="T12" s="352">
        <v>455488</v>
      </c>
      <c r="U12" s="353">
        <v>7541148</v>
      </c>
      <c r="V12" s="353">
        <v>5880365</v>
      </c>
      <c r="W12" s="353">
        <v>4157</v>
      </c>
      <c r="X12" s="353">
        <v>5196</v>
      </c>
      <c r="Y12" s="353">
        <v>5660633</v>
      </c>
      <c r="Z12" s="353">
        <v>746975</v>
      </c>
      <c r="AA12" s="353">
        <v>1528805</v>
      </c>
      <c r="AC12" s="5"/>
      <c r="AD12" s="5"/>
      <c r="AE12" s="5"/>
      <c r="AF12" s="5"/>
      <c r="AG12" s="5"/>
      <c r="AH12" s="5"/>
      <c r="AI12" s="5"/>
      <c r="AJ12" s="5"/>
    </row>
    <row r="13" spans="1:36" ht="18" customHeight="1">
      <c r="A13" s="223"/>
      <c r="B13" s="223"/>
      <c r="C13" s="223"/>
      <c r="D13" s="255"/>
      <c r="E13" s="218"/>
      <c r="F13" s="218"/>
      <c r="G13" s="218"/>
      <c r="H13" s="218"/>
      <c r="I13" s="256"/>
      <c r="J13" s="218"/>
      <c r="K13" s="218"/>
      <c r="L13" s="218"/>
      <c r="M13" s="218"/>
      <c r="N13" s="218"/>
      <c r="O13" s="218"/>
      <c r="P13" s="129"/>
      <c r="Q13" s="305" t="s">
        <v>450</v>
      </c>
      <c r="R13" s="306"/>
      <c r="S13" s="352">
        <v>27882</v>
      </c>
      <c r="T13" s="352">
        <v>460956</v>
      </c>
      <c r="U13" s="353">
        <v>7335056</v>
      </c>
      <c r="V13" s="353">
        <v>6053013</v>
      </c>
      <c r="W13" s="353">
        <v>4366</v>
      </c>
      <c r="X13" s="353">
        <v>5264</v>
      </c>
      <c r="Y13" s="353">
        <v>6068639</v>
      </c>
      <c r="Z13" s="353">
        <v>642770</v>
      </c>
      <c r="AA13" s="353">
        <v>1607008</v>
      </c>
      <c r="AC13" s="5"/>
      <c r="AD13" s="5"/>
      <c r="AE13" s="5"/>
      <c r="AF13" s="5"/>
      <c r="AG13" s="5"/>
      <c r="AH13" s="5"/>
      <c r="AI13" s="5"/>
      <c r="AJ13" s="5"/>
    </row>
    <row r="14" spans="1:36" ht="18" customHeight="1">
      <c r="A14" s="454" t="s">
        <v>236</v>
      </c>
      <c r="B14" s="454"/>
      <c r="C14" s="458"/>
      <c r="D14" s="356">
        <v>271</v>
      </c>
      <c r="E14" s="252">
        <v>204</v>
      </c>
      <c r="F14" s="130">
        <v>62</v>
      </c>
      <c r="G14" s="252">
        <v>4</v>
      </c>
      <c r="H14" s="132">
        <v>1</v>
      </c>
      <c r="I14" s="132" t="s">
        <v>451</v>
      </c>
      <c r="J14" s="356">
        <v>1238</v>
      </c>
      <c r="K14" s="252">
        <v>312</v>
      </c>
      <c r="L14" s="130">
        <v>586</v>
      </c>
      <c r="M14" s="252">
        <v>214</v>
      </c>
      <c r="N14" s="132">
        <v>126</v>
      </c>
      <c r="O14" s="133" t="s">
        <v>316</v>
      </c>
      <c r="P14" s="129"/>
      <c r="Q14" s="357" t="s">
        <v>448</v>
      </c>
      <c r="R14" s="358"/>
      <c r="S14" s="359">
        <v>27998</v>
      </c>
      <c r="T14" s="359">
        <v>466630</v>
      </c>
      <c r="U14" s="360">
        <v>7405342</v>
      </c>
      <c r="V14" s="360">
        <v>6328113</v>
      </c>
      <c r="W14" s="360">
        <v>4614</v>
      </c>
      <c r="X14" s="360">
        <v>5263</v>
      </c>
      <c r="Y14" s="360">
        <v>7619071</v>
      </c>
      <c r="Z14" s="360">
        <v>669783</v>
      </c>
      <c r="AA14" s="360">
        <v>1636276</v>
      </c>
      <c r="AB14" s="20"/>
      <c r="AC14" s="5"/>
      <c r="AD14" s="5"/>
      <c r="AE14" s="5"/>
      <c r="AF14" s="5"/>
      <c r="AG14" s="5"/>
      <c r="AH14" s="5"/>
      <c r="AI14" s="5"/>
      <c r="AJ14" s="5"/>
    </row>
    <row r="15" spans="1:37" ht="18" customHeight="1">
      <c r="A15" s="454" t="s">
        <v>452</v>
      </c>
      <c r="B15" s="454"/>
      <c r="C15" s="540"/>
      <c r="D15" s="356">
        <v>85</v>
      </c>
      <c r="E15" s="252">
        <v>54</v>
      </c>
      <c r="F15" s="130">
        <v>28</v>
      </c>
      <c r="G15" s="252">
        <v>3</v>
      </c>
      <c r="H15" s="132" t="s">
        <v>451</v>
      </c>
      <c r="I15" s="132" t="s">
        <v>451</v>
      </c>
      <c r="J15" s="356">
        <v>540</v>
      </c>
      <c r="K15" s="252">
        <v>116</v>
      </c>
      <c r="L15" s="130">
        <v>262</v>
      </c>
      <c r="M15" s="252">
        <v>162</v>
      </c>
      <c r="N15" s="132" t="s">
        <v>316</v>
      </c>
      <c r="O15" s="133" t="s">
        <v>316</v>
      </c>
      <c r="P15" s="129"/>
      <c r="Q15" s="541" t="s">
        <v>453</v>
      </c>
      <c r="R15" s="541"/>
      <c r="S15" s="541"/>
      <c r="T15" s="541"/>
      <c r="U15" s="541"/>
      <c r="V15" s="541"/>
      <c r="W15" s="541"/>
      <c r="X15" s="541"/>
      <c r="Y15" s="295"/>
      <c r="Z15" s="295"/>
      <c r="AA15" s="295"/>
      <c r="AD15" s="5"/>
      <c r="AE15" s="5"/>
      <c r="AF15" s="5"/>
      <c r="AG15" s="5"/>
      <c r="AH15" s="5"/>
      <c r="AI15" s="5"/>
      <c r="AJ15" s="5"/>
      <c r="AK15" s="5"/>
    </row>
    <row r="16" spans="1:37" ht="18" customHeight="1">
      <c r="A16" s="454" t="s">
        <v>370</v>
      </c>
      <c r="B16" s="454"/>
      <c r="C16" s="540"/>
      <c r="D16" s="356">
        <v>29</v>
      </c>
      <c r="E16" s="252">
        <v>14</v>
      </c>
      <c r="F16" s="130">
        <v>13</v>
      </c>
      <c r="G16" s="252">
        <v>2</v>
      </c>
      <c r="H16" s="132" t="s">
        <v>451</v>
      </c>
      <c r="I16" s="132" t="s">
        <v>451</v>
      </c>
      <c r="J16" s="356">
        <v>268</v>
      </c>
      <c r="K16" s="252">
        <v>37</v>
      </c>
      <c r="L16" s="130">
        <v>102</v>
      </c>
      <c r="M16" s="252">
        <v>129</v>
      </c>
      <c r="N16" s="133" t="s">
        <v>316</v>
      </c>
      <c r="O16" s="133" t="s">
        <v>316</v>
      </c>
      <c r="P16" s="129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D16" s="5"/>
      <c r="AE16" s="5"/>
      <c r="AF16" s="5"/>
      <c r="AG16" s="5"/>
      <c r="AH16" s="5"/>
      <c r="AI16" s="5"/>
      <c r="AJ16" s="5"/>
      <c r="AK16" s="5"/>
    </row>
    <row r="17" spans="1:37" ht="18" customHeight="1">
      <c r="A17" s="454" t="s">
        <v>237</v>
      </c>
      <c r="B17" s="454"/>
      <c r="C17" s="540"/>
      <c r="D17" s="356">
        <v>4099</v>
      </c>
      <c r="E17" s="252">
        <v>2858</v>
      </c>
      <c r="F17" s="361">
        <v>1116</v>
      </c>
      <c r="G17" s="252">
        <v>102</v>
      </c>
      <c r="H17" s="132">
        <v>21</v>
      </c>
      <c r="I17" s="132">
        <v>2</v>
      </c>
      <c r="J17" s="356">
        <v>26900</v>
      </c>
      <c r="K17" s="252">
        <v>4933</v>
      </c>
      <c r="L17" s="362">
        <v>11456</v>
      </c>
      <c r="M17" s="252">
        <v>5167</v>
      </c>
      <c r="N17" s="132">
        <v>4292</v>
      </c>
      <c r="O17" s="133">
        <v>1052</v>
      </c>
      <c r="P17" s="129"/>
      <c r="Q17" s="495" t="s">
        <v>589</v>
      </c>
      <c r="R17" s="495"/>
      <c r="S17" s="495"/>
      <c r="T17" s="495"/>
      <c r="U17" s="495"/>
      <c r="V17" s="495"/>
      <c r="W17" s="495"/>
      <c r="X17" s="495"/>
      <c r="Y17" s="495"/>
      <c r="Z17" s="495"/>
      <c r="AA17" s="295"/>
      <c r="AD17" s="5"/>
      <c r="AE17" s="5"/>
      <c r="AF17" s="5"/>
      <c r="AG17" s="5"/>
      <c r="AH17" s="5"/>
      <c r="AI17" s="5"/>
      <c r="AJ17" s="5"/>
      <c r="AK17" s="5"/>
    </row>
    <row r="18" spans="1:37" ht="18" customHeight="1">
      <c r="A18" s="454" t="s">
        <v>238</v>
      </c>
      <c r="B18" s="454"/>
      <c r="C18" s="540"/>
      <c r="D18" s="356">
        <v>3339</v>
      </c>
      <c r="E18" s="252">
        <v>1504</v>
      </c>
      <c r="F18" s="252">
        <v>1279</v>
      </c>
      <c r="G18" s="252">
        <v>383</v>
      </c>
      <c r="H18" s="252">
        <v>145</v>
      </c>
      <c r="I18" s="252">
        <v>28</v>
      </c>
      <c r="J18" s="356">
        <v>92743</v>
      </c>
      <c r="K18" s="252">
        <v>2747</v>
      </c>
      <c r="L18" s="252">
        <v>15977</v>
      </c>
      <c r="M18" s="252">
        <v>20071</v>
      </c>
      <c r="N18" s="252">
        <v>28392</v>
      </c>
      <c r="O18" s="252">
        <v>25556</v>
      </c>
      <c r="P18" s="128"/>
      <c r="Q18" s="497" t="s">
        <v>454</v>
      </c>
      <c r="R18" s="497"/>
      <c r="S18" s="497"/>
      <c r="T18" s="497"/>
      <c r="U18" s="497"/>
      <c r="V18" s="497"/>
      <c r="W18" s="497"/>
      <c r="X18" s="497"/>
      <c r="Y18" s="497"/>
      <c r="Z18" s="497"/>
      <c r="AA18" s="307"/>
      <c r="AD18" s="5"/>
      <c r="AE18" s="5"/>
      <c r="AF18" s="5"/>
      <c r="AG18" s="5"/>
      <c r="AH18" s="5"/>
      <c r="AI18" s="5"/>
      <c r="AJ18" s="5"/>
      <c r="AK18" s="5"/>
    </row>
    <row r="19" spans="1:37" ht="18" customHeight="1">
      <c r="A19" s="159"/>
      <c r="B19" s="542" t="s">
        <v>239</v>
      </c>
      <c r="C19" s="543"/>
      <c r="D19" s="356">
        <v>436</v>
      </c>
      <c r="E19" s="132">
        <v>182</v>
      </c>
      <c r="F19" s="132">
        <v>174</v>
      </c>
      <c r="G19" s="132">
        <v>56</v>
      </c>
      <c r="H19" s="132">
        <v>23</v>
      </c>
      <c r="I19" s="132">
        <v>1</v>
      </c>
      <c r="J19" s="356">
        <v>10282</v>
      </c>
      <c r="K19" s="132">
        <v>326</v>
      </c>
      <c r="L19" s="132">
        <v>2149</v>
      </c>
      <c r="M19" s="132">
        <v>2734</v>
      </c>
      <c r="N19" s="132">
        <v>4335</v>
      </c>
      <c r="O19" s="132">
        <v>738</v>
      </c>
      <c r="P19" s="128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07"/>
      <c r="AD19" s="5"/>
      <c r="AE19" s="5"/>
      <c r="AF19" s="5"/>
      <c r="AG19" s="5"/>
      <c r="AH19" s="5"/>
      <c r="AI19" s="5"/>
      <c r="AJ19" s="5"/>
      <c r="AK19" s="5"/>
    </row>
    <row r="20" spans="1:37" ht="18" customHeight="1" thickBot="1">
      <c r="A20" s="159"/>
      <c r="B20" s="542" t="s">
        <v>240</v>
      </c>
      <c r="C20" s="543"/>
      <c r="D20" s="356">
        <v>556</v>
      </c>
      <c r="E20" s="132">
        <v>268</v>
      </c>
      <c r="F20" s="130">
        <v>216</v>
      </c>
      <c r="G20" s="132">
        <v>59</v>
      </c>
      <c r="H20" s="132">
        <v>12</v>
      </c>
      <c r="I20" s="132">
        <v>1</v>
      </c>
      <c r="J20" s="356">
        <v>9566</v>
      </c>
      <c r="K20" s="132">
        <v>483</v>
      </c>
      <c r="L20" s="361">
        <v>2535</v>
      </c>
      <c r="M20" s="132">
        <v>3213</v>
      </c>
      <c r="N20" s="132">
        <v>2413</v>
      </c>
      <c r="O20" s="132">
        <v>922</v>
      </c>
      <c r="P20" s="129"/>
      <c r="Q20" s="295"/>
      <c r="R20" s="295"/>
      <c r="S20" s="295"/>
      <c r="T20" s="295"/>
      <c r="U20" s="295"/>
      <c r="V20" s="295"/>
      <c r="W20" s="295"/>
      <c r="X20" s="295"/>
      <c r="Y20" s="295"/>
      <c r="Z20" s="308" t="s">
        <v>314</v>
      </c>
      <c r="AA20" s="344"/>
      <c r="AB20" s="18"/>
      <c r="AC20" s="21"/>
      <c r="AD20" s="5"/>
      <c r="AE20" s="5"/>
      <c r="AF20" s="5"/>
      <c r="AG20" s="5"/>
      <c r="AH20" s="5"/>
      <c r="AI20" s="5"/>
      <c r="AJ20" s="5"/>
      <c r="AK20" s="5"/>
    </row>
    <row r="21" spans="1:37" ht="18" customHeight="1">
      <c r="A21" s="159"/>
      <c r="B21" s="544" t="s">
        <v>91</v>
      </c>
      <c r="C21" s="545"/>
      <c r="D21" s="356">
        <v>113</v>
      </c>
      <c r="E21" s="252">
        <v>75</v>
      </c>
      <c r="F21" s="252">
        <v>33</v>
      </c>
      <c r="G21" s="252">
        <v>4</v>
      </c>
      <c r="H21" s="252">
        <v>1</v>
      </c>
      <c r="I21" s="132" t="s">
        <v>451</v>
      </c>
      <c r="J21" s="356">
        <v>831</v>
      </c>
      <c r="K21" s="252">
        <v>119</v>
      </c>
      <c r="L21" s="252">
        <v>347</v>
      </c>
      <c r="M21" s="252">
        <v>197</v>
      </c>
      <c r="N21" s="252">
        <v>168</v>
      </c>
      <c r="O21" s="133" t="s">
        <v>316</v>
      </c>
      <c r="P21" s="130"/>
      <c r="Q21" s="546" t="s">
        <v>455</v>
      </c>
      <c r="R21" s="547"/>
      <c r="S21" s="548"/>
      <c r="T21" s="309" t="s">
        <v>422</v>
      </c>
      <c r="U21" s="309" t="s">
        <v>456</v>
      </c>
      <c r="V21" s="310" t="s">
        <v>457</v>
      </c>
      <c r="W21" s="310" t="s">
        <v>458</v>
      </c>
      <c r="X21" s="310" t="s">
        <v>459</v>
      </c>
      <c r="Y21" s="311" t="s">
        <v>460</v>
      </c>
      <c r="Z21" s="312" t="s">
        <v>461</v>
      </c>
      <c r="AA21" s="295"/>
      <c r="AB21" s="3"/>
      <c r="AD21" s="5"/>
      <c r="AE21" s="5"/>
      <c r="AF21" s="5"/>
      <c r="AG21" s="5"/>
      <c r="AH21" s="5"/>
      <c r="AI21" s="5"/>
      <c r="AJ21" s="5"/>
      <c r="AK21" s="5"/>
    </row>
    <row r="22" spans="1:28" ht="18" customHeight="1">
      <c r="A22" s="159"/>
      <c r="B22" s="542" t="s">
        <v>93</v>
      </c>
      <c r="C22" s="545"/>
      <c r="D22" s="356">
        <v>107</v>
      </c>
      <c r="E22" s="252">
        <v>78</v>
      </c>
      <c r="F22" s="125">
        <v>21</v>
      </c>
      <c r="G22" s="252">
        <v>6</v>
      </c>
      <c r="H22" s="133" t="s">
        <v>316</v>
      </c>
      <c r="I22" s="252">
        <v>2</v>
      </c>
      <c r="J22" s="356">
        <v>3095</v>
      </c>
      <c r="K22" s="252">
        <v>132</v>
      </c>
      <c r="L22" s="125">
        <v>235</v>
      </c>
      <c r="M22" s="252">
        <v>322</v>
      </c>
      <c r="N22" s="133" t="s">
        <v>316</v>
      </c>
      <c r="O22" s="252">
        <v>2406</v>
      </c>
      <c r="P22" s="130"/>
      <c r="Q22" s="549" t="s">
        <v>90</v>
      </c>
      <c r="R22" s="345"/>
      <c r="S22" s="313" t="s">
        <v>99</v>
      </c>
      <c r="T22" s="314">
        <v>39296</v>
      </c>
      <c r="U22" s="314">
        <v>40263</v>
      </c>
      <c r="V22" s="314">
        <v>40519</v>
      </c>
      <c r="W22" s="314">
        <v>41165</v>
      </c>
      <c r="X22" s="363">
        <f>SUM(X25+X27+X29+X31+X33+X35+X37+X39)</f>
        <v>42726</v>
      </c>
      <c r="Y22" s="364">
        <v>37453</v>
      </c>
      <c r="Z22" s="364">
        <v>4025</v>
      </c>
      <c r="AA22" s="315"/>
      <c r="AB22" s="13"/>
    </row>
    <row r="23" spans="1:27" ht="18" customHeight="1">
      <c r="A23" s="159"/>
      <c r="B23" s="545" t="s">
        <v>94</v>
      </c>
      <c r="C23" s="545"/>
      <c r="D23" s="356">
        <v>57</v>
      </c>
      <c r="E23" s="125">
        <v>27</v>
      </c>
      <c r="F23" s="252">
        <v>21</v>
      </c>
      <c r="G23" s="252">
        <v>8</v>
      </c>
      <c r="H23" s="132">
        <v>1</v>
      </c>
      <c r="I23" s="132" t="s">
        <v>316</v>
      </c>
      <c r="J23" s="356">
        <v>889</v>
      </c>
      <c r="K23" s="125">
        <v>46</v>
      </c>
      <c r="L23" s="252">
        <v>289</v>
      </c>
      <c r="M23" s="252">
        <v>436</v>
      </c>
      <c r="N23" s="125">
        <v>118</v>
      </c>
      <c r="O23" s="133" t="s">
        <v>316</v>
      </c>
      <c r="P23" s="130"/>
      <c r="Q23" s="550"/>
      <c r="R23" s="316"/>
      <c r="S23" s="317" t="s">
        <v>92</v>
      </c>
      <c r="T23" s="314">
        <v>5301</v>
      </c>
      <c r="U23" s="314">
        <v>5338</v>
      </c>
      <c r="V23" s="314">
        <v>5481</v>
      </c>
      <c r="W23" s="314">
        <v>5603</v>
      </c>
      <c r="X23" s="363">
        <f>SUM(Y23:Z23)</f>
        <v>6277</v>
      </c>
      <c r="Y23" s="364">
        <v>5810</v>
      </c>
      <c r="Z23" s="364">
        <v>467</v>
      </c>
      <c r="AA23" s="315" t="s">
        <v>462</v>
      </c>
    </row>
    <row r="24" spans="1:28" ht="18" customHeight="1">
      <c r="A24" s="159"/>
      <c r="B24" s="542" t="s">
        <v>241</v>
      </c>
      <c r="C24" s="545"/>
      <c r="D24" s="356">
        <v>164</v>
      </c>
      <c r="E24" s="252">
        <v>76</v>
      </c>
      <c r="F24" s="252">
        <v>60</v>
      </c>
      <c r="G24" s="125">
        <v>21</v>
      </c>
      <c r="H24" s="133">
        <v>7</v>
      </c>
      <c r="I24" s="132" t="s">
        <v>316</v>
      </c>
      <c r="J24" s="356">
        <v>4046</v>
      </c>
      <c r="K24" s="252">
        <v>112</v>
      </c>
      <c r="L24" s="252">
        <v>769</v>
      </c>
      <c r="M24" s="125">
        <v>1307</v>
      </c>
      <c r="N24" s="252">
        <v>1858</v>
      </c>
      <c r="O24" s="132" t="s">
        <v>316</v>
      </c>
      <c r="P24" s="129"/>
      <c r="Q24" s="550"/>
      <c r="R24" s="346"/>
      <c r="S24" s="317" t="s">
        <v>100</v>
      </c>
      <c r="T24" s="314">
        <v>5869294</v>
      </c>
      <c r="U24" s="314">
        <v>6016088</v>
      </c>
      <c r="V24" s="314">
        <v>5880365</v>
      </c>
      <c r="W24" s="314">
        <v>6053013.201</v>
      </c>
      <c r="X24" s="363">
        <f>SUM(X26+X28+X30+X32+X34+X36+X38+X40)</f>
        <v>6328113</v>
      </c>
      <c r="Y24" s="364">
        <f>SUM(Y26+Y28+Y30+Y32+Y34+Y36+Y38)</f>
        <v>5574040</v>
      </c>
      <c r="Z24" s="364">
        <f>SUM(Z26+Z28+Z30+Z32+Z34+Z36+Z38)</f>
        <v>719425</v>
      </c>
      <c r="AA24" s="315"/>
      <c r="AB24" s="13"/>
    </row>
    <row r="25" spans="1:27" ht="18" customHeight="1">
      <c r="A25" s="159"/>
      <c r="B25" s="545" t="s">
        <v>95</v>
      </c>
      <c r="C25" s="545"/>
      <c r="D25" s="356">
        <v>36</v>
      </c>
      <c r="E25" s="125">
        <v>7</v>
      </c>
      <c r="F25" s="252">
        <v>16</v>
      </c>
      <c r="G25" s="252">
        <v>5</v>
      </c>
      <c r="H25" s="132">
        <v>8</v>
      </c>
      <c r="I25" s="132" t="s">
        <v>316</v>
      </c>
      <c r="J25" s="356">
        <v>2288</v>
      </c>
      <c r="K25" s="125">
        <v>6</v>
      </c>
      <c r="L25" s="252">
        <v>200</v>
      </c>
      <c r="M25" s="252">
        <v>272</v>
      </c>
      <c r="N25" s="132">
        <v>1810</v>
      </c>
      <c r="O25" s="133" t="s">
        <v>316</v>
      </c>
      <c r="P25" s="129"/>
      <c r="Q25" s="551" t="s">
        <v>463</v>
      </c>
      <c r="R25" s="347"/>
      <c r="S25" s="318" t="s">
        <v>99</v>
      </c>
      <c r="T25" s="353">
        <v>21932</v>
      </c>
      <c r="U25" s="353">
        <v>22679</v>
      </c>
      <c r="V25" s="353">
        <v>23116</v>
      </c>
      <c r="W25" s="353">
        <v>24365</v>
      </c>
      <c r="X25" s="353">
        <f>SUM(Y25:Z25)</f>
        <v>26182</v>
      </c>
      <c r="Y25" s="365">
        <v>23750</v>
      </c>
      <c r="Z25" s="365">
        <v>2432</v>
      </c>
      <c r="AA25" s="295"/>
    </row>
    <row r="26" spans="1:27" ht="18" customHeight="1">
      <c r="A26" s="159"/>
      <c r="B26" s="542" t="s">
        <v>96</v>
      </c>
      <c r="C26" s="545"/>
      <c r="D26" s="356">
        <v>5</v>
      </c>
      <c r="E26" s="252">
        <v>1</v>
      </c>
      <c r="F26" s="132">
        <v>3</v>
      </c>
      <c r="G26" s="125">
        <v>1</v>
      </c>
      <c r="H26" s="132" t="s">
        <v>316</v>
      </c>
      <c r="I26" s="132" t="s">
        <v>316</v>
      </c>
      <c r="J26" s="356">
        <v>112</v>
      </c>
      <c r="K26" s="252">
        <v>2</v>
      </c>
      <c r="L26" s="132">
        <v>36</v>
      </c>
      <c r="M26" s="125">
        <v>74</v>
      </c>
      <c r="N26" s="133" t="s">
        <v>316</v>
      </c>
      <c r="O26" s="133" t="s">
        <v>316</v>
      </c>
      <c r="P26" s="129"/>
      <c r="Q26" s="552"/>
      <c r="R26" s="319"/>
      <c r="S26" s="318" t="s">
        <v>100</v>
      </c>
      <c r="T26" s="353">
        <v>1831191</v>
      </c>
      <c r="U26" s="353">
        <v>1981812</v>
      </c>
      <c r="V26" s="353">
        <v>1880378</v>
      </c>
      <c r="W26" s="353">
        <v>2076799.144</v>
      </c>
      <c r="X26" s="353">
        <f>SUM(Y26:Z26)</f>
        <v>2396583</v>
      </c>
      <c r="Y26" s="365">
        <v>2068133</v>
      </c>
      <c r="Z26" s="365">
        <v>328450</v>
      </c>
      <c r="AA26" s="295"/>
    </row>
    <row r="27" spans="1:27" ht="18" customHeight="1">
      <c r="A27" s="159"/>
      <c r="B27" s="545" t="s">
        <v>97</v>
      </c>
      <c r="C27" s="545"/>
      <c r="D27" s="356">
        <v>77</v>
      </c>
      <c r="E27" s="125">
        <v>32</v>
      </c>
      <c r="F27" s="132">
        <v>31</v>
      </c>
      <c r="G27" s="252">
        <v>9</v>
      </c>
      <c r="H27" s="132">
        <v>4</v>
      </c>
      <c r="I27" s="132">
        <v>1</v>
      </c>
      <c r="J27" s="356">
        <v>2390</v>
      </c>
      <c r="K27" s="125">
        <v>60</v>
      </c>
      <c r="L27" s="132">
        <v>423</v>
      </c>
      <c r="M27" s="252">
        <v>632</v>
      </c>
      <c r="N27" s="125">
        <v>675</v>
      </c>
      <c r="O27" s="132">
        <v>600</v>
      </c>
      <c r="P27" s="129"/>
      <c r="Q27" s="551" t="s">
        <v>464</v>
      </c>
      <c r="R27" s="347"/>
      <c r="S27" s="318" t="s">
        <v>99</v>
      </c>
      <c r="T27" s="353">
        <v>3382</v>
      </c>
      <c r="U27" s="353">
        <v>3620</v>
      </c>
      <c r="V27" s="353">
        <v>3471</v>
      </c>
      <c r="W27" s="353">
        <v>3424</v>
      </c>
      <c r="X27" s="353">
        <f aca="true" t="shared" si="0" ref="X27:X38">SUM(Y27:Z27)</f>
        <v>3549</v>
      </c>
      <c r="Y27" s="365">
        <v>3299</v>
      </c>
      <c r="Z27" s="365">
        <v>250</v>
      </c>
      <c r="AA27" s="295"/>
    </row>
    <row r="28" spans="1:27" ht="18" customHeight="1">
      <c r="A28" s="159"/>
      <c r="B28" s="542" t="s">
        <v>188</v>
      </c>
      <c r="C28" s="545"/>
      <c r="D28" s="356">
        <v>20</v>
      </c>
      <c r="E28" s="252">
        <v>12</v>
      </c>
      <c r="F28" s="252">
        <v>5</v>
      </c>
      <c r="G28" s="125">
        <v>3</v>
      </c>
      <c r="H28" s="132" t="s">
        <v>316</v>
      </c>
      <c r="I28" s="132" t="s">
        <v>316</v>
      </c>
      <c r="J28" s="356">
        <v>273</v>
      </c>
      <c r="K28" s="252">
        <v>22</v>
      </c>
      <c r="L28" s="252">
        <v>88</v>
      </c>
      <c r="M28" s="125">
        <v>163</v>
      </c>
      <c r="N28" s="133" t="s">
        <v>316</v>
      </c>
      <c r="O28" s="133" t="s">
        <v>316</v>
      </c>
      <c r="P28" s="129"/>
      <c r="Q28" s="552"/>
      <c r="R28" s="319"/>
      <c r="S28" s="318" t="s">
        <v>100</v>
      </c>
      <c r="T28" s="353">
        <v>525218</v>
      </c>
      <c r="U28" s="353">
        <v>561623</v>
      </c>
      <c r="V28" s="353">
        <v>532551</v>
      </c>
      <c r="W28" s="353">
        <v>544426.057</v>
      </c>
      <c r="X28" s="353">
        <f t="shared" si="0"/>
        <v>554836</v>
      </c>
      <c r="Y28" s="365">
        <v>519737</v>
      </c>
      <c r="Z28" s="365">
        <v>35099</v>
      </c>
      <c r="AA28" s="295"/>
    </row>
    <row r="29" spans="1:27" ht="18" customHeight="1">
      <c r="A29" s="159"/>
      <c r="B29" s="545" t="s">
        <v>85</v>
      </c>
      <c r="C29" s="545"/>
      <c r="D29" s="356">
        <v>1</v>
      </c>
      <c r="E29" s="132" t="s">
        <v>316</v>
      </c>
      <c r="F29" s="133">
        <v>1</v>
      </c>
      <c r="G29" s="133" t="s">
        <v>316</v>
      </c>
      <c r="H29" s="133" t="s">
        <v>316</v>
      </c>
      <c r="I29" s="133" t="s">
        <v>316</v>
      </c>
      <c r="J29" s="356">
        <v>9</v>
      </c>
      <c r="K29" s="132" t="s">
        <v>316</v>
      </c>
      <c r="L29" s="133">
        <v>9</v>
      </c>
      <c r="M29" s="133" t="s">
        <v>316</v>
      </c>
      <c r="N29" s="133" t="s">
        <v>316</v>
      </c>
      <c r="O29" s="133" t="s">
        <v>316</v>
      </c>
      <c r="P29" s="129"/>
      <c r="Q29" s="551" t="s">
        <v>187</v>
      </c>
      <c r="R29" s="347"/>
      <c r="S29" s="318" t="s">
        <v>99</v>
      </c>
      <c r="T29" s="353">
        <v>143</v>
      </c>
      <c r="U29" s="353">
        <v>139</v>
      </c>
      <c r="V29" s="353">
        <v>118</v>
      </c>
      <c r="W29" s="353">
        <v>141</v>
      </c>
      <c r="X29" s="353">
        <f t="shared" si="0"/>
        <v>152</v>
      </c>
      <c r="Y29" s="365">
        <v>140</v>
      </c>
      <c r="Z29" s="365">
        <v>12</v>
      </c>
      <c r="AA29" s="295"/>
    </row>
    <row r="30" spans="1:27" ht="18" customHeight="1">
      <c r="A30" s="159"/>
      <c r="B30" s="542" t="s">
        <v>465</v>
      </c>
      <c r="C30" s="545"/>
      <c r="D30" s="356">
        <v>163</v>
      </c>
      <c r="E30" s="125">
        <v>85</v>
      </c>
      <c r="F30" s="125">
        <v>70</v>
      </c>
      <c r="G30" s="125">
        <v>6</v>
      </c>
      <c r="H30" s="132">
        <v>1</v>
      </c>
      <c r="I30" s="132">
        <v>1</v>
      </c>
      <c r="J30" s="356">
        <v>2060</v>
      </c>
      <c r="K30" s="125">
        <v>152</v>
      </c>
      <c r="L30" s="125">
        <v>859</v>
      </c>
      <c r="M30" s="125">
        <v>292</v>
      </c>
      <c r="N30" s="133">
        <v>197</v>
      </c>
      <c r="O30" s="132">
        <v>560</v>
      </c>
      <c r="P30" s="129"/>
      <c r="Q30" s="552"/>
      <c r="R30" s="348"/>
      <c r="S30" s="318" t="s">
        <v>100</v>
      </c>
      <c r="T30" s="353">
        <v>200455</v>
      </c>
      <c r="U30" s="353">
        <v>229091</v>
      </c>
      <c r="V30" s="353">
        <v>176514</v>
      </c>
      <c r="W30" s="353">
        <v>226588.127</v>
      </c>
      <c r="X30" s="353">
        <f t="shared" si="0"/>
        <v>248711</v>
      </c>
      <c r="Y30" s="365">
        <v>225858</v>
      </c>
      <c r="Z30" s="365">
        <v>22853</v>
      </c>
      <c r="AA30" s="295"/>
    </row>
    <row r="31" spans="1:27" ht="18" customHeight="1">
      <c r="A31" s="159"/>
      <c r="B31" s="545" t="s">
        <v>242</v>
      </c>
      <c r="C31" s="545"/>
      <c r="D31" s="356">
        <v>81</v>
      </c>
      <c r="E31" s="125">
        <v>33</v>
      </c>
      <c r="F31" s="252">
        <v>33</v>
      </c>
      <c r="G31" s="125">
        <v>11</v>
      </c>
      <c r="H31" s="132">
        <v>4</v>
      </c>
      <c r="I31" s="132" t="s">
        <v>316</v>
      </c>
      <c r="J31" s="356">
        <v>1560</v>
      </c>
      <c r="K31" s="125">
        <v>56</v>
      </c>
      <c r="L31" s="252">
        <v>372</v>
      </c>
      <c r="M31" s="125">
        <v>489</v>
      </c>
      <c r="N31" s="132">
        <v>643</v>
      </c>
      <c r="O31" s="133" t="s">
        <v>316</v>
      </c>
      <c r="P31" s="129"/>
      <c r="Q31" s="551" t="s">
        <v>86</v>
      </c>
      <c r="R31" s="347"/>
      <c r="S31" s="318" t="s">
        <v>99</v>
      </c>
      <c r="T31" s="353">
        <v>5</v>
      </c>
      <c r="U31" s="353">
        <v>3</v>
      </c>
      <c r="V31" s="353">
        <v>5</v>
      </c>
      <c r="W31" s="353">
        <v>1</v>
      </c>
      <c r="X31" s="353">
        <f t="shared" si="0"/>
        <v>9</v>
      </c>
      <c r="Y31" s="365">
        <v>5</v>
      </c>
      <c r="Z31" s="365">
        <v>4</v>
      </c>
      <c r="AA31" s="295"/>
    </row>
    <row r="32" spans="1:27" ht="18" customHeight="1">
      <c r="A32" s="159"/>
      <c r="B32" s="545" t="s">
        <v>466</v>
      </c>
      <c r="C32" s="545"/>
      <c r="D32" s="356">
        <v>30</v>
      </c>
      <c r="E32" s="125">
        <v>12</v>
      </c>
      <c r="F32" s="125">
        <v>12</v>
      </c>
      <c r="G32" s="132">
        <v>4</v>
      </c>
      <c r="H32" s="132">
        <v>2</v>
      </c>
      <c r="I32" s="132" t="s">
        <v>316</v>
      </c>
      <c r="J32" s="356">
        <v>803</v>
      </c>
      <c r="K32" s="125">
        <v>24</v>
      </c>
      <c r="L32" s="125">
        <v>148</v>
      </c>
      <c r="M32" s="132">
        <v>256</v>
      </c>
      <c r="N32" s="132">
        <v>375</v>
      </c>
      <c r="O32" s="133" t="s">
        <v>316</v>
      </c>
      <c r="P32" s="129"/>
      <c r="Q32" s="552"/>
      <c r="R32" s="348"/>
      <c r="S32" s="318" t="s">
        <v>100</v>
      </c>
      <c r="T32" s="353">
        <v>32321</v>
      </c>
      <c r="U32" s="353">
        <v>24048</v>
      </c>
      <c r="V32" s="353">
        <v>29441</v>
      </c>
      <c r="W32" s="353">
        <v>10197</v>
      </c>
      <c r="X32" s="353">
        <f t="shared" si="0"/>
        <v>68571</v>
      </c>
      <c r="Y32" s="365">
        <v>48661</v>
      </c>
      <c r="Z32" s="365">
        <v>19910</v>
      </c>
      <c r="AA32" s="295"/>
    </row>
    <row r="33" spans="1:27" ht="18" customHeight="1">
      <c r="A33" s="126"/>
      <c r="B33" s="542" t="s">
        <v>467</v>
      </c>
      <c r="C33" s="545"/>
      <c r="D33" s="356">
        <v>407</v>
      </c>
      <c r="E33" s="252">
        <v>176</v>
      </c>
      <c r="F33" s="252">
        <v>172</v>
      </c>
      <c r="G33" s="252">
        <v>48</v>
      </c>
      <c r="H33" s="132">
        <v>11</v>
      </c>
      <c r="I33" s="133" t="s">
        <v>316</v>
      </c>
      <c r="J33" s="356">
        <v>6938</v>
      </c>
      <c r="K33" s="252">
        <v>351</v>
      </c>
      <c r="L33" s="252">
        <v>2194</v>
      </c>
      <c r="M33" s="252">
        <v>2336</v>
      </c>
      <c r="N33" s="132">
        <v>2057</v>
      </c>
      <c r="O33" s="133" t="s">
        <v>316</v>
      </c>
      <c r="P33" s="129"/>
      <c r="Q33" s="551" t="s">
        <v>87</v>
      </c>
      <c r="R33" s="347"/>
      <c r="S33" s="318" t="s">
        <v>99</v>
      </c>
      <c r="T33" s="353">
        <v>19</v>
      </c>
      <c r="U33" s="353">
        <v>27</v>
      </c>
      <c r="V33" s="353">
        <v>22</v>
      </c>
      <c r="W33" s="353">
        <v>20</v>
      </c>
      <c r="X33" s="353">
        <f t="shared" si="0"/>
        <v>26</v>
      </c>
      <c r="Y33" s="365">
        <v>24</v>
      </c>
      <c r="Z33" s="365">
        <v>2</v>
      </c>
      <c r="AA33" s="295"/>
    </row>
    <row r="34" spans="1:27" ht="18" customHeight="1">
      <c r="A34" s="126"/>
      <c r="B34" s="542" t="s">
        <v>243</v>
      </c>
      <c r="C34" s="545"/>
      <c r="D34" s="356">
        <v>277</v>
      </c>
      <c r="E34" s="252">
        <v>113</v>
      </c>
      <c r="F34" s="125">
        <v>115</v>
      </c>
      <c r="G34" s="252">
        <v>35</v>
      </c>
      <c r="H34" s="252">
        <v>11</v>
      </c>
      <c r="I34" s="132">
        <v>3</v>
      </c>
      <c r="J34" s="356">
        <v>9010</v>
      </c>
      <c r="K34" s="252">
        <v>235</v>
      </c>
      <c r="L34" s="125">
        <v>1355</v>
      </c>
      <c r="M34" s="252">
        <v>1868</v>
      </c>
      <c r="N34" s="252">
        <v>2473</v>
      </c>
      <c r="O34" s="132">
        <v>3079</v>
      </c>
      <c r="P34" s="129"/>
      <c r="Q34" s="552"/>
      <c r="R34" s="348"/>
      <c r="S34" s="318" t="s">
        <v>100</v>
      </c>
      <c r="T34" s="353">
        <v>11745</v>
      </c>
      <c r="U34" s="353">
        <v>16960</v>
      </c>
      <c r="V34" s="353">
        <v>16315</v>
      </c>
      <c r="W34" s="353">
        <v>13020.24</v>
      </c>
      <c r="X34" s="353">
        <f t="shared" si="0"/>
        <v>17412</v>
      </c>
      <c r="Y34" s="365">
        <v>16477</v>
      </c>
      <c r="Z34" s="365">
        <v>935</v>
      </c>
      <c r="AA34" s="295"/>
    </row>
    <row r="35" spans="1:27" ht="18" customHeight="1">
      <c r="A35" s="126"/>
      <c r="B35" s="542" t="s">
        <v>244</v>
      </c>
      <c r="C35" s="545"/>
      <c r="D35" s="356">
        <v>261</v>
      </c>
      <c r="E35" s="252">
        <v>87</v>
      </c>
      <c r="F35" s="252">
        <v>107</v>
      </c>
      <c r="G35" s="132">
        <v>44</v>
      </c>
      <c r="H35" s="125">
        <v>20</v>
      </c>
      <c r="I35" s="132">
        <v>3</v>
      </c>
      <c r="J35" s="356">
        <v>11546</v>
      </c>
      <c r="K35" s="252">
        <v>174</v>
      </c>
      <c r="L35" s="252">
        <v>1480</v>
      </c>
      <c r="M35" s="132">
        <v>2406</v>
      </c>
      <c r="N35" s="125">
        <v>3634</v>
      </c>
      <c r="O35" s="132">
        <v>3852</v>
      </c>
      <c r="P35" s="129"/>
      <c r="Q35" s="552" t="s">
        <v>88</v>
      </c>
      <c r="R35" s="347"/>
      <c r="S35" s="318" t="s">
        <v>99</v>
      </c>
      <c r="T35" s="353">
        <v>487</v>
      </c>
      <c r="U35" s="353">
        <v>415</v>
      </c>
      <c r="V35" s="353">
        <v>394</v>
      </c>
      <c r="W35" s="353">
        <v>407</v>
      </c>
      <c r="X35" s="353">
        <f t="shared" si="0"/>
        <v>408</v>
      </c>
      <c r="Y35" s="365">
        <v>333</v>
      </c>
      <c r="Z35" s="365">
        <v>75</v>
      </c>
      <c r="AA35" s="295"/>
    </row>
    <row r="36" spans="1:27" ht="18" customHeight="1">
      <c r="A36" s="126"/>
      <c r="B36" s="542" t="s">
        <v>300</v>
      </c>
      <c r="C36" s="545"/>
      <c r="D36" s="356">
        <v>14</v>
      </c>
      <c r="E36" s="252">
        <v>7</v>
      </c>
      <c r="F36" s="125">
        <v>4</v>
      </c>
      <c r="G36" s="133">
        <v>1</v>
      </c>
      <c r="H36" s="133">
        <v>1</v>
      </c>
      <c r="I36" s="132">
        <v>1</v>
      </c>
      <c r="J36" s="356">
        <v>871</v>
      </c>
      <c r="K36" s="252">
        <v>9</v>
      </c>
      <c r="L36" s="125">
        <v>44</v>
      </c>
      <c r="M36" s="133">
        <v>60</v>
      </c>
      <c r="N36" s="133">
        <v>140</v>
      </c>
      <c r="O36" s="133">
        <v>618</v>
      </c>
      <c r="P36" s="129"/>
      <c r="Q36" s="552"/>
      <c r="R36" s="348"/>
      <c r="S36" s="318" t="s">
        <v>100</v>
      </c>
      <c r="T36" s="353">
        <v>57452</v>
      </c>
      <c r="U36" s="353">
        <v>55926</v>
      </c>
      <c r="V36" s="353">
        <v>54888</v>
      </c>
      <c r="W36" s="353">
        <v>54880.248</v>
      </c>
      <c r="X36" s="353">
        <f t="shared" si="0"/>
        <v>54140</v>
      </c>
      <c r="Y36" s="365">
        <v>44634</v>
      </c>
      <c r="Z36" s="365">
        <v>9506</v>
      </c>
      <c r="AA36" s="295"/>
    </row>
    <row r="37" spans="1:27" ht="18" customHeight="1">
      <c r="A37" s="126"/>
      <c r="B37" s="553" t="s">
        <v>295</v>
      </c>
      <c r="C37" s="554"/>
      <c r="D37" s="356">
        <v>29</v>
      </c>
      <c r="E37" s="252">
        <v>6</v>
      </c>
      <c r="F37" s="125">
        <v>10</v>
      </c>
      <c r="G37" s="252">
        <v>1</v>
      </c>
      <c r="H37" s="252">
        <v>10</v>
      </c>
      <c r="I37" s="252">
        <v>2</v>
      </c>
      <c r="J37" s="356">
        <v>5845</v>
      </c>
      <c r="K37" s="252">
        <v>5</v>
      </c>
      <c r="L37" s="125">
        <v>155</v>
      </c>
      <c r="M37" s="252">
        <v>36</v>
      </c>
      <c r="N37" s="252">
        <v>2556</v>
      </c>
      <c r="O37" s="252">
        <v>3093</v>
      </c>
      <c r="P37" s="129"/>
      <c r="Q37" s="551" t="s">
        <v>392</v>
      </c>
      <c r="R37" s="347"/>
      <c r="S37" s="318" t="s">
        <v>99</v>
      </c>
      <c r="T37" s="353">
        <v>12365</v>
      </c>
      <c r="U37" s="353">
        <v>12066</v>
      </c>
      <c r="V37" s="353">
        <v>11894</v>
      </c>
      <c r="W37" s="353">
        <v>11699</v>
      </c>
      <c r="X37" s="353">
        <f t="shared" si="0"/>
        <v>11152</v>
      </c>
      <c r="Y37" s="365">
        <v>9902</v>
      </c>
      <c r="Z37" s="365">
        <v>1250</v>
      </c>
      <c r="AA37" s="295"/>
    </row>
    <row r="38" spans="1:27" ht="18" customHeight="1">
      <c r="A38" s="126"/>
      <c r="B38" s="545" t="s">
        <v>89</v>
      </c>
      <c r="C38" s="545"/>
      <c r="D38" s="356">
        <v>173</v>
      </c>
      <c r="E38" s="125">
        <v>55</v>
      </c>
      <c r="F38" s="125">
        <v>66</v>
      </c>
      <c r="G38" s="125">
        <v>26</v>
      </c>
      <c r="H38" s="125">
        <v>19</v>
      </c>
      <c r="I38" s="132">
        <v>7</v>
      </c>
      <c r="J38" s="356">
        <v>10697</v>
      </c>
      <c r="K38" s="125">
        <v>98</v>
      </c>
      <c r="L38" s="125">
        <v>902</v>
      </c>
      <c r="M38" s="125">
        <v>1230</v>
      </c>
      <c r="N38" s="125">
        <v>3090</v>
      </c>
      <c r="O38" s="125">
        <v>5377</v>
      </c>
      <c r="P38" s="129"/>
      <c r="Q38" s="552"/>
      <c r="R38" s="348"/>
      <c r="S38" s="318" t="s">
        <v>100</v>
      </c>
      <c r="T38" s="353">
        <v>3184233</v>
      </c>
      <c r="U38" s="353">
        <v>3110546</v>
      </c>
      <c r="V38" s="353">
        <v>3149186</v>
      </c>
      <c r="W38" s="353">
        <v>3096541.37</v>
      </c>
      <c r="X38" s="353">
        <f t="shared" si="0"/>
        <v>2953212</v>
      </c>
      <c r="Y38" s="365">
        <v>2650540</v>
      </c>
      <c r="Z38" s="365">
        <v>302672</v>
      </c>
      <c r="AA38" s="295"/>
    </row>
    <row r="39" spans="1:27" ht="18" customHeight="1">
      <c r="A39" s="126"/>
      <c r="B39" s="542" t="s">
        <v>296</v>
      </c>
      <c r="C39" s="545"/>
      <c r="D39" s="356">
        <v>12</v>
      </c>
      <c r="E39" s="125">
        <v>4</v>
      </c>
      <c r="F39" s="133" t="s">
        <v>316</v>
      </c>
      <c r="G39" s="125">
        <v>3</v>
      </c>
      <c r="H39" s="125">
        <v>2</v>
      </c>
      <c r="I39" s="132">
        <v>3</v>
      </c>
      <c r="J39" s="356">
        <v>2357</v>
      </c>
      <c r="K39" s="125">
        <v>5</v>
      </c>
      <c r="L39" s="133" t="s">
        <v>316</v>
      </c>
      <c r="M39" s="125">
        <v>121</v>
      </c>
      <c r="N39" s="125">
        <v>504</v>
      </c>
      <c r="O39" s="125">
        <v>1727</v>
      </c>
      <c r="P39" s="129"/>
      <c r="Q39" s="555" t="s">
        <v>80</v>
      </c>
      <c r="R39" s="348"/>
      <c r="S39" s="318" t="s">
        <v>99</v>
      </c>
      <c r="T39" s="353">
        <v>963</v>
      </c>
      <c r="U39" s="353">
        <v>1314</v>
      </c>
      <c r="V39" s="353">
        <v>1499</v>
      </c>
      <c r="W39" s="353">
        <v>1108</v>
      </c>
      <c r="X39" s="353">
        <v>1248</v>
      </c>
      <c r="Y39" s="366" t="s">
        <v>468</v>
      </c>
      <c r="Z39" s="366" t="s">
        <v>468</v>
      </c>
      <c r="AA39" s="295"/>
    </row>
    <row r="40" spans="1:27" ht="18" customHeight="1">
      <c r="A40" s="126"/>
      <c r="B40" s="542" t="s">
        <v>190</v>
      </c>
      <c r="C40" s="545"/>
      <c r="D40" s="356">
        <v>123</v>
      </c>
      <c r="E40" s="125">
        <v>42</v>
      </c>
      <c r="F40" s="252">
        <v>49</v>
      </c>
      <c r="G40" s="132">
        <v>23</v>
      </c>
      <c r="H40" s="125">
        <v>6</v>
      </c>
      <c r="I40" s="132">
        <v>3</v>
      </c>
      <c r="J40" s="356">
        <v>5682</v>
      </c>
      <c r="K40" s="125">
        <v>83</v>
      </c>
      <c r="L40" s="252">
        <v>680</v>
      </c>
      <c r="M40" s="132">
        <v>1304</v>
      </c>
      <c r="N40" s="125">
        <v>1031</v>
      </c>
      <c r="O40" s="132">
        <v>2584</v>
      </c>
      <c r="P40" s="129"/>
      <c r="Q40" s="556"/>
      <c r="R40" s="320"/>
      <c r="S40" s="321" t="s">
        <v>100</v>
      </c>
      <c r="T40" s="367">
        <v>26679</v>
      </c>
      <c r="U40" s="367">
        <v>36081</v>
      </c>
      <c r="V40" s="367">
        <v>41087</v>
      </c>
      <c r="W40" s="367">
        <v>30561.015</v>
      </c>
      <c r="X40" s="367">
        <v>34648</v>
      </c>
      <c r="Y40" s="368" t="s">
        <v>468</v>
      </c>
      <c r="Z40" s="368" t="s">
        <v>468</v>
      </c>
      <c r="AA40" s="295"/>
    </row>
    <row r="41" spans="1:28" ht="18" customHeight="1">
      <c r="A41" s="126"/>
      <c r="B41" s="545" t="s">
        <v>191</v>
      </c>
      <c r="C41" s="545"/>
      <c r="D41" s="356">
        <v>197</v>
      </c>
      <c r="E41" s="125">
        <v>126</v>
      </c>
      <c r="F41" s="252">
        <v>60</v>
      </c>
      <c r="G41" s="125">
        <v>9</v>
      </c>
      <c r="H41" s="132">
        <v>2</v>
      </c>
      <c r="I41" s="133" t="s">
        <v>316</v>
      </c>
      <c r="J41" s="356">
        <v>1593</v>
      </c>
      <c r="K41" s="125">
        <v>247</v>
      </c>
      <c r="L41" s="252">
        <v>708</v>
      </c>
      <c r="M41" s="125">
        <v>323</v>
      </c>
      <c r="N41" s="125">
        <v>315</v>
      </c>
      <c r="O41" s="133" t="s">
        <v>316</v>
      </c>
      <c r="P41" s="129"/>
      <c r="Q41" s="541" t="s">
        <v>469</v>
      </c>
      <c r="R41" s="541"/>
      <c r="S41" s="541"/>
      <c r="T41" s="541"/>
      <c r="U41" s="541"/>
      <c r="V41" s="541"/>
      <c r="W41" s="541"/>
      <c r="X41" s="541"/>
      <c r="Y41" s="322"/>
      <c r="Z41" s="323"/>
      <c r="AA41" s="323"/>
      <c r="AB41" s="78"/>
    </row>
    <row r="42" spans="1:27" ht="18" customHeight="1">
      <c r="A42" s="454" t="s">
        <v>192</v>
      </c>
      <c r="B42" s="454"/>
      <c r="C42" s="540"/>
      <c r="D42" s="356">
        <v>12</v>
      </c>
      <c r="E42" s="252">
        <v>8</v>
      </c>
      <c r="F42" s="133">
        <v>2</v>
      </c>
      <c r="G42" s="252">
        <v>1</v>
      </c>
      <c r="H42" s="132">
        <v>1</v>
      </c>
      <c r="I42" s="133" t="s">
        <v>316</v>
      </c>
      <c r="J42" s="356">
        <v>208</v>
      </c>
      <c r="K42" s="252">
        <v>13</v>
      </c>
      <c r="L42" s="133">
        <v>33</v>
      </c>
      <c r="M42" s="252">
        <v>38</v>
      </c>
      <c r="N42" s="133">
        <v>124</v>
      </c>
      <c r="O42" s="133" t="s">
        <v>316</v>
      </c>
      <c r="P42" s="129"/>
      <c r="Q42" s="295"/>
      <c r="R42" s="295"/>
      <c r="S42" s="295"/>
      <c r="T42" s="295"/>
      <c r="U42" s="295"/>
      <c r="V42" s="295"/>
      <c r="W42" s="295"/>
      <c r="X42" s="295" t="s">
        <v>470</v>
      </c>
      <c r="Y42" s="295" t="s">
        <v>470</v>
      </c>
      <c r="Z42" s="295" t="s">
        <v>470</v>
      </c>
      <c r="AA42" s="295"/>
    </row>
    <row r="43" spans="1:27" ht="18" customHeight="1">
      <c r="A43" s="454" t="s">
        <v>193</v>
      </c>
      <c r="B43" s="454"/>
      <c r="C43" s="540"/>
      <c r="D43" s="356">
        <v>371</v>
      </c>
      <c r="E43" s="252">
        <v>191</v>
      </c>
      <c r="F43" s="252">
        <v>113</v>
      </c>
      <c r="G43" s="125">
        <v>44</v>
      </c>
      <c r="H43" s="132">
        <v>17</v>
      </c>
      <c r="I43" s="132">
        <v>6</v>
      </c>
      <c r="J43" s="356">
        <v>12530</v>
      </c>
      <c r="K43" s="252">
        <v>258</v>
      </c>
      <c r="L43" s="252">
        <v>1342</v>
      </c>
      <c r="M43" s="125">
        <v>2689</v>
      </c>
      <c r="N43" s="132">
        <v>3658</v>
      </c>
      <c r="O43" s="132">
        <v>4583</v>
      </c>
      <c r="P43" s="129"/>
      <c r="Q43" s="495" t="s">
        <v>590</v>
      </c>
      <c r="R43" s="557"/>
      <c r="S43" s="557"/>
      <c r="T43" s="557"/>
      <c r="U43" s="557"/>
      <c r="V43" s="557"/>
      <c r="W43" s="557"/>
      <c r="X43" s="557"/>
      <c r="Y43" s="557"/>
      <c r="Z43" s="557"/>
      <c r="AA43" s="343"/>
    </row>
    <row r="44" spans="1:27" ht="18" customHeight="1">
      <c r="A44" s="454" t="s">
        <v>194</v>
      </c>
      <c r="B44" s="454"/>
      <c r="C44" s="540"/>
      <c r="D44" s="356">
        <v>751</v>
      </c>
      <c r="E44" s="252">
        <v>231</v>
      </c>
      <c r="F44" s="252">
        <v>363</v>
      </c>
      <c r="G44" s="252">
        <v>109</v>
      </c>
      <c r="H44" s="132">
        <v>43</v>
      </c>
      <c r="I44" s="132">
        <v>5</v>
      </c>
      <c r="J44" s="356">
        <v>27179</v>
      </c>
      <c r="K44" s="252">
        <v>459</v>
      </c>
      <c r="L44" s="252">
        <v>4654</v>
      </c>
      <c r="M44" s="252">
        <v>5576</v>
      </c>
      <c r="N44" s="132">
        <v>8003</v>
      </c>
      <c r="O44" s="132">
        <v>8487</v>
      </c>
      <c r="P44" s="129"/>
      <c r="Q44" s="497" t="s">
        <v>591</v>
      </c>
      <c r="R44" s="557"/>
      <c r="S44" s="557"/>
      <c r="T44" s="557"/>
      <c r="U44" s="557"/>
      <c r="V44" s="557"/>
      <c r="W44" s="557"/>
      <c r="X44" s="557"/>
      <c r="Y44" s="557"/>
      <c r="Z44" s="557"/>
      <c r="AA44" s="324"/>
    </row>
    <row r="45" spans="1:27" ht="18" customHeight="1" thickBot="1">
      <c r="A45" s="454" t="s">
        <v>317</v>
      </c>
      <c r="B45" s="454"/>
      <c r="C45" s="540"/>
      <c r="D45" s="356">
        <v>3564</v>
      </c>
      <c r="E45" s="252">
        <v>2204</v>
      </c>
      <c r="F45" s="252">
        <v>1034</v>
      </c>
      <c r="G45" s="252">
        <v>228</v>
      </c>
      <c r="H45" s="252">
        <v>92</v>
      </c>
      <c r="I45" s="252">
        <v>6</v>
      </c>
      <c r="J45" s="356">
        <v>55857</v>
      </c>
      <c r="K45" s="252">
        <v>3650</v>
      </c>
      <c r="L45" s="252">
        <v>11607</v>
      </c>
      <c r="M45" s="252">
        <v>12031</v>
      </c>
      <c r="N45" s="252">
        <v>18503</v>
      </c>
      <c r="O45" s="252">
        <v>10066</v>
      </c>
      <c r="P45" s="129"/>
      <c r="Q45" s="295"/>
      <c r="R45" s="295"/>
      <c r="S45" s="295"/>
      <c r="T45" s="295"/>
      <c r="U45" s="295"/>
      <c r="V45" s="295"/>
      <c r="W45" s="295"/>
      <c r="X45" s="295"/>
      <c r="Y45" s="295"/>
      <c r="Z45" s="308" t="s">
        <v>274</v>
      </c>
      <c r="AA45" s="308"/>
    </row>
    <row r="46" spans="1:27" ht="18" customHeight="1">
      <c r="A46" s="454" t="s">
        <v>318</v>
      </c>
      <c r="B46" s="454"/>
      <c r="C46" s="540"/>
      <c r="D46" s="356">
        <v>215</v>
      </c>
      <c r="E46" s="252">
        <v>127</v>
      </c>
      <c r="F46" s="252">
        <v>50</v>
      </c>
      <c r="G46" s="252">
        <v>22</v>
      </c>
      <c r="H46" s="252">
        <v>14</v>
      </c>
      <c r="I46" s="252">
        <v>2</v>
      </c>
      <c r="J46" s="356">
        <v>8829</v>
      </c>
      <c r="K46" s="252">
        <v>209</v>
      </c>
      <c r="L46" s="252">
        <v>628</v>
      </c>
      <c r="M46" s="252">
        <v>1161</v>
      </c>
      <c r="N46" s="252">
        <v>4018</v>
      </c>
      <c r="O46" s="252">
        <v>2813</v>
      </c>
      <c r="P46" s="129"/>
      <c r="Q46" s="325"/>
      <c r="R46" s="325"/>
      <c r="S46" s="326" t="s">
        <v>195</v>
      </c>
      <c r="T46" s="515" t="s">
        <v>196</v>
      </c>
      <c r="U46" s="558" t="s">
        <v>197</v>
      </c>
      <c r="V46" s="558" t="s">
        <v>198</v>
      </c>
      <c r="W46" s="558" t="s">
        <v>199</v>
      </c>
      <c r="X46" s="558" t="s">
        <v>200</v>
      </c>
      <c r="Y46" s="558" t="s">
        <v>101</v>
      </c>
      <c r="Z46" s="560" t="s">
        <v>372</v>
      </c>
      <c r="AA46" s="497"/>
    </row>
    <row r="47" spans="1:28" ht="18" customHeight="1">
      <c r="A47" s="454" t="s">
        <v>319</v>
      </c>
      <c r="B47" s="454"/>
      <c r="C47" s="540"/>
      <c r="D47" s="356">
        <v>371</v>
      </c>
      <c r="E47" s="252">
        <v>249</v>
      </c>
      <c r="F47" s="252">
        <v>96</v>
      </c>
      <c r="G47" s="252">
        <v>17</v>
      </c>
      <c r="H47" s="252">
        <v>9</v>
      </c>
      <c r="I47" s="133" t="s">
        <v>316</v>
      </c>
      <c r="J47" s="356">
        <v>4061</v>
      </c>
      <c r="K47" s="252">
        <v>383</v>
      </c>
      <c r="L47" s="252">
        <v>1041</v>
      </c>
      <c r="M47" s="252">
        <v>939</v>
      </c>
      <c r="N47" s="252">
        <v>1698</v>
      </c>
      <c r="O47" s="133" t="s">
        <v>316</v>
      </c>
      <c r="P47" s="129"/>
      <c r="Q47" s="327" t="s">
        <v>102</v>
      </c>
      <c r="R47" s="327"/>
      <c r="S47" s="328"/>
      <c r="T47" s="516"/>
      <c r="U47" s="559"/>
      <c r="V47" s="559"/>
      <c r="W47" s="559"/>
      <c r="X47" s="559"/>
      <c r="Y47" s="559"/>
      <c r="Z47" s="561"/>
      <c r="AA47" s="562"/>
      <c r="AB47" s="5"/>
    </row>
    <row r="48" spans="1:27" ht="18" customHeight="1">
      <c r="A48" s="553" t="s">
        <v>337</v>
      </c>
      <c r="B48" s="553"/>
      <c r="C48" s="563"/>
      <c r="D48" s="356">
        <v>1236</v>
      </c>
      <c r="E48" s="252">
        <v>871</v>
      </c>
      <c r="F48" s="252">
        <v>318</v>
      </c>
      <c r="G48" s="252">
        <v>36</v>
      </c>
      <c r="H48" s="133">
        <v>10</v>
      </c>
      <c r="I48" s="133">
        <v>1</v>
      </c>
      <c r="J48" s="356">
        <v>9115</v>
      </c>
      <c r="K48" s="252">
        <v>1494</v>
      </c>
      <c r="L48" s="252">
        <v>3147</v>
      </c>
      <c r="M48" s="252">
        <v>1803</v>
      </c>
      <c r="N48" s="133">
        <v>1602</v>
      </c>
      <c r="O48" s="133">
        <v>1069</v>
      </c>
      <c r="P48" s="129"/>
      <c r="Q48" s="549" t="s">
        <v>90</v>
      </c>
      <c r="R48" s="345"/>
      <c r="S48" s="329" t="s">
        <v>99</v>
      </c>
      <c r="T48" s="369">
        <v>1248</v>
      </c>
      <c r="U48" s="370">
        <f aca="true" t="shared" si="1" ref="U48:X49">SUM(U50+U52+U54+U56+U58+U60+U62)</f>
        <v>25626</v>
      </c>
      <c r="V48" s="370">
        <f t="shared" si="1"/>
        <v>8239</v>
      </c>
      <c r="W48" s="370">
        <f>SUM(W50,W52,W54,W58,W60,W62)</f>
        <v>4725</v>
      </c>
      <c r="X48" s="370">
        <f t="shared" si="1"/>
        <v>2888</v>
      </c>
      <c r="Y48" s="370">
        <f>SUM(T48:X48)</f>
        <v>42726</v>
      </c>
      <c r="Z48" s="565">
        <v>1.0454</v>
      </c>
      <c r="AA48" s="330"/>
    </row>
    <row r="49" spans="1:27" ht="18" customHeight="1">
      <c r="A49" s="454" t="s">
        <v>320</v>
      </c>
      <c r="B49" s="454"/>
      <c r="C49" s="540"/>
      <c r="D49" s="356">
        <v>1230</v>
      </c>
      <c r="E49" s="252">
        <v>861</v>
      </c>
      <c r="F49" s="252">
        <v>282</v>
      </c>
      <c r="G49" s="252">
        <v>63</v>
      </c>
      <c r="H49" s="133">
        <v>23</v>
      </c>
      <c r="I49" s="132">
        <v>1</v>
      </c>
      <c r="J49" s="356">
        <v>13689</v>
      </c>
      <c r="K49" s="252">
        <v>1184</v>
      </c>
      <c r="L49" s="252">
        <v>3036</v>
      </c>
      <c r="M49" s="252">
        <v>3384</v>
      </c>
      <c r="N49" s="133">
        <v>3865</v>
      </c>
      <c r="O49" s="132">
        <v>2220</v>
      </c>
      <c r="P49" s="130"/>
      <c r="Q49" s="564"/>
      <c r="R49" s="346"/>
      <c r="S49" s="331" t="s">
        <v>100</v>
      </c>
      <c r="T49" s="371">
        <v>34648</v>
      </c>
      <c r="U49" s="372">
        <f t="shared" si="1"/>
        <v>3753231</v>
      </c>
      <c r="V49" s="372">
        <f t="shared" si="1"/>
        <v>1338042</v>
      </c>
      <c r="W49" s="372">
        <f>SUM(W51+W53+W55+W59+W61+W63)</f>
        <v>752709</v>
      </c>
      <c r="X49" s="372">
        <f t="shared" si="1"/>
        <v>449483</v>
      </c>
      <c r="Y49" s="372">
        <f>SUM(T49:X49)</f>
        <v>6328113</v>
      </c>
      <c r="Z49" s="566"/>
      <c r="AA49" s="332"/>
    </row>
    <row r="50" spans="1:27" ht="18" customHeight="1">
      <c r="A50" s="454" t="s">
        <v>338</v>
      </c>
      <c r="B50" s="454"/>
      <c r="C50" s="540"/>
      <c r="D50" s="356">
        <v>222</v>
      </c>
      <c r="E50" s="252">
        <v>84</v>
      </c>
      <c r="F50" s="252">
        <v>85</v>
      </c>
      <c r="G50" s="252">
        <v>41</v>
      </c>
      <c r="H50" s="133">
        <v>11</v>
      </c>
      <c r="I50" s="132">
        <v>1</v>
      </c>
      <c r="J50" s="356">
        <v>7335</v>
      </c>
      <c r="K50" s="252">
        <v>139</v>
      </c>
      <c r="L50" s="252">
        <v>1044</v>
      </c>
      <c r="M50" s="252">
        <v>2223</v>
      </c>
      <c r="N50" s="133">
        <v>1709</v>
      </c>
      <c r="O50" s="132">
        <v>2220</v>
      </c>
      <c r="P50" s="129"/>
      <c r="Q50" s="551" t="s">
        <v>103</v>
      </c>
      <c r="R50" s="347"/>
      <c r="S50" s="347" t="s">
        <v>99</v>
      </c>
      <c r="T50" s="373" t="s">
        <v>316</v>
      </c>
      <c r="U50" s="365">
        <v>17235</v>
      </c>
      <c r="V50" s="365">
        <v>4890</v>
      </c>
      <c r="W50" s="365">
        <v>2617</v>
      </c>
      <c r="X50" s="365">
        <v>1440</v>
      </c>
      <c r="Y50" s="365">
        <f aca="true" t="shared" si="2" ref="Y50:Y63">SUM(U50:X50)</f>
        <v>26182</v>
      </c>
      <c r="Z50" s="566">
        <v>1.154</v>
      </c>
      <c r="AA50" s="333" t="s">
        <v>471</v>
      </c>
    </row>
    <row r="51" spans="1:27" ht="18" customHeight="1">
      <c r="A51" s="454" t="s">
        <v>273</v>
      </c>
      <c r="B51" s="454"/>
      <c r="C51" s="540"/>
      <c r="D51" s="356">
        <v>994</v>
      </c>
      <c r="E51" s="252">
        <v>740</v>
      </c>
      <c r="F51" s="252">
        <v>201</v>
      </c>
      <c r="G51" s="252">
        <v>43</v>
      </c>
      <c r="H51" s="133">
        <v>9</v>
      </c>
      <c r="I51" s="132">
        <v>1</v>
      </c>
      <c r="J51" s="356">
        <v>7512</v>
      </c>
      <c r="K51" s="252">
        <v>1057</v>
      </c>
      <c r="L51" s="252">
        <v>2097</v>
      </c>
      <c r="M51" s="252">
        <v>2276</v>
      </c>
      <c r="N51" s="133">
        <v>1570</v>
      </c>
      <c r="O51" s="133">
        <v>512</v>
      </c>
      <c r="P51" s="161"/>
      <c r="Q51" s="552"/>
      <c r="R51" s="319"/>
      <c r="S51" s="347" t="s">
        <v>100</v>
      </c>
      <c r="T51" s="373" t="s">
        <v>316</v>
      </c>
      <c r="U51" s="365">
        <v>1568796</v>
      </c>
      <c r="V51" s="365">
        <v>445756</v>
      </c>
      <c r="W51" s="365">
        <v>270059</v>
      </c>
      <c r="X51" s="365">
        <v>111972</v>
      </c>
      <c r="Y51" s="365">
        <f t="shared" si="2"/>
        <v>2396583</v>
      </c>
      <c r="Z51" s="566"/>
      <c r="AA51" s="333" t="s">
        <v>471</v>
      </c>
    </row>
    <row r="52" spans="1:27" ht="18" customHeight="1">
      <c r="A52" s="454" t="s">
        <v>104</v>
      </c>
      <c r="B52" s="454"/>
      <c r="C52" s="540"/>
      <c r="D52" s="356">
        <v>421</v>
      </c>
      <c r="E52" s="252">
        <v>216</v>
      </c>
      <c r="F52" s="252">
        <v>167</v>
      </c>
      <c r="G52" s="252">
        <v>25</v>
      </c>
      <c r="H52" s="133">
        <v>10</v>
      </c>
      <c r="I52" s="133">
        <v>3</v>
      </c>
      <c r="J52" s="356">
        <v>12835</v>
      </c>
      <c r="K52" s="252">
        <v>390</v>
      </c>
      <c r="L52" s="252">
        <v>2119</v>
      </c>
      <c r="M52" s="252">
        <v>1221</v>
      </c>
      <c r="N52" s="133">
        <v>2357</v>
      </c>
      <c r="O52" s="133">
        <v>6748</v>
      </c>
      <c r="P52" s="161"/>
      <c r="Q52" s="551" t="s">
        <v>105</v>
      </c>
      <c r="R52" s="347"/>
      <c r="S52" s="347" t="s">
        <v>99</v>
      </c>
      <c r="T52" s="373" t="s">
        <v>316</v>
      </c>
      <c r="U52" s="365">
        <v>1957</v>
      </c>
      <c r="V52" s="365">
        <v>762</v>
      </c>
      <c r="W52" s="365">
        <v>449</v>
      </c>
      <c r="X52" s="365">
        <v>381</v>
      </c>
      <c r="Y52" s="365">
        <f t="shared" si="2"/>
        <v>3549</v>
      </c>
      <c r="Z52" s="566">
        <v>1.0191</v>
      </c>
      <c r="AA52" s="333"/>
    </row>
    <row r="53" spans="1:27" ht="18" customHeight="1">
      <c r="A53" s="454" t="s">
        <v>339</v>
      </c>
      <c r="B53" s="454"/>
      <c r="C53" s="540"/>
      <c r="D53" s="356">
        <v>2268</v>
      </c>
      <c r="E53" s="252">
        <v>1015</v>
      </c>
      <c r="F53" s="252">
        <v>857</v>
      </c>
      <c r="G53" s="252">
        <v>297</v>
      </c>
      <c r="H53" s="133">
        <v>87</v>
      </c>
      <c r="I53" s="133">
        <v>12</v>
      </c>
      <c r="J53" s="356">
        <v>53978</v>
      </c>
      <c r="K53" s="252">
        <v>2351</v>
      </c>
      <c r="L53" s="252">
        <v>9987</v>
      </c>
      <c r="M53" s="252">
        <v>15222</v>
      </c>
      <c r="N53" s="133">
        <v>18069</v>
      </c>
      <c r="O53" s="133">
        <v>8349</v>
      </c>
      <c r="P53" s="130"/>
      <c r="Q53" s="552"/>
      <c r="R53" s="319"/>
      <c r="S53" s="347" t="s">
        <v>100</v>
      </c>
      <c r="T53" s="373" t="s">
        <v>316</v>
      </c>
      <c r="U53" s="365">
        <v>296254</v>
      </c>
      <c r="V53" s="365">
        <v>128516</v>
      </c>
      <c r="W53" s="365">
        <v>73461</v>
      </c>
      <c r="X53" s="365">
        <v>56605</v>
      </c>
      <c r="Y53" s="365">
        <f t="shared" si="2"/>
        <v>554836</v>
      </c>
      <c r="Z53" s="566"/>
      <c r="AA53" s="333"/>
    </row>
    <row r="54" spans="1:27" ht="18" customHeight="1">
      <c r="A54" s="454" t="s">
        <v>106</v>
      </c>
      <c r="B54" s="454"/>
      <c r="C54" s="458"/>
      <c r="D54" s="356">
        <v>500</v>
      </c>
      <c r="E54" s="252">
        <v>342</v>
      </c>
      <c r="F54" s="252">
        <v>120</v>
      </c>
      <c r="G54" s="252">
        <v>17</v>
      </c>
      <c r="H54" s="133">
        <v>21</v>
      </c>
      <c r="I54" s="133" t="s">
        <v>316</v>
      </c>
      <c r="J54" s="356">
        <v>7573</v>
      </c>
      <c r="K54" s="252">
        <v>773</v>
      </c>
      <c r="L54" s="252">
        <v>1072</v>
      </c>
      <c r="M54" s="252">
        <v>983</v>
      </c>
      <c r="N54" s="133">
        <v>4745</v>
      </c>
      <c r="O54" s="133" t="s">
        <v>316</v>
      </c>
      <c r="P54" s="223"/>
      <c r="Q54" s="551" t="s">
        <v>187</v>
      </c>
      <c r="R54" s="347"/>
      <c r="S54" s="347" t="s">
        <v>99</v>
      </c>
      <c r="T54" s="373" t="s">
        <v>316</v>
      </c>
      <c r="U54" s="365">
        <v>88</v>
      </c>
      <c r="V54" s="365">
        <v>37</v>
      </c>
      <c r="W54" s="365">
        <v>19</v>
      </c>
      <c r="X54" s="365">
        <v>8</v>
      </c>
      <c r="Y54" s="365">
        <f t="shared" si="2"/>
        <v>152</v>
      </c>
      <c r="Z54" s="566">
        <v>1.0976</v>
      </c>
      <c r="AA54" s="333"/>
    </row>
    <row r="55" spans="1:27" ht="18" customHeight="1">
      <c r="A55" s="454" t="s">
        <v>340</v>
      </c>
      <c r="B55" s="454"/>
      <c r="C55" s="567"/>
      <c r="D55" s="356">
        <v>1970</v>
      </c>
      <c r="E55" s="252">
        <v>1230</v>
      </c>
      <c r="F55" s="252">
        <v>536</v>
      </c>
      <c r="G55" s="252">
        <v>118</v>
      </c>
      <c r="H55" s="252">
        <v>75</v>
      </c>
      <c r="I55" s="252">
        <v>11</v>
      </c>
      <c r="J55" s="356">
        <v>37257</v>
      </c>
      <c r="K55" s="252">
        <v>2078</v>
      </c>
      <c r="L55" s="252">
        <v>5641</v>
      </c>
      <c r="M55" s="252">
        <v>6308</v>
      </c>
      <c r="N55" s="252">
        <v>15093</v>
      </c>
      <c r="O55" s="252">
        <v>8137</v>
      </c>
      <c r="P55" s="223"/>
      <c r="Q55" s="552"/>
      <c r="R55" s="348"/>
      <c r="S55" s="347" t="s">
        <v>100</v>
      </c>
      <c r="T55" s="373" t="s">
        <v>316</v>
      </c>
      <c r="U55" s="365">
        <v>149784</v>
      </c>
      <c r="V55" s="365">
        <v>57390</v>
      </c>
      <c r="W55" s="365">
        <v>32974</v>
      </c>
      <c r="X55" s="365">
        <v>8563</v>
      </c>
      <c r="Y55" s="365">
        <f t="shared" si="2"/>
        <v>248711</v>
      </c>
      <c r="Z55" s="566"/>
      <c r="AA55" s="333"/>
    </row>
    <row r="56" spans="1:27" ht="18" customHeight="1">
      <c r="A56" s="458" t="s">
        <v>341</v>
      </c>
      <c r="B56" s="458"/>
      <c r="C56" s="567"/>
      <c r="D56" s="356">
        <v>125</v>
      </c>
      <c r="E56" s="252">
        <v>29</v>
      </c>
      <c r="F56" s="252">
        <v>49</v>
      </c>
      <c r="G56" s="252">
        <v>25</v>
      </c>
      <c r="H56" s="252">
        <v>19</v>
      </c>
      <c r="I56" s="132">
        <v>3</v>
      </c>
      <c r="J56" s="356">
        <v>8101</v>
      </c>
      <c r="K56" s="252">
        <v>53</v>
      </c>
      <c r="L56" s="252">
        <v>597</v>
      </c>
      <c r="M56" s="252">
        <v>1511</v>
      </c>
      <c r="N56" s="252">
        <v>3774</v>
      </c>
      <c r="O56" s="132">
        <v>2166</v>
      </c>
      <c r="P56" s="163"/>
      <c r="Q56" s="551" t="s">
        <v>86</v>
      </c>
      <c r="R56" s="347"/>
      <c r="S56" s="347" t="s">
        <v>99</v>
      </c>
      <c r="T56" s="373" t="s">
        <v>316</v>
      </c>
      <c r="U56" s="365">
        <v>2</v>
      </c>
      <c r="V56" s="365">
        <v>4</v>
      </c>
      <c r="W56" s="366" t="s">
        <v>316</v>
      </c>
      <c r="X56" s="365">
        <v>3</v>
      </c>
      <c r="Y56" s="365">
        <f t="shared" si="2"/>
        <v>9</v>
      </c>
      <c r="Z56" s="566">
        <v>6.7246</v>
      </c>
      <c r="AA56" s="334"/>
    </row>
    <row r="57" spans="1:27" ht="18" customHeight="1">
      <c r="A57" s="442" t="s">
        <v>342</v>
      </c>
      <c r="B57" s="442"/>
      <c r="C57" s="568"/>
      <c r="D57" s="374">
        <v>11</v>
      </c>
      <c r="E57" s="375">
        <v>9</v>
      </c>
      <c r="F57" s="376">
        <v>1</v>
      </c>
      <c r="G57" s="376">
        <v>1</v>
      </c>
      <c r="H57" s="376" t="s">
        <v>316</v>
      </c>
      <c r="I57" s="376" t="s">
        <v>316</v>
      </c>
      <c r="J57" s="374">
        <v>67</v>
      </c>
      <c r="K57" s="375">
        <v>16</v>
      </c>
      <c r="L57" s="376">
        <v>7</v>
      </c>
      <c r="M57" s="376">
        <v>44</v>
      </c>
      <c r="N57" s="376" t="s">
        <v>316</v>
      </c>
      <c r="O57" s="376" t="s">
        <v>316</v>
      </c>
      <c r="P57" s="163"/>
      <c r="Q57" s="552"/>
      <c r="R57" s="348"/>
      <c r="S57" s="347" t="s">
        <v>100</v>
      </c>
      <c r="T57" s="373" t="s">
        <v>316</v>
      </c>
      <c r="U57" s="365">
        <v>12190</v>
      </c>
      <c r="V57" s="365">
        <v>30620</v>
      </c>
      <c r="W57" s="366" t="s">
        <v>316</v>
      </c>
      <c r="X57" s="365">
        <v>25761</v>
      </c>
      <c r="Y57" s="365">
        <f t="shared" si="2"/>
        <v>68571</v>
      </c>
      <c r="Z57" s="566"/>
      <c r="AA57" s="334"/>
    </row>
    <row r="58" spans="1:27" ht="18" customHeight="1">
      <c r="A58" s="154" t="s">
        <v>107</v>
      </c>
      <c r="B58" s="201"/>
      <c r="C58" s="201"/>
      <c r="D58" s="128"/>
      <c r="E58" s="128"/>
      <c r="F58" s="128"/>
      <c r="G58" s="128"/>
      <c r="H58" s="128"/>
      <c r="I58" s="128"/>
      <c r="J58" s="129"/>
      <c r="K58" s="129" t="s">
        <v>472</v>
      </c>
      <c r="L58" s="129"/>
      <c r="M58" s="129"/>
      <c r="N58" s="129" t="s">
        <v>472</v>
      </c>
      <c r="O58" s="129" t="s">
        <v>472</v>
      </c>
      <c r="P58" s="130"/>
      <c r="Q58" s="551" t="s">
        <v>87</v>
      </c>
      <c r="R58" s="347"/>
      <c r="S58" s="347" t="s">
        <v>99</v>
      </c>
      <c r="T58" s="373" t="s">
        <v>316</v>
      </c>
      <c r="U58" s="365">
        <v>10</v>
      </c>
      <c r="V58" s="365">
        <v>6</v>
      </c>
      <c r="W58" s="365">
        <v>4</v>
      </c>
      <c r="X58" s="365">
        <v>6</v>
      </c>
      <c r="Y58" s="365">
        <f t="shared" si="2"/>
        <v>26</v>
      </c>
      <c r="Z58" s="566">
        <v>1.3373</v>
      </c>
      <c r="AA58" s="335"/>
    </row>
    <row r="59" spans="1:27" ht="18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552"/>
      <c r="R59" s="348"/>
      <c r="S59" s="347" t="s">
        <v>100</v>
      </c>
      <c r="T59" s="373" t="s">
        <v>316</v>
      </c>
      <c r="U59" s="365">
        <v>6912</v>
      </c>
      <c r="V59" s="365">
        <v>3958</v>
      </c>
      <c r="W59" s="365">
        <v>2127</v>
      </c>
      <c r="X59" s="365">
        <v>4415</v>
      </c>
      <c r="Y59" s="365">
        <f t="shared" si="2"/>
        <v>17412</v>
      </c>
      <c r="Z59" s="566"/>
      <c r="AA59" s="334"/>
    </row>
    <row r="60" spans="1:27" ht="18" customHeight="1">
      <c r="A60" s="447" t="s">
        <v>592</v>
      </c>
      <c r="B60" s="446"/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161"/>
      <c r="P60" s="130"/>
      <c r="Q60" s="552" t="s">
        <v>88</v>
      </c>
      <c r="R60" s="347"/>
      <c r="S60" s="347" t="s">
        <v>99</v>
      </c>
      <c r="T60" s="373" t="s">
        <v>316</v>
      </c>
      <c r="U60" s="365">
        <v>243</v>
      </c>
      <c r="V60" s="365">
        <v>93</v>
      </c>
      <c r="W60" s="365">
        <v>46</v>
      </c>
      <c r="X60" s="365">
        <v>26</v>
      </c>
      <c r="Y60" s="365">
        <f t="shared" si="2"/>
        <v>408</v>
      </c>
      <c r="Z60" s="566">
        <v>0.9865</v>
      </c>
      <c r="AA60" s="334"/>
    </row>
    <row r="61" spans="1:27" ht="18" customHeight="1">
      <c r="A61" s="448" t="s">
        <v>473</v>
      </c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161"/>
      <c r="P61" s="130"/>
      <c r="Q61" s="552"/>
      <c r="R61" s="348"/>
      <c r="S61" s="347" t="s">
        <v>100</v>
      </c>
      <c r="T61" s="373" t="s">
        <v>316</v>
      </c>
      <c r="U61" s="365">
        <v>32298</v>
      </c>
      <c r="V61" s="365">
        <v>12818</v>
      </c>
      <c r="W61" s="365">
        <v>6570</v>
      </c>
      <c r="X61" s="365">
        <v>2454</v>
      </c>
      <c r="Y61" s="365">
        <f t="shared" si="2"/>
        <v>54140</v>
      </c>
      <c r="Z61" s="566"/>
      <c r="AA61" s="334"/>
    </row>
    <row r="62" spans="1:27" ht="18" customHeight="1" thickBot="1">
      <c r="A62" s="128"/>
      <c r="B62" s="188"/>
      <c r="C62" s="188"/>
      <c r="D62" s="188"/>
      <c r="E62" s="188"/>
      <c r="F62" s="188"/>
      <c r="G62" s="188"/>
      <c r="H62" s="130"/>
      <c r="I62" s="188"/>
      <c r="J62" s="130"/>
      <c r="K62" s="259"/>
      <c r="L62" s="130"/>
      <c r="M62" s="130"/>
      <c r="N62" s="259" t="s">
        <v>108</v>
      </c>
      <c r="O62" s="130"/>
      <c r="P62" s="130"/>
      <c r="Q62" s="551" t="s">
        <v>392</v>
      </c>
      <c r="R62" s="347"/>
      <c r="S62" s="347" t="s">
        <v>99</v>
      </c>
      <c r="T62" s="373" t="s">
        <v>316</v>
      </c>
      <c r="U62" s="365">
        <v>6091</v>
      </c>
      <c r="V62" s="365">
        <v>2447</v>
      </c>
      <c r="W62" s="365">
        <v>1590</v>
      </c>
      <c r="X62" s="365">
        <v>1024</v>
      </c>
      <c r="Y62" s="365">
        <f t="shared" si="2"/>
        <v>11152</v>
      </c>
      <c r="Z62" s="566">
        <v>0.9537</v>
      </c>
      <c r="AA62" s="334"/>
    </row>
    <row r="63" spans="1:27" ht="18" customHeight="1">
      <c r="A63" s="486" t="s">
        <v>474</v>
      </c>
      <c r="B63" s="488"/>
      <c r="C63" s="572" t="s">
        <v>109</v>
      </c>
      <c r="D63" s="572" t="s">
        <v>202</v>
      </c>
      <c r="E63" s="572" t="s">
        <v>420</v>
      </c>
      <c r="F63" s="505" t="s">
        <v>475</v>
      </c>
      <c r="G63" s="451"/>
      <c r="H63" s="451"/>
      <c r="I63" s="451"/>
      <c r="J63" s="451"/>
      <c r="K63" s="451"/>
      <c r="L63" s="451"/>
      <c r="M63" s="574" t="s">
        <v>299</v>
      </c>
      <c r="N63" s="499"/>
      <c r="O63" s="223"/>
      <c r="P63" s="130"/>
      <c r="Q63" s="552"/>
      <c r="R63" s="348"/>
      <c r="S63" s="347" t="s">
        <v>100</v>
      </c>
      <c r="T63" s="373" t="s">
        <v>316</v>
      </c>
      <c r="U63" s="365">
        <v>1686997</v>
      </c>
      <c r="V63" s="365">
        <v>658984</v>
      </c>
      <c r="W63" s="365">
        <v>367518</v>
      </c>
      <c r="X63" s="365">
        <v>239713</v>
      </c>
      <c r="Y63" s="365">
        <f t="shared" si="2"/>
        <v>2953212</v>
      </c>
      <c r="Z63" s="566"/>
      <c r="AA63" s="334"/>
    </row>
    <row r="64" spans="1:27" ht="18" customHeight="1">
      <c r="A64" s="569"/>
      <c r="B64" s="570"/>
      <c r="C64" s="573"/>
      <c r="D64" s="573"/>
      <c r="E64" s="573"/>
      <c r="F64" s="576" t="s">
        <v>387</v>
      </c>
      <c r="G64" s="577"/>
      <c r="H64" s="578"/>
      <c r="I64" s="531" t="s">
        <v>276</v>
      </c>
      <c r="J64" s="579"/>
      <c r="K64" s="531" t="s">
        <v>117</v>
      </c>
      <c r="L64" s="579"/>
      <c r="M64" s="575"/>
      <c r="N64" s="501"/>
      <c r="O64" s="223"/>
      <c r="P64" s="130"/>
      <c r="Q64" s="555" t="s">
        <v>80</v>
      </c>
      <c r="R64" s="348"/>
      <c r="S64" s="347" t="s">
        <v>99</v>
      </c>
      <c r="T64" s="377">
        <v>1248</v>
      </c>
      <c r="U64" s="366" t="s">
        <v>316</v>
      </c>
      <c r="V64" s="366" t="s">
        <v>316</v>
      </c>
      <c r="W64" s="366" t="s">
        <v>316</v>
      </c>
      <c r="X64" s="366" t="s">
        <v>316</v>
      </c>
      <c r="Y64" s="365">
        <v>1248</v>
      </c>
      <c r="Z64" s="566">
        <v>1.1337</v>
      </c>
      <c r="AA64" s="334"/>
    </row>
    <row r="65" spans="1:28" ht="18" customHeight="1">
      <c r="A65" s="571"/>
      <c r="B65" s="526"/>
      <c r="C65" s="573"/>
      <c r="D65" s="573"/>
      <c r="E65" s="573"/>
      <c r="F65" s="94" t="s">
        <v>118</v>
      </c>
      <c r="G65" s="585" t="s">
        <v>386</v>
      </c>
      <c r="H65" s="578"/>
      <c r="I65" s="532"/>
      <c r="J65" s="504"/>
      <c r="K65" s="532"/>
      <c r="L65" s="504"/>
      <c r="M65" s="532"/>
      <c r="N65" s="503"/>
      <c r="O65" s="163"/>
      <c r="P65" s="130"/>
      <c r="Q65" s="556"/>
      <c r="R65" s="320"/>
      <c r="S65" s="336" t="s">
        <v>100</v>
      </c>
      <c r="T65" s="378">
        <v>34648</v>
      </c>
      <c r="U65" s="368" t="s">
        <v>316</v>
      </c>
      <c r="V65" s="368" t="s">
        <v>316</v>
      </c>
      <c r="W65" s="368" t="s">
        <v>316</v>
      </c>
      <c r="X65" s="368" t="s">
        <v>316</v>
      </c>
      <c r="Y65" s="379">
        <v>34648</v>
      </c>
      <c r="Z65" s="584"/>
      <c r="AA65" s="334"/>
      <c r="AB65" s="5"/>
    </row>
    <row r="66" spans="1:27" ht="15" customHeight="1">
      <c r="A66" s="145"/>
      <c r="B66" s="220"/>
      <c r="C66" s="260"/>
      <c r="D66" s="260"/>
      <c r="E66" s="260"/>
      <c r="F66" s="260"/>
      <c r="G66" s="337"/>
      <c r="H66" s="337"/>
      <c r="I66" s="260"/>
      <c r="J66" s="260"/>
      <c r="K66" s="260"/>
      <c r="L66" s="260"/>
      <c r="M66" s="338"/>
      <c r="N66" s="338"/>
      <c r="O66" s="163"/>
      <c r="P66" s="130"/>
      <c r="Q66" s="131" t="s">
        <v>119</v>
      </c>
      <c r="R66" s="131"/>
      <c r="S66" s="131"/>
      <c r="T66" s="131"/>
      <c r="U66" s="131"/>
      <c r="V66" s="131"/>
      <c r="W66" s="130"/>
      <c r="X66" s="130"/>
      <c r="Y66" s="130"/>
      <c r="Z66" s="131"/>
      <c r="AA66" s="130"/>
    </row>
    <row r="67" spans="1:27" ht="15" customHeight="1">
      <c r="A67" s="448" t="s">
        <v>476</v>
      </c>
      <c r="B67" s="570"/>
      <c r="C67" s="339">
        <v>15382209</v>
      </c>
      <c r="D67" s="340">
        <v>16170</v>
      </c>
      <c r="E67" s="340">
        <v>15366</v>
      </c>
      <c r="F67" s="340">
        <v>4837</v>
      </c>
      <c r="G67" s="130"/>
      <c r="H67" s="340">
        <v>7206160</v>
      </c>
      <c r="I67" s="131"/>
      <c r="J67" s="340">
        <v>439449</v>
      </c>
      <c r="K67" s="340"/>
      <c r="L67" s="340">
        <v>312977</v>
      </c>
      <c r="M67" s="130"/>
      <c r="N67" s="340">
        <v>1146268</v>
      </c>
      <c r="O67" s="130"/>
      <c r="P67" s="204"/>
      <c r="Q67" s="131" t="s">
        <v>477</v>
      </c>
      <c r="R67" s="131"/>
      <c r="S67" s="131"/>
      <c r="T67" s="131"/>
      <c r="U67" s="131"/>
      <c r="V67" s="131"/>
      <c r="W67" s="130"/>
      <c r="X67" s="130"/>
      <c r="Y67" s="130"/>
      <c r="Z67" s="130"/>
      <c r="AA67" s="130"/>
    </row>
    <row r="68" spans="1:27" ht="15" customHeight="1">
      <c r="A68" s="131"/>
      <c r="B68" s="151"/>
      <c r="C68" s="262"/>
      <c r="D68" s="131"/>
      <c r="E68" s="131"/>
      <c r="F68" s="131"/>
      <c r="G68" s="131"/>
      <c r="H68" s="131"/>
      <c r="I68" s="131"/>
      <c r="J68" s="131"/>
      <c r="K68" s="131"/>
      <c r="L68" s="131"/>
      <c r="M68" s="130"/>
      <c r="N68" s="131"/>
      <c r="O68" s="130"/>
      <c r="P68" s="129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</row>
    <row r="69" spans="1:27" ht="15" customHeight="1">
      <c r="A69" s="580" t="s">
        <v>478</v>
      </c>
      <c r="B69" s="586"/>
      <c r="C69" s="341">
        <v>16191966</v>
      </c>
      <c r="D69" s="342" t="s">
        <v>316</v>
      </c>
      <c r="E69" s="340">
        <v>14355</v>
      </c>
      <c r="F69" s="340">
        <v>4341</v>
      </c>
      <c r="G69" s="130"/>
      <c r="H69" s="340">
        <v>6499782</v>
      </c>
      <c r="I69" s="131"/>
      <c r="J69" s="340">
        <v>490628</v>
      </c>
      <c r="K69" s="340"/>
      <c r="L69" s="340">
        <v>293056</v>
      </c>
      <c r="M69" s="130"/>
      <c r="N69" s="340">
        <v>1246759</v>
      </c>
      <c r="O69" s="130"/>
      <c r="P69" s="131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1:27" ht="15" customHeight="1">
      <c r="A70" s="131"/>
      <c r="B70" s="176"/>
      <c r="C70" s="262"/>
      <c r="D70" s="131"/>
      <c r="E70" s="131"/>
      <c r="F70" s="131"/>
      <c r="G70" s="130"/>
      <c r="H70" s="131"/>
      <c r="I70" s="131"/>
      <c r="J70" s="131"/>
      <c r="K70" s="131"/>
      <c r="L70" s="131"/>
      <c r="M70" s="130"/>
      <c r="N70" s="131"/>
      <c r="O70" s="130"/>
      <c r="P70" s="131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</row>
    <row r="71" spans="1:27" ht="15" customHeight="1">
      <c r="A71" s="580" t="s">
        <v>479</v>
      </c>
      <c r="B71" s="570"/>
      <c r="C71" s="339">
        <v>16804652</v>
      </c>
      <c r="D71" s="342" t="s">
        <v>316</v>
      </c>
      <c r="E71" s="340">
        <v>13662</v>
      </c>
      <c r="F71" s="340">
        <v>3950</v>
      </c>
      <c r="G71" s="130"/>
      <c r="H71" s="340">
        <v>5930698</v>
      </c>
      <c r="I71" s="131"/>
      <c r="J71" s="340">
        <v>486634</v>
      </c>
      <c r="K71" s="340"/>
      <c r="L71" s="340">
        <v>269497</v>
      </c>
      <c r="M71" s="130"/>
      <c r="N71" s="340">
        <v>1373566</v>
      </c>
      <c r="O71" s="130"/>
      <c r="P71" s="131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</row>
    <row r="72" spans="1:27" ht="15" customHeight="1">
      <c r="A72" s="131"/>
      <c r="B72" s="176"/>
      <c r="C72" s="262"/>
      <c r="D72" s="131"/>
      <c r="E72" s="131"/>
      <c r="F72" s="131"/>
      <c r="G72" s="130"/>
      <c r="H72" s="131"/>
      <c r="I72" s="131"/>
      <c r="J72" s="131"/>
      <c r="K72" s="131"/>
      <c r="L72" s="131"/>
      <c r="M72" s="130"/>
      <c r="N72" s="131"/>
      <c r="O72" s="130"/>
      <c r="P72" s="131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</row>
    <row r="73" spans="1:27" ht="15" customHeight="1">
      <c r="A73" s="580" t="s">
        <v>480</v>
      </c>
      <c r="B73" s="581"/>
      <c r="C73" s="341">
        <v>14071948</v>
      </c>
      <c r="D73" s="342" t="s">
        <v>316</v>
      </c>
      <c r="E73" s="340">
        <v>13028</v>
      </c>
      <c r="F73" s="340">
        <v>3674</v>
      </c>
      <c r="G73" s="130"/>
      <c r="H73" s="340">
        <v>5584514</v>
      </c>
      <c r="I73" s="131"/>
      <c r="J73" s="340">
        <v>476358</v>
      </c>
      <c r="K73" s="340"/>
      <c r="L73" s="340">
        <v>249235</v>
      </c>
      <c r="M73" s="130"/>
      <c r="N73" s="340">
        <v>1601364</v>
      </c>
      <c r="O73" s="130"/>
      <c r="P73" s="131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</row>
    <row r="74" spans="1:27" ht="15" customHeight="1">
      <c r="A74" s="131"/>
      <c r="B74" s="176"/>
      <c r="C74" s="262"/>
      <c r="D74" s="131"/>
      <c r="E74" s="131"/>
      <c r="F74" s="131"/>
      <c r="G74" s="130"/>
      <c r="H74" s="131"/>
      <c r="I74" s="131"/>
      <c r="J74" s="131"/>
      <c r="K74" s="131"/>
      <c r="L74" s="131"/>
      <c r="M74" s="131"/>
      <c r="N74" s="131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</row>
    <row r="75" spans="1:27" ht="21" customHeight="1">
      <c r="A75" s="582" t="s">
        <v>481</v>
      </c>
      <c r="B75" s="583"/>
      <c r="C75" s="380">
        <v>11664505</v>
      </c>
      <c r="D75" s="381" t="s">
        <v>468</v>
      </c>
      <c r="E75" s="382">
        <v>12305</v>
      </c>
      <c r="F75" s="382">
        <v>3412</v>
      </c>
      <c r="G75" s="215"/>
      <c r="H75" s="382">
        <v>5140111</v>
      </c>
      <c r="I75" s="383"/>
      <c r="J75" s="382">
        <v>467286</v>
      </c>
      <c r="K75" s="382"/>
      <c r="L75" s="382">
        <v>230976</v>
      </c>
      <c r="M75" s="382"/>
      <c r="N75" s="382">
        <v>1689679</v>
      </c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</row>
    <row r="76" spans="1:27" ht="21" customHeight="1">
      <c r="A76" s="128" t="s">
        <v>393</v>
      </c>
      <c r="B76" s="131"/>
      <c r="C76" s="128"/>
      <c r="D76" s="258"/>
      <c r="E76" s="258"/>
      <c r="F76" s="96"/>
      <c r="G76" s="95"/>
      <c r="H76" s="204"/>
      <c r="I76" s="95"/>
      <c r="J76" s="204"/>
      <c r="K76" s="95"/>
      <c r="L76" s="130"/>
      <c r="M76" s="130"/>
      <c r="N76" s="130"/>
      <c r="O76" s="204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</row>
    <row r="77" spans="1:27" ht="21" customHeight="1">
      <c r="A77" s="128" t="s">
        <v>394</v>
      </c>
      <c r="B77" s="131"/>
      <c r="C77" s="128"/>
      <c r="D77" s="258"/>
      <c r="E77" s="258"/>
      <c r="F77" s="96"/>
      <c r="G77" s="95"/>
      <c r="H77" s="204"/>
      <c r="I77" s="95"/>
      <c r="J77" s="204"/>
      <c r="K77" s="95"/>
      <c r="L77" s="130"/>
      <c r="M77" s="130"/>
      <c r="N77" s="130"/>
      <c r="O77" s="204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</row>
    <row r="78" spans="1:27" ht="21" customHeight="1">
      <c r="A78" s="128" t="s">
        <v>411</v>
      </c>
      <c r="B78" s="131"/>
      <c r="C78" s="128"/>
      <c r="D78" s="258"/>
      <c r="E78" s="258"/>
      <c r="F78" s="96"/>
      <c r="G78" s="95"/>
      <c r="H78" s="204"/>
      <c r="I78" s="95"/>
      <c r="J78" s="204"/>
      <c r="K78" s="95"/>
      <c r="L78" s="130"/>
      <c r="M78" s="130"/>
      <c r="N78" s="130"/>
      <c r="O78" s="204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</row>
    <row r="79" spans="1:27" ht="21" customHeight="1">
      <c r="A79" s="154" t="s">
        <v>107</v>
      </c>
      <c r="B79" s="131"/>
      <c r="C79" s="154"/>
      <c r="D79" s="128"/>
      <c r="E79" s="128"/>
      <c r="F79" s="128"/>
      <c r="G79" s="130"/>
      <c r="H79" s="128"/>
      <c r="I79" s="129"/>
      <c r="J79" s="129"/>
      <c r="K79" s="129"/>
      <c r="L79" s="204"/>
      <c r="M79" s="95"/>
      <c r="N79" s="204"/>
      <c r="O79" s="129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</row>
    <row r="80" spans="1:15" ht="21" customHeight="1">
      <c r="A80" s="5"/>
      <c r="B80" s="5"/>
      <c r="C80" s="5"/>
      <c r="D80" s="5"/>
      <c r="E80" s="5"/>
      <c r="F80" s="5"/>
      <c r="H80" s="5"/>
      <c r="I80" s="5"/>
      <c r="J80" s="5"/>
      <c r="K80" s="5"/>
      <c r="L80" s="12"/>
      <c r="M80" s="12"/>
      <c r="N80" s="12"/>
      <c r="O80" s="5"/>
    </row>
    <row r="81" spans="1:15" ht="21" customHeight="1">
      <c r="A81" s="5"/>
      <c r="B81" s="5"/>
      <c r="C81" s="5"/>
      <c r="D81" s="5"/>
      <c r="F81" s="5"/>
      <c r="H81" s="5"/>
      <c r="I81" s="5"/>
      <c r="J81" s="5"/>
      <c r="K81" s="5"/>
      <c r="L81" s="5"/>
      <c r="M81" s="5"/>
      <c r="N81" s="5"/>
      <c r="O81" s="5"/>
    </row>
    <row r="82" spans="1:15" ht="14.25">
      <c r="A82" s="5"/>
      <c r="B82" s="5"/>
      <c r="C82" s="5"/>
      <c r="D82" s="5"/>
      <c r="E82" s="5"/>
      <c r="F82" s="5"/>
      <c r="H82" s="5"/>
      <c r="I82" s="5"/>
      <c r="J82" s="5"/>
      <c r="K82" s="5"/>
      <c r="L82" s="5"/>
      <c r="M82" s="5"/>
      <c r="N82" s="5"/>
      <c r="O82" s="5"/>
    </row>
    <row r="83" spans="1:15" ht="14.25">
      <c r="A83" s="5"/>
      <c r="B83" s="5"/>
      <c r="C83" s="5"/>
      <c r="D83" s="5"/>
      <c r="E83" s="23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2:14" ht="14.25">
      <c r="L85" s="5"/>
      <c r="M85" s="5"/>
      <c r="N85" s="5"/>
    </row>
  </sheetData>
  <sheetProtection/>
  <mergeCells count="135">
    <mergeCell ref="A71:B71"/>
    <mergeCell ref="A73:B73"/>
    <mergeCell ref="A75:B75"/>
    <mergeCell ref="K64:L65"/>
    <mergeCell ref="Q64:Q65"/>
    <mergeCell ref="Z64:Z65"/>
    <mergeCell ref="G65:H65"/>
    <mergeCell ref="A67:B67"/>
    <mergeCell ref="A69:B69"/>
    <mergeCell ref="Q62:Q63"/>
    <mergeCell ref="Z62:Z63"/>
    <mergeCell ref="A63:B65"/>
    <mergeCell ref="C63:C65"/>
    <mergeCell ref="D63:D65"/>
    <mergeCell ref="E63:E65"/>
    <mergeCell ref="F63:L63"/>
    <mergeCell ref="M63:N65"/>
    <mergeCell ref="F64:H64"/>
    <mergeCell ref="I64:J65"/>
    <mergeCell ref="Q58:Q59"/>
    <mergeCell ref="Z58:Z59"/>
    <mergeCell ref="A60:N60"/>
    <mergeCell ref="Q60:Q61"/>
    <mergeCell ref="Z60:Z61"/>
    <mergeCell ref="A61:N61"/>
    <mergeCell ref="A54:C54"/>
    <mergeCell ref="Q54:Q55"/>
    <mergeCell ref="Z54:Z55"/>
    <mergeCell ref="A55:C55"/>
    <mergeCell ref="A56:C56"/>
    <mergeCell ref="Q56:Q57"/>
    <mergeCell ref="Z56:Z57"/>
    <mergeCell ref="A57:C57"/>
    <mergeCell ref="A50:C50"/>
    <mergeCell ref="Q50:Q51"/>
    <mergeCell ref="Z50:Z51"/>
    <mergeCell ref="A51:C51"/>
    <mergeCell ref="A52:C52"/>
    <mergeCell ref="Q52:Q53"/>
    <mergeCell ref="Z52:Z53"/>
    <mergeCell ref="A53:C53"/>
    <mergeCell ref="X46:X47"/>
    <mergeCell ref="Y46:Y47"/>
    <mergeCell ref="Z46:Z47"/>
    <mergeCell ref="AA46:AA47"/>
    <mergeCell ref="A47:C47"/>
    <mergeCell ref="A48:C48"/>
    <mergeCell ref="Q48:Q49"/>
    <mergeCell ref="Z48:Z49"/>
    <mergeCell ref="A49:C49"/>
    <mergeCell ref="A45:C45"/>
    <mergeCell ref="A46:C46"/>
    <mergeCell ref="T46:T47"/>
    <mergeCell ref="U46:U47"/>
    <mergeCell ref="V46:V47"/>
    <mergeCell ref="W46:W47"/>
    <mergeCell ref="B41:C41"/>
    <mergeCell ref="Q41:X41"/>
    <mergeCell ref="A42:C42"/>
    <mergeCell ref="A43:C43"/>
    <mergeCell ref="Q43:Z43"/>
    <mergeCell ref="A44:C44"/>
    <mergeCell ref="Q44:Z44"/>
    <mergeCell ref="B37:C37"/>
    <mergeCell ref="Q37:Q38"/>
    <mergeCell ref="B38:C38"/>
    <mergeCell ref="B39:C39"/>
    <mergeCell ref="Q39:Q40"/>
    <mergeCell ref="B40:C40"/>
    <mergeCell ref="B33:C33"/>
    <mergeCell ref="Q33:Q34"/>
    <mergeCell ref="B34:C34"/>
    <mergeCell ref="B35:C35"/>
    <mergeCell ref="Q35:Q36"/>
    <mergeCell ref="B36:C36"/>
    <mergeCell ref="B29:C29"/>
    <mergeCell ref="Q29:Q30"/>
    <mergeCell ref="B30:C30"/>
    <mergeCell ref="B31:C31"/>
    <mergeCell ref="Q31:Q32"/>
    <mergeCell ref="B32:C32"/>
    <mergeCell ref="B25:C25"/>
    <mergeCell ref="Q25:Q26"/>
    <mergeCell ref="B26:C26"/>
    <mergeCell ref="B27:C27"/>
    <mergeCell ref="Q27:Q28"/>
    <mergeCell ref="B28:C28"/>
    <mergeCell ref="B19:C19"/>
    <mergeCell ref="B20:C20"/>
    <mergeCell ref="B21:C21"/>
    <mergeCell ref="Q21:S21"/>
    <mergeCell ref="B22:C22"/>
    <mergeCell ref="Q22:Q24"/>
    <mergeCell ref="B23:C23"/>
    <mergeCell ref="B24:C24"/>
    <mergeCell ref="A15:C15"/>
    <mergeCell ref="Q15:X15"/>
    <mergeCell ref="A16:C16"/>
    <mergeCell ref="A17:C17"/>
    <mergeCell ref="Q17:Z17"/>
    <mergeCell ref="A18:C18"/>
    <mergeCell ref="Q18:Z18"/>
    <mergeCell ref="A8:C8"/>
    <mergeCell ref="A9:C9"/>
    <mergeCell ref="A10:C10"/>
    <mergeCell ref="A11:C11"/>
    <mergeCell ref="A12:C12"/>
    <mergeCell ref="A14:C14"/>
    <mergeCell ref="AJ5:AJ7"/>
    <mergeCell ref="D6:D7"/>
    <mergeCell ref="E6:E7"/>
    <mergeCell ref="I6:I7"/>
    <mergeCell ref="J6:J7"/>
    <mergeCell ref="K6:K7"/>
    <mergeCell ref="O6:O7"/>
    <mergeCell ref="AG6:AH6"/>
    <mergeCell ref="AI6:AI7"/>
    <mergeCell ref="Y7:Y8"/>
    <mergeCell ref="U5:U8"/>
    <mergeCell ref="V5:V8"/>
    <mergeCell ref="W5:W8"/>
    <mergeCell ref="X5:X8"/>
    <mergeCell ref="Y5:Z6"/>
    <mergeCell ref="AA5:AA8"/>
    <mergeCell ref="Z7:Z8"/>
    <mergeCell ref="A2:O2"/>
    <mergeCell ref="Q2:AA2"/>
    <mergeCell ref="A3:O3"/>
    <mergeCell ref="Q3:AA3"/>
    <mergeCell ref="A5:C7"/>
    <mergeCell ref="D5:I5"/>
    <mergeCell ref="J5:O5"/>
    <mergeCell ref="Q5:Q8"/>
    <mergeCell ref="R5:S8"/>
    <mergeCell ref="T5:T8"/>
  </mergeCells>
  <conditionalFormatting sqref="G14:G17 D14:E57 M14:M17 J14:K57">
    <cfRule type="cellIs" priority="19" dxfId="2" operator="equal" stopIfTrue="1">
      <formula>0</formula>
    </cfRule>
  </conditionalFormatting>
  <conditionalFormatting sqref="N14:O17 H14:I17">
    <cfRule type="cellIs" priority="18" dxfId="2" operator="equal" stopIfTrue="1">
      <formula>0</formula>
    </cfRule>
  </conditionalFormatting>
  <conditionalFormatting sqref="H20:I20 H22:I28 H21 H30:I57 N20:O27 M29 N30:O56">
    <cfRule type="cellIs" priority="17" dxfId="2" operator="equal" stopIfTrue="1">
      <formula>0</formula>
    </cfRule>
  </conditionalFormatting>
  <conditionalFormatting sqref="G30:G57 F18:I19 M30:M56 F21:F38 L18:O19 L21:L38 M57:O57 M20:M28 G20:G28 L40:L57 F40:F57">
    <cfRule type="cellIs" priority="15" dxfId="2" operator="equal" stopIfTrue="1">
      <formula>0</formula>
    </cfRule>
  </conditionalFormatting>
  <conditionalFormatting sqref="I21">
    <cfRule type="cellIs" priority="16" dxfId="2" operator="equal" stopIfTrue="1">
      <formula>0</formula>
    </cfRule>
  </conditionalFormatting>
  <conditionalFormatting sqref="G29:I29">
    <cfRule type="cellIs" priority="65535" dxfId="2" operator="equal" stopIfTrue="1">
      <formula>0</formula>
    </cfRule>
  </conditionalFormatting>
  <conditionalFormatting sqref="N28:O29">
    <cfRule type="cellIs" priority="14" dxfId="2" operator="equal" stopIfTrue="1">
      <formula>0</formula>
    </cfRule>
  </conditionalFormatting>
  <conditionalFormatting sqref="L39">
    <cfRule type="cellIs" priority="13" dxfId="2" operator="equal" stopIfTrue="1">
      <formula>0</formula>
    </cfRule>
  </conditionalFormatting>
  <conditionalFormatting sqref="F39">
    <cfRule type="cellIs" priority="12" dxfId="2" operator="equal" stopIfTrue="1">
      <formula>0</formula>
    </cfRule>
  </conditionalFormatting>
  <conditionalFormatting sqref="T22:W40">
    <cfRule type="cellIs" priority="11" dxfId="2" operator="equal" stopIfTrue="1">
      <formula>0</formula>
    </cfRule>
  </conditionalFormatting>
  <conditionalFormatting sqref="T22:V40">
    <cfRule type="cellIs" priority="10" dxfId="0" operator="equal" stopIfTrue="1">
      <formula>0</formula>
    </cfRule>
  </conditionalFormatting>
  <conditionalFormatting sqref="Z31:Z32 X24:X40">
    <cfRule type="cellIs" priority="9" dxfId="2" operator="equal" stopIfTrue="1">
      <formula>0</formula>
    </cfRule>
  </conditionalFormatting>
  <conditionalFormatting sqref="Y24:Z40">
    <cfRule type="cellIs" priority="8" dxfId="0" operator="equal" stopIfTrue="1">
      <formula>0</formula>
    </cfRule>
  </conditionalFormatting>
  <conditionalFormatting sqref="T58:Y65 T56:V57 X56:Y57 T48:Y55">
    <cfRule type="cellIs" priority="7" dxfId="0" operator="equal" stopIfTrue="1">
      <formula>0</formula>
    </cfRule>
  </conditionalFormatting>
  <conditionalFormatting sqref="W22:W40">
    <cfRule type="cellIs" priority="6" dxfId="2" operator="equal" stopIfTrue="1">
      <formula>0</formula>
    </cfRule>
  </conditionalFormatting>
  <conditionalFormatting sqref="X23">
    <cfRule type="cellIs" priority="5" dxfId="2" operator="equal" stopIfTrue="1">
      <formula>0</formula>
    </cfRule>
  </conditionalFormatting>
  <conditionalFormatting sqref="Y23:Z23">
    <cfRule type="cellIs" priority="4" dxfId="0" operator="equal" stopIfTrue="1">
      <formula>0</formula>
    </cfRule>
  </conditionalFormatting>
  <conditionalFormatting sqref="X22">
    <cfRule type="cellIs" priority="3" dxfId="2" operator="equal" stopIfTrue="1">
      <formula>0</formula>
    </cfRule>
  </conditionalFormatting>
  <conditionalFormatting sqref="Y22:Z22">
    <cfRule type="cellIs" priority="2" dxfId="0" operator="equal" stopIfTrue="1">
      <formula>0</formula>
    </cfRule>
  </conditionalFormatting>
  <conditionalFormatting sqref="W56:W57">
    <cfRule type="cellIs" priority="1" dxfId="0" operator="equal" stopIfTrue="1">
      <formula>0</formula>
    </cfRule>
  </conditionalFormatting>
  <printOptions horizontalCentered="1" verticalCentered="1"/>
  <pageMargins left="0.31496062992125984" right="0.1968503937007874" top="0.1968503937007874" bottom="0.1968503937007874" header="0" footer="0"/>
  <pageSetup horizontalDpi="300" verticalDpi="3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7"/>
  <sheetViews>
    <sheetView zoomScale="70" zoomScaleNormal="70" zoomScaleSheetLayoutView="75" zoomScalePageLayoutView="0" workbookViewId="0" topLeftCell="A1">
      <selection activeCell="L4" sqref="L4"/>
    </sheetView>
  </sheetViews>
  <sheetFormatPr defaultColWidth="10.59765625" defaultRowHeight="15"/>
  <cols>
    <col min="1" max="1" width="2.59765625" style="130" customWidth="1"/>
    <col min="2" max="2" width="11.59765625" style="130" customWidth="1"/>
    <col min="3" max="3" width="10.59765625" style="130" customWidth="1"/>
    <col min="4" max="11" width="9.59765625" style="130" customWidth="1"/>
    <col min="12" max="14" width="14.59765625" style="130" customWidth="1"/>
    <col min="15" max="15" width="13.59765625" style="130" customWidth="1"/>
    <col min="16" max="16" width="10.59765625" style="130" customWidth="1"/>
    <col min="17" max="17" width="2.59765625" style="130" customWidth="1"/>
    <col min="18" max="18" width="11.59765625" style="130" customWidth="1"/>
    <col min="19" max="16384" width="10.59765625" style="130" customWidth="1"/>
  </cols>
  <sheetData>
    <row r="1" spans="1:45" s="149" customFormat="1" ht="19.5" customHeight="1">
      <c r="A1" s="1" t="s">
        <v>487</v>
      </c>
      <c r="AS1" s="15" t="s">
        <v>569</v>
      </c>
    </row>
    <row r="2" spans="1:45" ht="19.5" customHeight="1">
      <c r="A2" s="447" t="s">
        <v>593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Q2" s="447" t="s">
        <v>594</v>
      </c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</row>
    <row r="3" spans="1:45" ht="19.5" customHeight="1">
      <c r="A3" s="448" t="s">
        <v>120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Q3" s="449" t="s">
        <v>121</v>
      </c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</row>
    <row r="4" spans="15:45" ht="18" customHeight="1" thickBot="1">
      <c r="O4" s="146" t="s">
        <v>294</v>
      </c>
      <c r="Q4" s="137"/>
      <c r="R4" s="137"/>
      <c r="S4" s="137"/>
      <c r="AQ4" s="137"/>
      <c r="AS4" s="137" t="s">
        <v>122</v>
      </c>
    </row>
    <row r="5" spans="1:45" ht="16.5" customHeight="1">
      <c r="A5" s="498" t="s">
        <v>10</v>
      </c>
      <c r="B5" s="500"/>
      <c r="C5" s="619" t="s">
        <v>11</v>
      </c>
      <c r="D5" s="487"/>
      <c r="E5" s="488"/>
      <c r="F5" s="620" t="s">
        <v>12</v>
      </c>
      <c r="G5" s="623" t="s">
        <v>222</v>
      </c>
      <c r="H5" s="574" t="s">
        <v>377</v>
      </c>
      <c r="I5" s="498"/>
      <c r="J5" s="498"/>
      <c r="K5" s="499"/>
      <c r="L5" s="624" t="s">
        <v>223</v>
      </c>
      <c r="M5" s="487"/>
      <c r="N5" s="487"/>
      <c r="O5" s="487"/>
      <c r="Q5" s="498" t="s">
        <v>10</v>
      </c>
      <c r="R5" s="500"/>
      <c r="S5" s="500" t="s">
        <v>224</v>
      </c>
      <c r="T5" s="614" t="s">
        <v>123</v>
      </c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150"/>
      <c r="AG5" s="615" t="s">
        <v>124</v>
      </c>
      <c r="AH5" s="615"/>
      <c r="AI5" s="615"/>
      <c r="AJ5" s="615"/>
      <c r="AK5" s="615"/>
      <c r="AL5" s="615"/>
      <c r="AM5" s="615"/>
      <c r="AN5" s="616"/>
      <c r="AO5" s="617" t="s">
        <v>125</v>
      </c>
      <c r="AP5" s="617" t="s">
        <v>126</v>
      </c>
      <c r="AQ5" s="609" t="s">
        <v>230</v>
      </c>
      <c r="AR5" s="610"/>
      <c r="AS5" s="610"/>
    </row>
    <row r="6" spans="1:45" ht="16.5" customHeight="1">
      <c r="A6" s="501"/>
      <c r="B6" s="502"/>
      <c r="C6" s="596"/>
      <c r="D6" s="571"/>
      <c r="E6" s="526"/>
      <c r="F6" s="621"/>
      <c r="G6" s="604"/>
      <c r="H6" s="532"/>
      <c r="I6" s="503"/>
      <c r="J6" s="503"/>
      <c r="K6" s="503"/>
      <c r="L6" s="596"/>
      <c r="M6" s="571"/>
      <c r="N6" s="571"/>
      <c r="O6" s="571"/>
      <c r="Q6" s="501"/>
      <c r="R6" s="502"/>
      <c r="S6" s="502"/>
      <c r="T6" s="611" t="s">
        <v>231</v>
      </c>
      <c r="U6" s="611" t="s">
        <v>232</v>
      </c>
      <c r="V6" s="611" t="s">
        <v>233</v>
      </c>
      <c r="W6" s="608" t="s">
        <v>234</v>
      </c>
      <c r="X6" s="601" t="s">
        <v>235</v>
      </c>
      <c r="Y6" s="611" t="s">
        <v>140</v>
      </c>
      <c r="Z6" s="608" t="s">
        <v>141</v>
      </c>
      <c r="AA6" s="608" t="s">
        <v>142</v>
      </c>
      <c r="AB6" s="608" t="s">
        <v>143</v>
      </c>
      <c r="AC6" s="608" t="s">
        <v>144</v>
      </c>
      <c r="AD6" s="611" t="s">
        <v>145</v>
      </c>
      <c r="AE6" s="611" t="s">
        <v>153</v>
      </c>
      <c r="AF6" s="618" t="s">
        <v>363</v>
      </c>
      <c r="AG6" s="608" t="s">
        <v>297</v>
      </c>
      <c r="AH6" s="601" t="s">
        <v>416</v>
      </c>
      <c r="AI6" s="608" t="s">
        <v>154</v>
      </c>
      <c r="AJ6" s="608" t="s">
        <v>155</v>
      </c>
      <c r="AK6" s="608" t="s">
        <v>156</v>
      </c>
      <c r="AL6" s="600" t="s">
        <v>364</v>
      </c>
      <c r="AM6" s="600" t="s">
        <v>157</v>
      </c>
      <c r="AN6" s="601" t="s">
        <v>365</v>
      </c>
      <c r="AO6" s="604"/>
      <c r="AP6" s="604"/>
      <c r="AQ6" s="599" t="s">
        <v>158</v>
      </c>
      <c r="AR6" s="599" t="s">
        <v>373</v>
      </c>
      <c r="AS6" s="605" t="s">
        <v>159</v>
      </c>
    </row>
    <row r="7" spans="1:45" ht="16.5" customHeight="1">
      <c r="A7" s="501"/>
      <c r="B7" s="502"/>
      <c r="C7" s="606" t="s">
        <v>160</v>
      </c>
      <c r="D7" s="606" t="s">
        <v>161</v>
      </c>
      <c r="E7" s="606" t="s">
        <v>162</v>
      </c>
      <c r="F7" s="621"/>
      <c r="G7" s="604"/>
      <c r="H7" s="579" t="s">
        <v>160</v>
      </c>
      <c r="I7" s="579" t="s">
        <v>272</v>
      </c>
      <c r="J7" s="579" t="s">
        <v>421</v>
      </c>
      <c r="K7" s="595" t="s">
        <v>163</v>
      </c>
      <c r="L7" s="597" t="s">
        <v>160</v>
      </c>
      <c r="M7" s="599" t="s">
        <v>344</v>
      </c>
      <c r="N7" s="599" t="s">
        <v>345</v>
      </c>
      <c r="O7" s="595" t="s">
        <v>346</v>
      </c>
      <c r="Q7" s="501"/>
      <c r="R7" s="502"/>
      <c r="S7" s="502"/>
      <c r="T7" s="611"/>
      <c r="U7" s="611"/>
      <c r="V7" s="611"/>
      <c r="W7" s="608"/>
      <c r="X7" s="602"/>
      <c r="Y7" s="611"/>
      <c r="Z7" s="608"/>
      <c r="AA7" s="608"/>
      <c r="AB7" s="608"/>
      <c r="AC7" s="608"/>
      <c r="AD7" s="611"/>
      <c r="AE7" s="611"/>
      <c r="AF7" s="604"/>
      <c r="AG7" s="608"/>
      <c r="AH7" s="602"/>
      <c r="AI7" s="608"/>
      <c r="AJ7" s="608"/>
      <c r="AK7" s="608"/>
      <c r="AL7" s="600"/>
      <c r="AM7" s="600"/>
      <c r="AN7" s="602"/>
      <c r="AO7" s="604"/>
      <c r="AP7" s="604"/>
      <c r="AQ7" s="604"/>
      <c r="AR7" s="604"/>
      <c r="AS7" s="575"/>
    </row>
    <row r="8" spans="1:45" ht="20.25" customHeight="1">
      <c r="A8" s="503"/>
      <c r="B8" s="504"/>
      <c r="C8" s="598"/>
      <c r="D8" s="598"/>
      <c r="E8" s="607"/>
      <c r="F8" s="622"/>
      <c r="G8" s="528"/>
      <c r="H8" s="504"/>
      <c r="I8" s="504"/>
      <c r="J8" s="504"/>
      <c r="K8" s="596"/>
      <c r="L8" s="598"/>
      <c r="M8" s="528"/>
      <c r="N8" s="598"/>
      <c r="O8" s="596"/>
      <c r="Q8" s="612"/>
      <c r="R8" s="613"/>
      <c r="S8" s="504"/>
      <c r="T8" s="611"/>
      <c r="U8" s="611"/>
      <c r="V8" s="611"/>
      <c r="W8" s="608"/>
      <c r="X8" s="603"/>
      <c r="Y8" s="611"/>
      <c r="Z8" s="608"/>
      <c r="AA8" s="608"/>
      <c r="AB8" s="608"/>
      <c r="AC8" s="608"/>
      <c r="AD8" s="611"/>
      <c r="AE8" s="611"/>
      <c r="AF8" s="528"/>
      <c r="AG8" s="608"/>
      <c r="AH8" s="603"/>
      <c r="AI8" s="608"/>
      <c r="AJ8" s="608"/>
      <c r="AK8" s="608"/>
      <c r="AL8" s="600"/>
      <c r="AM8" s="600"/>
      <c r="AN8" s="603"/>
      <c r="AO8" s="528"/>
      <c r="AP8" s="528"/>
      <c r="AQ8" s="528"/>
      <c r="AR8" s="528"/>
      <c r="AS8" s="532"/>
    </row>
    <row r="9" spans="1:45" ht="16.5" customHeight="1">
      <c r="A9" s="461" t="s">
        <v>595</v>
      </c>
      <c r="B9" s="535"/>
      <c r="C9" s="132">
        <v>322417</v>
      </c>
      <c r="D9" s="132">
        <v>137555</v>
      </c>
      <c r="E9" s="132">
        <v>184862</v>
      </c>
      <c r="F9" s="132">
        <v>6063</v>
      </c>
      <c r="G9" s="117">
        <v>58758</v>
      </c>
      <c r="H9" s="132" t="s">
        <v>546</v>
      </c>
      <c r="I9" s="132">
        <v>415256</v>
      </c>
      <c r="J9" s="132" t="s">
        <v>547</v>
      </c>
      <c r="K9" s="132" t="s">
        <v>548</v>
      </c>
      <c r="L9" s="148" t="s">
        <v>549</v>
      </c>
      <c r="M9" s="148" t="s">
        <v>550</v>
      </c>
      <c r="N9" s="384" t="s">
        <v>551</v>
      </c>
      <c r="O9" s="384" t="s">
        <v>552</v>
      </c>
      <c r="Q9" s="461" t="s">
        <v>595</v>
      </c>
      <c r="R9" s="535"/>
      <c r="S9" s="125">
        <f>SUM(T9:AS9)</f>
        <v>4459</v>
      </c>
      <c r="T9" s="125">
        <v>251</v>
      </c>
      <c r="U9" s="125">
        <v>22</v>
      </c>
      <c r="V9" s="125">
        <v>494</v>
      </c>
      <c r="W9" s="385">
        <v>290</v>
      </c>
      <c r="X9" s="125">
        <v>1338</v>
      </c>
      <c r="Y9" s="125">
        <v>263</v>
      </c>
      <c r="Z9" s="125">
        <v>384</v>
      </c>
      <c r="AA9" s="125">
        <v>110</v>
      </c>
      <c r="AB9" s="125">
        <v>63</v>
      </c>
      <c r="AC9" s="132">
        <v>37</v>
      </c>
      <c r="AD9" s="125">
        <v>75</v>
      </c>
      <c r="AE9" s="146">
        <v>76</v>
      </c>
      <c r="AF9" s="146">
        <v>6</v>
      </c>
      <c r="AG9" s="146">
        <v>2</v>
      </c>
      <c r="AH9" s="146">
        <v>149</v>
      </c>
      <c r="AI9" s="146">
        <v>51</v>
      </c>
      <c r="AJ9" s="146">
        <v>82</v>
      </c>
      <c r="AK9" s="132">
        <v>176</v>
      </c>
      <c r="AL9" s="132">
        <v>1</v>
      </c>
      <c r="AM9" s="146">
        <v>37</v>
      </c>
      <c r="AN9" s="146">
        <v>5</v>
      </c>
      <c r="AO9" s="132">
        <v>360</v>
      </c>
      <c r="AP9" s="146">
        <v>52</v>
      </c>
      <c r="AQ9" s="132">
        <v>71</v>
      </c>
      <c r="AR9" s="132">
        <v>46</v>
      </c>
      <c r="AS9" s="132">
        <v>18</v>
      </c>
    </row>
    <row r="10" spans="1:45" ht="16.5" customHeight="1">
      <c r="A10" s="591" t="s">
        <v>483</v>
      </c>
      <c r="B10" s="592"/>
      <c r="C10" s="98">
        <v>326574</v>
      </c>
      <c r="D10" s="122">
        <v>139545</v>
      </c>
      <c r="E10" s="122">
        <v>187029</v>
      </c>
      <c r="F10" s="122">
        <v>6063</v>
      </c>
      <c r="G10" s="122">
        <f>SUM(G12:G22,G24,G27,G31,G35,G38)</f>
        <v>57174</v>
      </c>
      <c r="H10" s="122">
        <f>SUM(I10:K10)</f>
        <v>632288</v>
      </c>
      <c r="I10" s="122">
        <f>SUM(I12:I22,I24,I27,I31,I35,I38)</f>
        <v>399019</v>
      </c>
      <c r="J10" s="122">
        <f>SUM(J12:J22,J24,J27,J31,J35,J38)</f>
        <v>105269</v>
      </c>
      <c r="K10" s="122">
        <f>SUM(K12:K22,K24,K27,K31,K35,K38)</f>
        <v>128000</v>
      </c>
      <c r="L10" s="122">
        <f>SUM(M10:O10)</f>
        <v>89239457</v>
      </c>
      <c r="M10" s="122">
        <f>SUM(M12:M22,M24,M27,M31,M35,M38)</f>
        <v>38111604</v>
      </c>
      <c r="N10" s="122">
        <f>SUM(N12:N22,N24,N27,N31,N35,N38)</f>
        <v>18325244</v>
      </c>
      <c r="O10" s="122">
        <f>SUM(O12:O22,O24,O27,O31,O35,O38)</f>
        <v>32802609</v>
      </c>
      <c r="Q10" s="591" t="s">
        <v>434</v>
      </c>
      <c r="R10" s="592"/>
      <c r="S10" s="98">
        <f>SUM(T10:AS10)</f>
        <v>4485</v>
      </c>
      <c r="T10" s="122">
        <f aca="true" t="shared" si="0" ref="T10:AS10">SUM(T12:T22,T24,T27,T31,T35,T38)</f>
        <v>255</v>
      </c>
      <c r="U10" s="122">
        <f t="shared" si="0"/>
        <v>20</v>
      </c>
      <c r="V10" s="122">
        <f t="shared" si="0"/>
        <v>499</v>
      </c>
      <c r="W10" s="122">
        <f t="shared" si="0"/>
        <v>290</v>
      </c>
      <c r="X10" s="122">
        <f t="shared" si="0"/>
        <v>1344</v>
      </c>
      <c r="Y10" s="122">
        <f t="shared" si="0"/>
        <v>257</v>
      </c>
      <c r="Z10" s="122">
        <f t="shared" si="0"/>
        <v>379</v>
      </c>
      <c r="AA10" s="122">
        <f t="shared" si="0"/>
        <v>112</v>
      </c>
      <c r="AB10" s="122">
        <f t="shared" si="0"/>
        <v>63</v>
      </c>
      <c r="AC10" s="122">
        <f t="shared" si="0"/>
        <v>37</v>
      </c>
      <c r="AD10" s="122">
        <f t="shared" si="0"/>
        <v>77</v>
      </c>
      <c r="AE10" s="122">
        <f t="shared" si="0"/>
        <v>77</v>
      </c>
      <c r="AF10" s="122">
        <f t="shared" si="0"/>
        <v>7</v>
      </c>
      <c r="AG10" s="122">
        <f t="shared" si="0"/>
        <v>2</v>
      </c>
      <c r="AH10" s="122">
        <f t="shared" si="0"/>
        <v>149</v>
      </c>
      <c r="AI10" s="122">
        <f t="shared" si="0"/>
        <v>51</v>
      </c>
      <c r="AJ10" s="122">
        <f t="shared" si="0"/>
        <v>81</v>
      </c>
      <c r="AK10" s="122">
        <f t="shared" si="0"/>
        <v>182</v>
      </c>
      <c r="AL10" s="122">
        <f t="shared" si="0"/>
        <v>1</v>
      </c>
      <c r="AM10" s="122">
        <f t="shared" si="0"/>
        <v>41</v>
      </c>
      <c r="AN10" s="122">
        <f t="shared" si="0"/>
        <v>5</v>
      </c>
      <c r="AO10" s="122">
        <f t="shared" si="0"/>
        <v>366</v>
      </c>
      <c r="AP10" s="122">
        <f t="shared" si="0"/>
        <v>58</v>
      </c>
      <c r="AQ10" s="122">
        <f t="shared" si="0"/>
        <v>71</v>
      </c>
      <c r="AR10" s="122">
        <f t="shared" si="0"/>
        <v>45</v>
      </c>
      <c r="AS10" s="122">
        <f t="shared" si="0"/>
        <v>16</v>
      </c>
    </row>
    <row r="11" spans="1:45" ht="16.5" customHeight="1">
      <c r="A11" s="593"/>
      <c r="B11" s="594"/>
      <c r="C11" s="100"/>
      <c r="D11" s="100"/>
      <c r="E11" s="100"/>
      <c r="F11" s="100"/>
      <c r="G11" s="100"/>
      <c r="H11" s="100"/>
      <c r="I11" s="100"/>
      <c r="J11" s="100"/>
      <c r="K11" s="100"/>
      <c r="M11" s="386"/>
      <c r="N11" s="386"/>
      <c r="O11" s="386"/>
      <c r="Q11" s="593"/>
      <c r="R11" s="594"/>
      <c r="S11" s="98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</row>
    <row r="12" spans="1:45" ht="16.5" customHeight="1">
      <c r="A12" s="587" t="s">
        <v>164</v>
      </c>
      <c r="B12" s="590"/>
      <c r="C12" s="97">
        <v>118438</v>
      </c>
      <c r="D12" s="254">
        <v>50420</v>
      </c>
      <c r="E12" s="254">
        <v>68018</v>
      </c>
      <c r="F12" s="254">
        <v>6280</v>
      </c>
      <c r="G12" s="254">
        <v>21536</v>
      </c>
      <c r="H12" s="387">
        <f>SUM(I12:K12)</f>
        <v>244196</v>
      </c>
      <c r="I12" s="387">
        <v>166177</v>
      </c>
      <c r="J12" s="254">
        <v>42147</v>
      </c>
      <c r="K12" s="254">
        <v>35872</v>
      </c>
      <c r="L12" s="386">
        <f>SUM(M12:O12)</f>
        <v>32030830</v>
      </c>
      <c r="M12" s="388">
        <v>15843088</v>
      </c>
      <c r="N12" s="388">
        <v>6990558</v>
      </c>
      <c r="O12" s="388">
        <v>9197184</v>
      </c>
      <c r="Q12" s="587" t="s">
        <v>164</v>
      </c>
      <c r="R12" s="590"/>
      <c r="S12" s="98">
        <f aca="true" t="shared" si="1" ref="S12:S22">SUM(T12:AS12)</f>
        <v>1780</v>
      </c>
      <c r="T12" s="121">
        <v>132</v>
      </c>
      <c r="U12" s="124">
        <v>3</v>
      </c>
      <c r="V12" s="124">
        <v>195</v>
      </c>
      <c r="W12" s="124">
        <v>90</v>
      </c>
      <c r="X12" s="124">
        <v>553</v>
      </c>
      <c r="Y12" s="124">
        <v>106</v>
      </c>
      <c r="Z12" s="124">
        <v>132</v>
      </c>
      <c r="AA12" s="124">
        <v>42</v>
      </c>
      <c r="AB12" s="124">
        <v>15</v>
      </c>
      <c r="AC12" s="124">
        <v>16</v>
      </c>
      <c r="AD12" s="124">
        <v>43</v>
      </c>
      <c r="AE12" s="124">
        <v>42</v>
      </c>
      <c r="AF12" s="124">
        <v>2</v>
      </c>
      <c r="AG12" s="124">
        <v>1</v>
      </c>
      <c r="AH12" s="124">
        <v>86</v>
      </c>
      <c r="AI12" s="124">
        <v>8</v>
      </c>
      <c r="AJ12" s="124">
        <v>24</v>
      </c>
      <c r="AK12" s="124">
        <v>52</v>
      </c>
      <c r="AL12" s="124" t="s">
        <v>316</v>
      </c>
      <c r="AM12" s="124">
        <v>20</v>
      </c>
      <c r="AN12" s="124">
        <v>2</v>
      </c>
      <c r="AO12" s="124">
        <v>160</v>
      </c>
      <c r="AP12" s="124">
        <v>19</v>
      </c>
      <c r="AQ12" s="124">
        <v>19</v>
      </c>
      <c r="AR12" s="124">
        <v>12</v>
      </c>
      <c r="AS12" s="124">
        <v>6</v>
      </c>
    </row>
    <row r="13" spans="1:45" ht="16.5" customHeight="1">
      <c r="A13" s="587" t="s">
        <v>165</v>
      </c>
      <c r="B13" s="589"/>
      <c r="C13" s="97">
        <v>19258</v>
      </c>
      <c r="D13" s="97">
        <v>8187</v>
      </c>
      <c r="E13" s="97">
        <v>11071</v>
      </c>
      <c r="F13" s="97">
        <v>6100</v>
      </c>
      <c r="G13" s="97">
        <v>3449</v>
      </c>
      <c r="H13" s="97">
        <f aca="true" t="shared" si="2" ref="H13:H22">SUM(I13:K13)</f>
        <v>37945</v>
      </c>
      <c r="I13" s="97">
        <v>21988</v>
      </c>
      <c r="J13" s="97">
        <v>4819</v>
      </c>
      <c r="K13" s="97">
        <v>11138</v>
      </c>
      <c r="L13" s="388">
        <f aca="true" t="shared" si="3" ref="L13:L24">SUM(M13:O13)</f>
        <v>5857148</v>
      </c>
      <c r="M13" s="388">
        <v>2021064</v>
      </c>
      <c r="N13" s="388">
        <v>888508</v>
      </c>
      <c r="O13" s="388">
        <v>2947576</v>
      </c>
      <c r="Q13" s="587" t="s">
        <v>165</v>
      </c>
      <c r="R13" s="589"/>
      <c r="S13" s="98">
        <f t="shared" si="1"/>
        <v>251</v>
      </c>
      <c r="T13" s="121">
        <v>8</v>
      </c>
      <c r="U13" s="124">
        <v>1</v>
      </c>
      <c r="V13" s="124">
        <v>29</v>
      </c>
      <c r="W13" s="124">
        <v>20</v>
      </c>
      <c r="X13" s="124">
        <v>84</v>
      </c>
      <c r="Y13" s="124">
        <v>10</v>
      </c>
      <c r="Z13" s="124">
        <v>27</v>
      </c>
      <c r="AA13" s="124">
        <v>7</v>
      </c>
      <c r="AB13" s="124">
        <v>6</v>
      </c>
      <c r="AC13" s="124">
        <v>2</v>
      </c>
      <c r="AD13" s="124">
        <v>3</v>
      </c>
      <c r="AE13" s="124">
        <v>4</v>
      </c>
      <c r="AF13" s="124" t="s">
        <v>316</v>
      </c>
      <c r="AG13" s="124" t="s">
        <v>316</v>
      </c>
      <c r="AH13" s="124">
        <v>2</v>
      </c>
      <c r="AI13" s="124">
        <v>3</v>
      </c>
      <c r="AJ13" s="124">
        <v>6</v>
      </c>
      <c r="AK13" s="124">
        <v>12</v>
      </c>
      <c r="AL13" s="124" t="s">
        <v>316</v>
      </c>
      <c r="AM13" s="124">
        <v>1</v>
      </c>
      <c r="AN13" s="124" t="s">
        <v>316</v>
      </c>
      <c r="AO13" s="124">
        <v>13</v>
      </c>
      <c r="AP13" s="124">
        <v>1</v>
      </c>
      <c r="AQ13" s="124">
        <v>6</v>
      </c>
      <c r="AR13" s="124">
        <v>4</v>
      </c>
      <c r="AS13" s="124">
        <v>2</v>
      </c>
    </row>
    <row r="14" spans="1:45" ht="16.5" customHeight="1">
      <c r="A14" s="587" t="s">
        <v>166</v>
      </c>
      <c r="B14" s="589"/>
      <c r="C14" s="97">
        <v>29691</v>
      </c>
      <c r="D14" s="254">
        <v>12897</v>
      </c>
      <c r="E14" s="254">
        <v>16794</v>
      </c>
      <c r="F14" s="254">
        <v>6100</v>
      </c>
      <c r="G14" s="254">
        <v>5363</v>
      </c>
      <c r="H14" s="254">
        <f t="shared" si="2"/>
        <v>56649</v>
      </c>
      <c r="I14" s="254">
        <v>36298</v>
      </c>
      <c r="J14" s="254">
        <v>7635</v>
      </c>
      <c r="K14" s="254">
        <v>12716</v>
      </c>
      <c r="L14" s="388">
        <f t="shared" si="3"/>
        <v>7761690</v>
      </c>
      <c r="M14" s="388">
        <v>3533951</v>
      </c>
      <c r="N14" s="388">
        <v>1205719</v>
      </c>
      <c r="O14" s="388">
        <v>3022020</v>
      </c>
      <c r="Q14" s="587" t="s">
        <v>166</v>
      </c>
      <c r="R14" s="589"/>
      <c r="S14" s="98">
        <f t="shared" si="1"/>
        <v>391</v>
      </c>
      <c r="T14" s="121">
        <v>13</v>
      </c>
      <c r="U14" s="124">
        <v>2</v>
      </c>
      <c r="V14" s="124">
        <v>38</v>
      </c>
      <c r="W14" s="124">
        <v>25</v>
      </c>
      <c r="X14" s="124">
        <v>123</v>
      </c>
      <c r="Y14" s="124">
        <v>25</v>
      </c>
      <c r="Z14" s="124">
        <v>29</v>
      </c>
      <c r="AA14" s="124">
        <v>9</v>
      </c>
      <c r="AB14" s="124">
        <v>6</v>
      </c>
      <c r="AC14" s="124">
        <v>4</v>
      </c>
      <c r="AD14" s="124">
        <v>8</v>
      </c>
      <c r="AE14" s="124">
        <v>9</v>
      </c>
      <c r="AF14" s="124" t="s">
        <v>316</v>
      </c>
      <c r="AG14" s="124">
        <v>1</v>
      </c>
      <c r="AH14" s="124">
        <v>12</v>
      </c>
      <c r="AI14" s="124">
        <v>7</v>
      </c>
      <c r="AJ14" s="124">
        <v>7</v>
      </c>
      <c r="AK14" s="124">
        <v>10</v>
      </c>
      <c r="AL14" s="124" t="s">
        <v>316</v>
      </c>
      <c r="AM14" s="124">
        <v>1</v>
      </c>
      <c r="AN14" s="124">
        <v>1</v>
      </c>
      <c r="AO14" s="124">
        <v>39</v>
      </c>
      <c r="AP14" s="124">
        <v>10</v>
      </c>
      <c r="AQ14" s="124">
        <v>8</v>
      </c>
      <c r="AR14" s="124">
        <v>4</v>
      </c>
      <c r="AS14" s="152" t="s">
        <v>316</v>
      </c>
    </row>
    <row r="15" spans="1:45" ht="16.5" customHeight="1">
      <c r="A15" s="587" t="s">
        <v>167</v>
      </c>
      <c r="B15" s="589"/>
      <c r="C15" s="97">
        <v>11603</v>
      </c>
      <c r="D15" s="254">
        <v>4717</v>
      </c>
      <c r="E15" s="254">
        <v>6886</v>
      </c>
      <c r="F15" s="254">
        <v>5640</v>
      </c>
      <c r="G15" s="254">
        <v>2201</v>
      </c>
      <c r="H15" s="254">
        <f t="shared" si="2"/>
        <v>24971</v>
      </c>
      <c r="I15" s="254">
        <v>13080</v>
      </c>
      <c r="J15" s="254">
        <v>5486</v>
      </c>
      <c r="K15" s="254">
        <v>6405</v>
      </c>
      <c r="L15" s="388">
        <f t="shared" si="3"/>
        <v>3601879</v>
      </c>
      <c r="M15" s="388">
        <v>1070097</v>
      </c>
      <c r="N15" s="388">
        <v>902607</v>
      </c>
      <c r="O15" s="388">
        <v>1629175</v>
      </c>
      <c r="Q15" s="587" t="s">
        <v>167</v>
      </c>
      <c r="R15" s="589"/>
      <c r="S15" s="98">
        <f t="shared" si="1"/>
        <v>126</v>
      </c>
      <c r="T15" s="121">
        <v>8</v>
      </c>
      <c r="U15" s="124">
        <v>3</v>
      </c>
      <c r="V15" s="124">
        <v>12</v>
      </c>
      <c r="W15" s="124">
        <v>8</v>
      </c>
      <c r="X15" s="124">
        <v>37</v>
      </c>
      <c r="Y15" s="124">
        <v>4</v>
      </c>
      <c r="Z15" s="124">
        <v>10</v>
      </c>
      <c r="AA15" s="124">
        <v>4</v>
      </c>
      <c r="AB15" s="124">
        <v>1</v>
      </c>
      <c r="AC15" s="124" t="s">
        <v>316</v>
      </c>
      <c r="AD15" s="124">
        <v>2</v>
      </c>
      <c r="AE15" s="124">
        <v>2</v>
      </c>
      <c r="AF15" s="124">
        <v>1</v>
      </c>
      <c r="AG15" s="124" t="s">
        <v>316</v>
      </c>
      <c r="AH15" s="124">
        <v>3</v>
      </c>
      <c r="AI15" s="124">
        <v>3</v>
      </c>
      <c r="AJ15" s="124">
        <v>4</v>
      </c>
      <c r="AK15" s="124">
        <v>5</v>
      </c>
      <c r="AL15" s="124" t="s">
        <v>316</v>
      </c>
      <c r="AM15" s="124">
        <v>3</v>
      </c>
      <c r="AN15" s="124" t="s">
        <v>316</v>
      </c>
      <c r="AO15" s="124">
        <v>10</v>
      </c>
      <c r="AP15" s="124">
        <v>1</v>
      </c>
      <c r="AQ15" s="124">
        <v>4</v>
      </c>
      <c r="AR15" s="124">
        <v>1</v>
      </c>
      <c r="AS15" s="124" t="s">
        <v>316</v>
      </c>
    </row>
    <row r="16" spans="1:45" ht="16.5" customHeight="1">
      <c r="A16" s="587" t="s">
        <v>168</v>
      </c>
      <c r="B16" s="589"/>
      <c r="C16" s="97">
        <v>6799</v>
      </c>
      <c r="D16" s="254">
        <v>2778</v>
      </c>
      <c r="E16" s="254">
        <v>4021</v>
      </c>
      <c r="F16" s="254">
        <v>6000</v>
      </c>
      <c r="G16" s="254">
        <v>1234</v>
      </c>
      <c r="H16" s="254">
        <f t="shared" si="2"/>
        <v>14423</v>
      </c>
      <c r="I16" s="254">
        <v>8780</v>
      </c>
      <c r="J16" s="254">
        <v>1623</v>
      </c>
      <c r="K16" s="254">
        <v>4020</v>
      </c>
      <c r="L16" s="388">
        <f t="shared" si="3"/>
        <v>2330314</v>
      </c>
      <c r="M16" s="388">
        <v>918736</v>
      </c>
      <c r="N16" s="388">
        <v>373472</v>
      </c>
      <c r="O16" s="388">
        <v>1038106</v>
      </c>
      <c r="Q16" s="587" t="s">
        <v>168</v>
      </c>
      <c r="R16" s="589"/>
      <c r="S16" s="98">
        <f t="shared" si="1"/>
        <v>60</v>
      </c>
      <c r="T16" s="121">
        <v>2</v>
      </c>
      <c r="U16" s="124">
        <v>2</v>
      </c>
      <c r="V16" s="124">
        <v>5</v>
      </c>
      <c r="W16" s="124">
        <v>5</v>
      </c>
      <c r="X16" s="124">
        <v>11</v>
      </c>
      <c r="Y16" s="124">
        <v>5</v>
      </c>
      <c r="Z16" s="124">
        <v>5</v>
      </c>
      <c r="AA16" s="124">
        <v>2</v>
      </c>
      <c r="AB16" s="124">
        <v>2</v>
      </c>
      <c r="AC16" s="124" t="s">
        <v>316</v>
      </c>
      <c r="AD16" s="124">
        <v>2</v>
      </c>
      <c r="AE16" s="124">
        <v>2</v>
      </c>
      <c r="AF16" s="124" t="s">
        <v>316</v>
      </c>
      <c r="AG16" s="124" t="s">
        <v>316</v>
      </c>
      <c r="AH16" s="124">
        <v>1</v>
      </c>
      <c r="AI16" s="124">
        <v>1</v>
      </c>
      <c r="AJ16" s="124" t="s">
        <v>316</v>
      </c>
      <c r="AK16" s="124">
        <v>4</v>
      </c>
      <c r="AL16" s="124" t="s">
        <v>316</v>
      </c>
      <c r="AM16" s="124">
        <v>1</v>
      </c>
      <c r="AN16" s="124">
        <v>1</v>
      </c>
      <c r="AO16" s="124">
        <v>4</v>
      </c>
      <c r="AP16" s="124">
        <v>2</v>
      </c>
      <c r="AQ16" s="124">
        <v>1</v>
      </c>
      <c r="AR16" s="124">
        <v>1</v>
      </c>
      <c r="AS16" s="124">
        <v>1</v>
      </c>
    </row>
    <row r="17" spans="1:45" ht="16.5" customHeight="1">
      <c r="A17" s="587" t="s">
        <v>169</v>
      </c>
      <c r="B17" s="589"/>
      <c r="C17" s="97">
        <v>22663</v>
      </c>
      <c r="D17" s="254">
        <v>9368</v>
      </c>
      <c r="E17" s="254">
        <v>13295</v>
      </c>
      <c r="F17" s="254">
        <v>5900</v>
      </c>
      <c r="G17" s="254">
        <v>3570</v>
      </c>
      <c r="H17" s="254">
        <f t="shared" si="2"/>
        <v>41974</v>
      </c>
      <c r="I17" s="254">
        <v>23061</v>
      </c>
      <c r="J17" s="254">
        <v>9376</v>
      </c>
      <c r="K17" s="254">
        <v>9537</v>
      </c>
      <c r="L17" s="388">
        <f t="shared" si="3"/>
        <v>6099621</v>
      </c>
      <c r="M17" s="388">
        <v>1908570</v>
      </c>
      <c r="N17" s="388">
        <v>1671947</v>
      </c>
      <c r="O17" s="388">
        <v>2519104</v>
      </c>
      <c r="Q17" s="587" t="s">
        <v>169</v>
      </c>
      <c r="R17" s="589"/>
      <c r="S17" s="98">
        <f t="shared" si="1"/>
        <v>292</v>
      </c>
      <c r="T17" s="121">
        <v>12</v>
      </c>
      <c r="U17" s="124">
        <v>2</v>
      </c>
      <c r="V17" s="124">
        <v>35</v>
      </c>
      <c r="W17" s="124">
        <v>22</v>
      </c>
      <c r="X17" s="124">
        <v>79</v>
      </c>
      <c r="Y17" s="124">
        <v>15</v>
      </c>
      <c r="Z17" s="124">
        <v>30</v>
      </c>
      <c r="AA17" s="124">
        <v>10</v>
      </c>
      <c r="AB17" s="124">
        <v>7</v>
      </c>
      <c r="AC17" s="124">
        <v>2</v>
      </c>
      <c r="AD17" s="124">
        <v>1</v>
      </c>
      <c r="AE17" s="124">
        <v>1</v>
      </c>
      <c r="AF17" s="124">
        <v>1</v>
      </c>
      <c r="AG17" s="124" t="s">
        <v>316</v>
      </c>
      <c r="AH17" s="124">
        <v>9</v>
      </c>
      <c r="AI17" s="124">
        <v>8</v>
      </c>
      <c r="AJ17" s="124">
        <v>14</v>
      </c>
      <c r="AK17" s="124">
        <v>12</v>
      </c>
      <c r="AL17" s="124" t="s">
        <v>316</v>
      </c>
      <c r="AM17" s="124">
        <v>5</v>
      </c>
      <c r="AN17" s="124" t="s">
        <v>316</v>
      </c>
      <c r="AO17" s="124">
        <v>15</v>
      </c>
      <c r="AP17" s="124">
        <v>1</v>
      </c>
      <c r="AQ17" s="124">
        <v>5</v>
      </c>
      <c r="AR17" s="124">
        <v>6</v>
      </c>
      <c r="AS17" s="124" t="s">
        <v>316</v>
      </c>
    </row>
    <row r="18" spans="1:45" ht="16.5" customHeight="1">
      <c r="A18" s="587" t="s">
        <v>170</v>
      </c>
      <c r="B18" s="589"/>
      <c r="C18" s="97">
        <v>8068</v>
      </c>
      <c r="D18" s="254">
        <v>3425</v>
      </c>
      <c r="E18" s="254">
        <v>4643</v>
      </c>
      <c r="F18" s="254">
        <v>5700</v>
      </c>
      <c r="G18" s="254">
        <v>1528</v>
      </c>
      <c r="H18" s="254">
        <f t="shared" si="2"/>
        <v>17026</v>
      </c>
      <c r="I18" s="254">
        <v>9951</v>
      </c>
      <c r="J18" s="254">
        <v>3785</v>
      </c>
      <c r="K18" s="254">
        <v>3290</v>
      </c>
      <c r="L18" s="388">
        <f t="shared" si="3"/>
        <v>2294288</v>
      </c>
      <c r="M18" s="388">
        <v>912234</v>
      </c>
      <c r="N18" s="388">
        <v>560662</v>
      </c>
      <c r="O18" s="388">
        <v>821392</v>
      </c>
      <c r="Q18" s="587" t="s">
        <v>170</v>
      </c>
      <c r="R18" s="589"/>
      <c r="S18" s="98">
        <f t="shared" si="1"/>
        <v>127</v>
      </c>
      <c r="T18" s="121">
        <v>7</v>
      </c>
      <c r="U18" s="124">
        <v>1</v>
      </c>
      <c r="V18" s="124">
        <v>13</v>
      </c>
      <c r="W18" s="124">
        <v>9</v>
      </c>
      <c r="X18" s="124">
        <v>34</v>
      </c>
      <c r="Y18" s="124">
        <v>5</v>
      </c>
      <c r="Z18" s="124">
        <v>9</v>
      </c>
      <c r="AA18" s="124">
        <v>2</v>
      </c>
      <c r="AB18" s="124">
        <v>2</v>
      </c>
      <c r="AC18" s="124">
        <v>1</v>
      </c>
      <c r="AD18" s="124">
        <v>3</v>
      </c>
      <c r="AE18" s="124">
        <v>3</v>
      </c>
      <c r="AF18" s="124">
        <v>1</v>
      </c>
      <c r="AG18" s="124" t="s">
        <v>316</v>
      </c>
      <c r="AH18" s="124">
        <v>7</v>
      </c>
      <c r="AI18" s="124">
        <v>2</v>
      </c>
      <c r="AJ18" s="124">
        <v>4</v>
      </c>
      <c r="AK18" s="124">
        <v>7</v>
      </c>
      <c r="AL18" s="124" t="s">
        <v>316</v>
      </c>
      <c r="AM18" s="124" t="s">
        <v>316</v>
      </c>
      <c r="AN18" s="124" t="s">
        <v>316</v>
      </c>
      <c r="AO18" s="124">
        <v>13</v>
      </c>
      <c r="AP18" s="124">
        <v>1</v>
      </c>
      <c r="AQ18" s="124">
        <v>2</v>
      </c>
      <c r="AR18" s="124">
        <v>1</v>
      </c>
      <c r="AS18" s="124" t="s">
        <v>316</v>
      </c>
    </row>
    <row r="19" spans="1:45" ht="16.5" customHeight="1">
      <c r="A19" s="587" t="s">
        <v>305</v>
      </c>
      <c r="B19" s="589"/>
      <c r="C19" s="97">
        <v>10197</v>
      </c>
      <c r="D19" s="254">
        <v>4419</v>
      </c>
      <c r="E19" s="254">
        <v>5778</v>
      </c>
      <c r="F19" s="254">
        <v>5800</v>
      </c>
      <c r="G19" s="254">
        <v>1686</v>
      </c>
      <c r="H19" s="254">
        <f t="shared" si="2"/>
        <v>17949</v>
      </c>
      <c r="I19" s="254">
        <v>10715</v>
      </c>
      <c r="J19" s="254">
        <v>3394</v>
      </c>
      <c r="K19" s="254">
        <v>3840</v>
      </c>
      <c r="L19" s="388">
        <f t="shared" si="3"/>
        <v>2561364</v>
      </c>
      <c r="M19" s="388">
        <v>950009</v>
      </c>
      <c r="N19" s="388">
        <v>627322</v>
      </c>
      <c r="O19" s="388">
        <v>984033</v>
      </c>
      <c r="Q19" s="587" t="s">
        <v>305</v>
      </c>
      <c r="R19" s="589"/>
      <c r="S19" s="98">
        <f t="shared" si="1"/>
        <v>137</v>
      </c>
      <c r="T19" s="121">
        <v>4</v>
      </c>
      <c r="U19" s="124" t="s">
        <v>316</v>
      </c>
      <c r="V19" s="124">
        <v>16</v>
      </c>
      <c r="W19" s="124">
        <v>12</v>
      </c>
      <c r="X19" s="124">
        <v>40</v>
      </c>
      <c r="Y19" s="124">
        <v>6</v>
      </c>
      <c r="Z19" s="124">
        <v>15</v>
      </c>
      <c r="AA19" s="124">
        <v>5</v>
      </c>
      <c r="AB19" s="124">
        <v>1</v>
      </c>
      <c r="AC19" s="124">
        <v>1</v>
      </c>
      <c r="AD19" s="124">
        <v>2</v>
      </c>
      <c r="AE19" s="124">
        <v>2</v>
      </c>
      <c r="AF19" s="124" t="s">
        <v>316</v>
      </c>
      <c r="AG19" s="124" t="s">
        <v>316</v>
      </c>
      <c r="AH19" s="124">
        <v>4</v>
      </c>
      <c r="AI19" s="124">
        <v>1</v>
      </c>
      <c r="AJ19" s="124">
        <v>1</v>
      </c>
      <c r="AK19" s="124">
        <v>8</v>
      </c>
      <c r="AL19" s="124" t="s">
        <v>316</v>
      </c>
      <c r="AM19" s="124">
        <v>2</v>
      </c>
      <c r="AN19" s="124" t="s">
        <v>316</v>
      </c>
      <c r="AO19" s="124">
        <v>12</v>
      </c>
      <c r="AP19" s="124">
        <v>1</v>
      </c>
      <c r="AQ19" s="124">
        <v>2</v>
      </c>
      <c r="AR19" s="124" t="s">
        <v>316</v>
      </c>
      <c r="AS19" s="124">
        <v>2</v>
      </c>
    </row>
    <row r="20" spans="1:45" ht="16.5" customHeight="1">
      <c r="A20" s="587" t="s">
        <v>171</v>
      </c>
      <c r="B20" s="589"/>
      <c r="C20" s="97">
        <v>29307</v>
      </c>
      <c r="D20" s="254">
        <v>13015</v>
      </c>
      <c r="E20" s="254">
        <v>16292</v>
      </c>
      <c r="F20" s="254">
        <v>6220</v>
      </c>
      <c r="G20" s="254">
        <v>5169</v>
      </c>
      <c r="H20" s="254">
        <f t="shared" si="2"/>
        <v>49780</v>
      </c>
      <c r="I20" s="254">
        <v>33190</v>
      </c>
      <c r="J20" s="254">
        <v>5861</v>
      </c>
      <c r="K20" s="254">
        <v>10729</v>
      </c>
      <c r="L20" s="388">
        <f t="shared" si="3"/>
        <v>7552603</v>
      </c>
      <c r="M20" s="388">
        <v>3683254</v>
      </c>
      <c r="N20" s="388">
        <v>1124689</v>
      </c>
      <c r="O20" s="388">
        <v>2744660</v>
      </c>
      <c r="Q20" s="587" t="s">
        <v>171</v>
      </c>
      <c r="R20" s="589"/>
      <c r="S20" s="98">
        <f t="shared" si="1"/>
        <v>373</v>
      </c>
      <c r="T20" s="121">
        <v>16</v>
      </c>
      <c r="U20" s="124">
        <v>3</v>
      </c>
      <c r="V20" s="124">
        <v>45</v>
      </c>
      <c r="W20" s="124">
        <v>29</v>
      </c>
      <c r="X20" s="124">
        <v>119</v>
      </c>
      <c r="Y20" s="124">
        <v>25</v>
      </c>
      <c r="Z20" s="124">
        <v>35</v>
      </c>
      <c r="AA20" s="124">
        <v>10</v>
      </c>
      <c r="AB20" s="124">
        <v>3</v>
      </c>
      <c r="AC20" s="124">
        <v>2</v>
      </c>
      <c r="AD20" s="124">
        <v>5</v>
      </c>
      <c r="AE20" s="124">
        <v>5</v>
      </c>
      <c r="AF20" s="124" t="s">
        <v>316</v>
      </c>
      <c r="AG20" s="124" t="s">
        <v>316</v>
      </c>
      <c r="AH20" s="124">
        <v>9</v>
      </c>
      <c r="AI20" s="124">
        <v>7</v>
      </c>
      <c r="AJ20" s="124">
        <v>2</v>
      </c>
      <c r="AK20" s="124">
        <v>13</v>
      </c>
      <c r="AL20" s="124" t="s">
        <v>316</v>
      </c>
      <c r="AM20" s="124">
        <v>3</v>
      </c>
      <c r="AN20" s="124" t="s">
        <v>316</v>
      </c>
      <c r="AO20" s="124">
        <v>26</v>
      </c>
      <c r="AP20" s="124">
        <v>7</v>
      </c>
      <c r="AQ20" s="124">
        <v>7</v>
      </c>
      <c r="AR20" s="124">
        <v>2</v>
      </c>
      <c r="AS20" s="124" t="s">
        <v>316</v>
      </c>
    </row>
    <row r="21" spans="1:45" ht="16.5" customHeight="1">
      <c r="A21" s="587" t="s">
        <v>172</v>
      </c>
      <c r="B21" s="589"/>
      <c r="C21" s="97">
        <v>12375</v>
      </c>
      <c r="D21" s="254">
        <v>5417</v>
      </c>
      <c r="E21" s="254">
        <v>6958</v>
      </c>
      <c r="F21" s="254">
        <v>6000</v>
      </c>
      <c r="G21" s="254">
        <v>2023</v>
      </c>
      <c r="H21" s="254">
        <f t="shared" si="2"/>
        <v>24231</v>
      </c>
      <c r="I21" s="254">
        <v>13461</v>
      </c>
      <c r="J21" s="254">
        <v>5221</v>
      </c>
      <c r="K21" s="254">
        <v>5549</v>
      </c>
      <c r="L21" s="388">
        <f t="shared" si="3"/>
        <v>3600100</v>
      </c>
      <c r="M21" s="388">
        <v>1282541</v>
      </c>
      <c r="N21" s="388">
        <v>848985</v>
      </c>
      <c r="O21" s="388">
        <v>1468574</v>
      </c>
      <c r="Q21" s="587" t="s">
        <v>172</v>
      </c>
      <c r="R21" s="589"/>
      <c r="S21" s="98">
        <f t="shared" si="1"/>
        <v>189</v>
      </c>
      <c r="T21" s="121">
        <v>10</v>
      </c>
      <c r="U21" s="124" t="s">
        <v>316</v>
      </c>
      <c r="V21" s="124">
        <v>24</v>
      </c>
      <c r="W21" s="124">
        <v>16</v>
      </c>
      <c r="X21" s="124">
        <v>48</v>
      </c>
      <c r="Y21" s="124">
        <v>8</v>
      </c>
      <c r="Z21" s="124">
        <v>20</v>
      </c>
      <c r="AA21" s="124">
        <v>2</v>
      </c>
      <c r="AB21" s="124">
        <v>5</v>
      </c>
      <c r="AC21" s="124">
        <v>1</v>
      </c>
      <c r="AD21" s="124">
        <v>1</v>
      </c>
      <c r="AE21" s="124">
        <v>1</v>
      </c>
      <c r="AF21" s="124">
        <v>1</v>
      </c>
      <c r="AG21" s="124" t="s">
        <v>316</v>
      </c>
      <c r="AH21" s="124">
        <v>5</v>
      </c>
      <c r="AI21" s="124">
        <v>3</v>
      </c>
      <c r="AJ21" s="124">
        <v>6</v>
      </c>
      <c r="AK21" s="124">
        <v>10</v>
      </c>
      <c r="AL21" s="124" t="s">
        <v>316</v>
      </c>
      <c r="AM21" s="124" t="s">
        <v>316</v>
      </c>
      <c r="AN21" s="124">
        <v>1</v>
      </c>
      <c r="AO21" s="124">
        <v>17</v>
      </c>
      <c r="AP21" s="124">
        <v>3</v>
      </c>
      <c r="AQ21" s="124">
        <v>2</v>
      </c>
      <c r="AR21" s="124">
        <v>3</v>
      </c>
      <c r="AS21" s="124">
        <v>2</v>
      </c>
    </row>
    <row r="22" spans="1:45" ht="16.5" customHeight="1">
      <c r="A22" s="587" t="s">
        <v>349</v>
      </c>
      <c r="B22" s="588"/>
      <c r="C22" s="97">
        <v>10464</v>
      </c>
      <c r="D22" s="97">
        <v>4540</v>
      </c>
      <c r="E22" s="97">
        <v>5924</v>
      </c>
      <c r="F22" s="97">
        <v>6100</v>
      </c>
      <c r="G22" s="97">
        <v>1405</v>
      </c>
      <c r="H22" s="97">
        <f t="shared" si="2"/>
        <v>15803</v>
      </c>
      <c r="I22" s="97">
        <v>11398</v>
      </c>
      <c r="J22" s="97">
        <v>2027</v>
      </c>
      <c r="K22" s="97">
        <v>2378</v>
      </c>
      <c r="L22" s="388">
        <f t="shared" si="3"/>
        <v>2224167</v>
      </c>
      <c r="M22" s="388">
        <v>1224528</v>
      </c>
      <c r="N22" s="388">
        <v>400820</v>
      </c>
      <c r="O22" s="388">
        <v>598819</v>
      </c>
      <c r="Q22" s="587" t="s">
        <v>349</v>
      </c>
      <c r="R22" s="589"/>
      <c r="S22" s="98">
        <f t="shared" si="1"/>
        <v>251</v>
      </c>
      <c r="T22" s="121">
        <v>15</v>
      </c>
      <c r="U22" s="121" t="s">
        <v>306</v>
      </c>
      <c r="V22" s="121">
        <v>38</v>
      </c>
      <c r="W22" s="121">
        <v>26</v>
      </c>
      <c r="X22" s="121">
        <v>85</v>
      </c>
      <c r="Y22" s="121">
        <v>15</v>
      </c>
      <c r="Z22" s="121">
        <v>28</v>
      </c>
      <c r="AA22" s="121">
        <v>4</v>
      </c>
      <c r="AB22" s="121">
        <v>4</v>
      </c>
      <c r="AC22" s="121">
        <v>3</v>
      </c>
      <c r="AD22" s="121" t="s">
        <v>316</v>
      </c>
      <c r="AE22" s="121" t="s">
        <v>316</v>
      </c>
      <c r="AF22" s="121" t="s">
        <v>316</v>
      </c>
      <c r="AG22" s="124" t="s">
        <v>316</v>
      </c>
      <c r="AH22" s="124">
        <v>2</v>
      </c>
      <c r="AI22" s="124">
        <v>1</v>
      </c>
      <c r="AJ22" s="124">
        <v>2</v>
      </c>
      <c r="AK22" s="121">
        <v>6</v>
      </c>
      <c r="AL22" s="124" t="s">
        <v>316</v>
      </c>
      <c r="AM22" s="124" t="s">
        <v>316</v>
      </c>
      <c r="AN22" s="124" t="s">
        <v>316</v>
      </c>
      <c r="AO22" s="121">
        <v>13</v>
      </c>
      <c r="AP22" s="121">
        <v>4</v>
      </c>
      <c r="AQ22" s="121">
        <v>2</v>
      </c>
      <c r="AR22" s="121">
        <v>3</v>
      </c>
      <c r="AS22" s="124" t="s">
        <v>316</v>
      </c>
    </row>
    <row r="23" spans="1:45" ht="16.5" customHeight="1">
      <c r="A23" s="131"/>
      <c r="B23" s="151"/>
      <c r="F23" s="130" t="s">
        <v>310</v>
      </c>
      <c r="G23" s="130" t="s">
        <v>201</v>
      </c>
      <c r="H23" s="130" t="s">
        <v>310</v>
      </c>
      <c r="I23" s="130" t="s">
        <v>357</v>
      </c>
      <c r="L23" s="389"/>
      <c r="M23" s="389"/>
      <c r="N23" s="389"/>
      <c r="O23" s="389"/>
      <c r="Q23" s="131"/>
      <c r="R23" s="151"/>
      <c r="S23" s="98"/>
      <c r="T23" s="152"/>
      <c r="U23" s="152" t="s">
        <v>357</v>
      </c>
      <c r="V23" s="152"/>
      <c r="W23" s="152"/>
      <c r="X23" s="152" t="s">
        <v>357</v>
      </c>
      <c r="Y23" s="152"/>
      <c r="Z23" s="152"/>
      <c r="AA23" s="152" t="s">
        <v>357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 t="s">
        <v>357</v>
      </c>
    </row>
    <row r="24" spans="1:45" ht="16.5" customHeight="1">
      <c r="A24" s="587" t="s">
        <v>173</v>
      </c>
      <c r="B24" s="588"/>
      <c r="C24" s="97">
        <v>1369</v>
      </c>
      <c r="D24" s="97">
        <v>584</v>
      </c>
      <c r="E24" s="97">
        <v>785</v>
      </c>
      <c r="F24" s="97">
        <v>5000</v>
      </c>
      <c r="G24" s="97">
        <v>247</v>
      </c>
      <c r="H24" s="97">
        <f>SUM(H25)</f>
        <v>2602</v>
      </c>
      <c r="I24" s="97">
        <f>SUM(I25)</f>
        <v>1573</v>
      </c>
      <c r="J24" s="97">
        <f>SUM(J25)</f>
        <v>62</v>
      </c>
      <c r="K24" s="97">
        <f>SUM(K25)</f>
        <v>967</v>
      </c>
      <c r="L24" s="388">
        <f t="shared" si="3"/>
        <v>426174</v>
      </c>
      <c r="M24" s="388">
        <f>SUM(M25)</f>
        <v>165021</v>
      </c>
      <c r="N24" s="388">
        <f>SUM(N25)</f>
        <v>8817</v>
      </c>
      <c r="O24" s="388">
        <f>SUM(O25)</f>
        <v>252336</v>
      </c>
      <c r="Q24" s="587" t="s">
        <v>173</v>
      </c>
      <c r="R24" s="588"/>
      <c r="S24" s="98">
        <f>SUM(T24:AS24)</f>
        <v>12</v>
      </c>
      <c r="T24" s="121" t="str">
        <f aca="true" t="shared" si="4" ref="T24:AS24">T25</f>
        <v>－</v>
      </c>
      <c r="U24" s="121" t="str">
        <f t="shared" si="4"/>
        <v>－</v>
      </c>
      <c r="V24" s="121">
        <f t="shared" si="4"/>
        <v>1</v>
      </c>
      <c r="W24" s="121">
        <f t="shared" si="4"/>
        <v>1</v>
      </c>
      <c r="X24" s="121">
        <f t="shared" si="4"/>
        <v>3</v>
      </c>
      <c r="Y24" s="121">
        <f t="shared" si="4"/>
        <v>1</v>
      </c>
      <c r="Z24" s="121">
        <f t="shared" si="4"/>
        <v>1</v>
      </c>
      <c r="AA24" s="121" t="str">
        <f t="shared" si="4"/>
        <v>－</v>
      </c>
      <c r="AB24" s="121">
        <f t="shared" si="4"/>
        <v>1</v>
      </c>
      <c r="AC24" s="121" t="str">
        <f t="shared" si="4"/>
        <v>－</v>
      </c>
      <c r="AD24" s="121" t="str">
        <f t="shared" si="4"/>
        <v>－</v>
      </c>
      <c r="AE24" s="121" t="str">
        <f t="shared" si="4"/>
        <v>－</v>
      </c>
      <c r="AF24" s="121" t="str">
        <f t="shared" si="4"/>
        <v>－</v>
      </c>
      <c r="AG24" s="121" t="str">
        <f t="shared" si="4"/>
        <v>－</v>
      </c>
      <c r="AH24" s="121" t="str">
        <f t="shared" si="4"/>
        <v>－</v>
      </c>
      <c r="AI24" s="121" t="str">
        <f t="shared" si="4"/>
        <v>－</v>
      </c>
      <c r="AJ24" s="121" t="str">
        <f t="shared" si="4"/>
        <v>－</v>
      </c>
      <c r="AK24" s="121" t="str">
        <f t="shared" si="4"/>
        <v>－</v>
      </c>
      <c r="AL24" s="121" t="str">
        <f t="shared" si="4"/>
        <v>－</v>
      </c>
      <c r="AM24" s="121" t="str">
        <f t="shared" si="4"/>
        <v>－</v>
      </c>
      <c r="AN24" s="121" t="str">
        <f t="shared" si="4"/>
        <v>－</v>
      </c>
      <c r="AO24" s="121">
        <f t="shared" si="4"/>
        <v>1</v>
      </c>
      <c r="AP24" s="121">
        <f t="shared" si="4"/>
        <v>1</v>
      </c>
      <c r="AQ24" s="121">
        <f t="shared" si="4"/>
        <v>1</v>
      </c>
      <c r="AR24" s="121">
        <f t="shared" si="4"/>
        <v>1</v>
      </c>
      <c r="AS24" s="121" t="str">
        <f t="shared" si="4"/>
        <v>－</v>
      </c>
    </row>
    <row r="25" spans="1:45" ht="16.5" customHeight="1">
      <c r="A25" s="101"/>
      <c r="B25" s="138" t="s">
        <v>174</v>
      </c>
      <c r="C25" s="95">
        <v>1369</v>
      </c>
      <c r="D25" s="133">
        <v>584</v>
      </c>
      <c r="E25" s="133">
        <v>785</v>
      </c>
      <c r="F25" s="133">
        <v>5000</v>
      </c>
      <c r="G25" s="133">
        <v>247</v>
      </c>
      <c r="H25" s="133">
        <f>SUM(I25:K25)</f>
        <v>2602</v>
      </c>
      <c r="I25" s="133">
        <v>1573</v>
      </c>
      <c r="J25" s="133">
        <v>62</v>
      </c>
      <c r="K25" s="133">
        <v>967</v>
      </c>
      <c r="L25" s="390">
        <f>SUM(M25:O25)</f>
        <v>426174</v>
      </c>
      <c r="M25" s="390">
        <v>165021</v>
      </c>
      <c r="N25" s="390">
        <v>8817</v>
      </c>
      <c r="O25" s="391">
        <v>252336</v>
      </c>
      <c r="Q25" s="101"/>
      <c r="R25" s="138" t="s">
        <v>174</v>
      </c>
      <c r="S25" s="125">
        <f>SUM(T25:AS25)</f>
        <v>12</v>
      </c>
      <c r="T25" s="153" t="s">
        <v>316</v>
      </c>
      <c r="U25" s="153" t="s">
        <v>316</v>
      </c>
      <c r="V25" s="153">
        <v>1</v>
      </c>
      <c r="W25" s="153">
        <v>1</v>
      </c>
      <c r="X25" s="153">
        <v>3</v>
      </c>
      <c r="Y25" s="153">
        <v>1</v>
      </c>
      <c r="Z25" s="153">
        <v>1</v>
      </c>
      <c r="AA25" s="153" t="s">
        <v>316</v>
      </c>
      <c r="AB25" s="153">
        <v>1</v>
      </c>
      <c r="AC25" s="153" t="s">
        <v>316</v>
      </c>
      <c r="AD25" s="153" t="s">
        <v>316</v>
      </c>
      <c r="AE25" s="153" t="s">
        <v>316</v>
      </c>
      <c r="AF25" s="153" t="s">
        <v>316</v>
      </c>
      <c r="AG25" s="153" t="s">
        <v>316</v>
      </c>
      <c r="AH25" s="153" t="s">
        <v>484</v>
      </c>
      <c r="AI25" s="153" t="s">
        <v>316</v>
      </c>
      <c r="AJ25" s="153" t="s">
        <v>316</v>
      </c>
      <c r="AK25" s="153" t="s">
        <v>316</v>
      </c>
      <c r="AL25" s="153" t="s">
        <v>316</v>
      </c>
      <c r="AM25" s="153" t="s">
        <v>316</v>
      </c>
      <c r="AN25" s="153" t="s">
        <v>316</v>
      </c>
      <c r="AO25" s="153">
        <v>1</v>
      </c>
      <c r="AP25" s="153">
        <v>1</v>
      </c>
      <c r="AQ25" s="153">
        <v>1</v>
      </c>
      <c r="AR25" s="153">
        <v>1</v>
      </c>
      <c r="AS25" s="153" t="s">
        <v>316</v>
      </c>
    </row>
    <row r="26" spans="1:45" ht="16.5" customHeight="1">
      <c r="A26" s="131"/>
      <c r="B26" s="151"/>
      <c r="F26" s="130" t="s">
        <v>357</v>
      </c>
      <c r="K26" s="130" t="s">
        <v>357</v>
      </c>
      <c r="L26" s="392"/>
      <c r="M26" s="392" t="s">
        <v>485</v>
      </c>
      <c r="N26" s="392"/>
      <c r="O26" s="392"/>
      <c r="Q26" s="131"/>
      <c r="R26" s="151"/>
      <c r="S26" s="98"/>
      <c r="T26" s="152"/>
      <c r="U26" s="152"/>
      <c r="V26" s="152"/>
      <c r="W26" s="152"/>
      <c r="X26" s="152"/>
      <c r="Y26" s="152"/>
      <c r="Z26" s="152"/>
      <c r="AA26" s="121" t="s">
        <v>357</v>
      </c>
      <c r="AB26" s="121" t="s">
        <v>357</v>
      </c>
      <c r="AC26" s="121" t="s">
        <v>357</v>
      </c>
      <c r="AD26" s="121" t="s">
        <v>357</v>
      </c>
      <c r="AE26" s="121" t="s">
        <v>357</v>
      </c>
      <c r="AF26" s="121"/>
      <c r="AG26" s="121" t="s">
        <v>357</v>
      </c>
      <c r="AH26" s="121"/>
      <c r="AI26" s="121" t="s">
        <v>357</v>
      </c>
      <c r="AJ26" s="121" t="s">
        <v>357</v>
      </c>
      <c r="AK26" s="121" t="s">
        <v>357</v>
      </c>
      <c r="AL26" s="121" t="s">
        <v>357</v>
      </c>
      <c r="AM26" s="121" t="s">
        <v>357</v>
      </c>
      <c r="AN26" s="121"/>
      <c r="AO26" s="121" t="s">
        <v>357</v>
      </c>
      <c r="AP26" s="121" t="s">
        <v>357</v>
      </c>
      <c r="AQ26" s="121" t="s">
        <v>357</v>
      </c>
      <c r="AR26" s="121" t="s">
        <v>357</v>
      </c>
      <c r="AS26" s="121" t="s">
        <v>357</v>
      </c>
    </row>
    <row r="27" spans="1:45" ht="16.5" customHeight="1">
      <c r="A27" s="587" t="s">
        <v>175</v>
      </c>
      <c r="B27" s="588"/>
      <c r="C27" s="97">
        <v>15255</v>
      </c>
      <c r="D27" s="97">
        <v>6682</v>
      </c>
      <c r="E27" s="97">
        <v>8573</v>
      </c>
      <c r="F27" s="97">
        <f>(F28+F29)/2</f>
        <v>5750</v>
      </c>
      <c r="G27" s="97">
        <f>G28+G29</f>
        <v>2334</v>
      </c>
      <c r="H27" s="97">
        <f>SUM(H28:H29)</f>
        <v>25316</v>
      </c>
      <c r="I27" s="97">
        <f>SUM(I28:I29)</f>
        <v>15736</v>
      </c>
      <c r="J27" s="97">
        <f>SUM(J28:J29)</f>
        <v>4121</v>
      </c>
      <c r="K27" s="97">
        <f>SUM(K28:K29)</f>
        <v>5459</v>
      </c>
      <c r="L27" s="388">
        <f>SUM(M27:O27)</f>
        <v>3626671</v>
      </c>
      <c r="M27" s="388">
        <f>SUM(M28:M29)</f>
        <v>1408760</v>
      </c>
      <c r="N27" s="388">
        <f>SUM(N28:N29)</f>
        <v>826490</v>
      </c>
      <c r="O27" s="388">
        <f>SUM(O28:O29)</f>
        <v>1391421</v>
      </c>
      <c r="Q27" s="587" t="s">
        <v>175</v>
      </c>
      <c r="R27" s="588"/>
      <c r="S27" s="98">
        <f aca="true" t="shared" si="5" ref="S27:AR27">SUM(S28:S29)</f>
        <v>174</v>
      </c>
      <c r="T27" s="98">
        <f t="shared" si="5"/>
        <v>12</v>
      </c>
      <c r="U27" s="152" t="s">
        <v>316</v>
      </c>
      <c r="V27" s="98">
        <f t="shared" si="5"/>
        <v>23</v>
      </c>
      <c r="W27" s="98">
        <f t="shared" si="5"/>
        <v>10</v>
      </c>
      <c r="X27" s="98">
        <f t="shared" si="5"/>
        <v>47</v>
      </c>
      <c r="Y27" s="98">
        <f t="shared" si="5"/>
        <v>9</v>
      </c>
      <c r="Z27" s="98">
        <f t="shared" si="5"/>
        <v>15</v>
      </c>
      <c r="AA27" s="98">
        <f t="shared" si="5"/>
        <v>3</v>
      </c>
      <c r="AB27" s="98">
        <f t="shared" si="5"/>
        <v>3</v>
      </c>
      <c r="AC27" s="98">
        <f t="shared" si="5"/>
        <v>2</v>
      </c>
      <c r="AD27" s="152" t="s">
        <v>316</v>
      </c>
      <c r="AE27" s="152" t="s">
        <v>316</v>
      </c>
      <c r="AF27" s="98">
        <f t="shared" si="5"/>
        <v>1</v>
      </c>
      <c r="AG27" s="152" t="s">
        <v>316</v>
      </c>
      <c r="AH27" s="98">
        <f t="shared" si="5"/>
        <v>6</v>
      </c>
      <c r="AI27" s="98">
        <f t="shared" si="5"/>
        <v>2</v>
      </c>
      <c r="AJ27" s="98">
        <f t="shared" si="5"/>
        <v>4</v>
      </c>
      <c r="AK27" s="98">
        <f t="shared" si="5"/>
        <v>15</v>
      </c>
      <c r="AL27" s="152" t="s">
        <v>316</v>
      </c>
      <c r="AM27" s="152" t="s">
        <v>316</v>
      </c>
      <c r="AN27" s="152" t="s">
        <v>316</v>
      </c>
      <c r="AO27" s="98">
        <f t="shared" si="5"/>
        <v>15</v>
      </c>
      <c r="AP27" s="98">
        <f t="shared" si="5"/>
        <v>2</v>
      </c>
      <c r="AQ27" s="98">
        <f t="shared" si="5"/>
        <v>3</v>
      </c>
      <c r="AR27" s="98">
        <f t="shared" si="5"/>
        <v>2</v>
      </c>
      <c r="AS27" s="152" t="s">
        <v>316</v>
      </c>
    </row>
    <row r="28" spans="1:45" ht="16.5" customHeight="1">
      <c r="A28" s="101"/>
      <c r="B28" s="138" t="s">
        <v>176</v>
      </c>
      <c r="C28" s="132">
        <v>8525</v>
      </c>
      <c r="D28" s="133">
        <v>3714</v>
      </c>
      <c r="E28" s="133">
        <v>4811</v>
      </c>
      <c r="F28" s="133">
        <v>5700</v>
      </c>
      <c r="G28" s="133">
        <v>1331</v>
      </c>
      <c r="H28" s="133">
        <f>SUM(I28:K28)</f>
        <v>14181</v>
      </c>
      <c r="I28" s="133">
        <v>8426</v>
      </c>
      <c r="J28" s="133">
        <v>2590</v>
      </c>
      <c r="K28" s="133">
        <v>3165</v>
      </c>
      <c r="L28" s="390">
        <f>SUM(M28:O28)</f>
        <v>2109581</v>
      </c>
      <c r="M28" s="390">
        <v>757354</v>
      </c>
      <c r="N28" s="390">
        <v>536350</v>
      </c>
      <c r="O28" s="391">
        <v>815877</v>
      </c>
      <c r="Q28" s="101"/>
      <c r="R28" s="138" t="s">
        <v>176</v>
      </c>
      <c r="S28" s="125">
        <f>SUM(T28:AS28)</f>
        <v>97</v>
      </c>
      <c r="T28" s="153">
        <v>5</v>
      </c>
      <c r="U28" s="152" t="s">
        <v>316</v>
      </c>
      <c r="V28" s="153">
        <v>12</v>
      </c>
      <c r="W28" s="153">
        <v>6</v>
      </c>
      <c r="X28" s="153">
        <v>25</v>
      </c>
      <c r="Y28" s="153">
        <v>5</v>
      </c>
      <c r="Z28" s="152">
        <v>10</v>
      </c>
      <c r="AA28" s="153">
        <v>2</v>
      </c>
      <c r="AB28" s="153">
        <v>1</v>
      </c>
      <c r="AC28" s="153">
        <v>1</v>
      </c>
      <c r="AD28" s="153" t="s">
        <v>316</v>
      </c>
      <c r="AE28" s="153" t="s">
        <v>316</v>
      </c>
      <c r="AF28" s="153">
        <v>1</v>
      </c>
      <c r="AG28" s="153" t="s">
        <v>316</v>
      </c>
      <c r="AH28" s="153">
        <v>3</v>
      </c>
      <c r="AI28" s="153">
        <v>1</v>
      </c>
      <c r="AJ28" s="153">
        <v>3</v>
      </c>
      <c r="AK28" s="153">
        <v>9</v>
      </c>
      <c r="AL28" s="153" t="s">
        <v>316</v>
      </c>
      <c r="AM28" s="153" t="s">
        <v>316</v>
      </c>
      <c r="AN28" s="153" t="s">
        <v>316</v>
      </c>
      <c r="AO28" s="153">
        <v>9</v>
      </c>
      <c r="AP28" s="153">
        <v>1</v>
      </c>
      <c r="AQ28" s="153">
        <v>2</v>
      </c>
      <c r="AR28" s="153">
        <v>1</v>
      </c>
      <c r="AS28" s="153" t="s">
        <v>316</v>
      </c>
    </row>
    <row r="29" spans="1:45" ht="16.5" customHeight="1">
      <c r="A29" s="101"/>
      <c r="B29" s="138" t="s">
        <v>177</v>
      </c>
      <c r="C29" s="132">
        <v>6730</v>
      </c>
      <c r="D29" s="133">
        <v>2968</v>
      </c>
      <c r="E29" s="133">
        <v>3762</v>
      </c>
      <c r="F29" s="133">
        <v>5800</v>
      </c>
      <c r="G29" s="133">
        <v>1003</v>
      </c>
      <c r="H29" s="133">
        <f>SUM(I29:K29)</f>
        <v>11135</v>
      </c>
      <c r="I29" s="133">
        <v>7310</v>
      </c>
      <c r="J29" s="133">
        <v>1531</v>
      </c>
      <c r="K29" s="133">
        <v>2294</v>
      </c>
      <c r="L29" s="390">
        <f>SUM(M29:O29)</f>
        <v>1517090</v>
      </c>
      <c r="M29" s="390">
        <v>651406</v>
      </c>
      <c r="N29" s="390">
        <v>290140</v>
      </c>
      <c r="O29" s="391">
        <v>575544</v>
      </c>
      <c r="Q29" s="101"/>
      <c r="R29" s="138" t="s">
        <v>177</v>
      </c>
      <c r="S29" s="125">
        <f>SUM(T29:AS29)</f>
        <v>77</v>
      </c>
      <c r="T29" s="153">
        <v>7</v>
      </c>
      <c r="U29" s="152" t="s">
        <v>316</v>
      </c>
      <c r="V29" s="153">
        <v>11</v>
      </c>
      <c r="W29" s="153">
        <v>4</v>
      </c>
      <c r="X29" s="153">
        <v>22</v>
      </c>
      <c r="Y29" s="153">
        <v>4</v>
      </c>
      <c r="Z29" s="153">
        <v>5</v>
      </c>
      <c r="AA29" s="153">
        <v>1</v>
      </c>
      <c r="AB29" s="153">
        <v>2</v>
      </c>
      <c r="AC29" s="153">
        <v>1</v>
      </c>
      <c r="AD29" s="153" t="s">
        <v>316</v>
      </c>
      <c r="AE29" s="153" t="s">
        <v>316</v>
      </c>
      <c r="AF29" s="153" t="s">
        <v>316</v>
      </c>
      <c r="AG29" s="153" t="s">
        <v>316</v>
      </c>
      <c r="AH29" s="153">
        <v>3</v>
      </c>
      <c r="AI29" s="153">
        <v>1</v>
      </c>
      <c r="AJ29" s="153">
        <v>1</v>
      </c>
      <c r="AK29" s="153">
        <v>6</v>
      </c>
      <c r="AL29" s="153" t="s">
        <v>316</v>
      </c>
      <c r="AM29" s="153" t="s">
        <v>316</v>
      </c>
      <c r="AN29" s="153" t="s">
        <v>316</v>
      </c>
      <c r="AO29" s="153">
        <v>6</v>
      </c>
      <c r="AP29" s="153">
        <v>1</v>
      </c>
      <c r="AQ29" s="153">
        <v>1</v>
      </c>
      <c r="AR29" s="153">
        <v>1</v>
      </c>
      <c r="AS29" s="153" t="s">
        <v>316</v>
      </c>
    </row>
    <row r="30" spans="1:45" ht="16.5" customHeight="1">
      <c r="A30" s="154"/>
      <c r="B30" s="151"/>
      <c r="C30" s="133"/>
      <c r="D30" s="133"/>
      <c r="E30" s="133"/>
      <c r="F30" s="133" t="s">
        <v>357</v>
      </c>
      <c r="G30" s="133"/>
      <c r="H30" s="133" t="s">
        <v>486</v>
      </c>
      <c r="I30" s="133" t="s">
        <v>357</v>
      </c>
      <c r="J30" s="133"/>
      <c r="K30" s="133" t="s">
        <v>486</v>
      </c>
      <c r="L30" s="393"/>
      <c r="N30" s="393"/>
      <c r="O30" s="393"/>
      <c r="Q30" s="154"/>
      <c r="R30" s="151"/>
      <c r="S30" s="98"/>
      <c r="T30" s="153"/>
      <c r="U30" s="153" t="s">
        <v>357</v>
      </c>
      <c r="V30" s="153"/>
      <c r="W30" s="153"/>
      <c r="X30" s="153"/>
      <c r="Y30" s="153"/>
      <c r="Z30" s="153"/>
      <c r="AA30" s="121" t="s">
        <v>357</v>
      </c>
      <c r="AB30" s="121" t="s">
        <v>357</v>
      </c>
      <c r="AC30" s="121" t="s">
        <v>357</v>
      </c>
      <c r="AD30" s="121" t="s">
        <v>357</v>
      </c>
      <c r="AE30" s="121" t="s">
        <v>357</v>
      </c>
      <c r="AF30" s="121"/>
      <c r="AG30" s="121" t="s">
        <v>357</v>
      </c>
      <c r="AH30" s="121"/>
      <c r="AI30" s="121" t="s">
        <v>357</v>
      </c>
      <c r="AJ30" s="121" t="s">
        <v>357</v>
      </c>
      <c r="AK30" s="121" t="s">
        <v>357</v>
      </c>
      <c r="AL30" s="121" t="s">
        <v>357</v>
      </c>
      <c r="AM30" s="121" t="s">
        <v>357</v>
      </c>
      <c r="AN30" s="121"/>
      <c r="AO30" s="121"/>
      <c r="AP30" s="121" t="s">
        <v>357</v>
      </c>
      <c r="AQ30" s="121" t="s">
        <v>357</v>
      </c>
      <c r="AR30" s="121" t="s">
        <v>348</v>
      </c>
      <c r="AS30" s="121" t="s">
        <v>357</v>
      </c>
    </row>
    <row r="31" spans="1:45" ht="16.5" customHeight="1">
      <c r="A31" s="587" t="s">
        <v>178</v>
      </c>
      <c r="B31" s="588"/>
      <c r="C31" s="97">
        <v>13095</v>
      </c>
      <c r="D31" s="97">
        <v>5578</v>
      </c>
      <c r="E31" s="97">
        <v>7517</v>
      </c>
      <c r="F31" s="97">
        <f>(F32+F33)/2</f>
        <v>6020</v>
      </c>
      <c r="G31" s="97">
        <f>G32+G33</f>
        <v>2380</v>
      </c>
      <c r="H31" s="97">
        <f>SUM(H32:H33)</f>
        <v>25512</v>
      </c>
      <c r="I31" s="97">
        <f>SUM(I32:I33)</f>
        <v>14488</v>
      </c>
      <c r="J31" s="97">
        <f>SUM(J32:J33)</f>
        <v>4255</v>
      </c>
      <c r="K31" s="97">
        <f>SUM(K32:K33)</f>
        <v>6769</v>
      </c>
      <c r="L31" s="388">
        <f>SUM(M31:O31)</f>
        <v>3934730</v>
      </c>
      <c r="M31" s="394">
        <f>SUM(M32:M33)</f>
        <v>1310541</v>
      </c>
      <c r="N31" s="388">
        <f>SUM(N32:N33)</f>
        <v>902067</v>
      </c>
      <c r="O31" s="388">
        <f>SUM(O32:O33)</f>
        <v>1722122</v>
      </c>
      <c r="Q31" s="587" t="s">
        <v>178</v>
      </c>
      <c r="R31" s="588"/>
      <c r="S31" s="98">
        <f aca="true" t="shared" si="6" ref="S31:AS31">SUM(S32:S33)</f>
        <v>136</v>
      </c>
      <c r="T31" s="98">
        <f t="shared" si="6"/>
        <v>4</v>
      </c>
      <c r="U31" s="98">
        <f t="shared" si="6"/>
        <v>1</v>
      </c>
      <c r="V31" s="98">
        <f t="shared" si="6"/>
        <v>11</v>
      </c>
      <c r="W31" s="98">
        <f t="shared" si="6"/>
        <v>8</v>
      </c>
      <c r="X31" s="98">
        <f t="shared" si="6"/>
        <v>29</v>
      </c>
      <c r="Y31" s="98">
        <f t="shared" si="6"/>
        <v>10</v>
      </c>
      <c r="Z31" s="98">
        <f t="shared" si="6"/>
        <v>11</v>
      </c>
      <c r="AA31" s="98">
        <f t="shared" si="6"/>
        <v>6</v>
      </c>
      <c r="AB31" s="98">
        <f t="shared" si="6"/>
        <v>3</v>
      </c>
      <c r="AC31" s="152" t="s">
        <v>316</v>
      </c>
      <c r="AD31" s="98">
        <f t="shared" si="6"/>
        <v>4</v>
      </c>
      <c r="AE31" s="98">
        <f t="shared" si="6"/>
        <v>4</v>
      </c>
      <c r="AF31" s="152" t="s">
        <v>316</v>
      </c>
      <c r="AG31" s="152" t="s">
        <v>316</v>
      </c>
      <c r="AH31" s="98">
        <f t="shared" si="6"/>
        <v>1</v>
      </c>
      <c r="AI31" s="98">
        <f t="shared" si="6"/>
        <v>2</v>
      </c>
      <c r="AJ31" s="98">
        <f t="shared" si="6"/>
        <v>2</v>
      </c>
      <c r="AK31" s="98">
        <f t="shared" si="6"/>
        <v>15</v>
      </c>
      <c r="AL31" s="152" t="s">
        <v>316</v>
      </c>
      <c r="AM31" s="98">
        <f t="shared" si="6"/>
        <v>3</v>
      </c>
      <c r="AN31" s="152" t="s">
        <v>316</v>
      </c>
      <c r="AO31" s="98">
        <f t="shared" si="6"/>
        <v>12</v>
      </c>
      <c r="AP31" s="98">
        <f t="shared" si="6"/>
        <v>2</v>
      </c>
      <c r="AQ31" s="98">
        <f t="shared" si="6"/>
        <v>4</v>
      </c>
      <c r="AR31" s="98">
        <f t="shared" si="6"/>
        <v>2</v>
      </c>
      <c r="AS31" s="98">
        <f t="shared" si="6"/>
        <v>2</v>
      </c>
    </row>
    <row r="32" spans="1:45" ht="16.5" customHeight="1">
      <c r="A32" s="154"/>
      <c r="B32" s="138" t="s">
        <v>179</v>
      </c>
      <c r="C32" s="132">
        <v>8343</v>
      </c>
      <c r="D32" s="133">
        <v>3541</v>
      </c>
      <c r="E32" s="133">
        <v>4802</v>
      </c>
      <c r="F32" s="133">
        <v>5640</v>
      </c>
      <c r="G32" s="133">
        <v>1518</v>
      </c>
      <c r="H32" s="133">
        <f>SUM(I32:K32)</f>
        <v>16265</v>
      </c>
      <c r="I32" s="133">
        <v>9310</v>
      </c>
      <c r="J32" s="133">
        <v>2340</v>
      </c>
      <c r="K32" s="133">
        <v>4615</v>
      </c>
      <c r="L32" s="390">
        <f>SUM(M32:O32)</f>
        <v>2484612</v>
      </c>
      <c r="M32" s="391">
        <v>813393</v>
      </c>
      <c r="N32" s="390">
        <v>486573</v>
      </c>
      <c r="O32" s="391">
        <v>1184646</v>
      </c>
      <c r="Q32" s="154"/>
      <c r="R32" s="138" t="s">
        <v>179</v>
      </c>
      <c r="S32" s="125">
        <f>SUM(T32:AS32)</f>
        <v>88</v>
      </c>
      <c r="T32" s="153">
        <v>3</v>
      </c>
      <c r="U32" s="153">
        <v>1</v>
      </c>
      <c r="V32" s="153">
        <v>9</v>
      </c>
      <c r="W32" s="153">
        <v>7</v>
      </c>
      <c r="X32" s="153">
        <v>17</v>
      </c>
      <c r="Y32" s="153">
        <v>4</v>
      </c>
      <c r="Z32" s="153">
        <v>8</v>
      </c>
      <c r="AA32" s="153">
        <v>3</v>
      </c>
      <c r="AB32" s="153">
        <v>3</v>
      </c>
      <c r="AC32" s="153" t="s">
        <v>316</v>
      </c>
      <c r="AD32" s="153">
        <v>2</v>
      </c>
      <c r="AE32" s="153">
        <v>2</v>
      </c>
      <c r="AF32" s="153" t="s">
        <v>316</v>
      </c>
      <c r="AG32" s="153" t="s">
        <v>316</v>
      </c>
      <c r="AH32" s="153">
        <v>1</v>
      </c>
      <c r="AI32" s="153">
        <v>1</v>
      </c>
      <c r="AJ32" s="153">
        <v>1</v>
      </c>
      <c r="AK32" s="153">
        <v>10</v>
      </c>
      <c r="AL32" s="153" t="s">
        <v>316</v>
      </c>
      <c r="AM32" s="153">
        <v>1</v>
      </c>
      <c r="AN32" s="153" t="s">
        <v>316</v>
      </c>
      <c r="AO32" s="153">
        <v>8</v>
      </c>
      <c r="AP32" s="153">
        <v>1</v>
      </c>
      <c r="AQ32" s="153">
        <v>2</v>
      </c>
      <c r="AR32" s="153">
        <v>2</v>
      </c>
      <c r="AS32" s="153">
        <v>2</v>
      </c>
    </row>
    <row r="33" spans="1:45" ht="16.5" customHeight="1">
      <c r="A33" s="154"/>
      <c r="B33" s="102" t="s">
        <v>180</v>
      </c>
      <c r="C33" s="132">
        <v>4752</v>
      </c>
      <c r="D33" s="133">
        <v>2037</v>
      </c>
      <c r="E33" s="133">
        <v>2715</v>
      </c>
      <c r="F33" s="133">
        <v>6400</v>
      </c>
      <c r="G33" s="133">
        <v>862</v>
      </c>
      <c r="H33" s="133">
        <f>SUM(I33:K33)</f>
        <v>9247</v>
      </c>
      <c r="I33" s="133">
        <v>5178</v>
      </c>
      <c r="J33" s="133">
        <v>1915</v>
      </c>
      <c r="K33" s="133">
        <v>2154</v>
      </c>
      <c r="L33" s="390">
        <f>SUM(M33:O33)</f>
        <v>1450118</v>
      </c>
      <c r="M33" s="390">
        <v>497148</v>
      </c>
      <c r="N33" s="390">
        <v>415494</v>
      </c>
      <c r="O33" s="391">
        <v>537476</v>
      </c>
      <c r="Q33" s="154"/>
      <c r="R33" s="102" t="s">
        <v>180</v>
      </c>
      <c r="S33" s="125">
        <f>SUM(T33:AS33)</f>
        <v>48</v>
      </c>
      <c r="T33" s="153">
        <v>1</v>
      </c>
      <c r="U33" s="152" t="s">
        <v>316</v>
      </c>
      <c r="V33" s="153">
        <v>2</v>
      </c>
      <c r="W33" s="153">
        <v>1</v>
      </c>
      <c r="X33" s="153">
        <v>12</v>
      </c>
      <c r="Y33" s="153">
        <v>6</v>
      </c>
      <c r="Z33" s="153">
        <v>3</v>
      </c>
      <c r="AA33" s="153">
        <v>3</v>
      </c>
      <c r="AB33" s="153" t="s">
        <v>484</v>
      </c>
      <c r="AC33" s="153" t="s">
        <v>316</v>
      </c>
      <c r="AD33" s="153">
        <v>2</v>
      </c>
      <c r="AE33" s="153">
        <v>2</v>
      </c>
      <c r="AF33" s="153" t="s">
        <v>316</v>
      </c>
      <c r="AG33" s="153" t="s">
        <v>316</v>
      </c>
      <c r="AH33" s="153" t="s">
        <v>484</v>
      </c>
      <c r="AI33" s="153">
        <v>1</v>
      </c>
      <c r="AJ33" s="153">
        <v>1</v>
      </c>
      <c r="AK33" s="153">
        <v>5</v>
      </c>
      <c r="AL33" s="153" t="s">
        <v>316</v>
      </c>
      <c r="AM33" s="153">
        <v>2</v>
      </c>
      <c r="AN33" s="153" t="s">
        <v>316</v>
      </c>
      <c r="AO33" s="153">
        <v>4</v>
      </c>
      <c r="AP33" s="153">
        <v>1</v>
      </c>
      <c r="AQ33" s="153">
        <v>2</v>
      </c>
      <c r="AR33" s="153" t="s">
        <v>316</v>
      </c>
      <c r="AS33" s="152" t="s">
        <v>316</v>
      </c>
    </row>
    <row r="34" spans="1:45" ht="16.5" customHeight="1">
      <c r="A34" s="154"/>
      <c r="B34" s="151"/>
      <c r="C34" s="133"/>
      <c r="D34" s="133"/>
      <c r="E34" s="133"/>
      <c r="F34" s="133"/>
      <c r="G34" s="133"/>
      <c r="H34" s="133"/>
      <c r="I34" s="133"/>
      <c r="J34" s="133" t="s">
        <v>357</v>
      </c>
      <c r="K34" s="133"/>
      <c r="L34" s="393"/>
      <c r="M34" s="390" t="s">
        <v>486</v>
      </c>
      <c r="N34" s="393"/>
      <c r="O34" s="393"/>
      <c r="Q34" s="154"/>
      <c r="R34" s="151"/>
      <c r="S34" s="98"/>
      <c r="T34" s="153"/>
      <c r="U34" s="153" t="s">
        <v>357</v>
      </c>
      <c r="V34" s="153"/>
      <c r="W34" s="153"/>
      <c r="X34" s="153"/>
      <c r="Y34" s="153"/>
      <c r="Z34" s="153" t="s">
        <v>357</v>
      </c>
      <c r="AA34" s="121" t="s">
        <v>357</v>
      </c>
      <c r="AB34" s="121" t="s">
        <v>357</v>
      </c>
      <c r="AC34" s="121" t="s">
        <v>357</v>
      </c>
      <c r="AD34" s="121" t="s">
        <v>357</v>
      </c>
      <c r="AE34" s="121" t="s">
        <v>357</v>
      </c>
      <c r="AF34" s="121"/>
      <c r="AG34" s="121" t="s">
        <v>357</v>
      </c>
      <c r="AH34" s="121"/>
      <c r="AI34" s="121" t="s">
        <v>357</v>
      </c>
      <c r="AJ34" s="121" t="s">
        <v>357</v>
      </c>
      <c r="AK34" s="121" t="s">
        <v>357</v>
      </c>
      <c r="AL34" s="121" t="s">
        <v>357</v>
      </c>
      <c r="AM34" s="121" t="s">
        <v>357</v>
      </c>
      <c r="AN34" s="121"/>
      <c r="AO34" s="121" t="s">
        <v>357</v>
      </c>
      <c r="AP34" s="121" t="s">
        <v>357</v>
      </c>
      <c r="AQ34" s="121" t="s">
        <v>357</v>
      </c>
      <c r="AR34" s="121" t="s">
        <v>357</v>
      </c>
      <c r="AS34" s="121" t="s">
        <v>357</v>
      </c>
    </row>
    <row r="35" spans="1:45" ht="16.5" customHeight="1">
      <c r="A35" s="587" t="s">
        <v>182</v>
      </c>
      <c r="B35" s="588"/>
      <c r="C35" s="97">
        <v>6115</v>
      </c>
      <c r="D35" s="97">
        <v>2639</v>
      </c>
      <c r="E35" s="97">
        <v>3476</v>
      </c>
      <c r="F35" s="97">
        <v>6400</v>
      </c>
      <c r="G35" s="97">
        <v>1155</v>
      </c>
      <c r="H35" s="97">
        <f>SUM(H36)</f>
        <v>11911</v>
      </c>
      <c r="I35" s="97">
        <f>SUM(I36)</f>
        <v>7066</v>
      </c>
      <c r="J35" s="97">
        <f>SUM(J36)</f>
        <v>1556</v>
      </c>
      <c r="K35" s="97">
        <f>SUM(K36)</f>
        <v>3289</v>
      </c>
      <c r="L35" s="394">
        <f>SUM(M35:O35)</f>
        <v>1887282</v>
      </c>
      <c r="M35" s="394">
        <f>SUM(M36)</f>
        <v>684989</v>
      </c>
      <c r="N35" s="394">
        <f>SUM(N36)</f>
        <v>351588</v>
      </c>
      <c r="O35" s="388">
        <f>SUM(O36)</f>
        <v>850705</v>
      </c>
      <c r="Q35" s="587" t="s">
        <v>182</v>
      </c>
      <c r="R35" s="588"/>
      <c r="S35" s="97">
        <f aca="true" t="shared" si="7" ref="S35:AS35">S36</f>
        <v>39</v>
      </c>
      <c r="T35" s="97">
        <f t="shared" si="7"/>
        <v>1</v>
      </c>
      <c r="U35" s="97">
        <f t="shared" si="7"/>
        <v>1</v>
      </c>
      <c r="V35" s="97">
        <f t="shared" si="7"/>
        <v>1</v>
      </c>
      <c r="W35" s="97" t="str">
        <f t="shared" si="7"/>
        <v>－</v>
      </c>
      <c r="X35" s="97">
        <f t="shared" si="7"/>
        <v>13</v>
      </c>
      <c r="Y35" s="97">
        <f t="shared" si="7"/>
        <v>4</v>
      </c>
      <c r="Z35" s="97">
        <f t="shared" si="7"/>
        <v>3</v>
      </c>
      <c r="AA35" s="97">
        <f t="shared" si="7"/>
        <v>2</v>
      </c>
      <c r="AB35" s="97">
        <f t="shared" si="7"/>
        <v>1</v>
      </c>
      <c r="AC35" s="97" t="str">
        <f t="shared" si="7"/>
        <v>－</v>
      </c>
      <c r="AD35" s="97" t="str">
        <f t="shared" si="7"/>
        <v>－</v>
      </c>
      <c r="AE35" s="97" t="str">
        <f t="shared" si="7"/>
        <v>－</v>
      </c>
      <c r="AF35" s="97" t="str">
        <f t="shared" si="7"/>
        <v>－</v>
      </c>
      <c r="AG35" s="97" t="str">
        <f t="shared" si="7"/>
        <v>－</v>
      </c>
      <c r="AH35" s="97" t="str">
        <f t="shared" si="7"/>
        <v>－</v>
      </c>
      <c r="AI35" s="97" t="str">
        <f t="shared" si="7"/>
        <v>－</v>
      </c>
      <c r="AJ35" s="97">
        <f t="shared" si="7"/>
        <v>2</v>
      </c>
      <c r="AK35" s="97">
        <f t="shared" si="7"/>
        <v>4</v>
      </c>
      <c r="AL35" s="97" t="str">
        <f t="shared" si="7"/>
        <v>－</v>
      </c>
      <c r="AM35" s="97">
        <f t="shared" si="7"/>
        <v>1</v>
      </c>
      <c r="AN35" s="97" t="str">
        <f t="shared" si="7"/>
        <v>－</v>
      </c>
      <c r="AO35" s="97">
        <f t="shared" si="7"/>
        <v>3</v>
      </c>
      <c r="AP35" s="97">
        <f t="shared" si="7"/>
        <v>1</v>
      </c>
      <c r="AQ35" s="97">
        <f t="shared" si="7"/>
        <v>1</v>
      </c>
      <c r="AR35" s="97">
        <f t="shared" si="7"/>
        <v>1</v>
      </c>
      <c r="AS35" s="97" t="str">
        <f t="shared" si="7"/>
        <v>－</v>
      </c>
    </row>
    <row r="36" spans="1:45" ht="16.5" customHeight="1">
      <c r="A36" s="101"/>
      <c r="B36" s="138" t="s">
        <v>183</v>
      </c>
      <c r="C36" s="132">
        <v>6115</v>
      </c>
      <c r="D36" s="133">
        <v>2639</v>
      </c>
      <c r="E36" s="133">
        <v>3476</v>
      </c>
      <c r="F36" s="133">
        <v>6400</v>
      </c>
      <c r="G36" s="133">
        <v>1155</v>
      </c>
      <c r="H36" s="133">
        <f>SUM(I36:K36)</f>
        <v>11911</v>
      </c>
      <c r="I36" s="133">
        <v>7066</v>
      </c>
      <c r="J36" s="133">
        <v>1556</v>
      </c>
      <c r="K36" s="133">
        <v>3289</v>
      </c>
      <c r="L36" s="390">
        <f>SUM(M36:O36)</f>
        <v>1887282</v>
      </c>
      <c r="M36" s="390">
        <v>684989</v>
      </c>
      <c r="N36" s="390">
        <v>351588</v>
      </c>
      <c r="O36" s="391">
        <v>850705</v>
      </c>
      <c r="Q36" s="101"/>
      <c r="R36" s="138" t="s">
        <v>183</v>
      </c>
      <c r="S36" s="125">
        <f>SUM(T36:AS36)</f>
        <v>39</v>
      </c>
      <c r="T36" s="153">
        <v>1</v>
      </c>
      <c r="U36" s="153">
        <v>1</v>
      </c>
      <c r="V36" s="153">
        <v>1</v>
      </c>
      <c r="W36" s="153" t="s">
        <v>306</v>
      </c>
      <c r="X36" s="153">
        <v>13</v>
      </c>
      <c r="Y36" s="153">
        <v>4</v>
      </c>
      <c r="Z36" s="153">
        <v>3</v>
      </c>
      <c r="AA36" s="153">
        <v>2</v>
      </c>
      <c r="AB36" s="153">
        <v>1</v>
      </c>
      <c r="AC36" s="153" t="s">
        <v>316</v>
      </c>
      <c r="AD36" s="153" t="s">
        <v>316</v>
      </c>
      <c r="AE36" s="153" t="s">
        <v>316</v>
      </c>
      <c r="AF36" s="153" t="s">
        <v>316</v>
      </c>
      <c r="AG36" s="153" t="s">
        <v>316</v>
      </c>
      <c r="AH36" s="153" t="s">
        <v>306</v>
      </c>
      <c r="AI36" s="153" t="s">
        <v>316</v>
      </c>
      <c r="AJ36" s="153">
        <v>2</v>
      </c>
      <c r="AK36" s="153">
        <v>4</v>
      </c>
      <c r="AL36" s="153" t="s">
        <v>316</v>
      </c>
      <c r="AM36" s="153">
        <v>1</v>
      </c>
      <c r="AN36" s="153" t="s">
        <v>316</v>
      </c>
      <c r="AO36" s="153">
        <v>3</v>
      </c>
      <c r="AP36" s="153">
        <v>1</v>
      </c>
      <c r="AQ36" s="153">
        <v>1</v>
      </c>
      <c r="AR36" s="153">
        <v>1</v>
      </c>
      <c r="AS36" s="153" t="s">
        <v>316</v>
      </c>
    </row>
    <row r="37" spans="1:45" ht="16.5" customHeight="1">
      <c r="A37" s="101"/>
      <c r="B37" s="151"/>
      <c r="C37" s="133" t="s">
        <v>201</v>
      </c>
      <c r="D37" s="133" t="s">
        <v>201</v>
      </c>
      <c r="E37" s="133"/>
      <c r="F37" s="133" t="s">
        <v>310</v>
      </c>
      <c r="G37" s="133"/>
      <c r="H37" s="133"/>
      <c r="I37" s="133"/>
      <c r="J37" s="133"/>
      <c r="K37" s="133" t="s">
        <v>357</v>
      </c>
      <c r="L37" s="393"/>
      <c r="N37" s="393"/>
      <c r="O37" s="393"/>
      <c r="Q37" s="101"/>
      <c r="R37" s="151"/>
      <c r="S37" s="98"/>
      <c r="T37" s="153"/>
      <c r="U37" s="153"/>
      <c r="V37" s="153"/>
      <c r="W37" s="153"/>
      <c r="X37" s="153"/>
      <c r="Y37" s="153"/>
      <c r="Z37" s="153"/>
      <c r="AA37" s="121" t="s">
        <v>357</v>
      </c>
      <c r="AB37" s="121" t="s">
        <v>357</v>
      </c>
      <c r="AC37" s="121" t="s">
        <v>357</v>
      </c>
      <c r="AD37" s="121" t="s">
        <v>357</v>
      </c>
      <c r="AE37" s="121" t="s">
        <v>357</v>
      </c>
      <c r="AF37" s="121"/>
      <c r="AG37" s="121" t="s">
        <v>357</v>
      </c>
      <c r="AH37" s="121"/>
      <c r="AI37" s="121" t="s">
        <v>357</v>
      </c>
      <c r="AJ37" s="121" t="s">
        <v>357</v>
      </c>
      <c r="AK37" s="121"/>
      <c r="AL37" s="121" t="s">
        <v>357</v>
      </c>
      <c r="AM37" s="121" t="s">
        <v>357</v>
      </c>
      <c r="AN37" s="121"/>
      <c r="AO37" s="121" t="s">
        <v>357</v>
      </c>
      <c r="AP37" s="121" t="s">
        <v>357</v>
      </c>
      <c r="AQ37" s="121" t="s">
        <v>357</v>
      </c>
      <c r="AR37" s="121" t="s">
        <v>357</v>
      </c>
      <c r="AS37" s="121" t="s">
        <v>357</v>
      </c>
    </row>
    <row r="38" spans="1:45" ht="16.5" customHeight="1">
      <c r="A38" s="587" t="s">
        <v>184</v>
      </c>
      <c r="B38" s="588"/>
      <c r="C38" s="97">
        <v>11877</v>
      </c>
      <c r="D38" s="97">
        <v>4879</v>
      </c>
      <c r="E38" s="97">
        <v>6998</v>
      </c>
      <c r="F38" s="97">
        <f>(F39+F40)/2</f>
        <v>5350</v>
      </c>
      <c r="G38" s="97">
        <f>G39+G40</f>
        <v>1894</v>
      </c>
      <c r="H38" s="97">
        <f>SUM(H39:H40)</f>
        <v>22000</v>
      </c>
      <c r="I38" s="97">
        <f>SUM(I39:I40)</f>
        <v>12057</v>
      </c>
      <c r="J38" s="97">
        <f>SUM(J39:J40)</f>
        <v>3901</v>
      </c>
      <c r="K38" s="97">
        <f>SUM(K39:K40)</f>
        <v>6042</v>
      </c>
      <c r="L38" s="388">
        <f>SUM(M38:O38)</f>
        <v>3450596</v>
      </c>
      <c r="M38" s="394">
        <f>SUM(M39:M40)</f>
        <v>1194221</v>
      </c>
      <c r="N38" s="388">
        <f>SUM(N39:N40)</f>
        <v>640993</v>
      </c>
      <c r="O38" s="388">
        <f>SUM(O39:O40)</f>
        <v>1615382</v>
      </c>
      <c r="Q38" s="587" t="s">
        <v>184</v>
      </c>
      <c r="R38" s="588"/>
      <c r="S38" s="98">
        <f aca="true" t="shared" si="8" ref="S38:AS38">SUM(S39:S40)</f>
        <v>147</v>
      </c>
      <c r="T38" s="98">
        <f t="shared" si="8"/>
        <v>11</v>
      </c>
      <c r="U38" s="98">
        <f t="shared" si="8"/>
        <v>1</v>
      </c>
      <c r="V38" s="98">
        <f t="shared" si="8"/>
        <v>13</v>
      </c>
      <c r="W38" s="98">
        <f t="shared" si="8"/>
        <v>9</v>
      </c>
      <c r="X38" s="98">
        <f t="shared" si="8"/>
        <v>39</v>
      </c>
      <c r="Y38" s="98">
        <f t="shared" si="8"/>
        <v>9</v>
      </c>
      <c r="Z38" s="98">
        <f t="shared" si="8"/>
        <v>9</v>
      </c>
      <c r="AA38" s="98">
        <f t="shared" si="8"/>
        <v>4</v>
      </c>
      <c r="AB38" s="98">
        <f t="shared" si="8"/>
        <v>3</v>
      </c>
      <c r="AC38" s="98">
        <f t="shared" si="8"/>
        <v>3</v>
      </c>
      <c r="AD38" s="98">
        <f t="shared" si="8"/>
        <v>3</v>
      </c>
      <c r="AE38" s="98">
        <f t="shared" si="8"/>
        <v>2</v>
      </c>
      <c r="AF38" s="152" t="s">
        <v>316</v>
      </c>
      <c r="AG38" s="152" t="s">
        <v>316</v>
      </c>
      <c r="AH38" s="98">
        <f t="shared" si="8"/>
        <v>2</v>
      </c>
      <c r="AI38" s="98">
        <f t="shared" si="8"/>
        <v>3</v>
      </c>
      <c r="AJ38" s="98">
        <f t="shared" si="8"/>
        <v>3</v>
      </c>
      <c r="AK38" s="98">
        <f t="shared" si="8"/>
        <v>9</v>
      </c>
      <c r="AL38" s="98">
        <f t="shared" si="8"/>
        <v>1</v>
      </c>
      <c r="AM38" s="98">
        <f t="shared" si="8"/>
        <v>1</v>
      </c>
      <c r="AN38" s="152" t="s">
        <v>316</v>
      </c>
      <c r="AO38" s="98">
        <f t="shared" si="8"/>
        <v>13</v>
      </c>
      <c r="AP38" s="98">
        <f t="shared" si="8"/>
        <v>2</v>
      </c>
      <c r="AQ38" s="98">
        <f t="shared" si="8"/>
        <v>4</v>
      </c>
      <c r="AR38" s="98">
        <f t="shared" si="8"/>
        <v>2</v>
      </c>
      <c r="AS38" s="98">
        <f t="shared" si="8"/>
        <v>1</v>
      </c>
    </row>
    <row r="39" spans="1:45" ht="16.5" customHeight="1">
      <c r="A39" s="101"/>
      <c r="B39" s="138" t="s">
        <v>185</v>
      </c>
      <c r="C39" s="395">
        <v>3916</v>
      </c>
      <c r="D39" s="133">
        <v>1608</v>
      </c>
      <c r="E39" s="133">
        <v>2308</v>
      </c>
      <c r="F39" s="133">
        <v>5700</v>
      </c>
      <c r="G39" s="133">
        <v>722</v>
      </c>
      <c r="H39" s="133">
        <f>SUM(I39:K39)</f>
        <v>7754</v>
      </c>
      <c r="I39" s="133">
        <v>4310</v>
      </c>
      <c r="J39" s="133">
        <v>1351</v>
      </c>
      <c r="K39" s="133">
        <v>2093</v>
      </c>
      <c r="L39" s="390">
        <f>SUM(M39:O39)</f>
        <v>1250151</v>
      </c>
      <c r="M39" s="390">
        <v>424112</v>
      </c>
      <c r="N39" s="390">
        <v>272040</v>
      </c>
      <c r="O39" s="391">
        <v>553999</v>
      </c>
      <c r="Q39" s="101"/>
      <c r="R39" s="138" t="s">
        <v>185</v>
      </c>
      <c r="S39" s="125">
        <f>SUM(T39:AS39)</f>
        <v>55</v>
      </c>
      <c r="T39" s="153">
        <v>5</v>
      </c>
      <c r="U39" s="152" t="s">
        <v>316</v>
      </c>
      <c r="V39" s="152">
        <v>4</v>
      </c>
      <c r="W39" s="152">
        <v>3</v>
      </c>
      <c r="X39" s="152">
        <v>15</v>
      </c>
      <c r="Y39" s="152">
        <v>4</v>
      </c>
      <c r="Z39" s="152">
        <v>5</v>
      </c>
      <c r="AA39" s="153">
        <v>1</v>
      </c>
      <c r="AB39" s="153">
        <v>2</v>
      </c>
      <c r="AC39" s="153">
        <v>1</v>
      </c>
      <c r="AD39" s="153" t="s">
        <v>316</v>
      </c>
      <c r="AE39" s="153">
        <v>1</v>
      </c>
      <c r="AF39" s="153" t="s">
        <v>316</v>
      </c>
      <c r="AG39" s="153" t="s">
        <v>316</v>
      </c>
      <c r="AH39" s="153" t="s">
        <v>306</v>
      </c>
      <c r="AI39" s="153" t="s">
        <v>316</v>
      </c>
      <c r="AJ39" s="153">
        <v>1</v>
      </c>
      <c r="AK39" s="153">
        <v>2</v>
      </c>
      <c r="AL39" s="153">
        <v>1</v>
      </c>
      <c r="AM39" s="153">
        <v>1</v>
      </c>
      <c r="AN39" s="153" t="s">
        <v>316</v>
      </c>
      <c r="AO39" s="153">
        <v>5</v>
      </c>
      <c r="AP39" s="153">
        <v>1</v>
      </c>
      <c r="AQ39" s="153">
        <v>1</v>
      </c>
      <c r="AR39" s="153">
        <v>2</v>
      </c>
      <c r="AS39" s="153" t="s">
        <v>316</v>
      </c>
    </row>
    <row r="40" spans="1:45" ht="15" customHeight="1">
      <c r="A40" s="103"/>
      <c r="B40" s="155" t="s">
        <v>186</v>
      </c>
      <c r="C40" s="396">
        <v>7961</v>
      </c>
      <c r="D40" s="263">
        <v>3271</v>
      </c>
      <c r="E40" s="263">
        <v>4690</v>
      </c>
      <c r="F40" s="263">
        <v>5000</v>
      </c>
      <c r="G40" s="263">
        <v>1172</v>
      </c>
      <c r="H40" s="397">
        <f>SUM(I40:K40)</f>
        <v>14246</v>
      </c>
      <c r="I40" s="397">
        <v>7747</v>
      </c>
      <c r="J40" s="397">
        <v>2550</v>
      </c>
      <c r="K40" s="397">
        <v>3949</v>
      </c>
      <c r="L40" s="398">
        <f>SUM(M40:O40)</f>
        <v>2200445</v>
      </c>
      <c r="M40" s="398">
        <v>770109</v>
      </c>
      <c r="N40" s="398">
        <v>368953</v>
      </c>
      <c r="O40" s="399">
        <v>1061383</v>
      </c>
      <c r="Q40" s="103"/>
      <c r="R40" s="155" t="s">
        <v>186</v>
      </c>
      <c r="S40" s="400">
        <f>SUM(T40:AS40)</f>
        <v>92</v>
      </c>
      <c r="T40" s="264">
        <v>6</v>
      </c>
      <c r="U40" s="265">
        <v>1</v>
      </c>
      <c r="V40" s="265">
        <v>9</v>
      </c>
      <c r="W40" s="265">
        <v>6</v>
      </c>
      <c r="X40" s="265">
        <v>24</v>
      </c>
      <c r="Y40" s="265">
        <v>5</v>
      </c>
      <c r="Z40" s="156">
        <v>4</v>
      </c>
      <c r="AA40" s="156">
        <v>3</v>
      </c>
      <c r="AB40" s="156">
        <v>1</v>
      </c>
      <c r="AC40" s="156">
        <v>2</v>
      </c>
      <c r="AD40" s="156">
        <v>3</v>
      </c>
      <c r="AE40" s="156">
        <v>1</v>
      </c>
      <c r="AF40" s="156" t="s">
        <v>316</v>
      </c>
      <c r="AG40" s="156" t="s">
        <v>316</v>
      </c>
      <c r="AH40" s="156">
        <v>2</v>
      </c>
      <c r="AI40" s="156">
        <v>3</v>
      </c>
      <c r="AJ40" s="156">
        <v>2</v>
      </c>
      <c r="AK40" s="156">
        <v>7</v>
      </c>
      <c r="AL40" s="156" t="s">
        <v>316</v>
      </c>
      <c r="AM40" s="156" t="s">
        <v>316</v>
      </c>
      <c r="AN40" s="156" t="s">
        <v>316</v>
      </c>
      <c r="AO40" s="156">
        <v>8</v>
      </c>
      <c r="AP40" s="156">
        <v>1</v>
      </c>
      <c r="AQ40" s="156">
        <v>3</v>
      </c>
      <c r="AR40" s="156" t="s">
        <v>316</v>
      </c>
      <c r="AS40" s="156">
        <v>1</v>
      </c>
    </row>
    <row r="41" spans="1:17" ht="15" customHeight="1">
      <c r="A41" s="131" t="s">
        <v>417</v>
      </c>
      <c r="B41" s="131"/>
      <c r="C41" s="157"/>
      <c r="D41" s="157"/>
      <c r="E41" s="157"/>
      <c r="H41" s="157"/>
      <c r="I41" s="157"/>
      <c r="J41" s="157"/>
      <c r="K41" s="157"/>
      <c r="L41" s="131"/>
      <c r="M41" s="131"/>
      <c r="N41" s="131"/>
      <c r="Q41" s="130" t="s">
        <v>332</v>
      </c>
    </row>
    <row r="42" spans="1:17" ht="15" customHeight="1">
      <c r="A42" s="131" t="s">
        <v>275</v>
      </c>
      <c r="B42" s="131"/>
      <c r="C42" s="157"/>
      <c r="D42" s="157"/>
      <c r="E42" s="157"/>
      <c r="F42" s="158"/>
      <c r="G42" s="158"/>
      <c r="H42" s="158"/>
      <c r="I42" s="158"/>
      <c r="J42" s="158"/>
      <c r="K42" s="158"/>
      <c r="L42" s="131"/>
      <c r="M42" s="131"/>
      <c r="N42" s="131"/>
      <c r="Q42" s="130" t="s">
        <v>307</v>
      </c>
    </row>
    <row r="43" spans="1:17" ht="15" customHeight="1">
      <c r="A43" s="131" t="s">
        <v>378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31"/>
      <c r="M43" s="131"/>
      <c r="N43" s="131"/>
      <c r="Q43" s="128" t="s">
        <v>189</v>
      </c>
    </row>
    <row r="44" spans="1:14" ht="15" customHeight="1">
      <c r="A44" s="131" t="s">
        <v>379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31"/>
      <c r="M44" s="131"/>
      <c r="N44" s="131"/>
    </row>
    <row r="45" spans="1:14" ht="15" customHeight="1">
      <c r="A45" s="131" t="s">
        <v>596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 ht="15" customHeight="1">
      <c r="A46" s="130" t="s">
        <v>347</v>
      </c>
      <c r="F46" s="131"/>
      <c r="G46" s="131"/>
      <c r="H46" s="131"/>
      <c r="I46" s="131"/>
      <c r="J46" s="131"/>
      <c r="K46" s="131"/>
      <c r="L46" s="131"/>
      <c r="M46" s="131"/>
      <c r="N46" s="131"/>
    </row>
    <row r="47" ht="15" customHeight="1">
      <c r="A47" s="128" t="s">
        <v>189</v>
      </c>
    </row>
    <row r="48" ht="16.5" customHeight="1"/>
    <row r="49" ht="16.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5" customHeight="1"/>
    <row r="59" ht="14.25" customHeight="1"/>
    <row r="63" ht="14.25" customHeight="1"/>
  </sheetData>
  <sheetProtection/>
  <mergeCells count="90">
    <mergeCell ref="A2:O2"/>
    <mergeCell ref="Q2:AS2"/>
    <mergeCell ref="A3:O3"/>
    <mergeCell ref="Q3:AS3"/>
    <mergeCell ref="A5:B8"/>
    <mergeCell ref="C5:E6"/>
    <mergeCell ref="F5:F8"/>
    <mergeCell ref="G5:G8"/>
    <mergeCell ref="H5:K6"/>
    <mergeCell ref="L5:O6"/>
    <mergeCell ref="Q5:R8"/>
    <mergeCell ref="S5:S8"/>
    <mergeCell ref="T5:AE5"/>
    <mergeCell ref="AG5:AN5"/>
    <mergeCell ref="AO5:AO8"/>
    <mergeCell ref="AP5:AP8"/>
    <mergeCell ref="AC6:AC8"/>
    <mergeCell ref="AD6:AD8"/>
    <mergeCell ref="AE6:AE8"/>
    <mergeCell ref="AF6:AF8"/>
    <mergeCell ref="AQ5:AS5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G6:AG8"/>
    <mergeCell ref="AH6:AH8"/>
    <mergeCell ref="AI6:AI8"/>
    <mergeCell ref="AJ6:AJ8"/>
    <mergeCell ref="AK6:AK8"/>
    <mergeCell ref="AL6:AL8"/>
    <mergeCell ref="AM6:AM8"/>
    <mergeCell ref="AN6:AN8"/>
    <mergeCell ref="AQ6:AQ8"/>
    <mergeCell ref="AR6:AR8"/>
    <mergeCell ref="AS6:AS8"/>
    <mergeCell ref="C7:C8"/>
    <mergeCell ref="D7:D8"/>
    <mergeCell ref="E7:E8"/>
    <mergeCell ref="H7:H8"/>
    <mergeCell ref="I7:I8"/>
    <mergeCell ref="J7:J8"/>
    <mergeCell ref="K7:K8"/>
    <mergeCell ref="L7:L8"/>
    <mergeCell ref="M7:M8"/>
    <mergeCell ref="N7:N8"/>
    <mergeCell ref="O7:O8"/>
    <mergeCell ref="A9:B9"/>
    <mergeCell ref="Q9:R9"/>
    <mergeCell ref="A10:B10"/>
    <mergeCell ref="Q10:R10"/>
    <mergeCell ref="A11:B11"/>
    <mergeCell ref="Q11:R11"/>
    <mergeCell ref="A12:B12"/>
    <mergeCell ref="Q12:R12"/>
    <mergeCell ref="A13:B13"/>
    <mergeCell ref="Q13:R13"/>
    <mergeCell ref="A14:B14"/>
    <mergeCell ref="Q14:R14"/>
    <mergeCell ref="A15:B15"/>
    <mergeCell ref="Q15:R15"/>
    <mergeCell ref="A16:B16"/>
    <mergeCell ref="Q16:R16"/>
    <mergeCell ref="A17:B17"/>
    <mergeCell ref="Q17:R17"/>
    <mergeCell ref="A18:B18"/>
    <mergeCell ref="Q18:R18"/>
    <mergeCell ref="A19:B19"/>
    <mergeCell ref="Q19:R19"/>
    <mergeCell ref="A20:B20"/>
    <mergeCell ref="Q20:R20"/>
    <mergeCell ref="A21:B21"/>
    <mergeCell ref="Q21:R21"/>
    <mergeCell ref="A22:B22"/>
    <mergeCell ref="Q22:R22"/>
    <mergeCell ref="A24:B24"/>
    <mergeCell ref="Q24:R24"/>
    <mergeCell ref="A38:B38"/>
    <mergeCell ref="Q38:R38"/>
    <mergeCell ref="A27:B27"/>
    <mergeCell ref="Q27:R27"/>
    <mergeCell ref="A31:B31"/>
    <mergeCell ref="Q31:R31"/>
    <mergeCell ref="A35:B35"/>
    <mergeCell ref="Q35:R35"/>
  </mergeCells>
  <printOptions horizontalCentered="1" verticalCentered="1"/>
  <pageMargins left="0.3937007874015748" right="0.3937007874015748" top="0.984251968503937" bottom="0.984251968503937" header="0.5118110236220472" footer="0.5118110236220472"/>
  <pageSetup blackAndWhite="1" fitToHeight="1" fitToWidth="1" horizontalDpi="600" verticalDpi="600" orientation="landscape" paperSize="8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6"/>
  <sheetViews>
    <sheetView zoomScaleSheetLayoutView="100" zoomScalePageLayoutView="0" workbookViewId="0" topLeftCell="A1">
      <selection activeCell="G3" sqref="G3"/>
    </sheetView>
  </sheetViews>
  <sheetFormatPr defaultColWidth="10.59765625" defaultRowHeight="15"/>
  <cols>
    <col min="1" max="1" width="2.59765625" style="4" customWidth="1"/>
    <col min="2" max="2" width="11.59765625" style="4" customWidth="1"/>
    <col min="3" max="3" width="2.09765625" style="4" customWidth="1"/>
    <col min="4" max="4" width="13.59765625" style="4" customWidth="1"/>
    <col min="5" max="5" width="9.3984375" style="4" customWidth="1"/>
    <col min="6" max="6" width="11.59765625" style="4" customWidth="1"/>
    <col min="7" max="7" width="9.09765625" style="4" customWidth="1"/>
    <col min="8" max="8" width="12.59765625" style="4" customWidth="1"/>
    <col min="9" max="9" width="2.59765625" style="4" customWidth="1"/>
    <col min="10" max="10" width="6.59765625" style="4" customWidth="1"/>
    <col min="11" max="11" width="4.59765625" style="4" customWidth="1"/>
    <col min="12" max="12" width="5" style="4" customWidth="1"/>
    <col min="13" max="13" width="5.5" style="4" customWidth="1"/>
    <col min="14" max="14" width="2.09765625" style="4" customWidth="1"/>
    <col min="15" max="15" width="11.19921875" style="4" customWidth="1"/>
    <col min="16" max="16" width="4" style="4" customWidth="1"/>
    <col min="17" max="17" width="6.5" style="4" customWidth="1"/>
    <col min="18" max="19" width="4.59765625" style="4" customWidth="1"/>
    <col min="20" max="20" width="11.5" style="4" customWidth="1"/>
    <col min="21" max="21" width="15.59765625" style="4" customWidth="1"/>
    <col min="22" max="22" width="2.59765625" style="4" customWidth="1"/>
    <col min="23" max="23" width="15" style="4" customWidth="1"/>
    <col min="24" max="24" width="22.09765625" style="4" customWidth="1"/>
    <col min="25" max="25" width="20.5" style="4" customWidth="1"/>
    <col min="26" max="26" width="21.09765625" style="4" customWidth="1"/>
    <col min="27" max="27" width="18.5" style="4" customWidth="1"/>
    <col min="28" max="28" width="11.59765625" style="4" hidden="1" customWidth="1"/>
    <col min="29" max="30" width="10.59765625" style="4" hidden="1" customWidth="1"/>
    <col min="31" max="42" width="13.59765625" style="4" hidden="1" customWidth="1"/>
    <col min="43" max="43" width="15.59765625" style="4" hidden="1" customWidth="1"/>
    <col min="44" max="44" width="13.59765625" style="4" hidden="1" customWidth="1"/>
    <col min="45" max="50" width="13.59765625" style="4" customWidth="1"/>
    <col min="51" max="51" width="16.59765625" style="4" customWidth="1"/>
    <col min="52" max="52" width="15.59765625" style="4" customWidth="1"/>
    <col min="53" max="16384" width="10.59765625" style="4" customWidth="1"/>
  </cols>
  <sheetData>
    <row r="1" spans="1:27" s="10" customFormat="1" ht="19.5" customHeight="1">
      <c r="A1" s="28" t="s">
        <v>336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5" t="s">
        <v>369</v>
      </c>
    </row>
    <row r="2" spans="1:32" ht="19.5" customHeight="1">
      <c r="A2" s="18"/>
      <c r="B2" s="18"/>
      <c r="C2" s="18"/>
      <c r="D2" s="18"/>
      <c r="E2" s="104" t="s">
        <v>597</v>
      </c>
      <c r="F2" s="642" t="s">
        <v>360</v>
      </c>
      <c r="G2" s="642"/>
      <c r="H2" s="642"/>
      <c r="I2" s="642"/>
      <c r="J2" s="642"/>
      <c r="K2" s="642"/>
      <c r="L2" s="642"/>
      <c r="M2" s="642"/>
      <c r="N2" s="642"/>
      <c r="O2" s="642"/>
      <c r="P2" s="18"/>
      <c r="Q2" s="18"/>
      <c r="R2" s="18"/>
      <c r="S2" s="18"/>
      <c r="T2" s="18"/>
      <c r="U2" s="129"/>
      <c r="V2" s="447" t="s">
        <v>598</v>
      </c>
      <c r="W2" s="447"/>
      <c r="X2" s="447"/>
      <c r="Y2" s="447"/>
      <c r="Z2" s="447"/>
      <c r="AA2" s="447"/>
      <c r="AB2" s="18"/>
      <c r="AE2" s="18"/>
      <c r="AF2" s="18"/>
    </row>
    <row r="3" spans="1:27" ht="18" customHeight="1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259" t="s">
        <v>488</v>
      </c>
      <c r="U3" s="129"/>
      <c r="V3" s="130"/>
      <c r="W3" s="130"/>
      <c r="X3" s="130"/>
      <c r="Y3" s="130"/>
      <c r="Z3" s="130"/>
      <c r="AA3" s="137" t="s">
        <v>489</v>
      </c>
    </row>
    <row r="4" spans="1:32" ht="15.75" customHeight="1">
      <c r="A4" s="486" t="s">
        <v>490</v>
      </c>
      <c r="B4" s="487"/>
      <c r="C4" s="488"/>
      <c r="D4" s="486" t="s">
        <v>203</v>
      </c>
      <c r="E4" s="487"/>
      <c r="F4" s="505" t="s">
        <v>491</v>
      </c>
      <c r="G4" s="451"/>
      <c r="H4" s="451"/>
      <c r="I4" s="451"/>
      <c r="J4" s="452"/>
      <c r="K4" s="619" t="s">
        <v>204</v>
      </c>
      <c r="L4" s="487"/>
      <c r="M4" s="487"/>
      <c r="N4" s="488"/>
      <c r="O4" s="619" t="s">
        <v>205</v>
      </c>
      <c r="P4" s="487"/>
      <c r="Q4" s="488"/>
      <c r="R4" s="574" t="s">
        <v>566</v>
      </c>
      <c r="S4" s="499"/>
      <c r="T4" s="499"/>
      <c r="U4" s="130"/>
      <c r="V4" s="498" t="s">
        <v>206</v>
      </c>
      <c r="W4" s="500"/>
      <c r="X4" s="693" t="s">
        <v>409</v>
      </c>
      <c r="Y4" s="693" t="s">
        <v>207</v>
      </c>
      <c r="Z4" s="693" t="s">
        <v>208</v>
      </c>
      <c r="AA4" s="619" t="s">
        <v>209</v>
      </c>
      <c r="AB4" s="3"/>
      <c r="AE4" s="3"/>
      <c r="AF4" s="3"/>
    </row>
    <row r="5" spans="1:29" ht="15.75" customHeight="1">
      <c r="A5" s="569"/>
      <c r="B5" s="569"/>
      <c r="C5" s="570"/>
      <c r="D5" s="569"/>
      <c r="E5" s="449"/>
      <c r="F5" s="576" t="s">
        <v>492</v>
      </c>
      <c r="G5" s="578"/>
      <c r="H5" s="694" t="s">
        <v>493</v>
      </c>
      <c r="I5" s="577"/>
      <c r="J5" s="577"/>
      <c r="K5" s="596"/>
      <c r="L5" s="571"/>
      <c r="M5" s="571"/>
      <c r="N5" s="526"/>
      <c r="O5" s="596"/>
      <c r="P5" s="571"/>
      <c r="Q5" s="526"/>
      <c r="R5" s="532"/>
      <c r="S5" s="503"/>
      <c r="T5" s="503"/>
      <c r="U5" s="129"/>
      <c r="V5" s="503"/>
      <c r="W5" s="504"/>
      <c r="X5" s="598"/>
      <c r="Y5" s="598"/>
      <c r="Z5" s="598"/>
      <c r="AA5" s="596"/>
      <c r="AB5" s="7"/>
      <c r="AC5" s="18"/>
    </row>
    <row r="6" spans="1:27" ht="15.75" customHeight="1">
      <c r="A6" s="571"/>
      <c r="B6" s="571"/>
      <c r="C6" s="526"/>
      <c r="D6" s="266" t="s">
        <v>494</v>
      </c>
      <c r="E6" s="162" t="s">
        <v>495</v>
      </c>
      <c r="F6" s="162" t="s">
        <v>494</v>
      </c>
      <c r="G6" s="267" t="s">
        <v>495</v>
      </c>
      <c r="H6" s="268" t="s">
        <v>494</v>
      </c>
      <c r="I6" s="576" t="s">
        <v>495</v>
      </c>
      <c r="J6" s="577"/>
      <c r="K6" s="576" t="s">
        <v>494</v>
      </c>
      <c r="L6" s="695"/>
      <c r="M6" s="576" t="s">
        <v>495</v>
      </c>
      <c r="N6" s="577"/>
      <c r="O6" s="267" t="s">
        <v>494</v>
      </c>
      <c r="P6" s="576" t="s">
        <v>495</v>
      </c>
      <c r="Q6" s="695"/>
      <c r="R6" s="576" t="s">
        <v>494</v>
      </c>
      <c r="S6" s="578"/>
      <c r="T6" s="162" t="s">
        <v>495</v>
      </c>
      <c r="U6" s="129"/>
      <c r="V6" s="173"/>
      <c r="W6" s="174"/>
      <c r="X6" s="173"/>
      <c r="Y6" s="251"/>
      <c r="Z6" s="251"/>
      <c r="AA6" s="251"/>
    </row>
    <row r="7" spans="1:27" ht="15.75" customHeight="1">
      <c r="A7" s="534" t="s">
        <v>433</v>
      </c>
      <c r="B7" s="534"/>
      <c r="C7" s="535"/>
      <c r="D7" s="261">
        <v>3712167</v>
      </c>
      <c r="E7" s="269">
        <v>131902</v>
      </c>
      <c r="F7" s="117">
        <v>153666</v>
      </c>
      <c r="G7" s="117">
        <v>73104</v>
      </c>
      <c r="H7" s="117">
        <v>2105158</v>
      </c>
      <c r="I7" s="690">
        <v>34393</v>
      </c>
      <c r="J7" s="690"/>
      <c r="K7" s="691">
        <v>193511</v>
      </c>
      <c r="L7" s="691"/>
      <c r="M7" s="691">
        <v>2806</v>
      </c>
      <c r="N7" s="691"/>
      <c r="O7" s="117">
        <v>1161300</v>
      </c>
      <c r="P7" s="691">
        <v>20026</v>
      </c>
      <c r="Q7" s="691"/>
      <c r="R7" s="692">
        <v>98532</v>
      </c>
      <c r="S7" s="692"/>
      <c r="T7" s="270">
        <v>1573</v>
      </c>
      <c r="U7" s="129"/>
      <c r="V7" s="569" t="s">
        <v>496</v>
      </c>
      <c r="W7" s="581"/>
      <c r="X7" s="133">
        <v>354</v>
      </c>
      <c r="Y7" s="133">
        <v>5704</v>
      </c>
      <c r="Z7" s="133">
        <v>37874</v>
      </c>
      <c r="AA7" s="133">
        <v>34244</v>
      </c>
    </row>
    <row r="8" spans="1:27" ht="15.75" customHeight="1">
      <c r="A8" s="536" t="s">
        <v>385</v>
      </c>
      <c r="B8" s="536"/>
      <c r="C8" s="537"/>
      <c r="D8" s="261">
        <v>3783663</v>
      </c>
      <c r="E8" s="269">
        <v>132860</v>
      </c>
      <c r="F8" s="117">
        <v>152046</v>
      </c>
      <c r="G8" s="117">
        <v>73380</v>
      </c>
      <c r="H8" s="117">
        <v>2119055</v>
      </c>
      <c r="I8" s="663">
        <v>34421</v>
      </c>
      <c r="J8" s="663"/>
      <c r="K8" s="688">
        <v>203457</v>
      </c>
      <c r="L8" s="688"/>
      <c r="M8" s="688">
        <v>2915</v>
      </c>
      <c r="N8" s="688"/>
      <c r="O8" s="117">
        <v>1212344</v>
      </c>
      <c r="P8" s="688">
        <v>20470</v>
      </c>
      <c r="Q8" s="688"/>
      <c r="R8" s="689">
        <v>96761</v>
      </c>
      <c r="S8" s="689"/>
      <c r="T8" s="270">
        <v>1674</v>
      </c>
      <c r="U8" s="128"/>
      <c r="V8" s="536" t="s">
        <v>497</v>
      </c>
      <c r="W8" s="687"/>
      <c r="X8" s="133">
        <v>352</v>
      </c>
      <c r="Y8" s="133">
        <v>5675</v>
      </c>
      <c r="Z8" s="133">
        <v>37349</v>
      </c>
      <c r="AA8" s="133">
        <v>33983</v>
      </c>
    </row>
    <row r="9" spans="1:27" ht="15.75" customHeight="1">
      <c r="A9" s="536" t="s">
        <v>397</v>
      </c>
      <c r="B9" s="536"/>
      <c r="C9" s="537"/>
      <c r="D9" s="261">
        <v>3888460</v>
      </c>
      <c r="E9" s="269">
        <v>136142</v>
      </c>
      <c r="F9" s="117">
        <v>152715</v>
      </c>
      <c r="G9" s="117">
        <v>73665</v>
      </c>
      <c r="H9" s="117">
        <v>2158753</v>
      </c>
      <c r="I9" s="663">
        <v>35581</v>
      </c>
      <c r="J9" s="663"/>
      <c r="K9" s="688">
        <v>216915</v>
      </c>
      <c r="L9" s="688"/>
      <c r="M9" s="688">
        <v>3029</v>
      </c>
      <c r="N9" s="688"/>
      <c r="O9" s="117">
        <v>1261779</v>
      </c>
      <c r="P9" s="688">
        <v>22049</v>
      </c>
      <c r="Q9" s="688"/>
      <c r="R9" s="689">
        <v>98305</v>
      </c>
      <c r="S9" s="689"/>
      <c r="T9" s="270">
        <v>1814</v>
      </c>
      <c r="U9" s="128"/>
      <c r="V9" s="536" t="s">
        <v>498</v>
      </c>
      <c r="W9" s="687"/>
      <c r="X9" s="401">
        <v>307</v>
      </c>
      <c r="Y9" s="116">
        <v>4633</v>
      </c>
      <c r="Z9" s="116">
        <v>31595</v>
      </c>
      <c r="AA9" s="116">
        <v>28636</v>
      </c>
    </row>
    <row r="10" spans="1:27" ht="15.75" customHeight="1">
      <c r="A10" s="536" t="s">
        <v>410</v>
      </c>
      <c r="B10" s="536"/>
      <c r="C10" s="537"/>
      <c r="D10" s="261">
        <v>4035785</v>
      </c>
      <c r="E10" s="269" t="s">
        <v>435</v>
      </c>
      <c r="F10" s="117">
        <v>152097</v>
      </c>
      <c r="G10" s="117" t="s">
        <v>436</v>
      </c>
      <c r="H10" s="117">
        <v>2224971</v>
      </c>
      <c r="I10" s="663">
        <v>35807</v>
      </c>
      <c r="J10" s="663"/>
      <c r="K10" s="688">
        <v>229315</v>
      </c>
      <c r="L10" s="688"/>
      <c r="M10" s="688">
        <v>3195</v>
      </c>
      <c r="N10" s="688"/>
      <c r="O10" s="117">
        <v>1329870</v>
      </c>
      <c r="P10" s="688">
        <v>21376</v>
      </c>
      <c r="Q10" s="688"/>
      <c r="R10" s="689">
        <v>99543</v>
      </c>
      <c r="S10" s="689"/>
      <c r="T10" s="270">
        <v>2045</v>
      </c>
      <c r="U10" s="128"/>
      <c r="V10" s="536" t="s">
        <v>499</v>
      </c>
      <c r="W10" s="687"/>
      <c r="X10" s="402">
        <v>288</v>
      </c>
      <c r="Y10" s="403">
        <v>4306</v>
      </c>
      <c r="Z10" s="403">
        <v>29220</v>
      </c>
      <c r="AA10" s="403">
        <v>26330</v>
      </c>
    </row>
    <row r="11" spans="1:27" s="30" customFormat="1" ht="15.75" customHeight="1">
      <c r="A11" s="682" t="s">
        <v>434</v>
      </c>
      <c r="B11" s="682"/>
      <c r="C11" s="683"/>
      <c r="D11" s="404">
        <v>4156021</v>
      </c>
      <c r="E11" s="405">
        <v>141813</v>
      </c>
      <c r="F11" s="406">
        <v>158929</v>
      </c>
      <c r="G11" s="406">
        <v>77848</v>
      </c>
      <c r="H11" s="406">
        <v>2275264</v>
      </c>
      <c r="I11" s="684">
        <v>36317</v>
      </c>
      <c r="J11" s="684"/>
      <c r="K11" s="685">
        <v>241185</v>
      </c>
      <c r="L11" s="685"/>
      <c r="M11" s="685">
        <v>3265</v>
      </c>
      <c r="N11" s="685"/>
      <c r="O11" s="406">
        <v>1379380</v>
      </c>
      <c r="P11" s="685">
        <v>22028</v>
      </c>
      <c r="Q11" s="685"/>
      <c r="R11" s="686">
        <v>101271</v>
      </c>
      <c r="S11" s="686"/>
      <c r="T11" s="407">
        <v>2348</v>
      </c>
      <c r="U11" s="29"/>
      <c r="V11" s="538" t="s">
        <v>500</v>
      </c>
      <c r="W11" s="679"/>
      <c r="X11" s="408">
        <f>SUM(X13+X14+X15+X16+X17+X18+X19+X20+X21+X22+X23+X25+X28+X32+X36+X39)</f>
        <v>267</v>
      </c>
      <c r="Y11" s="408">
        <f>SUM(Y13+Y14+Y15+Y16+Y17+Y18+Y19+Y20+Y21+Y22+Y23+Y25+Y28+Y32+Y36+Y39)</f>
        <v>4030</v>
      </c>
      <c r="Z11" s="408">
        <f>SUM(Z13+Z14+Z15+Z16+Z17+Z18+Z19+Z20+Z21+Z22+Z23+Z25+Z28+Z32+Z36+Z39)</f>
        <v>27134</v>
      </c>
      <c r="AA11" s="408">
        <f>SUM(AA13+AA14+AA15+AA16+AA17+AA18+AA19+AA20+AA21+AA22+AA23+AA25+AA28+AA32+AA36+AA39)</f>
        <v>24243</v>
      </c>
    </row>
    <row r="12" spans="1:27" ht="15.75" customHeight="1">
      <c r="A12" s="131" t="s">
        <v>361</v>
      </c>
      <c r="B12" s="99"/>
      <c r="C12" s="99"/>
      <c r="D12" s="113"/>
      <c r="E12" s="113"/>
      <c r="F12" s="113"/>
      <c r="G12" s="113"/>
      <c r="H12" s="113"/>
      <c r="I12" s="114"/>
      <c r="J12" s="114"/>
      <c r="K12" s="115"/>
      <c r="L12" s="115"/>
      <c r="M12" s="115"/>
      <c r="N12" s="115"/>
      <c r="O12" s="113"/>
      <c r="P12" s="115"/>
      <c r="Q12" s="115"/>
      <c r="R12" s="115"/>
      <c r="S12" s="115"/>
      <c r="T12" s="113"/>
      <c r="U12" s="128"/>
      <c r="V12" s="105"/>
      <c r="W12" s="105"/>
      <c r="X12" s="271"/>
      <c r="Y12" s="118"/>
      <c r="Z12" s="118"/>
      <c r="AA12" s="118"/>
    </row>
    <row r="13" spans="1:27" ht="15.75" customHeight="1">
      <c r="A13" s="130"/>
      <c r="B13" s="131"/>
      <c r="C13" s="131"/>
      <c r="D13" s="131"/>
      <c r="E13" s="131"/>
      <c r="F13" s="131"/>
      <c r="G13" s="131"/>
      <c r="H13" s="131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28"/>
      <c r="V13" s="587" t="s">
        <v>164</v>
      </c>
      <c r="W13" s="460"/>
      <c r="X13" s="409">
        <v>81</v>
      </c>
      <c r="Y13" s="410">
        <v>1487</v>
      </c>
      <c r="Z13" s="410">
        <v>8537</v>
      </c>
      <c r="AA13" s="410">
        <v>8639</v>
      </c>
    </row>
    <row r="14" spans="1:27" ht="15.75" customHeight="1">
      <c r="A14" s="131"/>
      <c r="B14" s="130"/>
      <c r="C14" s="130"/>
      <c r="D14" s="130"/>
      <c r="E14" s="104" t="s">
        <v>599</v>
      </c>
      <c r="F14" s="642" t="s">
        <v>399</v>
      </c>
      <c r="G14" s="643"/>
      <c r="H14" s="643"/>
      <c r="I14" s="643"/>
      <c r="J14" s="643"/>
      <c r="K14" s="643"/>
      <c r="L14" s="643"/>
      <c r="M14" s="643"/>
      <c r="N14" s="643"/>
      <c r="O14" s="643"/>
      <c r="P14" s="130"/>
      <c r="Q14" s="130"/>
      <c r="R14" s="130"/>
      <c r="S14" s="130"/>
      <c r="T14" s="130"/>
      <c r="U14" s="128"/>
      <c r="V14" s="587" t="s">
        <v>165</v>
      </c>
      <c r="W14" s="460"/>
      <c r="X14" s="409">
        <v>14</v>
      </c>
      <c r="Y14" s="410">
        <v>148</v>
      </c>
      <c r="Z14" s="410">
        <v>1110</v>
      </c>
      <c r="AA14" s="410">
        <v>856</v>
      </c>
    </row>
    <row r="15" spans="1:27" ht="18.75" customHeight="1" thickBot="1">
      <c r="A15" s="18"/>
      <c r="B15" s="18"/>
      <c r="C15" s="18"/>
      <c r="D15" s="18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75"/>
      <c r="Q15" s="161"/>
      <c r="R15" s="161"/>
      <c r="S15" s="161"/>
      <c r="T15" s="137" t="s">
        <v>400</v>
      </c>
      <c r="U15" s="128"/>
      <c r="V15" s="587" t="s">
        <v>166</v>
      </c>
      <c r="W15" s="460"/>
      <c r="X15" s="409">
        <v>14</v>
      </c>
      <c r="Y15" s="410">
        <v>179</v>
      </c>
      <c r="Z15" s="410">
        <v>1340</v>
      </c>
      <c r="AA15" s="410">
        <v>1136</v>
      </c>
    </row>
    <row r="16" spans="1:27" ht="15.75" customHeight="1">
      <c r="A16" s="450" t="s">
        <v>501</v>
      </c>
      <c r="B16" s="450"/>
      <c r="C16" s="450"/>
      <c r="D16" s="450"/>
      <c r="E16" s="680" t="s">
        <v>562</v>
      </c>
      <c r="F16" s="681"/>
      <c r="G16" s="680" t="s">
        <v>563</v>
      </c>
      <c r="H16" s="681"/>
      <c r="I16" s="680" t="s">
        <v>564</v>
      </c>
      <c r="J16" s="681"/>
      <c r="K16" s="681"/>
      <c r="L16" s="681"/>
      <c r="M16" s="681"/>
      <c r="N16" s="680" t="s">
        <v>565</v>
      </c>
      <c r="O16" s="681"/>
      <c r="P16" s="681"/>
      <c r="Q16" s="614"/>
      <c r="R16" s="670" t="s">
        <v>600</v>
      </c>
      <c r="S16" s="671"/>
      <c r="T16" s="672"/>
      <c r="U16" s="128"/>
      <c r="V16" s="587" t="s">
        <v>167</v>
      </c>
      <c r="W16" s="460"/>
      <c r="X16" s="409">
        <v>10</v>
      </c>
      <c r="Y16" s="410">
        <v>89</v>
      </c>
      <c r="Z16" s="410">
        <v>513</v>
      </c>
      <c r="AA16" s="410">
        <v>441</v>
      </c>
    </row>
    <row r="17" spans="1:43" ht="15.75" customHeight="1">
      <c r="A17" s="673" t="s">
        <v>401</v>
      </c>
      <c r="B17" s="673"/>
      <c r="C17" s="673"/>
      <c r="D17" s="674"/>
      <c r="E17" s="675">
        <v>13672774</v>
      </c>
      <c r="F17" s="675"/>
      <c r="G17" s="675">
        <v>14194091</v>
      </c>
      <c r="H17" s="675"/>
      <c r="I17" s="676">
        <v>14316836</v>
      </c>
      <c r="J17" s="677"/>
      <c r="K17" s="677"/>
      <c r="L17" s="677"/>
      <c r="M17" s="677"/>
      <c r="N17" s="676">
        <v>14303689</v>
      </c>
      <c r="O17" s="651"/>
      <c r="P17" s="651"/>
      <c r="Q17" s="651"/>
      <c r="R17" s="678">
        <v>14047761</v>
      </c>
      <c r="S17" s="678"/>
      <c r="T17" s="678"/>
      <c r="U17" s="272"/>
      <c r="V17" s="587" t="s">
        <v>168</v>
      </c>
      <c r="W17" s="460"/>
      <c r="X17" s="409">
        <v>8</v>
      </c>
      <c r="Y17" s="410">
        <v>54</v>
      </c>
      <c r="Z17" s="410">
        <v>398</v>
      </c>
      <c r="AA17" s="410">
        <v>306</v>
      </c>
      <c r="AC17" s="667" t="s">
        <v>502</v>
      </c>
      <c r="AD17" s="668"/>
      <c r="AE17" s="53" t="s">
        <v>503</v>
      </c>
      <c r="AF17" s="54">
        <v>5</v>
      </c>
      <c r="AG17" s="54">
        <v>6</v>
      </c>
      <c r="AH17" s="54">
        <v>7</v>
      </c>
      <c r="AI17" s="54">
        <v>8</v>
      </c>
      <c r="AJ17" s="54">
        <v>9</v>
      </c>
      <c r="AK17" s="54">
        <v>10</v>
      </c>
      <c r="AL17" s="54">
        <v>11</v>
      </c>
      <c r="AM17" s="54">
        <v>12</v>
      </c>
      <c r="AN17" s="55" t="s">
        <v>504</v>
      </c>
      <c r="AO17" s="56">
        <v>2</v>
      </c>
      <c r="AP17" s="57">
        <v>3</v>
      </c>
      <c r="AQ17" s="58" t="s">
        <v>160</v>
      </c>
    </row>
    <row r="18" spans="1:44" ht="15.75" customHeight="1">
      <c r="A18" s="454" t="s">
        <v>402</v>
      </c>
      <c r="B18" s="458"/>
      <c r="C18" s="85"/>
      <c r="D18" s="138" t="s">
        <v>505</v>
      </c>
      <c r="E18" s="661">
        <v>19694</v>
      </c>
      <c r="F18" s="661"/>
      <c r="G18" s="661">
        <v>20091</v>
      </c>
      <c r="H18" s="661"/>
      <c r="I18" s="661">
        <v>20120</v>
      </c>
      <c r="J18" s="662"/>
      <c r="K18" s="662"/>
      <c r="L18" s="662"/>
      <c r="M18" s="662"/>
      <c r="N18" s="661">
        <v>20201</v>
      </c>
      <c r="O18" s="662"/>
      <c r="P18" s="662"/>
      <c r="Q18" s="662"/>
      <c r="R18" s="663">
        <v>20021</v>
      </c>
      <c r="S18" s="663"/>
      <c r="T18" s="663"/>
      <c r="U18" s="131"/>
      <c r="V18" s="587" t="s">
        <v>169</v>
      </c>
      <c r="W18" s="460"/>
      <c r="X18" s="409">
        <v>28</v>
      </c>
      <c r="Y18" s="410">
        <v>297</v>
      </c>
      <c r="Z18" s="410">
        <v>2270</v>
      </c>
      <c r="AA18" s="410">
        <v>1820</v>
      </c>
      <c r="AC18" s="669" t="s">
        <v>506</v>
      </c>
      <c r="AD18" s="31" t="s">
        <v>505</v>
      </c>
      <c r="AE18" s="59">
        <v>8364</v>
      </c>
      <c r="AF18" s="60">
        <v>8518</v>
      </c>
      <c r="AG18" s="60">
        <v>8623</v>
      </c>
      <c r="AH18" s="60">
        <v>8675</v>
      </c>
      <c r="AI18" s="60">
        <v>8835</v>
      </c>
      <c r="AJ18" s="60">
        <v>8914</v>
      </c>
      <c r="AK18" s="60">
        <v>9107</v>
      </c>
      <c r="AL18" s="60">
        <v>9227</v>
      </c>
      <c r="AM18" s="60">
        <v>9417</v>
      </c>
      <c r="AN18" s="60">
        <v>9444</v>
      </c>
      <c r="AO18" s="60">
        <v>9475</v>
      </c>
      <c r="AP18" s="61">
        <v>9533</v>
      </c>
      <c r="AQ18" s="62">
        <v>108132</v>
      </c>
      <c r="AR18" s="63">
        <v>9011</v>
      </c>
    </row>
    <row r="19" spans="1:44" ht="15.75" customHeight="1">
      <c r="A19" s="458"/>
      <c r="B19" s="458"/>
      <c r="C19" s="86"/>
      <c r="D19" s="138" t="s">
        <v>507</v>
      </c>
      <c r="E19" s="660">
        <v>13020856</v>
      </c>
      <c r="F19" s="660"/>
      <c r="G19" s="660">
        <v>13518026</v>
      </c>
      <c r="H19" s="660"/>
      <c r="I19" s="661">
        <v>13614579</v>
      </c>
      <c r="J19" s="662"/>
      <c r="K19" s="662"/>
      <c r="L19" s="662"/>
      <c r="M19" s="662"/>
      <c r="N19" s="661">
        <v>13603559</v>
      </c>
      <c r="O19" s="651"/>
      <c r="P19" s="651"/>
      <c r="Q19" s="651"/>
      <c r="R19" s="663">
        <v>13349625</v>
      </c>
      <c r="S19" s="663"/>
      <c r="T19" s="663"/>
      <c r="U19" s="131"/>
      <c r="V19" s="587" t="s">
        <v>170</v>
      </c>
      <c r="W19" s="460"/>
      <c r="X19" s="409">
        <v>8</v>
      </c>
      <c r="Y19" s="410">
        <v>92</v>
      </c>
      <c r="Z19" s="410">
        <v>570</v>
      </c>
      <c r="AA19" s="410">
        <v>498</v>
      </c>
      <c r="AC19" s="659"/>
      <c r="AD19" s="32" t="s">
        <v>507</v>
      </c>
      <c r="AE19" s="64">
        <v>720249143</v>
      </c>
      <c r="AF19" s="65">
        <v>643899890</v>
      </c>
      <c r="AG19" s="65">
        <v>702051852</v>
      </c>
      <c r="AH19" s="65">
        <v>709805701</v>
      </c>
      <c r="AI19" s="65">
        <v>689705209</v>
      </c>
      <c r="AJ19" s="65">
        <v>726034623</v>
      </c>
      <c r="AK19" s="65">
        <v>765328108</v>
      </c>
      <c r="AL19" s="65">
        <v>698931333</v>
      </c>
      <c r="AM19" s="65">
        <v>839752895</v>
      </c>
      <c r="AN19" s="65">
        <v>706741174</v>
      </c>
      <c r="AO19" s="65">
        <v>735583866</v>
      </c>
      <c r="AP19" s="66">
        <v>757842462</v>
      </c>
      <c r="AQ19" s="67">
        <v>8695926256</v>
      </c>
      <c r="AR19" s="63">
        <v>8695926</v>
      </c>
    </row>
    <row r="20" spans="1:44" ht="15.75" customHeight="1">
      <c r="A20" s="130"/>
      <c r="B20" s="454" t="s">
        <v>508</v>
      </c>
      <c r="C20" s="159"/>
      <c r="D20" s="138" t="s">
        <v>210</v>
      </c>
      <c r="E20" s="660">
        <v>6549</v>
      </c>
      <c r="F20" s="660"/>
      <c r="G20" s="660">
        <v>6671</v>
      </c>
      <c r="H20" s="660"/>
      <c r="I20" s="661">
        <v>6547</v>
      </c>
      <c r="J20" s="662"/>
      <c r="K20" s="662"/>
      <c r="L20" s="662"/>
      <c r="M20" s="662"/>
      <c r="N20" s="661">
        <v>6360</v>
      </c>
      <c r="O20" s="651"/>
      <c r="P20" s="651"/>
      <c r="Q20" s="651"/>
      <c r="R20" s="663">
        <v>6246</v>
      </c>
      <c r="S20" s="663"/>
      <c r="T20" s="663"/>
      <c r="U20" s="131"/>
      <c r="V20" s="587" t="s">
        <v>509</v>
      </c>
      <c r="W20" s="460"/>
      <c r="X20" s="409">
        <v>9</v>
      </c>
      <c r="Y20" s="410">
        <v>150</v>
      </c>
      <c r="Z20" s="410">
        <v>1277</v>
      </c>
      <c r="AA20" s="410">
        <v>1110</v>
      </c>
      <c r="AC20" s="658" t="s">
        <v>510</v>
      </c>
      <c r="AD20" s="68" t="s">
        <v>210</v>
      </c>
      <c r="AE20" s="64">
        <v>2821</v>
      </c>
      <c r="AF20" s="65">
        <v>2859</v>
      </c>
      <c r="AG20" s="65">
        <v>2882</v>
      </c>
      <c r="AH20" s="65">
        <v>2912</v>
      </c>
      <c r="AI20" s="65">
        <v>2962</v>
      </c>
      <c r="AJ20" s="65">
        <v>3002</v>
      </c>
      <c r="AK20" s="65">
        <v>3120</v>
      </c>
      <c r="AL20" s="65">
        <v>3184</v>
      </c>
      <c r="AM20" s="65">
        <v>3232</v>
      </c>
      <c r="AN20" s="65">
        <v>3238</v>
      </c>
      <c r="AO20" s="65">
        <v>3250</v>
      </c>
      <c r="AP20" s="66">
        <v>3234</v>
      </c>
      <c r="AQ20" s="67">
        <v>36696</v>
      </c>
      <c r="AR20" s="63">
        <v>3058</v>
      </c>
    </row>
    <row r="21" spans="1:44" ht="15.75" customHeight="1">
      <c r="A21" s="131"/>
      <c r="B21" s="454"/>
      <c r="C21" s="126"/>
      <c r="D21" s="138" t="s">
        <v>511</v>
      </c>
      <c r="E21" s="660">
        <v>4013924</v>
      </c>
      <c r="F21" s="660"/>
      <c r="G21" s="660">
        <v>4102767</v>
      </c>
      <c r="H21" s="660"/>
      <c r="I21" s="661">
        <v>3993323</v>
      </c>
      <c r="J21" s="662"/>
      <c r="K21" s="662"/>
      <c r="L21" s="662"/>
      <c r="M21" s="662"/>
      <c r="N21" s="661">
        <v>4032229</v>
      </c>
      <c r="O21" s="651"/>
      <c r="P21" s="651"/>
      <c r="Q21" s="651"/>
      <c r="R21" s="663">
        <v>3820262</v>
      </c>
      <c r="S21" s="663"/>
      <c r="T21" s="663"/>
      <c r="U21" s="131"/>
      <c r="V21" s="587" t="s">
        <v>171</v>
      </c>
      <c r="W21" s="460"/>
      <c r="X21" s="409">
        <v>24</v>
      </c>
      <c r="Y21" s="410">
        <v>424</v>
      </c>
      <c r="Z21" s="410">
        <v>2620</v>
      </c>
      <c r="AA21" s="410">
        <v>2442</v>
      </c>
      <c r="AC21" s="659"/>
      <c r="AD21" s="68" t="s">
        <v>511</v>
      </c>
      <c r="AE21" s="64">
        <v>150413507</v>
      </c>
      <c r="AF21" s="65">
        <v>152594323</v>
      </c>
      <c r="AG21" s="65">
        <v>155940385</v>
      </c>
      <c r="AH21" s="65">
        <v>154274802</v>
      </c>
      <c r="AI21" s="65">
        <v>156714619</v>
      </c>
      <c r="AJ21" s="65">
        <v>157529370</v>
      </c>
      <c r="AK21" s="65">
        <v>160404020</v>
      </c>
      <c r="AL21" s="65">
        <v>183222024</v>
      </c>
      <c r="AM21" s="65">
        <v>230044679</v>
      </c>
      <c r="AN21" s="65">
        <v>185031605</v>
      </c>
      <c r="AO21" s="65">
        <v>176747662</v>
      </c>
      <c r="AP21" s="66">
        <v>196078759</v>
      </c>
      <c r="AQ21" s="67">
        <v>2058995755</v>
      </c>
      <c r="AR21" s="63">
        <v>2058996</v>
      </c>
    </row>
    <row r="22" spans="1:44" ht="15.75" customHeight="1">
      <c r="A22" s="130"/>
      <c r="B22" s="454" t="s">
        <v>512</v>
      </c>
      <c r="C22" s="159"/>
      <c r="D22" s="138" t="s">
        <v>210</v>
      </c>
      <c r="E22" s="660">
        <v>5621</v>
      </c>
      <c r="F22" s="660"/>
      <c r="G22" s="660">
        <v>5691</v>
      </c>
      <c r="H22" s="660"/>
      <c r="I22" s="661">
        <v>5728</v>
      </c>
      <c r="J22" s="662"/>
      <c r="K22" s="662"/>
      <c r="L22" s="662"/>
      <c r="M22" s="662"/>
      <c r="N22" s="661">
        <v>5778</v>
      </c>
      <c r="O22" s="651"/>
      <c r="P22" s="651"/>
      <c r="Q22" s="651"/>
      <c r="R22" s="663">
        <v>5741</v>
      </c>
      <c r="S22" s="663"/>
      <c r="T22" s="663"/>
      <c r="U22" s="131"/>
      <c r="V22" s="587" t="s">
        <v>172</v>
      </c>
      <c r="W22" s="460"/>
      <c r="X22" s="409">
        <v>15</v>
      </c>
      <c r="Y22" s="410">
        <v>253</v>
      </c>
      <c r="Z22" s="410">
        <v>2232</v>
      </c>
      <c r="AA22" s="410">
        <v>1856</v>
      </c>
      <c r="AC22" s="658" t="s">
        <v>512</v>
      </c>
      <c r="AD22" s="68" t="s">
        <v>210</v>
      </c>
      <c r="AE22" s="64">
        <v>2109</v>
      </c>
      <c r="AF22" s="65">
        <v>2128</v>
      </c>
      <c r="AG22" s="65">
        <v>2161</v>
      </c>
      <c r="AH22" s="65">
        <v>2185</v>
      </c>
      <c r="AI22" s="65">
        <v>2225</v>
      </c>
      <c r="AJ22" s="65">
        <v>2252</v>
      </c>
      <c r="AK22" s="65">
        <v>2278</v>
      </c>
      <c r="AL22" s="65">
        <v>2311</v>
      </c>
      <c r="AM22" s="65">
        <v>2358</v>
      </c>
      <c r="AN22" s="65">
        <v>2369</v>
      </c>
      <c r="AO22" s="65">
        <v>2378</v>
      </c>
      <c r="AP22" s="66">
        <v>2401</v>
      </c>
      <c r="AQ22" s="67">
        <v>27155</v>
      </c>
      <c r="AR22" s="63">
        <v>2262.9166666666665</v>
      </c>
    </row>
    <row r="23" spans="1:44" ht="15.75" customHeight="1">
      <c r="A23" s="131"/>
      <c r="B23" s="454"/>
      <c r="C23" s="126"/>
      <c r="D23" s="138" t="s">
        <v>511</v>
      </c>
      <c r="E23" s="660">
        <v>1581382</v>
      </c>
      <c r="F23" s="660"/>
      <c r="G23" s="660">
        <v>1616093</v>
      </c>
      <c r="H23" s="660"/>
      <c r="I23" s="661">
        <v>1644723</v>
      </c>
      <c r="J23" s="661"/>
      <c r="K23" s="661"/>
      <c r="L23" s="661"/>
      <c r="M23" s="661"/>
      <c r="N23" s="661">
        <v>1654879</v>
      </c>
      <c r="O23" s="651"/>
      <c r="P23" s="651"/>
      <c r="Q23" s="651"/>
      <c r="R23" s="663">
        <v>1641300</v>
      </c>
      <c r="S23" s="663"/>
      <c r="T23" s="663"/>
      <c r="U23" s="131"/>
      <c r="V23" s="587" t="s">
        <v>349</v>
      </c>
      <c r="W23" s="587"/>
      <c r="X23" s="409">
        <v>13</v>
      </c>
      <c r="Y23" s="410">
        <v>252</v>
      </c>
      <c r="Z23" s="410">
        <v>1700</v>
      </c>
      <c r="AA23" s="410">
        <v>1615</v>
      </c>
      <c r="AC23" s="659"/>
      <c r="AD23" s="68" t="s">
        <v>511</v>
      </c>
      <c r="AE23" s="64">
        <v>40112145</v>
      </c>
      <c r="AF23" s="65">
        <v>40460716</v>
      </c>
      <c r="AG23" s="65">
        <v>41327497</v>
      </c>
      <c r="AH23" s="65">
        <v>42382367</v>
      </c>
      <c r="AI23" s="65">
        <v>43357437</v>
      </c>
      <c r="AJ23" s="65">
        <v>43995494</v>
      </c>
      <c r="AK23" s="65">
        <v>42396762</v>
      </c>
      <c r="AL23" s="65">
        <v>44866252</v>
      </c>
      <c r="AM23" s="65">
        <v>46899005</v>
      </c>
      <c r="AN23" s="65">
        <v>45127197</v>
      </c>
      <c r="AO23" s="65">
        <v>44850999</v>
      </c>
      <c r="AP23" s="66">
        <v>48820175</v>
      </c>
      <c r="AQ23" s="67">
        <v>524596046</v>
      </c>
      <c r="AR23" s="63">
        <v>524596</v>
      </c>
    </row>
    <row r="24" spans="1:44" ht="15.75" customHeight="1">
      <c r="A24" s="130"/>
      <c r="B24" s="454" t="s">
        <v>513</v>
      </c>
      <c r="C24" s="159"/>
      <c r="D24" s="138" t="s">
        <v>210</v>
      </c>
      <c r="E24" s="660">
        <v>276</v>
      </c>
      <c r="F24" s="660"/>
      <c r="G24" s="660">
        <v>274</v>
      </c>
      <c r="H24" s="660"/>
      <c r="I24" s="661">
        <v>249</v>
      </c>
      <c r="J24" s="662"/>
      <c r="K24" s="662"/>
      <c r="L24" s="662"/>
      <c r="M24" s="662"/>
      <c r="N24" s="661">
        <v>244</v>
      </c>
      <c r="O24" s="651"/>
      <c r="P24" s="651"/>
      <c r="Q24" s="651"/>
      <c r="R24" s="663">
        <v>227</v>
      </c>
      <c r="S24" s="663"/>
      <c r="T24" s="663"/>
      <c r="U24" s="128"/>
      <c r="V24" s="131"/>
      <c r="W24" s="273"/>
      <c r="X24" s="130"/>
      <c r="Y24" s="130"/>
      <c r="Z24" s="130"/>
      <c r="AA24" s="130"/>
      <c r="AC24" s="658" t="s">
        <v>513</v>
      </c>
      <c r="AD24" s="68" t="s">
        <v>210</v>
      </c>
      <c r="AE24" s="64">
        <v>166</v>
      </c>
      <c r="AF24" s="65">
        <v>161</v>
      </c>
      <c r="AG24" s="65">
        <v>147</v>
      </c>
      <c r="AH24" s="65">
        <v>149</v>
      </c>
      <c r="AI24" s="65">
        <v>155</v>
      </c>
      <c r="AJ24" s="65">
        <v>158</v>
      </c>
      <c r="AK24" s="65">
        <v>163</v>
      </c>
      <c r="AL24" s="65">
        <v>169</v>
      </c>
      <c r="AM24" s="65">
        <v>174</v>
      </c>
      <c r="AN24" s="65">
        <v>173</v>
      </c>
      <c r="AO24" s="65">
        <v>176</v>
      </c>
      <c r="AP24" s="66">
        <v>186</v>
      </c>
      <c r="AQ24" s="67">
        <v>1977</v>
      </c>
      <c r="AR24" s="63">
        <v>164.75</v>
      </c>
    </row>
    <row r="25" spans="1:44" ht="15.75" customHeight="1">
      <c r="A25" s="131"/>
      <c r="B25" s="664"/>
      <c r="C25" s="126"/>
      <c r="D25" s="138" t="s">
        <v>511</v>
      </c>
      <c r="E25" s="660">
        <v>38465</v>
      </c>
      <c r="F25" s="660"/>
      <c r="G25" s="660">
        <v>40565</v>
      </c>
      <c r="H25" s="660"/>
      <c r="I25" s="661">
        <v>36369</v>
      </c>
      <c r="J25" s="662"/>
      <c r="K25" s="662"/>
      <c r="L25" s="662"/>
      <c r="M25" s="662"/>
      <c r="N25" s="661">
        <v>35368</v>
      </c>
      <c r="O25" s="651"/>
      <c r="P25" s="651"/>
      <c r="Q25" s="651"/>
      <c r="R25" s="663">
        <v>32988</v>
      </c>
      <c r="S25" s="663"/>
      <c r="T25" s="663"/>
      <c r="U25" s="128"/>
      <c r="V25" s="587" t="s">
        <v>173</v>
      </c>
      <c r="W25" s="665"/>
      <c r="X25" s="410">
        <v>3</v>
      </c>
      <c r="Y25" s="410">
        <v>53</v>
      </c>
      <c r="Z25" s="410">
        <v>500</v>
      </c>
      <c r="AA25" s="410">
        <v>345</v>
      </c>
      <c r="AC25" s="659"/>
      <c r="AD25" s="68" t="s">
        <v>511</v>
      </c>
      <c r="AE25" s="64">
        <v>1016040</v>
      </c>
      <c r="AF25" s="65">
        <v>1036510</v>
      </c>
      <c r="AG25" s="65">
        <v>997688</v>
      </c>
      <c r="AH25" s="65">
        <v>981610</v>
      </c>
      <c r="AI25" s="65">
        <v>893562</v>
      </c>
      <c r="AJ25" s="65">
        <v>1061252</v>
      </c>
      <c r="AK25" s="65">
        <v>1171451</v>
      </c>
      <c r="AL25" s="65">
        <v>1150656</v>
      </c>
      <c r="AM25" s="65">
        <v>1219302</v>
      </c>
      <c r="AN25" s="65">
        <v>1336714</v>
      </c>
      <c r="AO25" s="65">
        <v>1439080</v>
      </c>
      <c r="AP25" s="66">
        <v>1826758</v>
      </c>
      <c r="AQ25" s="67">
        <v>14130623</v>
      </c>
      <c r="AR25" s="63">
        <v>14131</v>
      </c>
    </row>
    <row r="26" spans="1:44" ht="15.75" customHeight="1">
      <c r="A26" s="130"/>
      <c r="B26" s="458" t="s">
        <v>211</v>
      </c>
      <c r="C26" s="159"/>
      <c r="D26" s="138" t="s">
        <v>210</v>
      </c>
      <c r="E26" s="660">
        <v>1185</v>
      </c>
      <c r="F26" s="660"/>
      <c r="G26" s="660">
        <v>1287</v>
      </c>
      <c r="H26" s="660"/>
      <c r="I26" s="661">
        <v>1330</v>
      </c>
      <c r="J26" s="662"/>
      <c r="K26" s="662"/>
      <c r="L26" s="662"/>
      <c r="M26" s="662"/>
      <c r="N26" s="661">
        <v>1385</v>
      </c>
      <c r="O26" s="651"/>
      <c r="P26" s="651"/>
      <c r="Q26" s="651"/>
      <c r="R26" s="663">
        <v>1456</v>
      </c>
      <c r="S26" s="663"/>
      <c r="T26" s="663"/>
      <c r="U26" s="128"/>
      <c r="V26" s="154"/>
      <c r="W26" s="257" t="s">
        <v>174</v>
      </c>
      <c r="X26" s="411">
        <v>3</v>
      </c>
      <c r="Y26" s="411">
        <v>53</v>
      </c>
      <c r="Z26" s="411">
        <v>500</v>
      </c>
      <c r="AA26" s="411">
        <v>345</v>
      </c>
      <c r="AC26" s="666" t="s">
        <v>211</v>
      </c>
      <c r="AD26" s="68" t="s">
        <v>210</v>
      </c>
      <c r="AE26" s="64">
        <v>216</v>
      </c>
      <c r="AF26" s="65">
        <v>250</v>
      </c>
      <c r="AG26" s="65">
        <v>263</v>
      </c>
      <c r="AH26" s="65">
        <v>268</v>
      </c>
      <c r="AI26" s="65">
        <v>275</v>
      </c>
      <c r="AJ26" s="65">
        <v>275</v>
      </c>
      <c r="AK26" s="65">
        <v>274</v>
      </c>
      <c r="AL26" s="65">
        <v>282</v>
      </c>
      <c r="AM26" s="65">
        <v>299</v>
      </c>
      <c r="AN26" s="65">
        <v>299</v>
      </c>
      <c r="AO26" s="65">
        <v>308</v>
      </c>
      <c r="AP26" s="66">
        <v>315</v>
      </c>
      <c r="AQ26" s="67">
        <v>3324</v>
      </c>
      <c r="AR26" s="63">
        <v>277</v>
      </c>
    </row>
    <row r="27" spans="1:44" ht="15.75" customHeight="1">
      <c r="A27" s="131"/>
      <c r="B27" s="664"/>
      <c r="C27" s="126"/>
      <c r="D27" s="138" t="s">
        <v>511</v>
      </c>
      <c r="E27" s="660">
        <v>317620</v>
      </c>
      <c r="F27" s="660"/>
      <c r="G27" s="660">
        <v>336102</v>
      </c>
      <c r="H27" s="660"/>
      <c r="I27" s="661">
        <v>319686</v>
      </c>
      <c r="J27" s="662"/>
      <c r="K27" s="662"/>
      <c r="L27" s="662"/>
      <c r="M27" s="662"/>
      <c r="N27" s="661">
        <v>337549</v>
      </c>
      <c r="O27" s="651"/>
      <c r="P27" s="651"/>
      <c r="Q27" s="651"/>
      <c r="R27" s="663">
        <v>337597</v>
      </c>
      <c r="S27" s="663"/>
      <c r="T27" s="663"/>
      <c r="U27" s="128"/>
      <c r="V27" s="131"/>
      <c r="W27" s="273"/>
      <c r="X27" s="130"/>
      <c r="Y27" s="131"/>
      <c r="Z27" s="131"/>
      <c r="AA27" s="131"/>
      <c r="AC27" s="659"/>
      <c r="AD27" s="68" t="s">
        <v>511</v>
      </c>
      <c r="AE27" s="64"/>
      <c r="AF27" s="65">
        <v>122010</v>
      </c>
      <c r="AG27" s="65">
        <v>2777714</v>
      </c>
      <c r="AH27" s="65">
        <v>3776281</v>
      </c>
      <c r="AI27" s="65">
        <v>4894504</v>
      </c>
      <c r="AJ27" s="65">
        <v>4942267</v>
      </c>
      <c r="AK27" s="65">
        <v>4109421</v>
      </c>
      <c r="AL27" s="65">
        <v>3740204</v>
      </c>
      <c r="AM27" s="65">
        <v>2438287</v>
      </c>
      <c r="AN27" s="65">
        <v>4029878</v>
      </c>
      <c r="AO27" s="65">
        <v>4679673</v>
      </c>
      <c r="AP27" s="66">
        <v>3995075</v>
      </c>
      <c r="AQ27" s="67">
        <v>39505314</v>
      </c>
      <c r="AR27" s="63">
        <v>39505</v>
      </c>
    </row>
    <row r="28" spans="1:44" ht="15.75" customHeight="1">
      <c r="A28" s="130"/>
      <c r="B28" s="454" t="s">
        <v>514</v>
      </c>
      <c r="C28" s="159"/>
      <c r="D28" s="138" t="s">
        <v>210</v>
      </c>
      <c r="E28" s="660">
        <v>5963</v>
      </c>
      <c r="F28" s="660"/>
      <c r="G28" s="660">
        <v>6066</v>
      </c>
      <c r="H28" s="660"/>
      <c r="I28" s="661">
        <v>6153</v>
      </c>
      <c r="J28" s="662"/>
      <c r="K28" s="662"/>
      <c r="L28" s="662"/>
      <c r="M28" s="662"/>
      <c r="N28" s="661">
        <v>6323</v>
      </c>
      <c r="O28" s="651"/>
      <c r="P28" s="651"/>
      <c r="Q28" s="651"/>
      <c r="R28" s="663">
        <v>6250</v>
      </c>
      <c r="S28" s="663"/>
      <c r="T28" s="663"/>
      <c r="U28" s="128"/>
      <c r="V28" s="587" t="s">
        <v>175</v>
      </c>
      <c r="W28" s="665"/>
      <c r="X28" s="409">
        <f>SUM(X29:X30)</f>
        <v>15</v>
      </c>
      <c r="Y28" s="410">
        <f>SUM(Y29:Y30)</f>
        <v>220</v>
      </c>
      <c r="Z28" s="410">
        <f>SUM(Z29:Z30)</f>
        <v>1809</v>
      </c>
      <c r="AA28" s="410">
        <f>SUM(AA29:AA30)</f>
        <v>1487</v>
      </c>
      <c r="AC28" s="658" t="s">
        <v>515</v>
      </c>
      <c r="AD28" s="68" t="s">
        <v>210</v>
      </c>
      <c r="AE28" s="64">
        <v>3042</v>
      </c>
      <c r="AF28" s="65">
        <v>3111</v>
      </c>
      <c r="AG28" s="65">
        <v>3164</v>
      </c>
      <c r="AH28" s="65">
        <v>3153</v>
      </c>
      <c r="AI28" s="65">
        <v>3204</v>
      </c>
      <c r="AJ28" s="65">
        <v>3217</v>
      </c>
      <c r="AK28" s="65">
        <v>3264</v>
      </c>
      <c r="AL28" s="65">
        <v>3269</v>
      </c>
      <c r="AM28" s="65">
        <v>3344</v>
      </c>
      <c r="AN28" s="65">
        <v>3360</v>
      </c>
      <c r="AO28" s="65">
        <v>3353</v>
      </c>
      <c r="AP28" s="66">
        <v>3388</v>
      </c>
      <c r="AQ28" s="67">
        <v>38869</v>
      </c>
      <c r="AR28" s="63">
        <v>3239.0833333333335</v>
      </c>
    </row>
    <row r="29" spans="1:44" ht="15.75" customHeight="1">
      <c r="A29" s="131"/>
      <c r="B29" s="664"/>
      <c r="C29" s="126"/>
      <c r="D29" s="138" t="s">
        <v>516</v>
      </c>
      <c r="E29" s="660">
        <v>7016304</v>
      </c>
      <c r="F29" s="660"/>
      <c r="G29" s="660">
        <v>7368807</v>
      </c>
      <c r="H29" s="660"/>
      <c r="I29" s="661">
        <v>7554736</v>
      </c>
      <c r="J29" s="662"/>
      <c r="K29" s="662"/>
      <c r="L29" s="662"/>
      <c r="M29" s="662"/>
      <c r="N29" s="661">
        <v>7486377</v>
      </c>
      <c r="O29" s="651"/>
      <c r="P29" s="651"/>
      <c r="Q29" s="651"/>
      <c r="R29" s="663">
        <v>7461980</v>
      </c>
      <c r="S29" s="663"/>
      <c r="T29" s="663"/>
      <c r="U29" s="128"/>
      <c r="V29" s="154"/>
      <c r="W29" s="159" t="s">
        <v>176</v>
      </c>
      <c r="X29" s="412">
        <v>8</v>
      </c>
      <c r="Y29" s="411">
        <v>94</v>
      </c>
      <c r="Z29" s="411">
        <v>959</v>
      </c>
      <c r="AA29" s="411">
        <v>720</v>
      </c>
      <c r="AC29" s="659"/>
      <c r="AD29" s="68" t="s">
        <v>516</v>
      </c>
      <c r="AE29" s="64">
        <v>475288425</v>
      </c>
      <c r="AF29" s="65">
        <v>396977816</v>
      </c>
      <c r="AG29" s="65">
        <v>447996146</v>
      </c>
      <c r="AH29" s="65">
        <v>455923389</v>
      </c>
      <c r="AI29" s="65">
        <v>430470745</v>
      </c>
      <c r="AJ29" s="65">
        <v>466200671</v>
      </c>
      <c r="AK29" s="65">
        <v>504467234</v>
      </c>
      <c r="AL29" s="65">
        <v>412656048</v>
      </c>
      <c r="AM29" s="65">
        <v>493103587</v>
      </c>
      <c r="AN29" s="65">
        <v>417002946</v>
      </c>
      <c r="AO29" s="65">
        <v>453409075</v>
      </c>
      <c r="AP29" s="66">
        <v>461136322</v>
      </c>
      <c r="AQ29" s="67">
        <v>5414632404</v>
      </c>
      <c r="AR29" s="63">
        <v>5414632</v>
      </c>
    </row>
    <row r="30" spans="1:44" ht="15.75" customHeight="1">
      <c r="A30" s="130"/>
      <c r="B30" s="454" t="s">
        <v>517</v>
      </c>
      <c r="C30" s="159"/>
      <c r="D30" s="138" t="s">
        <v>210</v>
      </c>
      <c r="E30" s="660">
        <v>1</v>
      </c>
      <c r="F30" s="660"/>
      <c r="G30" s="660">
        <v>1</v>
      </c>
      <c r="H30" s="660"/>
      <c r="I30" s="661" t="s">
        <v>316</v>
      </c>
      <c r="J30" s="662"/>
      <c r="K30" s="662"/>
      <c r="L30" s="662"/>
      <c r="M30" s="662"/>
      <c r="N30" s="661" t="s">
        <v>316</v>
      </c>
      <c r="O30" s="651"/>
      <c r="P30" s="651"/>
      <c r="Q30" s="651"/>
      <c r="R30" s="663" t="s">
        <v>518</v>
      </c>
      <c r="S30" s="663"/>
      <c r="T30" s="663"/>
      <c r="U30" s="128"/>
      <c r="V30" s="131"/>
      <c r="W30" s="159" t="s">
        <v>177</v>
      </c>
      <c r="X30" s="271">
        <v>7</v>
      </c>
      <c r="Y30" s="118">
        <v>126</v>
      </c>
      <c r="Z30" s="118">
        <v>850</v>
      </c>
      <c r="AA30" s="118">
        <v>767</v>
      </c>
      <c r="AC30" s="658" t="s">
        <v>517</v>
      </c>
      <c r="AD30" s="68" t="s">
        <v>210</v>
      </c>
      <c r="AE30" s="64"/>
      <c r="AF30" s="65"/>
      <c r="AG30" s="65">
        <v>0</v>
      </c>
      <c r="AH30" s="65"/>
      <c r="AI30" s="65"/>
      <c r="AJ30" s="65"/>
      <c r="AK30" s="65"/>
      <c r="AL30" s="65"/>
      <c r="AM30" s="65">
        <v>0</v>
      </c>
      <c r="AN30" s="65">
        <v>0</v>
      </c>
      <c r="AO30" s="65">
        <v>1</v>
      </c>
      <c r="AP30" s="66"/>
      <c r="AQ30" s="67">
        <v>1</v>
      </c>
      <c r="AR30" s="63">
        <v>0.08333333333333333</v>
      </c>
    </row>
    <row r="31" spans="1:44" ht="15.75" customHeight="1">
      <c r="A31" s="131"/>
      <c r="B31" s="664"/>
      <c r="C31" s="126"/>
      <c r="D31" s="138" t="s">
        <v>516</v>
      </c>
      <c r="E31" s="660">
        <v>2265</v>
      </c>
      <c r="F31" s="660"/>
      <c r="G31" s="660">
        <v>1770</v>
      </c>
      <c r="H31" s="660"/>
      <c r="I31" s="661">
        <v>958</v>
      </c>
      <c r="J31" s="662"/>
      <c r="K31" s="662"/>
      <c r="L31" s="662"/>
      <c r="M31" s="662"/>
      <c r="N31" s="661">
        <v>933</v>
      </c>
      <c r="O31" s="651"/>
      <c r="P31" s="651"/>
      <c r="Q31" s="651"/>
      <c r="R31" s="663">
        <v>840</v>
      </c>
      <c r="S31" s="663"/>
      <c r="T31" s="663"/>
      <c r="U31" s="131"/>
      <c r="V31" s="85"/>
      <c r="W31" s="85"/>
      <c r="X31" s="409"/>
      <c r="Y31" s="410"/>
      <c r="Z31" s="410"/>
      <c r="AA31" s="410"/>
      <c r="AC31" s="659"/>
      <c r="AD31" s="68" t="s">
        <v>516</v>
      </c>
      <c r="AE31" s="64"/>
      <c r="AF31" s="65"/>
      <c r="AG31" s="65">
        <v>204245</v>
      </c>
      <c r="AH31" s="65"/>
      <c r="AI31" s="65"/>
      <c r="AJ31" s="65"/>
      <c r="AK31" s="65"/>
      <c r="AL31" s="65"/>
      <c r="AM31" s="65">
        <v>0</v>
      </c>
      <c r="AN31" s="65"/>
      <c r="AO31" s="65"/>
      <c r="AP31" s="66"/>
      <c r="AQ31" s="67">
        <v>204245</v>
      </c>
      <c r="AR31" s="63">
        <v>204</v>
      </c>
    </row>
    <row r="32" spans="1:44" ht="15.75" customHeight="1">
      <c r="A32" s="130"/>
      <c r="B32" s="454" t="s">
        <v>519</v>
      </c>
      <c r="C32" s="159"/>
      <c r="D32" s="138" t="s">
        <v>210</v>
      </c>
      <c r="E32" s="660">
        <v>86</v>
      </c>
      <c r="F32" s="660"/>
      <c r="G32" s="660">
        <v>88</v>
      </c>
      <c r="H32" s="660"/>
      <c r="I32" s="661">
        <v>96</v>
      </c>
      <c r="J32" s="662"/>
      <c r="K32" s="662"/>
      <c r="L32" s="662"/>
      <c r="M32" s="662"/>
      <c r="N32" s="661">
        <v>97</v>
      </c>
      <c r="O32" s="651"/>
      <c r="P32" s="651"/>
      <c r="Q32" s="651"/>
      <c r="R32" s="663">
        <v>86</v>
      </c>
      <c r="S32" s="663"/>
      <c r="T32" s="663"/>
      <c r="U32" s="128"/>
      <c r="V32" s="587" t="s">
        <v>178</v>
      </c>
      <c r="W32" s="665"/>
      <c r="X32" s="409">
        <f>SUM(X33:X34)</f>
        <v>11</v>
      </c>
      <c r="Y32" s="410">
        <f>SUM(Y33:Y34)</f>
        <v>163</v>
      </c>
      <c r="Z32" s="410">
        <f>SUM(Z33:Z34)</f>
        <v>1036</v>
      </c>
      <c r="AA32" s="410">
        <f>SUM(AA33:AA34)</f>
        <v>782</v>
      </c>
      <c r="AC32" s="658" t="s">
        <v>520</v>
      </c>
      <c r="AD32" s="68" t="s">
        <v>210</v>
      </c>
      <c r="AE32" s="64">
        <v>6</v>
      </c>
      <c r="AF32" s="65">
        <v>5</v>
      </c>
      <c r="AG32" s="65">
        <v>3</v>
      </c>
      <c r="AH32" s="65">
        <v>6</v>
      </c>
      <c r="AI32" s="65">
        <v>8</v>
      </c>
      <c r="AJ32" s="65">
        <v>7</v>
      </c>
      <c r="AK32" s="65">
        <v>5</v>
      </c>
      <c r="AL32" s="65">
        <v>8</v>
      </c>
      <c r="AM32" s="65">
        <v>3</v>
      </c>
      <c r="AN32" s="65">
        <v>2</v>
      </c>
      <c r="AO32" s="65">
        <v>4</v>
      </c>
      <c r="AP32" s="66">
        <v>7</v>
      </c>
      <c r="AQ32" s="67">
        <v>64</v>
      </c>
      <c r="AR32" s="63">
        <v>5.333333333333333</v>
      </c>
    </row>
    <row r="33" spans="1:44" ht="15.75" customHeight="1">
      <c r="A33" s="131"/>
      <c r="B33" s="664"/>
      <c r="C33" s="126"/>
      <c r="D33" s="138" t="s">
        <v>511</v>
      </c>
      <c r="E33" s="660">
        <v>20066</v>
      </c>
      <c r="F33" s="660"/>
      <c r="G33" s="660">
        <v>22807</v>
      </c>
      <c r="H33" s="660"/>
      <c r="I33" s="661">
        <v>25831</v>
      </c>
      <c r="J33" s="662"/>
      <c r="K33" s="662"/>
      <c r="L33" s="662"/>
      <c r="M33" s="662"/>
      <c r="N33" s="661">
        <v>23253</v>
      </c>
      <c r="O33" s="651"/>
      <c r="P33" s="651"/>
      <c r="Q33" s="651"/>
      <c r="R33" s="663">
        <v>19797</v>
      </c>
      <c r="S33" s="663"/>
      <c r="T33" s="663"/>
      <c r="U33" s="129"/>
      <c r="V33" s="131"/>
      <c r="W33" s="159" t="s">
        <v>212</v>
      </c>
      <c r="X33" s="412">
        <v>6</v>
      </c>
      <c r="Y33" s="411">
        <v>104</v>
      </c>
      <c r="Z33" s="411">
        <v>586</v>
      </c>
      <c r="AA33" s="411">
        <v>462</v>
      </c>
      <c r="AC33" s="659"/>
      <c r="AD33" s="68" t="s">
        <v>511</v>
      </c>
      <c r="AE33" s="64">
        <v>132616</v>
      </c>
      <c r="AF33" s="65">
        <v>93200</v>
      </c>
      <c r="AG33" s="65">
        <v>12600</v>
      </c>
      <c r="AH33" s="65">
        <v>57600</v>
      </c>
      <c r="AI33" s="65">
        <v>115200</v>
      </c>
      <c r="AJ33" s="65">
        <v>56929</v>
      </c>
      <c r="AK33" s="65">
        <v>63945</v>
      </c>
      <c r="AL33" s="65">
        <v>36507</v>
      </c>
      <c r="AM33" s="65">
        <v>322600</v>
      </c>
      <c r="AN33" s="65">
        <v>9450</v>
      </c>
      <c r="AO33" s="65">
        <v>33327</v>
      </c>
      <c r="AP33" s="66">
        <v>256715</v>
      </c>
      <c r="AQ33" s="67">
        <v>1190689</v>
      </c>
      <c r="AR33" s="63">
        <v>1191</v>
      </c>
    </row>
    <row r="34" spans="1:44" ht="15.75" customHeight="1">
      <c r="A34" s="130"/>
      <c r="B34" s="454" t="s">
        <v>521</v>
      </c>
      <c r="C34" s="159"/>
      <c r="D34" s="138" t="s">
        <v>210</v>
      </c>
      <c r="E34" s="660">
        <v>13</v>
      </c>
      <c r="F34" s="660"/>
      <c r="G34" s="660">
        <v>13</v>
      </c>
      <c r="H34" s="660"/>
      <c r="I34" s="661">
        <v>17</v>
      </c>
      <c r="J34" s="662"/>
      <c r="K34" s="662"/>
      <c r="L34" s="662"/>
      <c r="M34" s="662"/>
      <c r="N34" s="661">
        <v>14</v>
      </c>
      <c r="O34" s="651"/>
      <c r="P34" s="651"/>
      <c r="Q34" s="651"/>
      <c r="R34" s="663">
        <v>16</v>
      </c>
      <c r="S34" s="663"/>
      <c r="T34" s="663"/>
      <c r="U34" s="129"/>
      <c r="V34" s="154"/>
      <c r="W34" s="159" t="s">
        <v>181</v>
      </c>
      <c r="X34" s="412">
        <v>5</v>
      </c>
      <c r="Y34" s="411">
        <v>59</v>
      </c>
      <c r="Z34" s="411">
        <v>450</v>
      </c>
      <c r="AA34" s="118">
        <v>320</v>
      </c>
      <c r="AC34" s="658" t="s">
        <v>521</v>
      </c>
      <c r="AD34" s="68" t="s">
        <v>210</v>
      </c>
      <c r="AE34" s="64">
        <v>4</v>
      </c>
      <c r="AF34" s="65">
        <v>4</v>
      </c>
      <c r="AG34" s="65">
        <v>3</v>
      </c>
      <c r="AH34" s="65">
        <v>2</v>
      </c>
      <c r="AI34" s="65">
        <v>6</v>
      </c>
      <c r="AJ34" s="65">
        <v>3</v>
      </c>
      <c r="AK34" s="65">
        <v>3</v>
      </c>
      <c r="AL34" s="65">
        <v>4</v>
      </c>
      <c r="AM34" s="65">
        <v>7</v>
      </c>
      <c r="AN34" s="65">
        <v>3</v>
      </c>
      <c r="AO34" s="65">
        <v>5</v>
      </c>
      <c r="AP34" s="66">
        <v>2</v>
      </c>
      <c r="AQ34" s="67">
        <v>46</v>
      </c>
      <c r="AR34" s="63">
        <v>3.8333333333333335</v>
      </c>
    </row>
    <row r="35" spans="1:44" ht="15.75" customHeight="1">
      <c r="A35" s="131"/>
      <c r="B35" s="664"/>
      <c r="C35" s="126"/>
      <c r="D35" s="138" t="s">
        <v>511</v>
      </c>
      <c r="E35" s="660">
        <v>30830</v>
      </c>
      <c r="F35" s="660"/>
      <c r="G35" s="660">
        <v>29115</v>
      </c>
      <c r="H35" s="660"/>
      <c r="I35" s="661">
        <v>38953</v>
      </c>
      <c r="J35" s="662"/>
      <c r="K35" s="662"/>
      <c r="L35" s="662"/>
      <c r="M35" s="662"/>
      <c r="N35" s="661">
        <v>32971</v>
      </c>
      <c r="O35" s="651"/>
      <c r="P35" s="651"/>
      <c r="Q35" s="651"/>
      <c r="R35" s="663">
        <v>34861</v>
      </c>
      <c r="S35" s="663"/>
      <c r="T35" s="663"/>
      <c r="U35" s="129"/>
      <c r="V35" s="85"/>
      <c r="W35" s="85"/>
      <c r="X35" s="409"/>
      <c r="Y35" s="410"/>
      <c r="Z35" s="410"/>
      <c r="AA35" s="410"/>
      <c r="AC35" s="659"/>
      <c r="AD35" s="68" t="s">
        <v>511</v>
      </c>
      <c r="AE35" s="64">
        <v>845923</v>
      </c>
      <c r="AF35" s="65">
        <v>542320</v>
      </c>
      <c r="AG35" s="65">
        <v>981840</v>
      </c>
      <c r="AH35" s="65">
        <v>313650</v>
      </c>
      <c r="AI35" s="65">
        <v>737760</v>
      </c>
      <c r="AJ35" s="65">
        <v>664030</v>
      </c>
      <c r="AK35" s="65">
        <v>632460</v>
      </c>
      <c r="AL35" s="65">
        <v>465460</v>
      </c>
      <c r="AM35" s="65">
        <v>1181690</v>
      </c>
      <c r="AN35" s="65">
        <v>156600</v>
      </c>
      <c r="AO35" s="65">
        <v>974122</v>
      </c>
      <c r="AP35" s="66">
        <v>636090</v>
      </c>
      <c r="AQ35" s="67">
        <v>8131945</v>
      </c>
      <c r="AR35" s="63">
        <v>8132</v>
      </c>
    </row>
    <row r="36" spans="1:44" ht="15.75" customHeight="1">
      <c r="A36" s="650" t="s">
        <v>403</v>
      </c>
      <c r="B36" s="650"/>
      <c r="C36" s="126"/>
      <c r="D36" s="138" t="s">
        <v>404</v>
      </c>
      <c r="E36" s="139"/>
      <c r="F36" s="139" t="s">
        <v>306</v>
      </c>
      <c r="G36" s="139"/>
      <c r="H36" s="139">
        <v>3</v>
      </c>
      <c r="I36" s="135"/>
      <c r="J36" s="136"/>
      <c r="K36" s="136"/>
      <c r="L36" s="136"/>
      <c r="M36" s="136">
        <v>10</v>
      </c>
      <c r="N36" s="135"/>
      <c r="O36" s="164"/>
      <c r="P36" s="651">
        <v>8</v>
      </c>
      <c r="Q36" s="651"/>
      <c r="R36" s="117"/>
      <c r="S36" s="117"/>
      <c r="T36" s="117">
        <v>9</v>
      </c>
      <c r="U36" s="129"/>
      <c r="V36" s="587" t="s">
        <v>182</v>
      </c>
      <c r="W36" s="641"/>
      <c r="X36" s="409">
        <v>6</v>
      </c>
      <c r="Y36" s="410">
        <v>115</v>
      </c>
      <c r="Z36" s="410">
        <v>860</v>
      </c>
      <c r="AA36" s="410">
        <v>605</v>
      </c>
      <c r="AC36" s="134"/>
      <c r="AD36" s="140"/>
      <c r="AE36" s="141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3"/>
      <c r="AQ36" s="144"/>
      <c r="AR36" s="63"/>
    </row>
    <row r="37" spans="1:44" ht="15.75" customHeight="1">
      <c r="A37" s="650"/>
      <c r="B37" s="650"/>
      <c r="C37" s="126"/>
      <c r="D37" s="138" t="s">
        <v>405</v>
      </c>
      <c r="E37" s="139"/>
      <c r="F37" s="139" t="s">
        <v>306</v>
      </c>
      <c r="G37" s="139"/>
      <c r="H37" s="139">
        <v>201</v>
      </c>
      <c r="I37" s="135"/>
      <c r="J37" s="136"/>
      <c r="K37" s="136"/>
      <c r="L37" s="136"/>
      <c r="M37" s="136">
        <v>502</v>
      </c>
      <c r="N37" s="135"/>
      <c r="O37" s="164"/>
      <c r="P37" s="651">
        <v>422</v>
      </c>
      <c r="Q37" s="651"/>
      <c r="R37" s="117"/>
      <c r="S37" s="117"/>
      <c r="T37" s="117">
        <v>496</v>
      </c>
      <c r="U37" s="129"/>
      <c r="V37" s="131"/>
      <c r="W37" s="159" t="s">
        <v>183</v>
      </c>
      <c r="X37" s="412">
        <v>6</v>
      </c>
      <c r="Y37" s="411">
        <v>115</v>
      </c>
      <c r="Z37" s="411">
        <v>860</v>
      </c>
      <c r="AA37" s="411">
        <v>605</v>
      </c>
      <c r="AC37" s="134"/>
      <c r="AD37" s="140"/>
      <c r="AE37" s="141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3"/>
      <c r="AQ37" s="144"/>
      <c r="AR37" s="63"/>
    </row>
    <row r="38" spans="1:44" ht="15.75" customHeight="1">
      <c r="A38" s="652" t="s">
        <v>406</v>
      </c>
      <c r="B38" s="653"/>
      <c r="C38" s="653"/>
      <c r="D38" s="654"/>
      <c r="E38" s="655">
        <v>651918</v>
      </c>
      <c r="F38" s="655"/>
      <c r="G38" s="655">
        <v>675864</v>
      </c>
      <c r="H38" s="655"/>
      <c r="I38" s="655">
        <v>701755</v>
      </c>
      <c r="J38" s="656"/>
      <c r="K38" s="656"/>
      <c r="L38" s="656"/>
      <c r="M38" s="656"/>
      <c r="N38" s="655">
        <v>699708</v>
      </c>
      <c r="O38" s="656"/>
      <c r="P38" s="656"/>
      <c r="Q38" s="656"/>
      <c r="R38" s="657">
        <v>697639</v>
      </c>
      <c r="S38" s="657"/>
      <c r="T38" s="657"/>
      <c r="U38" s="129"/>
      <c r="V38" s="131"/>
      <c r="W38" s="159"/>
      <c r="X38" s="412"/>
      <c r="Y38" s="411"/>
      <c r="Z38" s="411"/>
      <c r="AA38" s="411"/>
      <c r="AC38" s="638" t="s">
        <v>213</v>
      </c>
      <c r="AD38" s="639"/>
      <c r="AE38" s="69">
        <v>52440487</v>
      </c>
      <c r="AF38" s="70">
        <v>52072995</v>
      </c>
      <c r="AG38" s="70">
        <v>51813737</v>
      </c>
      <c r="AH38" s="70">
        <v>52096002</v>
      </c>
      <c r="AI38" s="70">
        <v>52521382</v>
      </c>
      <c r="AJ38" s="70">
        <v>51584610</v>
      </c>
      <c r="AK38" s="70">
        <v>52082815</v>
      </c>
      <c r="AL38" s="70">
        <v>52794182</v>
      </c>
      <c r="AM38" s="70">
        <v>64543745</v>
      </c>
      <c r="AN38" s="70">
        <v>54046784</v>
      </c>
      <c r="AO38" s="70">
        <v>53449928</v>
      </c>
      <c r="AP38" s="71">
        <v>45092568</v>
      </c>
      <c r="AQ38" s="72">
        <v>634539235</v>
      </c>
      <c r="AR38" s="63">
        <v>634539</v>
      </c>
    </row>
    <row r="39" spans="1:27" ht="15.75" customHeight="1">
      <c r="A39" s="145" t="s">
        <v>523</v>
      </c>
      <c r="B39" s="149"/>
      <c r="C39" s="149"/>
      <c r="D39" s="149"/>
      <c r="E39" s="274"/>
      <c r="F39" s="274"/>
      <c r="G39" s="274"/>
      <c r="H39" s="274"/>
      <c r="I39" s="274"/>
      <c r="J39" s="274"/>
      <c r="K39" s="274"/>
      <c r="L39" s="274"/>
      <c r="M39" s="274"/>
      <c r="N39" s="275"/>
      <c r="O39" s="640"/>
      <c r="P39" s="640"/>
      <c r="Q39" s="640"/>
      <c r="R39" s="276"/>
      <c r="S39" s="276"/>
      <c r="T39" s="276"/>
      <c r="U39" s="129"/>
      <c r="V39" s="587" t="s">
        <v>184</v>
      </c>
      <c r="W39" s="641"/>
      <c r="X39" s="409">
        <f>SUM(X40:X41)</f>
        <v>8</v>
      </c>
      <c r="Y39" s="410">
        <f>SUM(Y40:Y41)</f>
        <v>54</v>
      </c>
      <c r="Z39" s="410">
        <f>SUM(Z40:Z41)</f>
        <v>362</v>
      </c>
      <c r="AA39" s="410">
        <f>SUM(AA40:AA41)</f>
        <v>305</v>
      </c>
    </row>
    <row r="40" spans="1:27" ht="15.75" customHeight="1">
      <c r="A40" s="131" t="s">
        <v>354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29"/>
      <c r="V40" s="131"/>
      <c r="W40" s="159" t="s">
        <v>185</v>
      </c>
      <c r="X40" s="412">
        <v>2</v>
      </c>
      <c r="Y40" s="411">
        <v>13</v>
      </c>
      <c r="Z40" s="411">
        <v>57</v>
      </c>
      <c r="AA40" s="411">
        <v>64</v>
      </c>
    </row>
    <row r="41" spans="1:27" ht="15.75" customHeight="1">
      <c r="A41" s="131" t="s">
        <v>407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29"/>
      <c r="V41" s="277"/>
      <c r="W41" s="278" t="s">
        <v>186</v>
      </c>
      <c r="X41" s="413">
        <v>6</v>
      </c>
      <c r="Y41" s="414">
        <v>41</v>
      </c>
      <c r="Z41" s="414">
        <v>305</v>
      </c>
      <c r="AA41" s="181">
        <v>241</v>
      </c>
    </row>
    <row r="42" spans="1:27" ht="15.75" customHeight="1">
      <c r="A42" s="131" t="s">
        <v>214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29"/>
      <c r="V42" s="147" t="s">
        <v>408</v>
      </c>
      <c r="W42" s="130"/>
      <c r="X42" s="130"/>
      <c r="Y42" s="2"/>
      <c r="Z42" s="2"/>
      <c r="AA42" s="2"/>
    </row>
    <row r="43" spans="1:27" ht="15.75" customHeight="1">
      <c r="A43" s="33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30"/>
      <c r="V43" s="130" t="s">
        <v>601</v>
      </c>
      <c r="W43" s="130"/>
      <c r="X43" s="130"/>
      <c r="Y43" s="130"/>
      <c r="Z43" s="130"/>
      <c r="AA43" s="130"/>
    </row>
    <row r="44" spans="1:27" ht="20.25" customHeight="1">
      <c r="A44" s="18"/>
      <c r="B44" s="18"/>
      <c r="C44" s="18"/>
      <c r="D44" s="18"/>
      <c r="E44" s="642" t="s">
        <v>602</v>
      </c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175"/>
      <c r="Q44" s="18"/>
      <c r="R44" s="18"/>
      <c r="S44" s="18"/>
      <c r="T44" s="18"/>
      <c r="U44" s="160"/>
      <c r="V44" s="147" t="s">
        <v>218</v>
      </c>
      <c r="W44" s="130"/>
      <c r="X44" s="130"/>
      <c r="Y44" s="130"/>
      <c r="Z44" s="130"/>
      <c r="AA44" s="130"/>
    </row>
    <row r="45" spans="1:27" ht="15.75" customHeight="1" thickBo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37" t="s">
        <v>524</v>
      </c>
      <c r="U45" s="259"/>
      <c r="V45" s="130"/>
      <c r="W45" s="130"/>
      <c r="X45" s="130"/>
      <c r="Y45" s="130"/>
      <c r="Z45" s="130"/>
      <c r="AA45" s="130"/>
    </row>
    <row r="46" spans="1:32" ht="15.75" customHeight="1">
      <c r="A46" s="486" t="s">
        <v>215</v>
      </c>
      <c r="B46" s="487"/>
      <c r="C46" s="487"/>
      <c r="D46" s="487"/>
      <c r="E46" s="488"/>
      <c r="F46" s="486" t="s">
        <v>525</v>
      </c>
      <c r="G46" s="574" t="s">
        <v>216</v>
      </c>
      <c r="H46" s="644"/>
      <c r="I46" s="646" t="s">
        <v>526</v>
      </c>
      <c r="J46" s="486"/>
      <c r="K46" s="487"/>
      <c r="L46" s="487"/>
      <c r="M46" s="487"/>
      <c r="N46" s="487"/>
      <c r="O46" s="488"/>
      <c r="P46" s="619" t="s">
        <v>525</v>
      </c>
      <c r="Q46" s="488"/>
      <c r="R46" s="574" t="s">
        <v>527</v>
      </c>
      <c r="S46" s="498"/>
      <c r="T46" s="498"/>
      <c r="U46" s="163"/>
      <c r="V46" s="130"/>
      <c r="W46" s="130"/>
      <c r="X46" s="130"/>
      <c r="Y46" s="130"/>
      <c r="Z46" s="130"/>
      <c r="AA46" s="130"/>
      <c r="AC46" s="3"/>
      <c r="AD46" s="633" t="s">
        <v>217</v>
      </c>
      <c r="AE46" s="3"/>
      <c r="AF46" s="633" t="s">
        <v>217</v>
      </c>
    </row>
    <row r="47" spans="1:32" ht="15.75" customHeight="1">
      <c r="A47" s="569"/>
      <c r="B47" s="569"/>
      <c r="C47" s="569"/>
      <c r="D47" s="569"/>
      <c r="E47" s="570"/>
      <c r="F47" s="571"/>
      <c r="G47" s="532"/>
      <c r="H47" s="645"/>
      <c r="I47" s="647"/>
      <c r="J47" s="569"/>
      <c r="K47" s="569"/>
      <c r="L47" s="569"/>
      <c r="M47" s="569"/>
      <c r="N47" s="569"/>
      <c r="O47" s="570"/>
      <c r="P47" s="596"/>
      <c r="Q47" s="526"/>
      <c r="R47" s="648"/>
      <c r="S47" s="649"/>
      <c r="T47" s="649"/>
      <c r="U47" s="163"/>
      <c r="V47" s="130"/>
      <c r="W47" s="130"/>
      <c r="X47" s="130"/>
      <c r="Y47" s="130"/>
      <c r="Z47" s="130"/>
      <c r="AA47" s="130"/>
      <c r="AC47" s="3" t="s">
        <v>219</v>
      </c>
      <c r="AD47" s="634"/>
      <c r="AE47" s="3" t="s">
        <v>219</v>
      </c>
      <c r="AF47" s="634"/>
    </row>
    <row r="48" spans="1:32" ht="15.75" customHeight="1">
      <c r="A48" s="219"/>
      <c r="B48" s="219"/>
      <c r="C48" s="219"/>
      <c r="D48" s="219"/>
      <c r="E48" s="220"/>
      <c r="F48" s="279"/>
      <c r="G48" s="145"/>
      <c r="H48" s="280"/>
      <c r="I48" s="281"/>
      <c r="J48" s="219"/>
      <c r="K48" s="219"/>
      <c r="L48" s="219"/>
      <c r="M48" s="219"/>
      <c r="N48" s="219"/>
      <c r="O48" s="220"/>
      <c r="P48" s="219"/>
      <c r="Q48" s="219"/>
      <c r="R48" s="219"/>
      <c r="S48" s="219"/>
      <c r="T48" s="282" t="s">
        <v>528</v>
      </c>
      <c r="U48" s="160"/>
      <c r="V48" s="587"/>
      <c r="W48" s="587"/>
      <c r="X48" s="34"/>
      <c r="Y48" s="2"/>
      <c r="Z48" s="2"/>
      <c r="AA48" s="2"/>
      <c r="AC48" s="24"/>
      <c r="AD48" s="635"/>
      <c r="AE48" s="24"/>
      <c r="AF48" s="635"/>
    </row>
    <row r="49" spans="1:31" ht="15.75" customHeight="1">
      <c r="A49" s="587" t="s">
        <v>529</v>
      </c>
      <c r="B49" s="587"/>
      <c r="C49" s="587"/>
      <c r="D49" s="587"/>
      <c r="E49" s="587"/>
      <c r="F49" s="415">
        <v>1441</v>
      </c>
      <c r="G49" s="636" t="s">
        <v>567</v>
      </c>
      <c r="H49" s="637"/>
      <c r="I49" s="130"/>
      <c r="J49" s="458" t="s">
        <v>288</v>
      </c>
      <c r="K49" s="458"/>
      <c r="L49" s="458"/>
      <c r="M49" s="458"/>
      <c r="N49" s="458"/>
      <c r="O49" s="567"/>
      <c r="P49" s="283"/>
      <c r="Q49" s="131">
        <v>4</v>
      </c>
      <c r="R49" s="131"/>
      <c r="S49" s="131"/>
      <c r="T49" s="204">
        <v>49</v>
      </c>
      <c r="U49" s="157"/>
      <c r="V49" s="131"/>
      <c r="W49" s="159"/>
      <c r="X49" s="157"/>
      <c r="Y49" s="157"/>
      <c r="Z49" s="157"/>
      <c r="AA49" s="157"/>
      <c r="AC49" s="14">
        <v>12184</v>
      </c>
      <c r="AD49" s="73">
        <v>1137</v>
      </c>
      <c r="AE49" s="14"/>
    </row>
    <row r="50" spans="1:32" ht="15.75" customHeight="1">
      <c r="A50" s="454" t="s">
        <v>530</v>
      </c>
      <c r="B50" s="458"/>
      <c r="C50" s="458"/>
      <c r="D50" s="458"/>
      <c r="E50" s="458"/>
      <c r="F50" s="284"/>
      <c r="G50" s="285"/>
      <c r="H50" s="286" t="s">
        <v>531</v>
      </c>
      <c r="I50" s="632" t="s">
        <v>532</v>
      </c>
      <c r="J50" s="454"/>
      <c r="K50" s="454"/>
      <c r="L50" s="454"/>
      <c r="M50" s="454"/>
      <c r="N50" s="454"/>
      <c r="O50" s="540"/>
      <c r="P50" s="283"/>
      <c r="Q50" s="131" t="s">
        <v>533</v>
      </c>
      <c r="R50" s="131"/>
      <c r="S50" s="131"/>
      <c r="T50" s="204" t="s">
        <v>533</v>
      </c>
      <c r="U50" s="157"/>
      <c r="V50" s="131"/>
      <c r="W50" s="159"/>
      <c r="X50" s="157"/>
      <c r="Y50" s="157"/>
      <c r="Z50" s="157"/>
      <c r="AA50" s="157"/>
      <c r="AD50" s="27"/>
      <c r="AE50" s="4">
        <v>865</v>
      </c>
      <c r="AF50" s="74">
        <v>75</v>
      </c>
    </row>
    <row r="51" spans="1:32" ht="15.75" customHeight="1">
      <c r="A51" s="154"/>
      <c r="B51" s="454" t="s">
        <v>534</v>
      </c>
      <c r="C51" s="454"/>
      <c r="D51" s="454"/>
      <c r="E51" s="454"/>
      <c r="F51" s="416">
        <v>3</v>
      </c>
      <c r="G51" s="128"/>
      <c r="H51" s="417">
        <v>340</v>
      </c>
      <c r="I51" s="159"/>
      <c r="J51" s="454" t="s">
        <v>291</v>
      </c>
      <c r="K51" s="454"/>
      <c r="L51" s="454"/>
      <c r="M51" s="454"/>
      <c r="N51" s="454"/>
      <c r="O51" s="540"/>
      <c r="P51" s="283"/>
      <c r="Q51" s="133">
        <v>112</v>
      </c>
      <c r="R51" s="133"/>
      <c r="S51" s="133"/>
      <c r="T51" s="132">
        <v>7232</v>
      </c>
      <c r="U51" s="157"/>
      <c r="V51" s="131"/>
      <c r="W51" s="159"/>
      <c r="X51" s="157"/>
      <c r="Y51" s="157"/>
      <c r="Z51" s="157"/>
      <c r="AA51" s="157"/>
      <c r="AC51" s="6">
        <v>340</v>
      </c>
      <c r="AD51" s="27"/>
      <c r="AE51" s="4">
        <v>250</v>
      </c>
      <c r="AF51" s="74">
        <v>584</v>
      </c>
    </row>
    <row r="52" spans="1:31" ht="15.75" customHeight="1">
      <c r="A52" s="454" t="s">
        <v>220</v>
      </c>
      <c r="B52" s="454"/>
      <c r="C52" s="454"/>
      <c r="D52" s="454"/>
      <c r="E52" s="454"/>
      <c r="F52" s="283"/>
      <c r="G52" s="131"/>
      <c r="H52" s="287"/>
      <c r="I52" s="159"/>
      <c r="J52" s="454" t="s">
        <v>293</v>
      </c>
      <c r="K52" s="454"/>
      <c r="L52" s="454"/>
      <c r="M52" s="454"/>
      <c r="N52" s="454"/>
      <c r="O52" s="540"/>
      <c r="P52" s="283"/>
      <c r="Q52" s="137">
        <v>9</v>
      </c>
      <c r="R52" s="137"/>
      <c r="S52" s="137"/>
      <c r="T52" s="204">
        <v>700</v>
      </c>
      <c r="U52" s="157"/>
      <c r="V52" s="154"/>
      <c r="W52" s="154"/>
      <c r="X52" s="160"/>
      <c r="Y52" s="160"/>
      <c r="Z52" s="160"/>
      <c r="AA52" s="160"/>
      <c r="AC52" s="5"/>
      <c r="AD52" s="5"/>
      <c r="AE52" s="4">
        <v>25</v>
      </c>
    </row>
    <row r="53" spans="1:31" ht="15.75" customHeight="1">
      <c r="A53" s="154"/>
      <c r="B53" s="454" t="s">
        <v>221</v>
      </c>
      <c r="C53" s="454"/>
      <c r="D53" s="454"/>
      <c r="E53" s="454"/>
      <c r="F53" s="416">
        <v>1</v>
      </c>
      <c r="G53" s="128"/>
      <c r="H53" s="417">
        <v>60</v>
      </c>
      <c r="I53" s="130"/>
      <c r="J53" s="454" t="s">
        <v>225</v>
      </c>
      <c r="K53" s="454"/>
      <c r="L53" s="454"/>
      <c r="M53" s="454"/>
      <c r="N53" s="454"/>
      <c r="O53" s="540"/>
      <c r="P53" s="283"/>
      <c r="Q53" s="137">
        <v>1</v>
      </c>
      <c r="R53" s="137"/>
      <c r="S53" s="137"/>
      <c r="T53" s="131">
        <v>170</v>
      </c>
      <c r="U53" s="16"/>
      <c r="V53" s="147"/>
      <c r="W53" s="130"/>
      <c r="X53" s="130"/>
      <c r="Y53" s="130"/>
      <c r="Z53" s="130"/>
      <c r="AA53" s="130"/>
      <c r="AC53" s="6">
        <v>60</v>
      </c>
      <c r="AD53" s="5"/>
      <c r="AE53" s="4">
        <v>12</v>
      </c>
    </row>
    <row r="54" spans="1:30" ht="15.75" customHeight="1">
      <c r="A54" s="154"/>
      <c r="B54" s="454" t="s">
        <v>287</v>
      </c>
      <c r="C54" s="454"/>
      <c r="D54" s="454"/>
      <c r="E54" s="454"/>
      <c r="F54" s="416">
        <v>8</v>
      </c>
      <c r="G54" s="128"/>
      <c r="H54" s="417">
        <v>368</v>
      </c>
      <c r="I54" s="128"/>
      <c r="J54" s="458" t="s">
        <v>227</v>
      </c>
      <c r="K54" s="458"/>
      <c r="L54" s="458"/>
      <c r="M54" s="458"/>
      <c r="N54" s="458"/>
      <c r="O54" s="567"/>
      <c r="P54" s="283"/>
      <c r="Q54" s="131">
        <v>28</v>
      </c>
      <c r="R54" s="131"/>
      <c r="S54" s="131"/>
      <c r="T54" s="118">
        <v>1673</v>
      </c>
      <c r="U54" s="130"/>
      <c r="V54" s="130"/>
      <c r="W54" s="130"/>
      <c r="X54" s="130"/>
      <c r="Y54" s="130"/>
      <c r="Z54" s="130"/>
      <c r="AA54" s="130"/>
      <c r="AC54" s="6">
        <v>474</v>
      </c>
      <c r="AD54" s="5"/>
    </row>
    <row r="55" spans="1:31" ht="15.75" customHeight="1">
      <c r="A55" s="154"/>
      <c r="B55" s="454" t="s">
        <v>535</v>
      </c>
      <c r="C55" s="454"/>
      <c r="D55" s="454"/>
      <c r="E55" s="454"/>
      <c r="F55" s="416">
        <v>2</v>
      </c>
      <c r="G55" s="128"/>
      <c r="H55" s="417">
        <v>29</v>
      </c>
      <c r="I55" s="126"/>
      <c r="J55" s="458" t="s">
        <v>536</v>
      </c>
      <c r="K55" s="458"/>
      <c r="L55" s="458"/>
      <c r="M55" s="458"/>
      <c r="N55" s="458"/>
      <c r="O55" s="567"/>
      <c r="P55" s="283"/>
      <c r="Q55" s="131">
        <v>457</v>
      </c>
      <c r="R55" s="204"/>
      <c r="S55" s="629">
        <v>-10495</v>
      </c>
      <c r="T55" s="629"/>
      <c r="U55" s="129"/>
      <c r="V55" s="130"/>
      <c r="W55" s="130"/>
      <c r="X55" s="130"/>
      <c r="Y55" s="130"/>
      <c r="Z55" s="130"/>
      <c r="AA55" s="130"/>
      <c r="AC55" s="6">
        <v>49</v>
      </c>
      <c r="AD55" s="35"/>
      <c r="AE55" s="4">
        <v>64</v>
      </c>
    </row>
    <row r="56" spans="1:32" ht="15.75" customHeight="1">
      <c r="A56" s="154"/>
      <c r="B56" s="454" t="s">
        <v>537</v>
      </c>
      <c r="C56" s="454"/>
      <c r="D56" s="454"/>
      <c r="E56" s="454"/>
      <c r="F56" s="416">
        <v>8</v>
      </c>
      <c r="G56" s="128"/>
      <c r="H56" s="417">
        <v>41</v>
      </c>
      <c r="I56" s="126"/>
      <c r="J56" s="631" t="s">
        <v>538</v>
      </c>
      <c r="K56" s="631"/>
      <c r="L56" s="631"/>
      <c r="M56" s="631"/>
      <c r="N56" s="131"/>
      <c r="O56" s="126" t="s">
        <v>539</v>
      </c>
      <c r="P56" s="283"/>
      <c r="Q56" s="131">
        <v>4</v>
      </c>
      <c r="R56" s="137"/>
      <c r="S56" s="137"/>
      <c r="T56" s="204" t="s">
        <v>522</v>
      </c>
      <c r="U56" s="130"/>
      <c r="V56" s="130"/>
      <c r="W56" s="130"/>
      <c r="X56" s="130"/>
      <c r="Y56" s="130"/>
      <c r="Z56" s="130"/>
      <c r="AA56" s="130"/>
      <c r="AC56" s="6">
        <v>36</v>
      </c>
      <c r="AE56" s="35"/>
      <c r="AF56" s="74">
        <v>40</v>
      </c>
    </row>
    <row r="57" spans="1:32" ht="15.75" customHeight="1">
      <c r="A57" s="154"/>
      <c r="B57" s="454" t="s">
        <v>289</v>
      </c>
      <c r="C57" s="454"/>
      <c r="D57" s="454"/>
      <c r="E57" s="454"/>
      <c r="F57" s="416">
        <v>2</v>
      </c>
      <c r="G57" s="128"/>
      <c r="H57" s="418">
        <v>35</v>
      </c>
      <c r="I57" s="126"/>
      <c r="J57" s="631"/>
      <c r="K57" s="631"/>
      <c r="L57" s="631"/>
      <c r="M57" s="631"/>
      <c r="N57" s="131"/>
      <c r="O57" s="159" t="s">
        <v>540</v>
      </c>
      <c r="P57" s="283"/>
      <c r="Q57" s="131">
        <v>20</v>
      </c>
      <c r="R57" s="131"/>
      <c r="S57" s="131"/>
      <c r="T57" s="204" t="s">
        <v>522</v>
      </c>
      <c r="U57" s="130"/>
      <c r="V57" s="130"/>
      <c r="W57" s="130"/>
      <c r="X57" s="130"/>
      <c r="Y57" s="130"/>
      <c r="Z57" s="130"/>
      <c r="AA57" s="130"/>
      <c r="AC57" s="6" t="s">
        <v>290</v>
      </c>
      <c r="AD57" s="7"/>
      <c r="AE57" s="7">
        <v>29</v>
      </c>
      <c r="AF57" s="7"/>
    </row>
    <row r="58" spans="1:32" ht="15.75" customHeight="1">
      <c r="A58" s="131"/>
      <c r="B58" s="454" t="s">
        <v>350</v>
      </c>
      <c r="C58" s="454"/>
      <c r="D58" s="454"/>
      <c r="E58" s="454"/>
      <c r="F58" s="416">
        <v>7</v>
      </c>
      <c r="G58" s="128"/>
      <c r="H58" s="418">
        <v>484</v>
      </c>
      <c r="I58" s="159"/>
      <c r="J58" s="631"/>
      <c r="K58" s="631"/>
      <c r="L58" s="631"/>
      <c r="M58" s="631"/>
      <c r="N58" s="131"/>
      <c r="O58" s="159" t="s">
        <v>541</v>
      </c>
      <c r="P58" s="283"/>
      <c r="Q58" s="131">
        <v>10</v>
      </c>
      <c r="R58" s="204"/>
      <c r="S58" s="204"/>
      <c r="T58" s="204" t="s">
        <v>522</v>
      </c>
      <c r="U58" s="130"/>
      <c r="V58" s="130"/>
      <c r="W58" s="130"/>
      <c r="X58" s="130"/>
      <c r="Y58" s="130"/>
      <c r="Z58" s="130"/>
      <c r="AA58" s="130"/>
      <c r="AC58" s="7">
        <v>120</v>
      </c>
      <c r="AD58" s="74">
        <v>60</v>
      </c>
      <c r="AE58" s="7"/>
      <c r="AF58" s="27" t="s">
        <v>292</v>
      </c>
    </row>
    <row r="59" spans="1:32" ht="15.75" customHeight="1">
      <c r="A59" s="131"/>
      <c r="B59" s="454" t="s">
        <v>351</v>
      </c>
      <c r="C59" s="454"/>
      <c r="D59" s="454"/>
      <c r="E59" s="454"/>
      <c r="F59" s="416">
        <v>6</v>
      </c>
      <c r="G59" s="128"/>
      <c r="H59" s="419">
        <v>-167</v>
      </c>
      <c r="I59" s="126"/>
      <c r="J59" s="454" t="s">
        <v>355</v>
      </c>
      <c r="K59" s="455"/>
      <c r="L59" s="455"/>
      <c r="M59" s="455"/>
      <c r="N59" s="455"/>
      <c r="O59" s="458"/>
      <c r="P59" s="283"/>
      <c r="Q59" s="137">
        <v>24</v>
      </c>
      <c r="R59" s="204"/>
      <c r="S59" s="204"/>
      <c r="T59" s="204">
        <v>578</v>
      </c>
      <c r="U59" s="130"/>
      <c r="V59" s="130"/>
      <c r="W59" s="130"/>
      <c r="X59" s="130"/>
      <c r="Y59" s="130"/>
      <c r="Z59" s="130"/>
      <c r="AA59" s="130"/>
      <c r="AC59" s="6">
        <v>270</v>
      </c>
      <c r="AD59" s="5"/>
      <c r="AE59" s="5"/>
      <c r="AF59" s="5"/>
    </row>
    <row r="60" spans="1:32" ht="15.75" customHeight="1">
      <c r="A60" s="131"/>
      <c r="B60" s="458" t="s">
        <v>352</v>
      </c>
      <c r="C60" s="458"/>
      <c r="D60" s="458"/>
      <c r="E60" s="458"/>
      <c r="F60" s="420">
        <v>95</v>
      </c>
      <c r="G60" s="137"/>
      <c r="H60" s="419">
        <v>-991</v>
      </c>
      <c r="I60" s="126"/>
      <c r="J60" s="454" t="s">
        <v>356</v>
      </c>
      <c r="K60" s="455"/>
      <c r="L60" s="455"/>
      <c r="M60" s="455"/>
      <c r="N60" s="455"/>
      <c r="O60" s="458"/>
      <c r="P60" s="283"/>
      <c r="Q60" s="131">
        <v>27</v>
      </c>
      <c r="R60" s="131"/>
      <c r="S60" s="131"/>
      <c r="T60" s="158" t="s">
        <v>522</v>
      </c>
      <c r="U60" s="130"/>
      <c r="V60" s="130"/>
      <c r="W60" s="130"/>
      <c r="X60" s="130"/>
      <c r="Y60" s="130"/>
      <c r="Z60" s="130"/>
      <c r="AA60" s="130"/>
      <c r="AC60" s="7">
        <v>80</v>
      </c>
      <c r="AD60" s="22"/>
      <c r="AE60" s="22">
        <v>3778</v>
      </c>
      <c r="AF60" s="22"/>
    </row>
    <row r="61" spans="1:32" ht="15.75" customHeight="1">
      <c r="A61" s="131"/>
      <c r="B61" s="458" t="s">
        <v>226</v>
      </c>
      <c r="C61" s="458"/>
      <c r="D61" s="458"/>
      <c r="E61" s="458"/>
      <c r="F61" s="283">
        <v>109</v>
      </c>
      <c r="G61" s="131"/>
      <c r="H61" s="421" t="s">
        <v>522</v>
      </c>
      <c r="I61" s="454" t="s">
        <v>542</v>
      </c>
      <c r="J61" s="454"/>
      <c r="K61" s="454"/>
      <c r="L61" s="454"/>
      <c r="M61" s="454"/>
      <c r="N61" s="454"/>
      <c r="O61" s="454"/>
      <c r="P61" s="283"/>
      <c r="Q61" s="137" t="s">
        <v>531</v>
      </c>
      <c r="R61" s="137" t="s">
        <v>531</v>
      </c>
      <c r="S61" s="137"/>
      <c r="T61" s="128" t="s">
        <v>531</v>
      </c>
      <c r="U61" s="130"/>
      <c r="V61" s="130"/>
      <c r="W61" s="130"/>
      <c r="X61" s="130"/>
      <c r="Y61" s="130"/>
      <c r="Z61" s="130"/>
      <c r="AA61" s="130"/>
      <c r="AC61" s="27" t="s">
        <v>292</v>
      </c>
      <c r="AD61" s="27"/>
      <c r="AE61" s="22">
        <v>650</v>
      </c>
      <c r="AF61" s="27"/>
    </row>
    <row r="62" spans="1:32" ht="15.75" customHeight="1">
      <c r="A62" s="454" t="s">
        <v>228</v>
      </c>
      <c r="B62" s="454"/>
      <c r="C62" s="454"/>
      <c r="D62" s="454"/>
      <c r="E62" s="454"/>
      <c r="F62" s="283" t="s">
        <v>533</v>
      </c>
      <c r="G62" s="131"/>
      <c r="H62" s="287"/>
      <c r="I62" s="126"/>
      <c r="J62" s="454" t="s">
        <v>543</v>
      </c>
      <c r="K62" s="454"/>
      <c r="L62" s="454"/>
      <c r="M62" s="454"/>
      <c r="N62" s="454"/>
      <c r="O62" s="540"/>
      <c r="P62" s="283"/>
      <c r="Q62" s="131">
        <v>1</v>
      </c>
      <c r="R62" s="131"/>
      <c r="S62" s="131"/>
      <c r="T62" s="158">
        <v>5</v>
      </c>
      <c r="U62" s="130"/>
      <c r="V62" s="130"/>
      <c r="W62" s="130"/>
      <c r="X62" s="130"/>
      <c r="Y62" s="130"/>
      <c r="Z62" s="130"/>
      <c r="AA62" s="130"/>
      <c r="AC62" s="5"/>
      <c r="AD62" s="5"/>
      <c r="AE62" s="19">
        <v>170</v>
      </c>
      <c r="AF62" s="5"/>
    </row>
    <row r="63" spans="1:31" ht="15.75" customHeight="1">
      <c r="A63" s="154"/>
      <c r="B63" s="454" t="s">
        <v>229</v>
      </c>
      <c r="C63" s="454"/>
      <c r="D63" s="454"/>
      <c r="E63" s="458"/>
      <c r="F63" s="416">
        <v>26</v>
      </c>
      <c r="G63" s="626" t="s">
        <v>544</v>
      </c>
      <c r="H63" s="627"/>
      <c r="I63" s="628" t="s">
        <v>245</v>
      </c>
      <c r="J63" s="458"/>
      <c r="K63" s="458"/>
      <c r="L63" s="458"/>
      <c r="M63" s="458"/>
      <c r="N63" s="458"/>
      <c r="O63" s="567"/>
      <c r="P63" s="283"/>
      <c r="Q63" s="128" t="s">
        <v>533</v>
      </c>
      <c r="R63" s="128"/>
      <c r="S63" s="128"/>
      <c r="T63" s="204" t="s">
        <v>533</v>
      </c>
      <c r="U63" s="130"/>
      <c r="V63" s="130"/>
      <c r="W63" s="130"/>
      <c r="X63" s="130"/>
      <c r="Y63" s="130"/>
      <c r="Z63" s="130"/>
      <c r="AA63" s="130"/>
      <c r="AC63" s="7">
        <v>400</v>
      </c>
      <c r="AD63" s="74">
        <v>8</v>
      </c>
      <c r="AE63" s="26">
        <v>808</v>
      </c>
    </row>
    <row r="64" spans="1:31" ht="15.75" customHeight="1">
      <c r="A64" s="131"/>
      <c r="B64" s="454" t="s">
        <v>353</v>
      </c>
      <c r="C64" s="454"/>
      <c r="D64" s="454"/>
      <c r="E64" s="458"/>
      <c r="F64" s="416">
        <v>473</v>
      </c>
      <c r="G64" s="629">
        <v>-6867</v>
      </c>
      <c r="H64" s="630"/>
      <c r="I64" s="126"/>
      <c r="J64" s="458" t="s">
        <v>391</v>
      </c>
      <c r="K64" s="458"/>
      <c r="L64" s="458"/>
      <c r="M64" s="458"/>
      <c r="N64" s="458"/>
      <c r="O64" s="567"/>
      <c r="P64" s="130"/>
      <c r="Q64" s="130">
        <v>1</v>
      </c>
      <c r="R64" s="130"/>
      <c r="S64" s="130"/>
      <c r="T64" s="146" t="s">
        <v>522</v>
      </c>
      <c r="U64" s="130"/>
      <c r="V64" s="130"/>
      <c r="W64" s="130"/>
      <c r="X64" s="130"/>
      <c r="Y64" s="130"/>
      <c r="Z64" s="130"/>
      <c r="AA64" s="130"/>
      <c r="AC64" s="6">
        <v>50</v>
      </c>
      <c r="AD64" s="74"/>
      <c r="AE64" s="14">
        <v>3300</v>
      </c>
    </row>
    <row r="65" spans="1:31" ht="15.75" customHeight="1">
      <c r="A65" s="131"/>
      <c r="B65" s="454" t="s">
        <v>146</v>
      </c>
      <c r="C65" s="454"/>
      <c r="D65" s="454"/>
      <c r="E65" s="454"/>
      <c r="F65" s="416">
        <v>2</v>
      </c>
      <c r="G65" s="133"/>
      <c r="H65" s="421" t="s">
        <v>522</v>
      </c>
      <c r="I65" s="130"/>
      <c r="J65" s="130"/>
      <c r="K65" s="130"/>
      <c r="L65" s="130"/>
      <c r="M65" s="130"/>
      <c r="N65" s="130"/>
      <c r="O65" s="273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D65" s="74">
        <v>50</v>
      </c>
      <c r="AE65" s="35"/>
    </row>
    <row r="66" spans="1:31" ht="15.75" customHeight="1">
      <c r="A66" s="215"/>
      <c r="B66" s="625" t="s">
        <v>246</v>
      </c>
      <c r="C66" s="625"/>
      <c r="D66" s="625"/>
      <c r="E66" s="625"/>
      <c r="F66" s="422">
        <v>1</v>
      </c>
      <c r="G66" s="397"/>
      <c r="H66" s="423" t="s">
        <v>522</v>
      </c>
      <c r="I66" s="215"/>
      <c r="J66" s="215"/>
      <c r="K66" s="215"/>
      <c r="L66" s="215"/>
      <c r="M66" s="215"/>
      <c r="N66" s="215"/>
      <c r="O66" s="288"/>
      <c r="P66" s="215"/>
      <c r="Q66" s="215"/>
      <c r="R66" s="215"/>
      <c r="S66" s="215"/>
      <c r="T66" s="215"/>
      <c r="U66" s="130"/>
      <c r="V66" s="130"/>
      <c r="W66" s="130"/>
      <c r="X66" s="130"/>
      <c r="Y66" s="130"/>
      <c r="Z66" s="130"/>
      <c r="AA66" s="130"/>
      <c r="AD66" s="74">
        <v>60</v>
      </c>
      <c r="AE66" s="35">
        <v>10</v>
      </c>
    </row>
    <row r="67" spans="1:32" ht="15.75" customHeight="1">
      <c r="A67" s="128" t="s">
        <v>545</v>
      </c>
      <c r="B67" s="129"/>
      <c r="C67" s="129"/>
      <c r="D67" s="129"/>
      <c r="E67" s="129"/>
      <c r="F67" s="128"/>
      <c r="G67" s="128"/>
      <c r="H67" s="128"/>
      <c r="I67" s="131"/>
      <c r="J67" s="131"/>
      <c r="K67" s="131"/>
      <c r="L67" s="131"/>
      <c r="M67" s="131"/>
      <c r="N67" s="128"/>
      <c r="O67" s="128"/>
      <c r="P67" s="131"/>
      <c r="Q67" s="137" t="s">
        <v>533</v>
      </c>
      <c r="R67" s="137"/>
      <c r="S67" s="137"/>
      <c r="T67" s="128" t="s">
        <v>533</v>
      </c>
      <c r="U67" s="131"/>
      <c r="V67" s="130"/>
      <c r="W67" s="130"/>
      <c r="X67" s="130"/>
      <c r="Y67" s="130"/>
      <c r="Z67" s="130"/>
      <c r="AA67" s="130"/>
      <c r="AC67" s="27"/>
      <c r="AD67" s="27" t="s">
        <v>292</v>
      </c>
      <c r="AE67" s="25"/>
      <c r="AF67" s="27" t="s">
        <v>292</v>
      </c>
    </row>
    <row r="68" spans="1:30" ht="15.75" customHeight="1">
      <c r="A68" s="130" t="s">
        <v>247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28"/>
      <c r="O68" s="128"/>
      <c r="P68" s="131"/>
      <c r="Q68" s="131"/>
      <c r="R68" s="131"/>
      <c r="S68" s="131"/>
      <c r="T68" s="131"/>
      <c r="U68" s="131"/>
      <c r="V68" s="130"/>
      <c r="W68" s="130"/>
      <c r="X68" s="130"/>
      <c r="Y68" s="130"/>
      <c r="Z68" s="130"/>
      <c r="AA68" s="130"/>
      <c r="AC68" s="75"/>
      <c r="AD68" s="75" t="s">
        <v>292</v>
      </c>
    </row>
    <row r="69" spans="1:27" ht="15" customHeight="1">
      <c r="A69" s="128" t="s">
        <v>371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28"/>
      <c r="O69" s="128"/>
      <c r="P69" s="128"/>
      <c r="Q69" s="128"/>
      <c r="R69" s="128"/>
      <c r="S69" s="128"/>
      <c r="T69" s="36"/>
      <c r="U69" s="131"/>
      <c r="V69" s="130"/>
      <c r="W69" s="130"/>
      <c r="X69" s="130"/>
      <c r="Y69" s="130"/>
      <c r="Z69" s="130"/>
      <c r="AA69" s="130"/>
    </row>
    <row r="70" spans="1:27" ht="15" customHeight="1">
      <c r="A70" s="128"/>
      <c r="B70" s="129"/>
      <c r="C70" s="129"/>
      <c r="D70" s="129"/>
      <c r="E70" s="129"/>
      <c r="F70" s="128"/>
      <c r="G70" s="128"/>
      <c r="H70" s="128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0"/>
      <c r="W70" s="130"/>
      <c r="X70" s="130"/>
      <c r="Y70" s="130"/>
      <c r="Z70" s="130"/>
      <c r="AA70" s="130"/>
    </row>
    <row r="71" spans="1:27" ht="15" customHeight="1">
      <c r="A71" s="130"/>
      <c r="B71" s="454"/>
      <c r="C71" s="454"/>
      <c r="D71" s="454"/>
      <c r="E71" s="454"/>
      <c r="F71" s="128"/>
      <c r="G71" s="128"/>
      <c r="H71" s="289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</row>
    <row r="72" spans="1:27" ht="14.25">
      <c r="A72" s="128"/>
      <c r="B72" s="130"/>
      <c r="C72" s="130"/>
      <c r="D72" s="130"/>
      <c r="E72" s="131"/>
      <c r="F72" s="130"/>
      <c r="G72" s="130"/>
      <c r="H72" s="131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</row>
    <row r="73" spans="1:15" ht="14.25">
      <c r="A73" s="6"/>
      <c r="J73" s="5"/>
      <c r="K73" s="5"/>
      <c r="L73" s="5"/>
      <c r="M73" s="5"/>
      <c r="N73" s="5"/>
      <c r="O73" s="5"/>
    </row>
    <row r="74" ht="14.25">
      <c r="A74" s="6"/>
    </row>
    <row r="75" spans="1:8" ht="14.25">
      <c r="A75" s="6"/>
      <c r="H75" s="76"/>
    </row>
    <row r="76" ht="14.25">
      <c r="H76" s="76"/>
    </row>
  </sheetData>
  <sheetProtection/>
  <mergeCells count="251">
    <mergeCell ref="F2:O2"/>
    <mergeCell ref="V2:AA2"/>
    <mergeCell ref="A4:C6"/>
    <mergeCell ref="D4:E5"/>
    <mergeCell ref="F4:J4"/>
    <mergeCell ref="K4:N5"/>
    <mergeCell ref="O4:Q5"/>
    <mergeCell ref="R4:T5"/>
    <mergeCell ref="V4:W5"/>
    <mergeCell ref="X4:X5"/>
    <mergeCell ref="Y4:Y5"/>
    <mergeCell ref="Z4:Z5"/>
    <mergeCell ref="AA4:AA5"/>
    <mergeCell ref="F5:G5"/>
    <mergeCell ref="H5:J5"/>
    <mergeCell ref="I6:J6"/>
    <mergeCell ref="K6:L6"/>
    <mergeCell ref="M6:N6"/>
    <mergeCell ref="P6:Q6"/>
    <mergeCell ref="R6:S6"/>
    <mergeCell ref="R8:S8"/>
    <mergeCell ref="V8:W8"/>
    <mergeCell ref="A7:C7"/>
    <mergeCell ref="I7:J7"/>
    <mergeCell ref="K7:L7"/>
    <mergeCell ref="M7:N7"/>
    <mergeCell ref="P7:Q7"/>
    <mergeCell ref="R7:S7"/>
    <mergeCell ref="K9:L9"/>
    <mergeCell ref="M9:N9"/>
    <mergeCell ref="P9:Q9"/>
    <mergeCell ref="R9:S9"/>
    <mergeCell ref="V7:W7"/>
    <mergeCell ref="A8:C8"/>
    <mergeCell ref="I8:J8"/>
    <mergeCell ref="K8:L8"/>
    <mergeCell ref="M8:N8"/>
    <mergeCell ref="P8:Q8"/>
    <mergeCell ref="V9:W9"/>
    <mergeCell ref="A10:C10"/>
    <mergeCell ref="I10:J10"/>
    <mergeCell ref="K10:L10"/>
    <mergeCell ref="M10:N10"/>
    <mergeCell ref="P10:Q10"/>
    <mergeCell ref="R10:S10"/>
    <mergeCell ref="V10:W10"/>
    <mergeCell ref="A9:C9"/>
    <mergeCell ref="I9:J9"/>
    <mergeCell ref="A11:C11"/>
    <mergeCell ref="I11:J11"/>
    <mergeCell ref="K11:L11"/>
    <mergeCell ref="M11:N11"/>
    <mergeCell ref="P11:Q11"/>
    <mergeCell ref="R11:S11"/>
    <mergeCell ref="V11:W11"/>
    <mergeCell ref="V13:W13"/>
    <mergeCell ref="F14:O14"/>
    <mergeCell ref="V14:W14"/>
    <mergeCell ref="V15:W15"/>
    <mergeCell ref="A16:D16"/>
    <mergeCell ref="E16:F16"/>
    <mergeCell ref="G16:H16"/>
    <mergeCell ref="I16:M16"/>
    <mergeCell ref="N16:Q16"/>
    <mergeCell ref="R16:T16"/>
    <mergeCell ref="V16:W16"/>
    <mergeCell ref="A17:D17"/>
    <mergeCell ref="E17:F17"/>
    <mergeCell ref="G17:H17"/>
    <mergeCell ref="I17:M17"/>
    <mergeCell ref="N17:Q17"/>
    <mergeCell ref="R17:T17"/>
    <mergeCell ref="V17:W17"/>
    <mergeCell ref="AC17:AD17"/>
    <mergeCell ref="A18:B19"/>
    <mergeCell ref="E18:F18"/>
    <mergeCell ref="G18:H18"/>
    <mergeCell ref="I18:M18"/>
    <mergeCell ref="N18:Q18"/>
    <mergeCell ref="R18:T18"/>
    <mergeCell ref="V18:W18"/>
    <mergeCell ref="AC18:AC19"/>
    <mergeCell ref="E19:F19"/>
    <mergeCell ref="G19:H19"/>
    <mergeCell ref="I19:M19"/>
    <mergeCell ref="N19:Q19"/>
    <mergeCell ref="R19:T19"/>
    <mergeCell ref="V19:W19"/>
    <mergeCell ref="B20:B21"/>
    <mergeCell ref="E20:F20"/>
    <mergeCell ref="G20:H20"/>
    <mergeCell ref="I20:M20"/>
    <mergeCell ref="N20:Q20"/>
    <mergeCell ref="R20:T20"/>
    <mergeCell ref="V20:W20"/>
    <mergeCell ref="AC20:AC21"/>
    <mergeCell ref="E21:F21"/>
    <mergeCell ref="G21:H21"/>
    <mergeCell ref="I21:M21"/>
    <mergeCell ref="N21:Q21"/>
    <mergeCell ref="R21:T21"/>
    <mergeCell ref="V21:W21"/>
    <mergeCell ref="B22:B23"/>
    <mergeCell ref="E22:F22"/>
    <mergeCell ref="G22:H22"/>
    <mergeCell ref="I22:M22"/>
    <mergeCell ref="N22:Q22"/>
    <mergeCell ref="R22:T22"/>
    <mergeCell ref="V22:W22"/>
    <mergeCell ref="AC22:AC23"/>
    <mergeCell ref="E23:F23"/>
    <mergeCell ref="G23:H23"/>
    <mergeCell ref="I23:M23"/>
    <mergeCell ref="N23:Q23"/>
    <mergeCell ref="R23:T23"/>
    <mergeCell ref="V23:W23"/>
    <mergeCell ref="B24:B25"/>
    <mergeCell ref="E24:F24"/>
    <mergeCell ref="G24:H24"/>
    <mergeCell ref="I24:M24"/>
    <mergeCell ref="N24:Q24"/>
    <mergeCell ref="R24:T24"/>
    <mergeCell ref="AC24:AC25"/>
    <mergeCell ref="E25:F25"/>
    <mergeCell ref="G25:H25"/>
    <mergeCell ref="I25:M25"/>
    <mergeCell ref="N25:Q25"/>
    <mergeCell ref="R25:T25"/>
    <mergeCell ref="V25:W25"/>
    <mergeCell ref="B26:B27"/>
    <mergeCell ref="E26:F26"/>
    <mergeCell ref="G26:H26"/>
    <mergeCell ref="I26:M26"/>
    <mergeCell ref="N26:Q26"/>
    <mergeCell ref="R26:T26"/>
    <mergeCell ref="AC26:AC27"/>
    <mergeCell ref="E27:F27"/>
    <mergeCell ref="G27:H27"/>
    <mergeCell ref="I27:M27"/>
    <mergeCell ref="N27:Q27"/>
    <mergeCell ref="R27:T27"/>
    <mergeCell ref="B28:B29"/>
    <mergeCell ref="E28:F28"/>
    <mergeCell ref="G28:H28"/>
    <mergeCell ref="I28:M28"/>
    <mergeCell ref="N28:Q28"/>
    <mergeCell ref="R28:T28"/>
    <mergeCell ref="V28:W28"/>
    <mergeCell ref="AC28:AC29"/>
    <mergeCell ref="E29:F29"/>
    <mergeCell ref="G29:H29"/>
    <mergeCell ref="I29:M29"/>
    <mergeCell ref="N29:Q29"/>
    <mergeCell ref="R29:T29"/>
    <mergeCell ref="B30:B31"/>
    <mergeCell ref="E30:F30"/>
    <mergeCell ref="G30:H30"/>
    <mergeCell ref="I30:M30"/>
    <mergeCell ref="N30:Q30"/>
    <mergeCell ref="R30:T30"/>
    <mergeCell ref="AC30:AC31"/>
    <mergeCell ref="E31:F31"/>
    <mergeCell ref="G31:H31"/>
    <mergeCell ref="I31:M31"/>
    <mergeCell ref="N31:Q31"/>
    <mergeCell ref="R31:T31"/>
    <mergeCell ref="B32:B33"/>
    <mergeCell ref="E32:F32"/>
    <mergeCell ref="G32:H32"/>
    <mergeCell ref="I32:M32"/>
    <mergeCell ref="N32:Q32"/>
    <mergeCell ref="R32:T32"/>
    <mergeCell ref="V32:W32"/>
    <mergeCell ref="AC32:AC33"/>
    <mergeCell ref="E33:F33"/>
    <mergeCell ref="G33:H33"/>
    <mergeCell ref="I33:M33"/>
    <mergeCell ref="N33:Q33"/>
    <mergeCell ref="R33:T33"/>
    <mergeCell ref="B34:B35"/>
    <mergeCell ref="E34:F34"/>
    <mergeCell ref="G34:H34"/>
    <mergeCell ref="I34:M34"/>
    <mergeCell ref="N34:Q34"/>
    <mergeCell ref="R34:T34"/>
    <mergeCell ref="AC34:AC35"/>
    <mergeCell ref="E35:F35"/>
    <mergeCell ref="G35:H35"/>
    <mergeCell ref="I35:M35"/>
    <mergeCell ref="N35:Q35"/>
    <mergeCell ref="R35:T35"/>
    <mergeCell ref="A36:B37"/>
    <mergeCell ref="P36:Q36"/>
    <mergeCell ref="V36:W36"/>
    <mergeCell ref="P37:Q37"/>
    <mergeCell ref="A38:D38"/>
    <mergeCell ref="E38:F38"/>
    <mergeCell ref="G38:H38"/>
    <mergeCell ref="I38:M38"/>
    <mergeCell ref="N38:Q38"/>
    <mergeCell ref="R38:T38"/>
    <mergeCell ref="AC38:AD38"/>
    <mergeCell ref="O39:Q39"/>
    <mergeCell ref="V39:W39"/>
    <mergeCell ref="E44:O44"/>
    <mergeCell ref="A46:E47"/>
    <mergeCell ref="F46:F47"/>
    <mergeCell ref="G46:H47"/>
    <mergeCell ref="I46:O47"/>
    <mergeCell ref="P46:Q47"/>
    <mergeCell ref="R46:T47"/>
    <mergeCell ref="AD46:AD48"/>
    <mergeCell ref="AF46:AF48"/>
    <mergeCell ref="V48:W48"/>
    <mergeCell ref="A49:E49"/>
    <mergeCell ref="G49:H49"/>
    <mergeCell ref="J49:O49"/>
    <mergeCell ref="A50:E50"/>
    <mergeCell ref="I50:O50"/>
    <mergeCell ref="B51:E51"/>
    <mergeCell ref="J51:O51"/>
    <mergeCell ref="A52:E52"/>
    <mergeCell ref="J52:O52"/>
    <mergeCell ref="B53:E53"/>
    <mergeCell ref="J53:O53"/>
    <mergeCell ref="B54:E54"/>
    <mergeCell ref="J54:O54"/>
    <mergeCell ref="B55:E55"/>
    <mergeCell ref="J55:O55"/>
    <mergeCell ref="S55:T55"/>
    <mergeCell ref="B56:E56"/>
    <mergeCell ref="J56:M58"/>
    <mergeCell ref="B57:E57"/>
    <mergeCell ref="B58:E58"/>
    <mergeCell ref="B59:E59"/>
    <mergeCell ref="J59:O59"/>
    <mergeCell ref="B60:E60"/>
    <mergeCell ref="J60:O60"/>
    <mergeCell ref="B61:E61"/>
    <mergeCell ref="I61:O61"/>
    <mergeCell ref="A62:E62"/>
    <mergeCell ref="J62:O62"/>
    <mergeCell ref="B65:E65"/>
    <mergeCell ref="B66:E66"/>
    <mergeCell ref="B71:E71"/>
    <mergeCell ref="B63:E63"/>
    <mergeCell ref="G63:H63"/>
    <mergeCell ref="I63:O63"/>
    <mergeCell ref="B64:E64"/>
    <mergeCell ref="G64:H64"/>
    <mergeCell ref="J64:O64"/>
  </mergeCells>
  <printOptions/>
  <pageMargins left="0.7480314960629921" right="0.1968503937007874" top="0.984251968503937" bottom="0.1968503937007874" header="0.5118110236220472" footer="0.5118110236220472"/>
  <pageSetup fitToHeight="1" fitToWidth="1" horizontalDpi="600" verticalDpi="600" orientation="landscape" paperSize="8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2"/>
  <sheetViews>
    <sheetView tabSelected="1" zoomScalePageLayoutView="0" workbookViewId="0" topLeftCell="A1">
      <selection activeCell="E7" sqref="E7"/>
    </sheetView>
  </sheetViews>
  <sheetFormatPr defaultColWidth="10.59765625" defaultRowHeight="15"/>
  <cols>
    <col min="1" max="1" width="2.59765625" style="39" customWidth="1"/>
    <col min="2" max="2" width="15.59765625" style="39" customWidth="1"/>
    <col min="3" max="9" width="10.09765625" style="39" customWidth="1"/>
    <col min="10" max="10" width="13.8984375" style="39" customWidth="1"/>
    <col min="11" max="18" width="10.09765625" style="39" customWidth="1"/>
    <col min="19" max="246" width="10.59765625" style="39" customWidth="1"/>
    <col min="247" max="16384" width="10.59765625" style="45" customWidth="1"/>
  </cols>
  <sheetData>
    <row r="1" spans="1:18" ht="19.5" customHeight="1">
      <c r="A1" s="37" t="s">
        <v>570</v>
      </c>
      <c r="R1" s="38" t="s">
        <v>571</v>
      </c>
    </row>
    <row r="2" spans="1:246" s="41" customFormat="1" ht="19.5" customHeight="1">
      <c r="A2" s="696" t="s">
        <v>603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</row>
    <row r="3" spans="1:246" s="41" customFormat="1" ht="18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290" t="s">
        <v>252</v>
      </c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</row>
    <row r="4" spans="1:246" s="41" customFormat="1" ht="14.25">
      <c r="A4" s="703" t="s">
        <v>376</v>
      </c>
      <c r="B4" s="704"/>
      <c r="C4" s="701" t="s">
        <v>248</v>
      </c>
      <c r="D4" s="699" t="s">
        <v>374</v>
      </c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42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</row>
    <row r="5" spans="1:246" s="41" customFormat="1" ht="41.25" customHeight="1">
      <c r="A5" s="705"/>
      <c r="B5" s="706"/>
      <c r="C5" s="702"/>
      <c r="D5" s="291" t="s">
        <v>249</v>
      </c>
      <c r="E5" s="292" t="s">
        <v>253</v>
      </c>
      <c r="F5" s="293" t="s">
        <v>254</v>
      </c>
      <c r="G5" s="293" t="s">
        <v>255</v>
      </c>
      <c r="H5" s="293" t="s">
        <v>256</v>
      </c>
      <c r="I5" s="293" t="s">
        <v>257</v>
      </c>
      <c r="J5" s="293" t="s">
        <v>258</v>
      </c>
      <c r="K5" s="293" t="s">
        <v>259</v>
      </c>
      <c r="L5" s="293" t="s">
        <v>260</v>
      </c>
      <c r="M5" s="293" t="s">
        <v>261</v>
      </c>
      <c r="N5" s="293" t="s">
        <v>262</v>
      </c>
      <c r="O5" s="293" t="s">
        <v>263</v>
      </c>
      <c r="P5" s="293" t="s">
        <v>250</v>
      </c>
      <c r="Q5" s="293" t="s">
        <v>264</v>
      </c>
      <c r="R5" s="294" t="s">
        <v>303</v>
      </c>
      <c r="S5" s="43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</row>
    <row r="6" spans="1:18" ht="14.25">
      <c r="A6" s="708" t="s">
        <v>304</v>
      </c>
      <c r="B6" s="709"/>
      <c r="C6" s="424">
        <f>SUM(C8:C18)+C20+C23+C27+C31+C34</f>
        <v>3114</v>
      </c>
      <c r="D6" s="424">
        <f>SUM(E6:R6)</f>
        <v>55163</v>
      </c>
      <c r="E6" s="424">
        <v>4822</v>
      </c>
      <c r="F6" s="424">
        <v>1560</v>
      </c>
      <c r="G6" s="424">
        <v>2414</v>
      </c>
      <c r="H6" s="424">
        <v>1505</v>
      </c>
      <c r="I6" s="424">
        <v>4074</v>
      </c>
      <c r="J6" s="424">
        <v>2680</v>
      </c>
      <c r="K6" s="424">
        <v>1398</v>
      </c>
      <c r="L6" s="424">
        <v>550</v>
      </c>
      <c r="M6" s="424">
        <v>540</v>
      </c>
      <c r="N6" s="424">
        <v>1933</v>
      </c>
      <c r="O6" s="424">
        <v>1005</v>
      </c>
      <c r="P6" s="424">
        <v>2918</v>
      </c>
      <c r="Q6" s="424">
        <v>17167</v>
      </c>
      <c r="R6" s="424">
        <v>12597</v>
      </c>
    </row>
    <row r="7" spans="1:19" ht="14.25">
      <c r="A7" s="106"/>
      <c r="B7" s="107"/>
      <c r="C7" s="425"/>
      <c r="D7" s="425"/>
      <c r="E7" s="425" t="s">
        <v>310</v>
      </c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6"/>
    </row>
    <row r="8" spans="1:246" s="48" customFormat="1" ht="14.25">
      <c r="A8" s="697" t="s">
        <v>164</v>
      </c>
      <c r="B8" s="698"/>
      <c r="C8" s="426">
        <v>1105</v>
      </c>
      <c r="D8" s="427">
        <f>SUM(E8:R8)</f>
        <v>21569</v>
      </c>
      <c r="E8" s="428">
        <v>2546</v>
      </c>
      <c r="F8" s="428">
        <v>752</v>
      </c>
      <c r="G8" s="428">
        <v>1247</v>
      </c>
      <c r="H8" s="428">
        <v>616</v>
      </c>
      <c r="I8" s="428">
        <v>1699</v>
      </c>
      <c r="J8" s="428">
        <v>1430</v>
      </c>
      <c r="K8" s="428">
        <v>602</v>
      </c>
      <c r="L8" s="428">
        <v>321</v>
      </c>
      <c r="M8" s="428">
        <v>304</v>
      </c>
      <c r="N8" s="428">
        <v>1006</v>
      </c>
      <c r="O8" s="428">
        <v>354</v>
      </c>
      <c r="P8" s="428">
        <v>970</v>
      </c>
      <c r="Q8" s="428">
        <v>5848</v>
      </c>
      <c r="R8" s="428">
        <v>3874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</row>
    <row r="9" spans="1:18" ht="14.25">
      <c r="A9" s="697" t="s">
        <v>165</v>
      </c>
      <c r="B9" s="698"/>
      <c r="C9" s="426">
        <v>204</v>
      </c>
      <c r="D9" s="427">
        <f>SUM(E9:R9)</f>
        <v>3713</v>
      </c>
      <c r="E9" s="429">
        <v>136</v>
      </c>
      <c r="F9" s="429">
        <v>84</v>
      </c>
      <c r="G9" s="429">
        <v>103</v>
      </c>
      <c r="H9" s="429">
        <v>43</v>
      </c>
      <c r="I9" s="429">
        <v>283</v>
      </c>
      <c r="J9" s="429">
        <v>290</v>
      </c>
      <c r="K9" s="429">
        <v>150</v>
      </c>
      <c r="L9" s="429">
        <v>14</v>
      </c>
      <c r="M9" s="429">
        <v>29</v>
      </c>
      <c r="N9" s="429">
        <v>96</v>
      </c>
      <c r="O9" s="429">
        <v>77</v>
      </c>
      <c r="P9" s="429">
        <v>146</v>
      </c>
      <c r="Q9" s="429">
        <v>1382</v>
      </c>
      <c r="R9" s="429">
        <v>880</v>
      </c>
    </row>
    <row r="10" spans="1:18" ht="14.25">
      <c r="A10" s="697" t="s">
        <v>166</v>
      </c>
      <c r="B10" s="698"/>
      <c r="C10" s="426">
        <v>250</v>
      </c>
      <c r="D10" s="427">
        <f>SUM(E10:R10)</f>
        <v>4795</v>
      </c>
      <c r="E10" s="429">
        <v>682</v>
      </c>
      <c r="F10" s="429">
        <v>108</v>
      </c>
      <c r="G10" s="429">
        <v>140</v>
      </c>
      <c r="H10" s="429">
        <v>201</v>
      </c>
      <c r="I10" s="429">
        <v>324</v>
      </c>
      <c r="J10" s="429">
        <v>102</v>
      </c>
      <c r="K10" s="429">
        <v>99</v>
      </c>
      <c r="L10" s="429">
        <v>18</v>
      </c>
      <c r="M10" s="429">
        <v>28</v>
      </c>
      <c r="N10" s="429">
        <v>94</v>
      </c>
      <c r="O10" s="429">
        <v>57</v>
      </c>
      <c r="P10" s="429">
        <v>371</v>
      </c>
      <c r="Q10" s="429">
        <v>1230</v>
      </c>
      <c r="R10" s="429">
        <v>1341</v>
      </c>
    </row>
    <row r="11" spans="1:18" ht="14.25">
      <c r="A11" s="697" t="s">
        <v>167</v>
      </c>
      <c r="B11" s="698"/>
      <c r="C11" s="426">
        <v>134</v>
      </c>
      <c r="D11" s="427">
        <f aca="true" t="shared" si="0" ref="D11:D18">SUM(E11:R11)</f>
        <v>3372</v>
      </c>
      <c r="E11" s="429">
        <v>81</v>
      </c>
      <c r="F11" s="429">
        <v>30</v>
      </c>
      <c r="G11" s="429">
        <v>88</v>
      </c>
      <c r="H11" s="429">
        <v>23</v>
      </c>
      <c r="I11" s="429">
        <v>295</v>
      </c>
      <c r="J11" s="429">
        <v>157</v>
      </c>
      <c r="K11" s="429">
        <v>85</v>
      </c>
      <c r="L11" s="429">
        <v>59</v>
      </c>
      <c r="M11" s="429">
        <v>89</v>
      </c>
      <c r="N11" s="429">
        <v>158</v>
      </c>
      <c r="O11" s="429">
        <v>112</v>
      </c>
      <c r="P11" s="429">
        <v>277</v>
      </c>
      <c r="Q11" s="429">
        <v>1139</v>
      </c>
      <c r="R11" s="429">
        <v>779</v>
      </c>
    </row>
    <row r="12" spans="1:18" ht="14.25">
      <c r="A12" s="697" t="s">
        <v>168</v>
      </c>
      <c r="B12" s="698"/>
      <c r="C12" s="426">
        <v>65</v>
      </c>
      <c r="D12" s="427">
        <f t="shared" si="0"/>
        <v>1209</v>
      </c>
      <c r="E12" s="428">
        <v>86</v>
      </c>
      <c r="F12" s="428">
        <v>18</v>
      </c>
      <c r="G12" s="428">
        <v>35</v>
      </c>
      <c r="H12" s="430" t="s">
        <v>306</v>
      </c>
      <c r="I12" s="430" t="s">
        <v>306</v>
      </c>
      <c r="J12" s="428">
        <v>5</v>
      </c>
      <c r="K12" s="428">
        <v>5</v>
      </c>
      <c r="L12" s="430" t="s">
        <v>306</v>
      </c>
      <c r="M12" s="428">
        <v>8</v>
      </c>
      <c r="N12" s="428">
        <v>9</v>
      </c>
      <c r="O12" s="428">
        <v>9</v>
      </c>
      <c r="P12" s="428">
        <v>72</v>
      </c>
      <c r="Q12" s="428">
        <v>706</v>
      </c>
      <c r="R12" s="428">
        <v>256</v>
      </c>
    </row>
    <row r="13" spans="1:18" ht="14.25">
      <c r="A13" s="697" t="s">
        <v>169</v>
      </c>
      <c r="B13" s="698"/>
      <c r="C13" s="426">
        <v>198</v>
      </c>
      <c r="D13" s="427">
        <f t="shared" si="0"/>
        <v>4099</v>
      </c>
      <c r="E13" s="429">
        <v>263</v>
      </c>
      <c r="F13" s="429">
        <v>121</v>
      </c>
      <c r="G13" s="429">
        <v>205</v>
      </c>
      <c r="H13" s="429">
        <v>136</v>
      </c>
      <c r="I13" s="429">
        <v>393</v>
      </c>
      <c r="J13" s="429">
        <v>128</v>
      </c>
      <c r="K13" s="429">
        <v>88</v>
      </c>
      <c r="L13" s="429">
        <v>31</v>
      </c>
      <c r="M13" s="429">
        <v>13</v>
      </c>
      <c r="N13" s="429">
        <v>118</v>
      </c>
      <c r="O13" s="429">
        <v>170</v>
      </c>
      <c r="P13" s="429">
        <v>198</v>
      </c>
      <c r="Q13" s="429">
        <v>1311</v>
      </c>
      <c r="R13" s="429">
        <v>924</v>
      </c>
    </row>
    <row r="14" spans="1:18" ht="14.25">
      <c r="A14" s="697" t="s">
        <v>170</v>
      </c>
      <c r="B14" s="698"/>
      <c r="C14" s="426">
        <v>132</v>
      </c>
      <c r="D14" s="427">
        <f t="shared" si="0"/>
        <v>2189</v>
      </c>
      <c r="E14" s="429">
        <v>46</v>
      </c>
      <c r="F14" s="429">
        <v>16</v>
      </c>
      <c r="G14" s="429">
        <v>90</v>
      </c>
      <c r="H14" s="429">
        <v>48</v>
      </c>
      <c r="I14" s="429">
        <v>366</v>
      </c>
      <c r="J14" s="429">
        <v>39</v>
      </c>
      <c r="K14" s="429">
        <v>19</v>
      </c>
      <c r="L14" s="429">
        <v>1</v>
      </c>
      <c r="M14" s="429">
        <v>5</v>
      </c>
      <c r="N14" s="429">
        <v>25</v>
      </c>
      <c r="O14" s="429">
        <v>10</v>
      </c>
      <c r="P14" s="429">
        <v>101</v>
      </c>
      <c r="Q14" s="429">
        <v>809</v>
      </c>
      <c r="R14" s="429">
        <v>614</v>
      </c>
    </row>
    <row r="15" spans="1:18" ht="14.25">
      <c r="A15" s="697" t="s">
        <v>265</v>
      </c>
      <c r="B15" s="698"/>
      <c r="C15" s="426">
        <v>87</v>
      </c>
      <c r="D15" s="427">
        <f t="shared" si="0"/>
        <v>751</v>
      </c>
      <c r="E15" s="428">
        <v>53</v>
      </c>
      <c r="F15" s="428">
        <v>32</v>
      </c>
      <c r="G15" s="428">
        <v>33</v>
      </c>
      <c r="H15" s="428">
        <v>3</v>
      </c>
      <c r="I15" s="428">
        <v>47</v>
      </c>
      <c r="J15" s="428">
        <v>48</v>
      </c>
      <c r="K15" s="428">
        <v>19</v>
      </c>
      <c r="L15" s="428">
        <v>15</v>
      </c>
      <c r="M15" s="428">
        <v>1</v>
      </c>
      <c r="N15" s="428">
        <v>23</v>
      </c>
      <c r="O15" s="428">
        <v>22</v>
      </c>
      <c r="P15" s="428">
        <v>44</v>
      </c>
      <c r="Q15" s="428">
        <v>239</v>
      </c>
      <c r="R15" s="428">
        <v>172</v>
      </c>
    </row>
    <row r="16" spans="1:18" ht="14.25">
      <c r="A16" s="697" t="s">
        <v>266</v>
      </c>
      <c r="B16" s="707"/>
      <c r="C16" s="427">
        <v>260</v>
      </c>
      <c r="D16" s="427">
        <f t="shared" si="0"/>
        <v>3735</v>
      </c>
      <c r="E16" s="428">
        <v>310</v>
      </c>
      <c r="F16" s="428">
        <v>150</v>
      </c>
      <c r="G16" s="428">
        <v>166</v>
      </c>
      <c r="H16" s="428">
        <v>264</v>
      </c>
      <c r="I16" s="428">
        <v>98</v>
      </c>
      <c r="J16" s="428">
        <v>42</v>
      </c>
      <c r="K16" s="428">
        <v>52</v>
      </c>
      <c r="L16" s="428">
        <v>39</v>
      </c>
      <c r="M16" s="428">
        <v>15</v>
      </c>
      <c r="N16" s="428">
        <v>96</v>
      </c>
      <c r="O16" s="428">
        <v>34</v>
      </c>
      <c r="P16" s="428">
        <v>220</v>
      </c>
      <c r="Q16" s="428">
        <v>878</v>
      </c>
      <c r="R16" s="428">
        <v>1371</v>
      </c>
    </row>
    <row r="17" spans="1:18" ht="14.25">
      <c r="A17" s="697" t="s">
        <v>267</v>
      </c>
      <c r="B17" s="707"/>
      <c r="C17" s="427">
        <v>91</v>
      </c>
      <c r="D17" s="427">
        <f t="shared" si="0"/>
        <v>2319</v>
      </c>
      <c r="E17" s="428">
        <v>211</v>
      </c>
      <c r="F17" s="428">
        <v>31</v>
      </c>
      <c r="G17" s="428">
        <v>24</v>
      </c>
      <c r="H17" s="428">
        <v>110</v>
      </c>
      <c r="I17" s="427">
        <v>456</v>
      </c>
      <c r="J17" s="427">
        <v>216</v>
      </c>
      <c r="K17" s="427">
        <v>126</v>
      </c>
      <c r="L17" s="427">
        <v>4</v>
      </c>
      <c r="M17" s="430">
        <v>6</v>
      </c>
      <c r="N17" s="427">
        <v>88</v>
      </c>
      <c r="O17" s="427">
        <v>43</v>
      </c>
      <c r="P17" s="427">
        <v>97</v>
      </c>
      <c r="Q17" s="427">
        <v>607</v>
      </c>
      <c r="R17" s="427">
        <v>300</v>
      </c>
    </row>
    <row r="18" spans="1:18" ht="14.25">
      <c r="A18" s="697" t="s">
        <v>349</v>
      </c>
      <c r="B18" s="710"/>
      <c r="C18" s="427">
        <v>98</v>
      </c>
      <c r="D18" s="427">
        <f t="shared" si="0"/>
        <v>752</v>
      </c>
      <c r="E18" s="427">
        <v>38</v>
      </c>
      <c r="F18" s="427">
        <v>28</v>
      </c>
      <c r="G18" s="427">
        <v>76</v>
      </c>
      <c r="H18" s="427">
        <v>11</v>
      </c>
      <c r="I18" s="427">
        <v>20</v>
      </c>
      <c r="J18" s="427">
        <v>4</v>
      </c>
      <c r="K18" s="427">
        <v>22</v>
      </c>
      <c r="L18" s="427">
        <v>3</v>
      </c>
      <c r="M18" s="430">
        <v>10</v>
      </c>
      <c r="N18" s="427">
        <v>31</v>
      </c>
      <c r="O18" s="427">
        <v>25</v>
      </c>
      <c r="P18" s="427">
        <v>73</v>
      </c>
      <c r="Q18" s="427">
        <v>252</v>
      </c>
      <c r="R18" s="427">
        <v>159</v>
      </c>
    </row>
    <row r="19" spans="1:18" ht="14.25">
      <c r="A19" s="106"/>
      <c r="B19" s="107"/>
      <c r="C19" s="431"/>
      <c r="D19" s="427"/>
      <c r="E19" s="432"/>
      <c r="F19" s="432"/>
      <c r="G19" s="432" t="s">
        <v>310</v>
      </c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 t="s">
        <v>310</v>
      </c>
    </row>
    <row r="20" spans="1:18" ht="15" customHeight="1">
      <c r="A20" s="697" t="s">
        <v>173</v>
      </c>
      <c r="B20" s="710"/>
      <c r="C20" s="427">
        <f>C21</f>
        <v>17</v>
      </c>
      <c r="D20" s="427">
        <f aca="true" t="shared" si="1" ref="D20:R20">D21</f>
        <v>24</v>
      </c>
      <c r="E20" s="430" t="str">
        <f t="shared" si="1"/>
        <v>－</v>
      </c>
      <c r="F20" s="427">
        <f t="shared" si="1"/>
        <v>1</v>
      </c>
      <c r="G20" s="430" t="str">
        <f>G21</f>
        <v>－</v>
      </c>
      <c r="H20" s="430" t="str">
        <f>H21</f>
        <v>－</v>
      </c>
      <c r="I20" s="430" t="str">
        <f>I21</f>
        <v>－</v>
      </c>
      <c r="J20" s="430" t="str">
        <f>J21</f>
        <v>－</v>
      </c>
      <c r="K20" s="427">
        <f t="shared" si="1"/>
        <v>3</v>
      </c>
      <c r="L20" s="430" t="str">
        <f>L21</f>
        <v>－</v>
      </c>
      <c r="M20" s="430" t="str">
        <f>M21</f>
        <v>－</v>
      </c>
      <c r="N20" s="427">
        <f t="shared" si="1"/>
        <v>8</v>
      </c>
      <c r="O20" s="430" t="str">
        <f>O21</f>
        <v>－</v>
      </c>
      <c r="P20" s="430" t="str">
        <f>P21</f>
        <v>－</v>
      </c>
      <c r="Q20" s="427">
        <f t="shared" si="1"/>
        <v>5</v>
      </c>
      <c r="R20" s="427">
        <f t="shared" si="1"/>
        <v>7</v>
      </c>
    </row>
    <row r="21" spans="1:18" ht="14.25">
      <c r="A21" s="108"/>
      <c r="B21" s="109" t="s">
        <v>174</v>
      </c>
      <c r="C21" s="433">
        <v>17</v>
      </c>
      <c r="D21" s="434">
        <f>SUM(E21:R21)</f>
        <v>24</v>
      </c>
      <c r="E21" s="435" t="s">
        <v>306</v>
      </c>
      <c r="F21" s="435">
        <v>1</v>
      </c>
      <c r="G21" s="435" t="s">
        <v>306</v>
      </c>
      <c r="H21" s="435" t="s">
        <v>306</v>
      </c>
      <c r="I21" s="435" t="s">
        <v>306</v>
      </c>
      <c r="J21" s="435" t="s">
        <v>306</v>
      </c>
      <c r="K21" s="435">
        <v>3</v>
      </c>
      <c r="L21" s="435" t="s">
        <v>306</v>
      </c>
      <c r="M21" s="435" t="s">
        <v>306</v>
      </c>
      <c r="N21" s="435">
        <v>8</v>
      </c>
      <c r="O21" s="435" t="s">
        <v>306</v>
      </c>
      <c r="P21" s="435" t="s">
        <v>306</v>
      </c>
      <c r="Q21" s="435">
        <v>5</v>
      </c>
      <c r="R21" s="435">
        <v>7</v>
      </c>
    </row>
    <row r="22" spans="1:18" ht="14.25">
      <c r="A22" s="108"/>
      <c r="B22" s="110"/>
      <c r="C22" s="431"/>
      <c r="D22" s="427"/>
      <c r="E22" s="436"/>
      <c r="F22" s="436"/>
      <c r="G22" s="436"/>
      <c r="H22" s="436"/>
      <c r="I22" s="436"/>
      <c r="J22" s="436"/>
      <c r="K22" s="436"/>
      <c r="L22" s="436"/>
      <c r="M22" s="436"/>
      <c r="N22" s="436" t="s">
        <v>310</v>
      </c>
      <c r="O22" s="436"/>
      <c r="P22" s="436"/>
      <c r="Q22" s="436"/>
      <c r="R22" s="436"/>
    </row>
    <row r="23" spans="1:25" ht="14.25">
      <c r="A23" s="697" t="s">
        <v>175</v>
      </c>
      <c r="B23" s="710"/>
      <c r="C23" s="427">
        <f>SUM(C24:C25)</f>
        <v>145</v>
      </c>
      <c r="D23" s="427">
        <f aca="true" t="shared" si="2" ref="D23:R23">SUM(D24:D25)</f>
        <v>1901</v>
      </c>
      <c r="E23" s="427">
        <f t="shared" si="2"/>
        <v>79</v>
      </c>
      <c r="F23" s="427">
        <f t="shared" si="2"/>
        <v>52</v>
      </c>
      <c r="G23" s="427">
        <f t="shared" si="2"/>
        <v>66</v>
      </c>
      <c r="H23" s="427">
        <f t="shared" si="2"/>
        <v>18</v>
      </c>
      <c r="I23" s="427">
        <f t="shared" si="2"/>
        <v>57</v>
      </c>
      <c r="J23" s="427">
        <f t="shared" si="2"/>
        <v>199</v>
      </c>
      <c r="K23" s="427">
        <f t="shared" si="2"/>
        <v>28</v>
      </c>
      <c r="L23" s="427">
        <f t="shared" si="2"/>
        <v>10</v>
      </c>
      <c r="M23" s="427">
        <f t="shared" si="2"/>
        <v>1</v>
      </c>
      <c r="N23" s="427">
        <f t="shared" si="2"/>
        <v>35</v>
      </c>
      <c r="O23" s="427">
        <f t="shared" si="2"/>
        <v>32</v>
      </c>
      <c r="P23" s="427">
        <f t="shared" si="2"/>
        <v>119</v>
      </c>
      <c r="Q23" s="427">
        <f t="shared" si="2"/>
        <v>572</v>
      </c>
      <c r="R23" s="427">
        <f t="shared" si="2"/>
        <v>633</v>
      </c>
      <c r="S23" s="49"/>
      <c r="T23" s="49"/>
      <c r="U23" s="49"/>
      <c r="V23" s="49"/>
      <c r="W23" s="49"/>
      <c r="X23" s="49"/>
      <c r="Y23" s="49"/>
    </row>
    <row r="24" spans="1:25" ht="14.25">
      <c r="A24" s="108"/>
      <c r="B24" s="109" t="s">
        <v>176</v>
      </c>
      <c r="C24" s="433">
        <v>86</v>
      </c>
      <c r="D24" s="434">
        <f>SUM(E24:R24)</f>
        <v>1138</v>
      </c>
      <c r="E24" s="437">
        <v>41</v>
      </c>
      <c r="F24" s="437">
        <v>49</v>
      </c>
      <c r="G24" s="437">
        <v>29</v>
      </c>
      <c r="H24" s="437">
        <v>2</v>
      </c>
      <c r="I24" s="437">
        <v>23</v>
      </c>
      <c r="J24" s="437">
        <v>85</v>
      </c>
      <c r="K24" s="437">
        <v>13</v>
      </c>
      <c r="L24" s="437">
        <v>8</v>
      </c>
      <c r="M24" s="437">
        <v>1</v>
      </c>
      <c r="N24" s="437">
        <v>30</v>
      </c>
      <c r="O24" s="437">
        <v>29</v>
      </c>
      <c r="P24" s="437">
        <v>95</v>
      </c>
      <c r="Q24" s="437">
        <v>341</v>
      </c>
      <c r="R24" s="437">
        <v>392</v>
      </c>
      <c r="S24" s="127"/>
      <c r="T24" s="127"/>
      <c r="U24" s="127"/>
      <c r="V24" s="127"/>
      <c r="W24" s="127"/>
      <c r="X24" s="49"/>
      <c r="Y24" s="49"/>
    </row>
    <row r="25" spans="1:25" ht="14.25">
      <c r="A25" s="108"/>
      <c r="B25" s="109" t="s">
        <v>177</v>
      </c>
      <c r="C25" s="433">
        <v>59</v>
      </c>
      <c r="D25" s="434">
        <f>SUM(E25:R25)</f>
        <v>763</v>
      </c>
      <c r="E25" s="437">
        <v>38</v>
      </c>
      <c r="F25" s="437">
        <v>3</v>
      </c>
      <c r="G25" s="437">
        <v>37</v>
      </c>
      <c r="H25" s="437">
        <v>16</v>
      </c>
      <c r="I25" s="437">
        <v>34</v>
      </c>
      <c r="J25" s="437">
        <v>114</v>
      </c>
      <c r="K25" s="437">
        <v>15</v>
      </c>
      <c r="L25" s="435">
        <v>2</v>
      </c>
      <c r="M25" s="435" t="s">
        <v>306</v>
      </c>
      <c r="N25" s="437">
        <v>5</v>
      </c>
      <c r="O25" s="437">
        <v>3</v>
      </c>
      <c r="P25" s="437">
        <v>24</v>
      </c>
      <c r="Q25" s="437">
        <v>231</v>
      </c>
      <c r="R25" s="437">
        <v>241</v>
      </c>
      <c r="S25" s="127"/>
      <c r="T25" s="127"/>
      <c r="U25" s="127"/>
      <c r="V25" s="127"/>
      <c r="W25" s="127"/>
      <c r="X25" s="49"/>
      <c r="Y25" s="49"/>
    </row>
    <row r="26" spans="1:25" ht="14.25">
      <c r="A26" s="108"/>
      <c r="B26" s="110"/>
      <c r="C26" s="431"/>
      <c r="D26" s="427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50"/>
      <c r="T26" s="50"/>
      <c r="U26" s="49"/>
      <c r="V26" s="49"/>
      <c r="W26" s="49"/>
      <c r="X26" s="49"/>
      <c r="Y26" s="49"/>
    </row>
    <row r="27" spans="1:25" ht="14.25">
      <c r="A27" s="697" t="s">
        <v>178</v>
      </c>
      <c r="B27" s="710"/>
      <c r="C27" s="427">
        <f>SUM(C28:C29)</f>
        <v>142</v>
      </c>
      <c r="D27" s="427">
        <f aca="true" t="shared" si="3" ref="D27:R27">SUM(D28:D29)</f>
        <v>1209</v>
      </c>
      <c r="E27" s="427">
        <f t="shared" si="3"/>
        <v>115</v>
      </c>
      <c r="F27" s="427">
        <f t="shared" si="3"/>
        <v>65</v>
      </c>
      <c r="G27" s="427">
        <f t="shared" si="3"/>
        <v>62</v>
      </c>
      <c r="H27" s="427">
        <f t="shared" si="3"/>
        <v>8</v>
      </c>
      <c r="I27" s="427">
        <f t="shared" si="3"/>
        <v>9</v>
      </c>
      <c r="J27" s="427">
        <f t="shared" si="3"/>
        <v>4</v>
      </c>
      <c r="K27" s="427">
        <f t="shared" si="3"/>
        <v>13</v>
      </c>
      <c r="L27" s="427">
        <f t="shared" si="3"/>
        <v>11</v>
      </c>
      <c r="M27" s="430" t="str">
        <f>M28</f>
        <v>－</v>
      </c>
      <c r="N27" s="427">
        <f t="shared" si="3"/>
        <v>32</v>
      </c>
      <c r="O27" s="427">
        <f t="shared" si="3"/>
        <v>12</v>
      </c>
      <c r="P27" s="427">
        <f t="shared" si="3"/>
        <v>61</v>
      </c>
      <c r="Q27" s="427">
        <f t="shared" si="3"/>
        <v>489</v>
      </c>
      <c r="R27" s="427">
        <f t="shared" si="3"/>
        <v>328</v>
      </c>
      <c r="S27" s="49"/>
      <c r="T27" s="49"/>
      <c r="U27" s="49"/>
      <c r="V27" s="49"/>
      <c r="W27" s="49"/>
      <c r="X27" s="49"/>
      <c r="Y27" s="49"/>
    </row>
    <row r="28" spans="1:18" ht="14.25">
      <c r="A28" s="49"/>
      <c r="B28" s="109" t="s">
        <v>179</v>
      </c>
      <c r="C28" s="433">
        <v>85</v>
      </c>
      <c r="D28" s="434">
        <f>SUM(E28:R28)</f>
        <v>565</v>
      </c>
      <c r="E28" s="437">
        <v>100</v>
      </c>
      <c r="F28" s="437">
        <v>27</v>
      </c>
      <c r="G28" s="437">
        <v>18</v>
      </c>
      <c r="H28" s="437">
        <v>4</v>
      </c>
      <c r="I28" s="437">
        <v>5</v>
      </c>
      <c r="J28" s="437">
        <v>2</v>
      </c>
      <c r="K28" s="437">
        <v>11</v>
      </c>
      <c r="L28" s="435">
        <v>1</v>
      </c>
      <c r="M28" s="435" t="s">
        <v>306</v>
      </c>
      <c r="N28" s="437">
        <v>17</v>
      </c>
      <c r="O28" s="437">
        <v>4</v>
      </c>
      <c r="P28" s="437">
        <v>17</v>
      </c>
      <c r="Q28" s="437">
        <v>114</v>
      </c>
      <c r="R28" s="437">
        <v>245</v>
      </c>
    </row>
    <row r="29" spans="1:18" ht="14.25">
      <c r="A29" s="49"/>
      <c r="B29" s="109" t="s">
        <v>181</v>
      </c>
      <c r="C29" s="433">
        <v>57</v>
      </c>
      <c r="D29" s="434">
        <f>SUM(E29:R29)</f>
        <v>644</v>
      </c>
      <c r="E29" s="437">
        <v>15</v>
      </c>
      <c r="F29" s="437">
        <v>38</v>
      </c>
      <c r="G29" s="437">
        <v>44</v>
      </c>
      <c r="H29" s="437">
        <v>4</v>
      </c>
      <c r="I29" s="437">
        <v>4</v>
      </c>
      <c r="J29" s="437">
        <v>2</v>
      </c>
      <c r="K29" s="437">
        <v>2</v>
      </c>
      <c r="L29" s="437">
        <v>10</v>
      </c>
      <c r="M29" s="435" t="s">
        <v>306</v>
      </c>
      <c r="N29" s="437">
        <v>15</v>
      </c>
      <c r="O29" s="437">
        <v>8</v>
      </c>
      <c r="P29" s="437">
        <v>44</v>
      </c>
      <c r="Q29" s="437">
        <v>375</v>
      </c>
      <c r="R29" s="437">
        <v>83</v>
      </c>
    </row>
    <row r="30" spans="1:18" ht="14.25">
      <c r="A30" s="49"/>
      <c r="B30" s="110"/>
      <c r="C30" s="431"/>
      <c r="D30" s="427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</row>
    <row r="31" spans="1:25" ht="14.25">
      <c r="A31" s="697" t="s">
        <v>182</v>
      </c>
      <c r="B31" s="710"/>
      <c r="C31" s="427">
        <f>C32</f>
        <v>64</v>
      </c>
      <c r="D31" s="427">
        <f aca="true" t="shared" si="4" ref="D31:R31">SUM(D32:D33)</f>
        <v>403</v>
      </c>
      <c r="E31" s="427">
        <f t="shared" si="4"/>
        <v>39</v>
      </c>
      <c r="F31" s="427">
        <f t="shared" si="4"/>
        <v>24</v>
      </c>
      <c r="G31" s="427">
        <f t="shared" si="4"/>
        <v>12</v>
      </c>
      <c r="H31" s="427">
        <f t="shared" si="4"/>
        <v>9</v>
      </c>
      <c r="I31" s="427">
        <f t="shared" si="4"/>
        <v>6</v>
      </c>
      <c r="J31" s="427">
        <f t="shared" si="4"/>
        <v>4</v>
      </c>
      <c r="K31" s="427">
        <f t="shared" si="4"/>
        <v>3</v>
      </c>
      <c r="L31" s="427">
        <f t="shared" si="4"/>
        <v>1</v>
      </c>
      <c r="M31" s="427">
        <f t="shared" si="4"/>
        <v>1</v>
      </c>
      <c r="N31" s="427">
        <f t="shared" si="4"/>
        <v>22</v>
      </c>
      <c r="O31" s="427">
        <f t="shared" si="4"/>
        <v>6</v>
      </c>
      <c r="P31" s="427">
        <f t="shared" si="4"/>
        <v>15</v>
      </c>
      <c r="Q31" s="427">
        <f t="shared" si="4"/>
        <v>166</v>
      </c>
      <c r="R31" s="427">
        <f t="shared" si="4"/>
        <v>95</v>
      </c>
      <c r="S31" s="51"/>
      <c r="T31" s="51"/>
      <c r="U31" s="51"/>
      <c r="V31" s="51"/>
      <c r="W31" s="51"/>
      <c r="X31" s="51"/>
      <c r="Y31" s="51"/>
    </row>
    <row r="32" spans="1:18" ht="14.25">
      <c r="A32" s="108"/>
      <c r="B32" s="109" t="s">
        <v>301</v>
      </c>
      <c r="C32" s="433">
        <v>64</v>
      </c>
      <c r="D32" s="434">
        <f>SUM(E32:R32)</f>
        <v>403</v>
      </c>
      <c r="E32" s="437">
        <v>39</v>
      </c>
      <c r="F32" s="437">
        <v>24</v>
      </c>
      <c r="G32" s="437">
        <v>12</v>
      </c>
      <c r="H32" s="435">
        <v>9</v>
      </c>
      <c r="I32" s="437">
        <v>6</v>
      </c>
      <c r="J32" s="435">
        <v>4</v>
      </c>
      <c r="K32" s="437">
        <v>3</v>
      </c>
      <c r="L32" s="437">
        <v>1</v>
      </c>
      <c r="M32" s="435">
        <v>1</v>
      </c>
      <c r="N32" s="437">
        <v>22</v>
      </c>
      <c r="O32" s="437">
        <v>6</v>
      </c>
      <c r="P32" s="437">
        <v>15</v>
      </c>
      <c r="Q32" s="437">
        <v>166</v>
      </c>
      <c r="R32" s="437">
        <v>95</v>
      </c>
    </row>
    <row r="33" spans="1:18" ht="14.25">
      <c r="A33" s="108"/>
      <c r="B33" s="110"/>
      <c r="C33" s="431"/>
      <c r="D33" s="427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 t="s">
        <v>310</v>
      </c>
      <c r="R33" s="436"/>
    </row>
    <row r="34" spans="1:18" ht="14.25">
      <c r="A34" s="697" t="s">
        <v>184</v>
      </c>
      <c r="B34" s="710"/>
      <c r="C34" s="427">
        <f>SUM(C35:C36)</f>
        <v>122</v>
      </c>
      <c r="D34" s="427">
        <f aca="true" t="shared" si="5" ref="D34:R34">SUM(D35:D36)</f>
        <v>3123</v>
      </c>
      <c r="E34" s="427">
        <f t="shared" si="5"/>
        <v>137</v>
      </c>
      <c r="F34" s="427">
        <f t="shared" si="5"/>
        <v>48</v>
      </c>
      <c r="G34" s="427">
        <f t="shared" si="5"/>
        <v>67</v>
      </c>
      <c r="H34" s="427">
        <f t="shared" si="5"/>
        <v>15</v>
      </c>
      <c r="I34" s="427">
        <f t="shared" si="5"/>
        <v>21</v>
      </c>
      <c r="J34" s="427">
        <f t="shared" si="5"/>
        <v>12</v>
      </c>
      <c r="K34" s="427">
        <f t="shared" si="5"/>
        <v>84</v>
      </c>
      <c r="L34" s="427">
        <f t="shared" si="5"/>
        <v>23</v>
      </c>
      <c r="M34" s="427">
        <f t="shared" si="5"/>
        <v>30</v>
      </c>
      <c r="N34" s="427">
        <f t="shared" si="5"/>
        <v>92</v>
      </c>
      <c r="O34" s="427">
        <f t="shared" si="5"/>
        <v>42</v>
      </c>
      <c r="P34" s="427">
        <f t="shared" si="5"/>
        <v>154</v>
      </c>
      <c r="Q34" s="427">
        <f t="shared" si="5"/>
        <v>1534</v>
      </c>
      <c r="R34" s="427">
        <f t="shared" si="5"/>
        <v>864</v>
      </c>
    </row>
    <row r="35" spans="1:18" ht="14.25">
      <c r="A35" s="108"/>
      <c r="B35" s="109" t="s">
        <v>185</v>
      </c>
      <c r="C35" s="433">
        <v>41</v>
      </c>
      <c r="D35" s="434">
        <f>SUM(E35:R35)</f>
        <v>1053</v>
      </c>
      <c r="E35" s="437">
        <v>21</v>
      </c>
      <c r="F35" s="437">
        <v>5</v>
      </c>
      <c r="G35" s="437">
        <v>3</v>
      </c>
      <c r="H35" s="435">
        <v>5</v>
      </c>
      <c r="I35" s="435">
        <v>12</v>
      </c>
      <c r="J35" s="437">
        <v>7</v>
      </c>
      <c r="K35" s="437">
        <v>9</v>
      </c>
      <c r="L35" s="435">
        <v>3</v>
      </c>
      <c r="M35" s="435">
        <v>1</v>
      </c>
      <c r="N35" s="437">
        <v>12</v>
      </c>
      <c r="O35" s="435">
        <v>14</v>
      </c>
      <c r="P35" s="437">
        <v>12</v>
      </c>
      <c r="Q35" s="437">
        <v>597</v>
      </c>
      <c r="R35" s="437">
        <v>352</v>
      </c>
    </row>
    <row r="36" spans="1:18" ht="14.25">
      <c r="A36" s="108"/>
      <c r="B36" s="109" t="s">
        <v>302</v>
      </c>
      <c r="C36" s="433">
        <v>81</v>
      </c>
      <c r="D36" s="434">
        <f>SUM(E36:R36)</f>
        <v>2070</v>
      </c>
      <c r="E36" s="437">
        <v>116</v>
      </c>
      <c r="F36" s="437">
        <v>43</v>
      </c>
      <c r="G36" s="437">
        <v>64</v>
      </c>
      <c r="H36" s="437">
        <v>10</v>
      </c>
      <c r="I36" s="435">
        <v>9</v>
      </c>
      <c r="J36" s="437">
        <v>5</v>
      </c>
      <c r="K36" s="437">
        <v>75</v>
      </c>
      <c r="L36" s="437">
        <v>20</v>
      </c>
      <c r="M36" s="437">
        <v>29</v>
      </c>
      <c r="N36" s="437">
        <v>80</v>
      </c>
      <c r="O36" s="437">
        <v>28</v>
      </c>
      <c r="P36" s="437">
        <v>142</v>
      </c>
      <c r="Q36" s="437">
        <v>937</v>
      </c>
      <c r="R36" s="437">
        <v>512</v>
      </c>
    </row>
    <row r="37" spans="1:18" ht="14.25">
      <c r="A37" s="111"/>
      <c r="B37" s="112"/>
      <c r="C37" s="439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</row>
    <row r="38" spans="1:40" ht="14.25">
      <c r="A38" s="50" t="s">
        <v>375</v>
      </c>
      <c r="B38" s="49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39" ht="14.25">
      <c r="A39" s="39" t="s">
        <v>251</v>
      </c>
      <c r="B39" s="45"/>
      <c r="C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</row>
    <row r="40" spans="4:39" ht="14.25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</row>
    <row r="41" spans="19:39" ht="14.25"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</row>
    <row r="42" spans="19:39" ht="14.25"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</row>
  </sheetData>
  <sheetProtection/>
  <mergeCells count="21">
    <mergeCell ref="A34:B34"/>
    <mergeCell ref="A23:B23"/>
    <mergeCell ref="A27:B27"/>
    <mergeCell ref="A31:B31"/>
    <mergeCell ref="A18:B18"/>
    <mergeCell ref="A20:B20"/>
    <mergeCell ref="A17:B17"/>
    <mergeCell ref="A8:B8"/>
    <mergeCell ref="A11:B11"/>
    <mergeCell ref="A12:B12"/>
    <mergeCell ref="A6:B6"/>
    <mergeCell ref="A9:B9"/>
    <mergeCell ref="A10:B10"/>
    <mergeCell ref="A16:B16"/>
    <mergeCell ref="A2:R2"/>
    <mergeCell ref="A13:B13"/>
    <mergeCell ref="A14:B14"/>
    <mergeCell ref="A15:B15"/>
    <mergeCell ref="D4:R4"/>
    <mergeCell ref="C4:C5"/>
    <mergeCell ref="A4:B5"/>
  </mergeCells>
  <printOptions/>
  <pageMargins left="0.7480314960629921" right="0.7874015748031497" top="0.984251968503937" bottom="0.984251968503937" header="0.5118110236220472" footer="0.5118110236220472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守友　満</cp:lastModifiedBy>
  <cp:lastPrinted>2019-01-24T08:09:01Z</cp:lastPrinted>
  <dcterms:created xsi:type="dcterms:W3CDTF">2005-08-12T00:45:42Z</dcterms:created>
  <dcterms:modified xsi:type="dcterms:W3CDTF">2019-01-24T08:11:17Z</dcterms:modified>
  <cp:category/>
  <cp:version/>
  <cp:contentType/>
  <cp:contentStatus/>
</cp:coreProperties>
</file>