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97" activeTab="0"/>
  </bookViews>
  <sheets>
    <sheet name="R3年入り込み客数" sheetId="1" r:id="rId1"/>
    <sheet name="表１" sheetId="2" r:id="rId2"/>
    <sheet name="表２・３" sheetId="3" r:id="rId3"/>
    <sheet name="表４" sheetId="4" r:id="rId4"/>
    <sheet name="表５・６" sheetId="5" r:id="rId5"/>
    <sheet name="表７" sheetId="6" r:id="rId6"/>
    <sheet name="表８" sheetId="7" r:id="rId7"/>
    <sheet name="表９" sheetId="8" r:id="rId8"/>
    <sheet name="表10" sheetId="9" r:id="rId9"/>
    <sheet name="国民宿舎（ボツ）" sheetId="10" state="hidden" r:id="rId10"/>
    <sheet name="９能登有料道路" sheetId="11" state="hidden" r:id="rId11"/>
  </sheets>
  <definedNames>
    <definedName name="_01_北海道">#REF!</definedName>
    <definedName name="_17_石川県">#REF!</definedName>
    <definedName name="②">#REF!</definedName>
    <definedName name="_xlnm.Print_Area" localSheetId="10">'９能登有料道路'!$A$1:$O$7</definedName>
    <definedName name="_xlnm.Print_Area" localSheetId="9">'国民宿舎（ボツ）'!$B$2:$K$25</definedName>
    <definedName name="_xlnm.Print_Area" localSheetId="1">'表１'!$A$2:$O$18</definedName>
    <definedName name="_xlnm.Print_Area" localSheetId="8">'表10'!$K$1:$R$15</definedName>
    <definedName name="_xlnm.Print_Area" localSheetId="3">'表４'!$B$2:$AI$33</definedName>
    <definedName name="_xlnm.Print_Area" localSheetId="5">'表７'!$B$2:$O$14</definedName>
    <definedName name="_xlnm.Print_Area" localSheetId="6">'表８'!$B$1:$T$26</definedName>
    <definedName name="W2×AN8000">#REF!</definedName>
    <definedName name="データ">#REF!</definedName>
  </definedNames>
  <calcPr fullCalcOnLoad="1"/>
</workbook>
</file>

<file path=xl/sharedStrings.xml><?xml version="1.0" encoding="utf-8"?>
<sst xmlns="http://schemas.openxmlformats.org/spreadsheetml/2006/main" count="795" uniqueCount="257">
  <si>
    <t>区　　分</t>
  </si>
  <si>
    <t>１～３月</t>
  </si>
  <si>
    <t>４～６月</t>
  </si>
  <si>
    <t>７～９月</t>
  </si>
  <si>
    <t>10～12月</t>
  </si>
  <si>
    <t>計</t>
  </si>
  <si>
    <t>対前年比</t>
  </si>
  <si>
    <t>能登地域</t>
  </si>
  <si>
    <t>白山地域</t>
  </si>
  <si>
    <t>平成22年</t>
  </si>
  <si>
    <t>(</t>
  </si>
  <si>
    <t>)</t>
  </si>
  <si>
    <t>単位：千人</t>
  </si>
  <si>
    <t>地域</t>
  </si>
  <si>
    <t>合　　計</t>
  </si>
  <si>
    <t>年</t>
  </si>
  <si>
    <t>発地</t>
  </si>
  <si>
    <t>県　　　内</t>
  </si>
  <si>
    <t>(</t>
  </si>
  <si>
    <t>)</t>
  </si>
  <si>
    <t>県　　　外</t>
  </si>
  <si>
    <t>県外の内訳</t>
  </si>
  <si>
    <t>富山県</t>
  </si>
  <si>
    <t>福井県</t>
  </si>
  <si>
    <t>その他</t>
  </si>
  <si>
    <t>(</t>
  </si>
  <si>
    <t>)</t>
  </si>
  <si>
    <t>合　　　計</t>
  </si>
  <si>
    <t>（　　）内は構成比　％</t>
  </si>
  <si>
    <t>対 前 年 比</t>
  </si>
  <si>
    <t>県　  　内</t>
  </si>
  <si>
    <t>)</t>
  </si>
  <si>
    <t>県　  　外</t>
  </si>
  <si>
    <t>県外の内訳</t>
  </si>
  <si>
    <t>富 山 県</t>
  </si>
  <si>
    <t>福 井 県</t>
  </si>
  <si>
    <t xml:space="preserve"> 小計（３大都市圏）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</si>
  <si>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</si>
  <si>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</si>
  <si>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</si>
  <si>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</si>
  <si>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</si>
  <si>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</si>
  <si>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</si>
  <si>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</si>
  <si>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</si>
  <si>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</si>
  <si>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</si>
  <si>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単位：千人</t>
  </si>
  <si>
    <t>総　数</t>
  </si>
  <si>
    <t>)</t>
  </si>
  <si>
    <t>内　　訳</t>
  </si>
  <si>
    <t>加賀地域</t>
  </si>
  <si>
    <t>(</t>
  </si>
  <si>
    <t>金沢地域</t>
  </si>
  <si>
    <t>白山地域</t>
  </si>
  <si>
    <t>能登地域</t>
  </si>
  <si>
    <t>－６－</t>
  </si>
  <si>
    <t>合計</t>
  </si>
  <si>
    <t>１月</t>
  </si>
  <si>
    <t>台　　湾</t>
  </si>
  <si>
    <t>香　　港</t>
  </si>
  <si>
    <t>アメリカ</t>
  </si>
  <si>
    <t>豪州</t>
  </si>
  <si>
    <t>単位：人　</t>
  </si>
  <si>
    <t>前年比
（％）</t>
  </si>
  <si>
    <t>石川</t>
  </si>
  <si>
    <t>全国</t>
  </si>
  <si>
    <t>韓　　国</t>
  </si>
  <si>
    <t>中　　国</t>
  </si>
  <si>
    <t>欧　　州</t>
  </si>
  <si>
    <t>豪　　州</t>
  </si>
  <si>
    <t>そ の 他</t>
  </si>
  <si>
    <t>（　　　）内は構成比　％　</t>
  </si>
  <si>
    <t>H21→H22で削除</t>
  </si>
  <si>
    <t>そ　の　他</t>
  </si>
  <si>
    <t>宿　舎　名</t>
  </si>
  <si>
    <t>年　間</t>
  </si>
  <si>
    <t>修正宿泊</t>
  </si>
  <si>
    <t>稼　働</t>
  </si>
  <si>
    <t>日帰人員</t>
  </si>
  <si>
    <t>宿泊人員</t>
  </si>
  <si>
    <t>修正宿泊人員</t>
  </si>
  <si>
    <t>収　容</t>
  </si>
  <si>
    <t>宿　泊</t>
  </si>
  <si>
    <t>人　　員</t>
  </si>
  <si>
    <t>日　数</t>
  </si>
  <si>
    <t>Ａ</t>
  </si>
  <si>
    <t>Ｂ</t>
  </si>
  <si>
    <t>Ａ＋Ｂ</t>
  </si>
  <si>
    <t>[Ｂ＋　＝Ｃ]</t>
  </si>
  <si>
    <t>人　員</t>
  </si>
  <si>
    <t>稼働率</t>
  </si>
  <si>
    <t>Ｄ</t>
  </si>
  <si>
    <t>[　×100]</t>
  </si>
  <si>
    <t>Ｅ</t>
  </si>
  <si>
    <t>人</t>
  </si>
  <si>
    <t>人</t>
  </si>
  <si>
    <t>％</t>
  </si>
  <si>
    <t>日</t>
  </si>
  <si>
    <t>能登路荘</t>
  </si>
  <si>
    <t>能登うしつ荘</t>
  </si>
  <si>
    <t>能登やなぎだ荘</t>
  </si>
  <si>
    <t>能登小牧台</t>
  </si>
  <si>
    <t>　（　　）内は大広間を除いたもの。</t>
  </si>
  <si>
    <t>※　宿泊稼働率＝</t>
  </si>
  <si>
    <t>Ｃ</t>
  </si>
  <si>
    <t>収容人員×Ｅ</t>
  </si>
  <si>
    <t>※輪島荘(輪島市)、能登きのうら荘(珠洲市)、能登つるぎぢ荘(輪島市)、</t>
  </si>
  <si>
    <t>　白山一里野荘(白山市)は平成22年3月に閉館</t>
  </si>
  <si>
    <t>能登きのうら荘</t>
  </si>
  <si>
    <t>輪島荘</t>
  </si>
  <si>
    <t>能登つるぎぢ荘</t>
  </si>
  <si>
    <t>白山一里野荘</t>
  </si>
  <si>
    <t>対前年比(%)</t>
  </si>
  <si>
    <t>11月</t>
  </si>
  <si>
    <t>単位：台</t>
  </si>
  <si>
    <t>合　計</t>
  </si>
  <si>
    <t>単位：千台</t>
  </si>
  <si>
    <t>区　　　　　分</t>
  </si>
  <si>
    <t>10月</t>
  </si>
  <si>
    <t>12月</t>
  </si>
  <si>
    <t>今浜地点
上下線計</t>
  </si>
  <si>
    <t>（石川県道路公社調べ）</t>
  </si>
  <si>
    <t>平 成 23 年</t>
  </si>
  <si>
    <t>平　　　成　　　２３　　　年</t>
  </si>
  <si>
    <t>単位：千人、％</t>
  </si>
  <si>
    <t>平 成 24 年</t>
  </si>
  <si>
    <t>平成25年</t>
  </si>
  <si>
    <t>１月</t>
  </si>
  <si>
    <t>２月</t>
  </si>
  <si>
    <t>３月</t>
  </si>
  <si>
    <t>計</t>
  </si>
  <si>
    <t>平成26年</t>
  </si>
  <si>
    <t>首　都　圏</t>
  </si>
  <si>
    <t>中　京　圏</t>
  </si>
  <si>
    <t>関　西　圏</t>
  </si>
  <si>
    <t>長　野　県</t>
  </si>
  <si>
    <t xml:space="preserve"> 小計　（隣　県）</t>
  </si>
  <si>
    <t>(表８) 発地別外国人観光客数（兼六園入園者数)</t>
  </si>
  <si>
    <t>首 都 圏：東京都、神奈川県、千葉県、埼玉県、栃木県、茨城県、群馬県　　</t>
  </si>
  <si>
    <t>中 京 圏：愛知県、岐阜県、静岡県、三重県</t>
  </si>
  <si>
    <t>関 西 圏：大阪府、京都府、兵庫県、和歌山県、奈良県、滋賀県</t>
  </si>
  <si>
    <t>首都圏</t>
  </si>
  <si>
    <t>台湾</t>
  </si>
  <si>
    <t>中国</t>
  </si>
  <si>
    <t>韓国</t>
  </si>
  <si>
    <t>香港</t>
  </si>
  <si>
    <t>東南アジア４カ国計</t>
  </si>
  <si>
    <t>欧州５カ国計</t>
  </si>
  <si>
    <t>（ ）内は構成比 ％</t>
  </si>
  <si>
    <t>東北（宮城県・福島県）</t>
  </si>
  <si>
    <t>宿泊費</t>
  </si>
  <si>
    <t>飲食費</t>
  </si>
  <si>
    <t>土産代</t>
  </si>
  <si>
    <t>交通費</t>
  </si>
  <si>
    <t>入場料</t>
  </si>
  <si>
    <t>(単位：百万円)</t>
  </si>
  <si>
    <t>内　訳</t>
  </si>
  <si>
    <t>単位：千人、％</t>
  </si>
  <si>
    <t>対前年比</t>
  </si>
  <si>
    <t>加賀地域</t>
  </si>
  <si>
    <t>金沢地域</t>
  </si>
  <si>
    <t>白山地域</t>
  </si>
  <si>
    <t>能登地域</t>
  </si>
  <si>
    <t>山中温泉</t>
  </si>
  <si>
    <t>山代温泉</t>
  </si>
  <si>
    <t>片山津温泉</t>
  </si>
  <si>
    <t>粟津温泉</t>
  </si>
  <si>
    <t>湯涌温泉</t>
  </si>
  <si>
    <t>和倉温泉</t>
  </si>
  <si>
    <t>輪島温泉郷</t>
  </si>
  <si>
    <t>合計</t>
  </si>
  <si>
    <t>単位：千人</t>
  </si>
  <si>
    <t>小計
(1-3月)</t>
  </si>
  <si>
    <t>小計
(4-6月)</t>
  </si>
  <si>
    <t>小計
（7-9月)</t>
  </si>
  <si>
    <t>小計
(10-12月)</t>
  </si>
  <si>
    <r>
      <rPr>
        <sz val="12"/>
        <color indexed="9"/>
        <rFont val="ＭＳ 明朝"/>
        <family val="1"/>
      </rPr>
      <t>うち</t>
    </r>
    <r>
      <rPr>
        <sz val="12"/>
        <color indexed="8"/>
        <rFont val="ＭＳ 明朝"/>
        <family val="1"/>
      </rPr>
      <t>白山地域</t>
    </r>
  </si>
  <si>
    <r>
      <rPr>
        <sz val="12"/>
        <color indexed="9"/>
        <rFont val="ＭＳ 明朝"/>
        <family val="1"/>
      </rPr>
      <t>うち</t>
    </r>
    <r>
      <rPr>
        <sz val="12"/>
        <color indexed="8"/>
        <rFont val="ＭＳ 明朝"/>
        <family val="1"/>
      </rPr>
      <t>能登地域</t>
    </r>
  </si>
  <si>
    <t>輪島温泉郷</t>
  </si>
  <si>
    <t>※ 白山地域は白山市のうち旧松任市及び旧美川町を除いた地域(旧松任市及び旧美川町は金沢地域に含めた)</t>
  </si>
  <si>
    <t>小　計
（隣　県）</t>
  </si>
  <si>
    <t>小　計
(３大都市圏)</t>
  </si>
  <si>
    <t>主要温泉地
宿泊者数</t>
  </si>
  <si>
    <t>平成27年</t>
  </si>
  <si>
    <t>（％）</t>
  </si>
  <si>
    <t>東南アジア
（※）</t>
  </si>
  <si>
    <t>　インドネシアは平成25年より集計を開始したため、平成24年以前は「その他」に含む。</t>
  </si>
  <si>
    <t>その他</t>
  </si>
  <si>
    <t>上段：石川県内外国人宿泊者数、下段：訪日外客数(出典：日本政府観光局(JNTO))</t>
  </si>
  <si>
    <t>(表１) 発地別観光入り込み客数（推計）</t>
  </si>
  <si>
    <t>(表４) 地域別・発地別観光入り込み客数（推計）</t>
  </si>
  <si>
    <t>中京圏</t>
  </si>
  <si>
    <t>関西圏</t>
  </si>
  <si>
    <t>うち金沢地域</t>
  </si>
  <si>
    <r>
      <rPr>
        <sz val="12"/>
        <color indexed="9"/>
        <rFont val="ＭＳ 明朝"/>
        <family val="1"/>
      </rPr>
      <t>うち</t>
    </r>
    <r>
      <rPr>
        <sz val="12"/>
        <rFont val="ＭＳ 明朝"/>
        <family val="1"/>
      </rPr>
      <t>加賀</t>
    </r>
    <r>
      <rPr>
        <sz val="12"/>
        <color indexed="8"/>
        <rFont val="ＭＳ 明朝"/>
        <family val="1"/>
      </rPr>
      <t>地域</t>
    </r>
  </si>
  <si>
    <t>(表７) 日帰り・宿泊別観光入り込み客数（推計）</t>
  </si>
  <si>
    <t>(</t>
  </si>
  <si>
    <t>)</t>
  </si>
  <si>
    <t>アメリカ</t>
  </si>
  <si>
    <t>(</t>
  </si>
  <si>
    <t>)</t>
  </si>
  <si>
    <t>平成28年</t>
  </si>
  <si>
    <t>開業前比
（％）</t>
  </si>
  <si>
    <t>欧州５カ国…（フランス、ドイツ、イタリア、スペイン、イギリス）</t>
  </si>
  <si>
    <t>東南アジア４カ国…（インドネシア、マレーシア、シンガポール、タイ）</t>
  </si>
  <si>
    <t>※ 「東南アジア」はインドネシア、マレーシア、シンガポール、タイの4か国。ただし、</t>
  </si>
  <si>
    <t>外国人
宿泊者数</t>
  </si>
  <si>
    <t>区　分</t>
  </si>
  <si>
    <t>区　　分</t>
  </si>
  <si>
    <t>区分</t>
  </si>
  <si>
    <t>区    分</t>
  </si>
  <si>
    <t>※　端数処理のため内訳の計は合計と一致しないことがある</t>
  </si>
  <si>
    <t>区　　分</t>
  </si>
  <si>
    <t>平成29年</t>
  </si>
  <si>
    <t>平   成   29   年</t>
  </si>
  <si>
    <t>平　成　29　年</t>
  </si>
  <si>
    <t>平成29年</t>
  </si>
  <si>
    <t>宿　泊</t>
  </si>
  <si>
    <t>日　帰　り</t>
  </si>
  <si>
    <t>平   成   30   年</t>
  </si>
  <si>
    <t>平　成　30　年</t>
  </si>
  <si>
    <t>平成30年</t>
  </si>
  <si>
    <t>平成30年</t>
  </si>
  <si>
    <t>令和元年</t>
  </si>
  <si>
    <t>令和元年</t>
  </si>
  <si>
    <t>令   和   元   年</t>
  </si>
  <si>
    <t>令　和　元　年</t>
  </si>
  <si>
    <t>令和元年</t>
  </si>
  <si>
    <t>令和元年</t>
  </si>
  <si>
    <t xml:space="preserve">
(　　)</t>
  </si>
  <si>
    <t>単位：人、％</t>
  </si>
  <si>
    <t>令和2年</t>
  </si>
  <si>
    <t>令和2年</t>
  </si>
  <si>
    <t>令 和 ２ 年</t>
  </si>
  <si>
    <t>令和２年</t>
  </si>
  <si>
    <t>令和2年</t>
  </si>
  <si>
    <t>令   和    2   年</t>
  </si>
  <si>
    <t>単位：千人泊、％</t>
  </si>
  <si>
    <t>単位：千人泊</t>
  </si>
  <si>
    <t>令　和　２　年</t>
  </si>
  <si>
    <t>令和3年</t>
  </si>
  <si>
    <t>令和元年比</t>
  </si>
  <si>
    <t>令 和 ３ 年</t>
  </si>
  <si>
    <t>令和３年</t>
  </si>
  <si>
    <t>令和3年</t>
  </si>
  <si>
    <t>令   和    3   年</t>
  </si>
  <si>
    <t>令　和　３　年</t>
  </si>
  <si>
    <t>令和3年</t>
  </si>
  <si>
    <t>令和３年石川県観光入り込み客数（推計）について</t>
  </si>
  <si>
    <t>(表２) 地域別観光入り込み客数（推計）</t>
  </si>
  <si>
    <t>(表３) 主要温泉地別宿泊者数</t>
  </si>
  <si>
    <t>(表５) 地域別・月別観光入り込み客数（推計）</t>
  </si>
  <si>
    <t>(表６) 主要温泉地別・月別宿泊者数（推計）</t>
  </si>
  <si>
    <t>（表９）国籍別外国人宿泊客数</t>
  </si>
  <si>
    <t>対前年比
（％）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</si>
</sst>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"/>
    <numFmt numFmtId="178" formatCode="#,##0_);[Red]\(#,##0\)"/>
    <numFmt numFmtId="179" formatCode="#,##0_ "/>
    <numFmt numFmtId="180" formatCode="0.0%"/>
    <numFmt numFmtId="181" formatCode="#,##0.0_ "/>
    <numFmt numFmtId="182" formatCode="#,##0.0"/>
    <numFmt numFmtId="183" formatCode=";;;"/>
    <numFmt numFmtId="184" formatCode="#,##0.0_ ;[Red]\-#,##0.0\ "/>
    <numFmt numFmtId="185" formatCode="0.0_);[Red]\(0.0\)"/>
    <numFmt numFmtId="186" formatCode="#,##0.0_);[Red]\(#,##0.0\)"/>
    <numFmt numFmtId="187" formatCode="\(0.0\)"/>
    <numFmt numFmtId="188" formatCode="\(0\)"/>
    <numFmt numFmtId="189" formatCode="\(0.0\)\ "/>
    <numFmt numFmtId="190" formatCode="#,##0.00_);[Red]\(#,##0.00\)"/>
    <numFmt numFmtId="191" formatCode="0_);[Red]\(0\)"/>
    <numFmt numFmtId="192" formatCode="\(0.0%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color indexed="10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3"/>
      <name val="ＭＳ 明朝"/>
      <family val="1"/>
    </font>
    <font>
      <sz val="11"/>
      <color indexed="10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Ｐゴシック"/>
      <family val="3"/>
    </font>
    <font>
      <sz val="12"/>
      <color indexed="10"/>
      <name val="ＭＳ 明朝"/>
      <family val="1"/>
    </font>
    <font>
      <sz val="12"/>
      <color indexed="10"/>
      <name val="ＭＳ ゴシック"/>
      <family val="3"/>
    </font>
    <font>
      <sz val="14"/>
      <color indexed="17"/>
      <name val="ＭＳ 明朝"/>
      <family val="1"/>
    </font>
    <font>
      <b/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明朝"/>
      <family val="1"/>
    </font>
    <font>
      <b/>
      <sz val="11"/>
      <color indexed="30"/>
      <name val="ＭＳ ゴシック"/>
      <family val="3"/>
    </font>
    <font>
      <sz val="18"/>
      <color indexed="56"/>
      <name val="ＭＳ Ｐゴシック"/>
      <family val="3"/>
    </font>
    <font>
      <u val="single"/>
      <sz val="14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Calibri"/>
      <family val="3"/>
    </font>
    <font>
      <sz val="12"/>
      <color rgb="FFFF0000"/>
      <name val="ＭＳ 明朝"/>
      <family val="1"/>
    </font>
    <font>
      <sz val="14"/>
      <color rgb="FF00B050"/>
      <name val="ＭＳ 明朝"/>
      <family val="1"/>
    </font>
    <font>
      <sz val="11"/>
      <color rgb="FF0070C0"/>
      <name val="ＭＳ 明朝"/>
      <family val="1"/>
    </font>
    <font>
      <sz val="11"/>
      <color rgb="FFFF0000"/>
      <name val="ＭＳ 明朝"/>
      <family val="1"/>
    </font>
    <font>
      <b/>
      <sz val="11"/>
      <color rgb="FF0070C0"/>
      <name val="ＭＳ ゴシック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/>
      <bottom style="thin"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/>
      <bottom/>
    </border>
    <border>
      <left style="medium"/>
      <right/>
      <top style="thin"/>
      <bottom/>
    </border>
    <border>
      <left/>
      <right style="thin"/>
      <top/>
      <bottom/>
    </border>
    <border>
      <left style="double"/>
      <right style="double"/>
      <top style="medium"/>
      <bottom/>
    </border>
    <border>
      <left/>
      <right style="medium"/>
      <top style="medium"/>
      <bottom/>
    </border>
    <border>
      <left style="double"/>
      <right style="double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/>
      <right style="medium"/>
      <top/>
      <bottom style="thin"/>
    </border>
    <border>
      <left style="double"/>
      <right style="double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 style="thin"/>
      <top style="dashed"/>
      <bottom/>
    </border>
    <border>
      <left style="thin"/>
      <right style="thin"/>
      <top/>
      <bottom style="dashed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dashed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dashed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/>
      <right style="double"/>
      <top style="medium"/>
      <bottom/>
    </border>
    <border>
      <left/>
      <right style="double"/>
      <top/>
      <bottom style="thin"/>
    </border>
  </borders>
  <cellStyleXfs count="3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44" fillId="2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4" fillId="27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44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44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44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44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44" fillId="40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44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4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44" borderId="1" applyNumberFormat="0" applyAlignment="0" applyProtection="0"/>
    <xf numFmtId="0" fontId="27" fillId="45" borderId="2" applyNumberFormat="0" applyAlignment="0" applyProtection="0"/>
    <xf numFmtId="0" fontId="27" fillId="45" borderId="2" applyNumberFormat="0" applyAlignment="0" applyProtection="0"/>
    <xf numFmtId="0" fontId="47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48" borderId="3" applyNumberFormat="0" applyFont="0" applyAlignment="0" applyProtection="0"/>
    <xf numFmtId="0" fontId="5" fillId="49" borderId="4" applyNumberFormat="0" applyFont="0" applyAlignment="0" applyProtection="0"/>
    <xf numFmtId="0" fontId="5" fillId="49" borderId="4" applyNumberFormat="0" applyFont="0" applyAlignment="0" applyProtection="0"/>
    <xf numFmtId="0" fontId="4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49" fillId="5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0" fillId="51" borderId="7" applyNumberFormat="0" applyAlignment="0" applyProtection="0"/>
    <xf numFmtId="0" fontId="23" fillId="52" borderId="8" applyNumberFormat="0" applyAlignment="0" applyProtection="0"/>
    <xf numFmtId="0" fontId="23" fillId="52" borderId="8" applyNumberFormat="0" applyAlignment="0" applyProtection="0"/>
    <xf numFmtId="0" fontId="5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54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55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57" fillId="51" borderId="17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5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53" borderId="7" applyNumberFormat="0" applyAlignment="0" applyProtection="0"/>
    <xf numFmtId="0" fontId="37" fillId="13" borderId="8" applyNumberFormat="0" applyAlignment="0" applyProtection="0"/>
    <xf numFmtId="0" fontId="37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60" fillId="54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</cellStyleXfs>
  <cellXfs count="610">
    <xf numFmtId="0" fontId="0" fillId="0" borderId="0" xfId="0" applyFont="1" applyAlignment="1">
      <alignment/>
    </xf>
    <xf numFmtId="0" fontId="3" fillId="0" borderId="0" xfId="246" applyFont="1" applyAlignment="1">
      <alignment vertical="center"/>
      <protection/>
    </xf>
    <xf numFmtId="0" fontId="3" fillId="0" borderId="19" xfId="246" applyFont="1" applyBorder="1" applyAlignment="1">
      <alignment horizontal="center" vertical="center"/>
      <protection/>
    </xf>
    <xf numFmtId="0" fontId="3" fillId="0" borderId="20" xfId="246" applyFont="1" applyBorder="1" applyAlignment="1">
      <alignment horizontal="center" vertical="center"/>
      <protection/>
    </xf>
    <xf numFmtId="0" fontId="3" fillId="0" borderId="21" xfId="246" applyFont="1" applyBorder="1" applyAlignment="1">
      <alignment horizontal="center" vertical="center"/>
      <protection/>
    </xf>
    <xf numFmtId="0" fontId="3" fillId="0" borderId="22" xfId="246" applyFont="1" applyBorder="1" applyAlignment="1">
      <alignment horizontal="center" vertical="center"/>
      <protection/>
    </xf>
    <xf numFmtId="0" fontId="3" fillId="0" borderId="20" xfId="246" applyFont="1" applyBorder="1" applyAlignment="1">
      <alignment horizontal="center" vertical="center" wrapText="1"/>
      <protection/>
    </xf>
    <xf numFmtId="176" fontId="3" fillId="0" borderId="23" xfId="139" applyNumberFormat="1" applyFont="1" applyFill="1" applyBorder="1" applyAlignment="1">
      <alignment vertical="center"/>
    </xf>
    <xf numFmtId="0" fontId="3" fillId="0" borderId="24" xfId="246" applyFont="1" applyBorder="1" applyAlignment="1">
      <alignment vertical="center"/>
      <protection/>
    </xf>
    <xf numFmtId="0" fontId="3" fillId="0" borderId="0" xfId="246" applyFont="1" applyAlignment="1">
      <alignment horizontal="center" vertical="center"/>
      <protection/>
    </xf>
    <xf numFmtId="0" fontId="6" fillId="0" borderId="0" xfId="246" applyFont="1" applyAlignment="1">
      <alignment vertical="center"/>
      <protection/>
    </xf>
    <xf numFmtId="0" fontId="6" fillId="0" borderId="0" xfId="246" applyFont="1" applyAlignment="1">
      <alignment horizontal="center" vertical="center"/>
      <protection/>
    </xf>
    <xf numFmtId="0" fontId="8" fillId="0" borderId="0" xfId="246" applyFont="1" applyAlignment="1">
      <alignment vertical="center"/>
      <protection/>
    </xf>
    <xf numFmtId="0" fontId="3" fillId="0" borderId="25" xfId="246" applyFont="1" applyBorder="1" applyAlignment="1">
      <alignment horizontal="right" vertical="center"/>
      <protection/>
    </xf>
    <xf numFmtId="0" fontId="3" fillId="0" borderId="25" xfId="246" applyFont="1" applyBorder="1" applyAlignment="1">
      <alignment vertical="center"/>
      <protection/>
    </xf>
    <xf numFmtId="0" fontId="3" fillId="0" borderId="26" xfId="246" applyFont="1" applyBorder="1" applyAlignment="1">
      <alignment vertical="center"/>
      <protection/>
    </xf>
    <xf numFmtId="179" fontId="3" fillId="0" borderId="27" xfId="246" applyNumberFormat="1" applyFont="1" applyFill="1" applyBorder="1" applyAlignment="1">
      <alignment horizontal="center" vertical="center"/>
      <protection/>
    </xf>
    <xf numFmtId="0" fontId="8" fillId="0" borderId="25" xfId="246" applyFont="1" applyBorder="1" applyAlignment="1">
      <alignment horizontal="right" vertical="center"/>
      <protection/>
    </xf>
    <xf numFmtId="178" fontId="6" fillId="0" borderId="0" xfId="246" applyNumberFormat="1" applyFont="1" applyAlignment="1">
      <alignment vertical="center"/>
      <protection/>
    </xf>
    <xf numFmtId="0" fontId="6" fillId="0" borderId="0" xfId="246" applyFont="1" applyAlignment="1">
      <alignment/>
      <protection/>
    </xf>
    <xf numFmtId="0" fontId="3" fillId="0" borderId="0" xfId="246" applyFont="1" applyAlignment="1">
      <alignment/>
      <protection/>
    </xf>
    <xf numFmtId="0" fontId="3" fillId="0" borderId="0" xfId="246" applyFont="1" applyAlignment="1">
      <alignment vertical="top"/>
      <protection/>
    </xf>
    <xf numFmtId="0" fontId="3" fillId="0" borderId="0" xfId="246" applyFont="1" applyAlignment="1">
      <alignment horizontal="right" vertical="top"/>
      <protection/>
    </xf>
    <xf numFmtId="0" fontId="3" fillId="0" borderId="28" xfId="246" applyFont="1" applyBorder="1" applyAlignment="1">
      <alignment vertical="center"/>
      <protection/>
    </xf>
    <xf numFmtId="0" fontId="3" fillId="0" borderId="29" xfId="246" applyFont="1" applyBorder="1" applyAlignment="1">
      <alignment vertical="center"/>
      <protection/>
    </xf>
    <xf numFmtId="38" fontId="3" fillId="0" borderId="30" xfId="139" applyFont="1" applyFill="1" applyBorder="1" applyAlignment="1">
      <alignment vertical="center"/>
    </xf>
    <xf numFmtId="0" fontId="3" fillId="0" borderId="31" xfId="246" applyFont="1" applyBorder="1" applyAlignment="1">
      <alignment vertical="center"/>
      <protection/>
    </xf>
    <xf numFmtId="0" fontId="3" fillId="0" borderId="32" xfId="246" applyFont="1" applyBorder="1" applyAlignment="1">
      <alignment vertical="center"/>
      <protection/>
    </xf>
    <xf numFmtId="38" fontId="3" fillId="0" borderId="32" xfId="139" applyFont="1" applyFill="1" applyBorder="1" applyAlignment="1">
      <alignment vertical="center"/>
    </xf>
    <xf numFmtId="0" fontId="3" fillId="0" borderId="0" xfId="246" applyFont="1" applyAlignment="1">
      <alignment horizontal="right" vertical="center"/>
      <protection/>
    </xf>
    <xf numFmtId="178" fontId="6" fillId="0" borderId="0" xfId="246" applyNumberFormat="1" applyFont="1" applyAlignment="1">
      <alignment/>
      <protection/>
    </xf>
    <xf numFmtId="178" fontId="6" fillId="0" borderId="0" xfId="246" applyNumberFormat="1" applyFont="1" applyAlignment="1">
      <alignment horizontal="center" vertical="center"/>
      <protection/>
    </xf>
    <xf numFmtId="0" fontId="6" fillId="0" borderId="0" xfId="246" applyFont="1" applyAlignment="1">
      <alignment horizontal="center"/>
      <protection/>
    </xf>
    <xf numFmtId="182" fontId="6" fillId="0" borderId="0" xfId="246" applyNumberFormat="1" applyFont="1" applyAlignment="1">
      <alignment/>
      <protection/>
    </xf>
    <xf numFmtId="38" fontId="3" fillId="0" borderId="0" xfId="139" applyFont="1" applyAlignment="1">
      <alignment/>
    </xf>
    <xf numFmtId="182" fontId="3" fillId="0" borderId="0" xfId="246" applyNumberFormat="1" applyFont="1" applyAlignment="1">
      <alignment/>
      <protection/>
    </xf>
    <xf numFmtId="184" fontId="3" fillId="0" borderId="0" xfId="139" applyNumberFormat="1" applyFont="1" applyAlignment="1">
      <alignment/>
    </xf>
    <xf numFmtId="0" fontId="11" fillId="0" borderId="0" xfId="246" applyFont="1" applyAlignment="1">
      <alignment/>
      <protection/>
    </xf>
    <xf numFmtId="38" fontId="3" fillId="0" borderId="0" xfId="139" applyFont="1" applyAlignment="1">
      <alignment vertical="top"/>
    </xf>
    <xf numFmtId="182" fontId="3" fillId="0" borderId="0" xfId="246" applyNumberFormat="1" applyFont="1" applyAlignment="1">
      <alignment vertical="top"/>
      <protection/>
    </xf>
    <xf numFmtId="0" fontId="11" fillId="0" borderId="0" xfId="246" applyFont="1" applyAlignment="1">
      <alignment vertical="top"/>
      <protection/>
    </xf>
    <xf numFmtId="0" fontId="3" fillId="0" borderId="33" xfId="246" applyFont="1" applyBorder="1" applyAlignment="1">
      <alignment vertical="center"/>
      <protection/>
    </xf>
    <xf numFmtId="0" fontId="11" fillId="0" borderId="0" xfId="246" applyFont="1" applyAlignment="1">
      <alignment vertical="center"/>
      <protection/>
    </xf>
    <xf numFmtId="38" fontId="3" fillId="0" borderId="34" xfId="139" applyFont="1" applyFill="1" applyBorder="1" applyAlignment="1">
      <alignment vertical="center"/>
    </xf>
    <xf numFmtId="0" fontId="3" fillId="0" borderId="34" xfId="246" applyFont="1" applyFill="1" applyBorder="1" applyAlignment="1">
      <alignment vertical="center"/>
      <protection/>
    </xf>
    <xf numFmtId="182" fontId="3" fillId="0" borderId="34" xfId="246" applyNumberFormat="1" applyFont="1" applyFill="1" applyBorder="1" applyAlignment="1">
      <alignment vertical="center"/>
      <protection/>
    </xf>
    <xf numFmtId="0" fontId="3" fillId="0" borderId="35" xfId="246" applyFont="1" applyBorder="1" applyAlignment="1">
      <alignment vertical="center"/>
      <protection/>
    </xf>
    <xf numFmtId="184" fontId="3" fillId="0" borderId="36" xfId="139" applyNumberFormat="1" applyFont="1" applyBorder="1" applyAlignment="1">
      <alignment vertical="center"/>
    </xf>
    <xf numFmtId="0" fontId="11" fillId="0" borderId="37" xfId="246" applyFont="1" applyBorder="1" applyAlignment="1">
      <alignment vertical="center"/>
      <protection/>
    </xf>
    <xf numFmtId="0" fontId="3" fillId="0" borderId="38" xfId="246" applyFont="1" applyBorder="1" applyAlignment="1">
      <alignment horizontal="center" vertical="center"/>
      <protection/>
    </xf>
    <xf numFmtId="0" fontId="3" fillId="0" borderId="39" xfId="246" applyFont="1" applyBorder="1" applyAlignment="1">
      <alignment horizontal="center" vertical="center"/>
      <protection/>
    </xf>
    <xf numFmtId="38" fontId="3" fillId="0" borderId="40" xfId="139" applyFont="1" applyFill="1" applyBorder="1" applyAlignment="1">
      <alignment vertical="center"/>
    </xf>
    <xf numFmtId="0" fontId="3" fillId="0" borderId="40" xfId="246" applyFont="1" applyFill="1" applyBorder="1" applyAlignment="1">
      <alignment vertical="center"/>
      <protection/>
    </xf>
    <xf numFmtId="182" fontId="3" fillId="0" borderId="40" xfId="246" applyNumberFormat="1" applyFont="1" applyFill="1" applyBorder="1" applyAlignment="1">
      <alignment vertical="center"/>
      <protection/>
    </xf>
    <xf numFmtId="0" fontId="3" fillId="0" borderId="39" xfId="246" applyFont="1" applyBorder="1" applyAlignment="1">
      <alignment vertical="center"/>
      <protection/>
    </xf>
    <xf numFmtId="184" fontId="3" fillId="0" borderId="41" xfId="139" applyNumberFormat="1" applyFont="1" applyBorder="1" applyAlignment="1">
      <alignment vertical="center"/>
    </xf>
    <xf numFmtId="0" fontId="11" fillId="0" borderId="42" xfId="246" applyFont="1" applyBorder="1" applyAlignment="1">
      <alignment vertical="center"/>
      <protection/>
    </xf>
    <xf numFmtId="0" fontId="3" fillId="0" borderId="43" xfId="246" applyFont="1" applyBorder="1" applyAlignment="1">
      <alignment horizontal="center" vertical="center"/>
      <protection/>
    </xf>
    <xf numFmtId="0" fontId="3" fillId="0" borderId="29" xfId="246" applyFont="1" applyBorder="1" applyAlignment="1">
      <alignment horizontal="center" vertical="center"/>
      <protection/>
    </xf>
    <xf numFmtId="38" fontId="3" fillId="0" borderId="44" xfId="139" applyFont="1" applyFill="1" applyBorder="1" applyAlignment="1">
      <alignment vertical="center"/>
    </xf>
    <xf numFmtId="0" fontId="3" fillId="0" borderId="45" xfId="246" applyFont="1" applyFill="1" applyBorder="1" applyAlignment="1">
      <alignment vertical="center"/>
      <protection/>
    </xf>
    <xf numFmtId="182" fontId="3" fillId="0" borderId="45" xfId="246" applyNumberFormat="1" applyFont="1" applyFill="1" applyBorder="1" applyAlignment="1">
      <alignment vertical="center"/>
      <protection/>
    </xf>
    <xf numFmtId="0" fontId="3" fillId="0" borderId="46" xfId="246" applyFont="1" applyBorder="1" applyAlignment="1">
      <alignment vertical="center"/>
      <protection/>
    </xf>
    <xf numFmtId="184" fontId="3" fillId="0" borderId="47" xfId="139" applyNumberFormat="1" applyFont="1" applyBorder="1" applyAlignment="1">
      <alignment vertical="center"/>
    </xf>
    <xf numFmtId="0" fontId="11" fillId="0" borderId="48" xfId="246" applyFont="1" applyBorder="1" applyAlignment="1">
      <alignment vertical="center"/>
      <protection/>
    </xf>
    <xf numFmtId="0" fontId="3" fillId="0" borderId="31" xfId="246" applyFont="1" applyBorder="1" applyAlignment="1">
      <alignment horizontal="left" vertical="center"/>
      <protection/>
    </xf>
    <xf numFmtId="0" fontId="3" fillId="0" borderId="35" xfId="246" applyFont="1" applyBorder="1" applyAlignment="1">
      <alignment horizontal="center" vertical="center"/>
      <protection/>
    </xf>
    <xf numFmtId="0" fontId="11" fillId="0" borderId="27" xfId="246" applyFont="1" applyBorder="1" applyAlignment="1">
      <alignment vertical="center"/>
      <protection/>
    </xf>
    <xf numFmtId="0" fontId="3" fillId="0" borderId="44" xfId="246" applyFont="1" applyFill="1" applyBorder="1" applyAlignment="1">
      <alignment vertical="center"/>
      <protection/>
    </xf>
    <xf numFmtId="182" fontId="3" fillId="0" borderId="44" xfId="246" applyNumberFormat="1" applyFont="1" applyFill="1" applyBorder="1" applyAlignment="1">
      <alignment vertical="center"/>
      <protection/>
    </xf>
    <xf numFmtId="184" fontId="3" fillId="0" borderId="49" xfId="139" applyNumberFormat="1" applyFont="1" applyBorder="1" applyAlignment="1">
      <alignment vertical="center"/>
    </xf>
    <xf numFmtId="0" fontId="3" fillId="0" borderId="30" xfId="246" applyFont="1" applyFill="1" applyBorder="1" applyAlignment="1">
      <alignment vertical="center"/>
      <protection/>
    </xf>
    <xf numFmtId="182" fontId="3" fillId="0" borderId="30" xfId="246" applyNumberFormat="1" applyFont="1" applyFill="1" applyBorder="1" applyAlignment="1">
      <alignment vertical="center"/>
      <protection/>
    </xf>
    <xf numFmtId="184" fontId="3" fillId="0" borderId="50" xfId="139" applyNumberFormat="1" applyFont="1" applyBorder="1" applyAlignment="1">
      <alignment vertical="center"/>
    </xf>
    <xf numFmtId="0" fontId="11" fillId="0" borderId="51" xfId="246" applyFont="1" applyBorder="1" applyAlignment="1">
      <alignment vertical="center"/>
      <protection/>
    </xf>
    <xf numFmtId="38" fontId="3" fillId="0" borderId="0" xfId="139" applyFont="1" applyFill="1" applyBorder="1" applyAlignment="1">
      <alignment vertical="center"/>
    </xf>
    <xf numFmtId="0" fontId="11" fillId="0" borderId="52" xfId="246" applyFont="1" applyBorder="1" applyAlignment="1">
      <alignment vertical="center"/>
      <protection/>
    </xf>
    <xf numFmtId="0" fontId="3" fillId="0" borderId="32" xfId="246" applyFont="1" applyFill="1" applyBorder="1" applyAlignment="1">
      <alignment vertical="center"/>
      <protection/>
    </xf>
    <xf numFmtId="182" fontId="3" fillId="0" borderId="32" xfId="246" applyNumberFormat="1" applyFont="1" applyFill="1" applyBorder="1" applyAlignment="1">
      <alignment vertical="center"/>
      <protection/>
    </xf>
    <xf numFmtId="184" fontId="3" fillId="0" borderId="23" xfId="139" applyNumberFormat="1" applyFont="1" applyBorder="1" applyAlignment="1">
      <alignment vertical="center"/>
    </xf>
    <xf numFmtId="38" fontId="3" fillId="0" borderId="0" xfId="139" applyFont="1" applyAlignment="1">
      <alignment vertical="center"/>
    </xf>
    <xf numFmtId="182" fontId="3" fillId="0" borderId="0" xfId="246" applyNumberFormat="1" applyFont="1" applyAlignment="1">
      <alignment vertical="center"/>
      <protection/>
    </xf>
    <xf numFmtId="179" fontId="3" fillId="0" borderId="53" xfId="246" applyNumberFormat="1" applyFont="1" applyFill="1" applyBorder="1" applyAlignment="1">
      <alignment vertical="center"/>
      <protection/>
    </xf>
    <xf numFmtId="0" fontId="12" fillId="0" borderId="0" xfId="246" applyFont="1" applyAlignment="1">
      <alignment vertical="center"/>
      <protection/>
    </xf>
    <xf numFmtId="178" fontId="3" fillId="0" borderId="0" xfId="246" applyNumberFormat="1" applyFont="1" applyAlignment="1">
      <alignment vertical="center"/>
      <protection/>
    </xf>
    <xf numFmtId="184" fontId="3" fillId="0" borderId="0" xfId="139" applyNumberFormat="1" applyFont="1" applyAlignment="1">
      <alignment vertical="center"/>
    </xf>
    <xf numFmtId="182" fontId="3" fillId="0" borderId="0" xfId="246" applyNumberFormat="1" applyFont="1" applyBorder="1" applyAlignment="1">
      <alignment vertical="center"/>
      <protection/>
    </xf>
    <xf numFmtId="0" fontId="3" fillId="0" borderId="54" xfId="246" applyFont="1" applyBorder="1" applyAlignment="1">
      <alignment vertical="center"/>
      <protection/>
    </xf>
    <xf numFmtId="185" fontId="3" fillId="0" borderId="45" xfId="246" applyNumberFormat="1" applyFont="1" applyBorder="1" applyAlignment="1">
      <alignment vertical="center"/>
      <protection/>
    </xf>
    <xf numFmtId="186" fontId="3" fillId="0" borderId="47" xfId="246" applyNumberFormat="1" applyFont="1" applyFill="1" applyBorder="1" applyAlignment="1">
      <alignment horizontal="right" vertical="center"/>
      <protection/>
    </xf>
    <xf numFmtId="186" fontId="3" fillId="0" borderId="45" xfId="246" applyNumberFormat="1" applyFont="1" applyFill="1" applyBorder="1" applyAlignment="1">
      <alignment vertical="center"/>
      <protection/>
    </xf>
    <xf numFmtId="185" fontId="3" fillId="0" borderId="46" xfId="246" applyNumberFormat="1" applyFont="1" applyFill="1" applyBorder="1" applyAlignment="1">
      <alignment vertical="center"/>
      <protection/>
    </xf>
    <xf numFmtId="0" fontId="3" fillId="0" borderId="0" xfId="246" applyFont="1" applyBorder="1" applyAlignment="1">
      <alignment horizontal="left"/>
      <protection/>
    </xf>
    <xf numFmtId="0" fontId="13" fillId="0" borderId="0" xfId="304" applyFont="1">
      <alignment/>
      <protection/>
    </xf>
    <xf numFmtId="0" fontId="13" fillId="0" borderId="0" xfId="304" applyFont="1" applyAlignment="1">
      <alignment vertical="center"/>
      <protection/>
    </xf>
    <xf numFmtId="0" fontId="8" fillId="0" borderId="0" xfId="304" applyFont="1" applyAlignment="1">
      <alignment vertical="center"/>
      <protection/>
    </xf>
    <xf numFmtId="0" fontId="8" fillId="0" borderId="0" xfId="304" applyFont="1">
      <alignment/>
      <protection/>
    </xf>
    <xf numFmtId="0" fontId="8" fillId="0" borderId="0" xfId="304" applyFont="1" applyAlignment="1">
      <alignment horizontal="right"/>
      <protection/>
    </xf>
    <xf numFmtId="0" fontId="3" fillId="0" borderId="0" xfId="246" applyFont="1">
      <alignment/>
      <protection/>
    </xf>
    <xf numFmtId="0" fontId="3" fillId="0" borderId="0" xfId="246" applyFont="1" applyFill="1" applyBorder="1" applyAlignment="1">
      <alignment vertical="center"/>
      <protection/>
    </xf>
    <xf numFmtId="0" fontId="3" fillId="0" borderId="55" xfId="246" applyFont="1" applyFill="1" applyBorder="1" applyAlignment="1">
      <alignment vertical="center"/>
      <protection/>
    </xf>
    <xf numFmtId="0" fontId="3" fillId="0" borderId="26" xfId="246" applyFont="1" applyFill="1" applyBorder="1" applyAlignment="1">
      <alignment vertical="center"/>
      <protection/>
    </xf>
    <xf numFmtId="180" fontId="3" fillId="0" borderId="0" xfId="246" applyNumberFormat="1" applyFont="1" applyAlignment="1">
      <alignment vertical="center"/>
      <protection/>
    </xf>
    <xf numFmtId="179" fontId="3" fillId="0" borderId="56" xfId="246" applyNumberFormat="1" applyFont="1" applyFill="1" applyBorder="1" applyAlignment="1">
      <alignment horizontal="center" wrapText="1"/>
      <protection/>
    </xf>
    <xf numFmtId="180" fontId="3" fillId="0" borderId="56" xfId="246" applyNumberFormat="1" applyFont="1" applyFill="1" applyBorder="1" applyAlignment="1">
      <alignment horizontal="center"/>
      <protection/>
    </xf>
    <xf numFmtId="179" fontId="3" fillId="0" borderId="57" xfId="246" applyNumberFormat="1" applyFont="1" applyFill="1" applyBorder="1" applyAlignment="1">
      <alignment horizontal="center"/>
      <protection/>
    </xf>
    <xf numFmtId="179" fontId="3" fillId="0" borderId="58" xfId="246" applyNumberFormat="1" applyFont="1" applyFill="1" applyBorder="1" applyAlignment="1">
      <alignment horizontal="center" vertical="center" wrapText="1"/>
      <protection/>
    </xf>
    <xf numFmtId="180" fontId="3" fillId="0" borderId="58" xfId="246" applyNumberFormat="1" applyFont="1" applyFill="1" applyBorder="1" applyAlignment="1">
      <alignment horizontal="center" vertical="center"/>
      <protection/>
    </xf>
    <xf numFmtId="179" fontId="3" fillId="0" borderId="59" xfId="246" applyNumberFormat="1" applyFont="1" applyFill="1" applyBorder="1" applyAlignment="1">
      <alignment horizontal="center" vertical="center"/>
      <protection/>
    </xf>
    <xf numFmtId="179" fontId="3" fillId="0" borderId="59" xfId="246" applyNumberFormat="1" applyFont="1" applyFill="1" applyBorder="1" applyAlignment="1">
      <alignment vertical="center"/>
      <protection/>
    </xf>
    <xf numFmtId="180" fontId="3" fillId="0" borderId="47" xfId="246" applyNumberFormat="1" applyFont="1" applyFill="1" applyBorder="1" applyAlignment="1">
      <alignment horizontal="center" vertical="center"/>
      <protection/>
    </xf>
    <xf numFmtId="180" fontId="3" fillId="0" borderId="58" xfId="246" applyNumberFormat="1" applyFont="1" applyFill="1" applyBorder="1" applyAlignment="1">
      <alignment vertical="center"/>
      <protection/>
    </xf>
    <xf numFmtId="179" fontId="3" fillId="0" borderId="53" xfId="246" applyNumberFormat="1" applyFont="1" applyFill="1" applyBorder="1" applyAlignment="1">
      <alignment horizontal="center" vertical="center"/>
      <protection/>
    </xf>
    <xf numFmtId="180" fontId="3" fillId="0" borderId="60" xfId="246" applyNumberFormat="1" applyFont="1" applyFill="1" applyBorder="1" applyAlignment="1">
      <alignment horizontal="center" vertical="center"/>
      <protection/>
    </xf>
    <xf numFmtId="179" fontId="3" fillId="0" borderId="61" xfId="246" applyNumberFormat="1" applyFont="1" applyFill="1" applyBorder="1" applyAlignment="1">
      <alignment horizontal="center" vertical="top"/>
      <protection/>
    </xf>
    <xf numFmtId="179" fontId="3" fillId="0" borderId="61" xfId="246" applyNumberFormat="1" applyFont="1" applyFill="1" applyBorder="1" applyAlignment="1">
      <alignment vertical="top"/>
      <protection/>
    </xf>
    <xf numFmtId="180" fontId="3" fillId="0" borderId="49" xfId="246" applyNumberFormat="1" applyFont="1" applyFill="1" applyBorder="1" applyAlignment="1">
      <alignment horizontal="center" vertical="top"/>
      <protection/>
    </xf>
    <xf numFmtId="179" fontId="3" fillId="0" borderId="62" xfId="246" applyNumberFormat="1" applyFont="1" applyFill="1" applyBorder="1" applyAlignment="1">
      <alignment horizontal="center" vertical="top"/>
      <protection/>
    </xf>
    <xf numFmtId="180" fontId="3" fillId="0" borderId="62" xfId="246" applyNumberFormat="1" applyFont="1" applyFill="1" applyBorder="1" applyAlignment="1">
      <alignment vertical="top"/>
      <protection/>
    </xf>
    <xf numFmtId="179" fontId="3" fillId="0" borderId="63" xfId="246" applyNumberFormat="1" applyFont="1" applyFill="1" applyBorder="1" applyAlignment="1">
      <alignment horizontal="center" vertical="top"/>
      <protection/>
    </xf>
    <xf numFmtId="179" fontId="3" fillId="0" borderId="0" xfId="246" applyNumberFormat="1" applyFont="1" applyAlignment="1">
      <alignment vertical="top"/>
      <protection/>
    </xf>
    <xf numFmtId="179" fontId="3" fillId="0" borderId="21" xfId="246" applyNumberFormat="1" applyFont="1" applyFill="1" applyBorder="1" applyAlignment="1">
      <alignment horizontal="center"/>
      <protection/>
    </xf>
    <xf numFmtId="179" fontId="3" fillId="0" borderId="59" xfId="246" applyNumberFormat="1" applyFont="1" applyFill="1" applyBorder="1" applyAlignment="1">
      <alignment horizontal="right"/>
      <protection/>
    </xf>
    <xf numFmtId="180" fontId="3" fillId="0" borderId="47" xfId="246" applyNumberFormat="1" applyFont="1" applyFill="1" applyBorder="1" applyAlignment="1">
      <alignment horizontal="right"/>
      <protection/>
    </xf>
    <xf numFmtId="179" fontId="3" fillId="0" borderId="64" xfId="246" applyNumberFormat="1" applyFont="1" applyFill="1" applyBorder="1" applyAlignment="1">
      <alignment horizontal="right"/>
      <protection/>
    </xf>
    <xf numFmtId="180" fontId="3" fillId="0" borderId="64" xfId="246" applyNumberFormat="1" applyFont="1" applyFill="1" applyBorder="1" applyAlignment="1">
      <alignment horizontal="right"/>
      <protection/>
    </xf>
    <xf numFmtId="179" fontId="3" fillId="0" borderId="52" xfId="246" applyNumberFormat="1" applyFont="1" applyFill="1" applyBorder="1" applyAlignment="1">
      <alignment horizontal="right"/>
      <protection/>
    </xf>
    <xf numFmtId="179" fontId="3" fillId="0" borderId="0" xfId="246" applyNumberFormat="1" applyFont="1" applyAlignment="1">
      <alignment/>
      <protection/>
    </xf>
    <xf numFmtId="177" fontId="3" fillId="0" borderId="60" xfId="246" applyNumberFormat="1" applyFont="1" applyFill="1" applyBorder="1" applyAlignment="1">
      <alignment vertical="center"/>
      <protection/>
    </xf>
    <xf numFmtId="188" fontId="3" fillId="0" borderId="61" xfId="246" applyNumberFormat="1" applyFont="1" applyFill="1" applyBorder="1" applyAlignment="1">
      <alignment vertical="center"/>
      <protection/>
    </xf>
    <xf numFmtId="189" fontId="3" fillId="0" borderId="49" xfId="246" applyNumberFormat="1" applyFont="1" applyFill="1" applyBorder="1" applyAlignment="1">
      <alignment vertical="center"/>
      <protection/>
    </xf>
    <xf numFmtId="177" fontId="3" fillId="0" borderId="47" xfId="246" applyNumberFormat="1" applyFont="1" applyFill="1" applyBorder="1" applyAlignment="1">
      <alignment vertical="center"/>
      <protection/>
    </xf>
    <xf numFmtId="188" fontId="3" fillId="0" borderId="65" xfId="246" applyNumberFormat="1" applyFont="1" applyFill="1" applyBorder="1" applyAlignment="1">
      <alignment vertical="center"/>
      <protection/>
    </xf>
    <xf numFmtId="189" fontId="3" fillId="0" borderId="23" xfId="246" applyNumberFormat="1" applyFont="1" applyFill="1" applyBorder="1" applyAlignment="1">
      <alignment vertical="center"/>
      <protection/>
    </xf>
    <xf numFmtId="179" fontId="8" fillId="0" borderId="0" xfId="246" applyNumberFormat="1" applyFont="1" applyAlignment="1">
      <alignment vertical="center"/>
      <protection/>
    </xf>
    <xf numFmtId="179" fontId="12" fillId="0" borderId="0" xfId="246" applyNumberFormat="1" applyFont="1" applyAlignment="1">
      <alignment horizontal="right" vertical="center"/>
      <protection/>
    </xf>
    <xf numFmtId="179" fontId="12" fillId="0" borderId="0" xfId="246" applyNumberFormat="1" applyFont="1" applyAlignment="1">
      <alignment vertical="center"/>
      <protection/>
    </xf>
    <xf numFmtId="0" fontId="12" fillId="0" borderId="0" xfId="246" applyFont="1" applyAlignment="1">
      <alignment horizontal="right" vertical="center"/>
      <protection/>
    </xf>
    <xf numFmtId="180" fontId="12" fillId="0" borderId="0" xfId="246" applyNumberFormat="1" applyFont="1" applyAlignment="1">
      <alignment vertical="center"/>
      <protection/>
    </xf>
    <xf numFmtId="179" fontId="12" fillId="0" borderId="66" xfId="246" applyNumberFormat="1" applyFont="1" applyFill="1" applyBorder="1" applyAlignment="1">
      <alignment horizontal="center" vertical="center"/>
      <protection/>
    </xf>
    <xf numFmtId="179" fontId="12" fillId="0" borderId="67" xfId="246" applyNumberFormat="1" applyFont="1" applyFill="1" applyBorder="1" applyAlignment="1">
      <alignment horizontal="center" vertical="center"/>
      <protection/>
    </xf>
    <xf numFmtId="179" fontId="10" fillId="0" borderId="68" xfId="246" applyNumberFormat="1" applyFont="1" applyFill="1" applyBorder="1" applyAlignment="1">
      <alignment horizontal="center" vertical="center"/>
      <protection/>
    </xf>
    <xf numFmtId="3" fontId="10" fillId="0" borderId="68" xfId="246" applyNumberFormat="1" applyFont="1" applyFill="1" applyBorder="1" applyAlignment="1">
      <alignment horizontal="right" vertical="center"/>
      <protection/>
    </xf>
    <xf numFmtId="179" fontId="10" fillId="0" borderId="69" xfId="246" applyNumberFormat="1" applyFont="1" applyFill="1" applyBorder="1" applyAlignment="1">
      <alignment horizontal="center" vertical="center"/>
      <protection/>
    </xf>
    <xf numFmtId="181" fontId="10" fillId="0" borderId="69" xfId="246" applyNumberFormat="1" applyFont="1" applyFill="1" applyBorder="1" applyAlignment="1">
      <alignment horizontal="right" vertical="center"/>
      <protection/>
    </xf>
    <xf numFmtId="179" fontId="14" fillId="0" borderId="0" xfId="246" applyNumberFormat="1" applyFont="1" applyAlignment="1">
      <alignment vertical="center"/>
      <protection/>
    </xf>
    <xf numFmtId="180" fontId="8" fillId="0" borderId="0" xfId="246" applyNumberFormat="1" applyFont="1" applyAlignment="1">
      <alignment vertical="center"/>
      <protection/>
    </xf>
    <xf numFmtId="185" fontId="3" fillId="0" borderId="45" xfId="246" applyNumberFormat="1" applyFont="1" applyBorder="1" applyAlignment="1">
      <alignment horizontal="right" vertical="center"/>
      <protection/>
    </xf>
    <xf numFmtId="187" fontId="8" fillId="0" borderId="59" xfId="304" applyNumberFormat="1" applyFont="1" applyFill="1" applyBorder="1" applyAlignment="1">
      <alignment vertical="center"/>
      <protection/>
    </xf>
    <xf numFmtId="187" fontId="8" fillId="0" borderId="53" xfId="304" applyNumberFormat="1" applyFont="1" applyFill="1" applyBorder="1" applyAlignment="1">
      <alignment vertical="center"/>
      <protection/>
    </xf>
    <xf numFmtId="187" fontId="8" fillId="0" borderId="53" xfId="304" applyNumberFormat="1" applyFont="1" applyBorder="1" applyAlignment="1">
      <alignment vertical="center"/>
      <protection/>
    </xf>
    <xf numFmtId="38" fontId="8" fillId="0" borderId="53" xfId="137" applyFont="1" applyBorder="1" applyAlignment="1">
      <alignment vertical="center"/>
    </xf>
    <xf numFmtId="187" fontId="8" fillId="0" borderId="59" xfId="304" applyNumberFormat="1" applyFont="1" applyBorder="1" applyAlignment="1">
      <alignment vertical="center"/>
      <protection/>
    </xf>
    <xf numFmtId="38" fontId="8" fillId="0" borderId="61" xfId="137" applyFont="1" applyBorder="1" applyAlignment="1">
      <alignment vertical="center"/>
    </xf>
    <xf numFmtId="3" fontId="10" fillId="0" borderId="70" xfId="246" applyNumberFormat="1" applyFont="1" applyFill="1" applyBorder="1" applyAlignment="1">
      <alignment horizontal="right" vertical="center"/>
      <protection/>
    </xf>
    <xf numFmtId="181" fontId="10" fillId="0" borderId="71" xfId="246" applyNumberFormat="1" applyFont="1" applyFill="1" applyBorder="1" applyAlignment="1">
      <alignment horizontal="right" vertical="center"/>
      <protection/>
    </xf>
    <xf numFmtId="179" fontId="3" fillId="0" borderId="0" xfId="246" applyNumberFormat="1" applyFont="1" applyAlignment="1">
      <alignment vertical="center"/>
      <protection/>
    </xf>
    <xf numFmtId="186" fontId="3" fillId="0" borderId="47" xfId="246" applyNumberFormat="1" applyFont="1" applyFill="1" applyBorder="1" applyAlignment="1">
      <alignment vertical="center"/>
      <protection/>
    </xf>
    <xf numFmtId="0" fontId="7" fillId="0" borderId="0" xfId="246" applyFont="1" applyAlignment="1">
      <alignment/>
      <protection/>
    </xf>
    <xf numFmtId="0" fontId="8" fillId="0" borderId="0" xfId="246" applyFont="1" applyAlignment="1">
      <alignment/>
      <protection/>
    </xf>
    <xf numFmtId="186" fontId="3" fillId="0" borderId="0" xfId="246" applyNumberFormat="1" applyFont="1" applyAlignment="1">
      <alignment vertical="center"/>
      <protection/>
    </xf>
    <xf numFmtId="0" fontId="3" fillId="0" borderId="55" xfId="246" applyFont="1" applyBorder="1" applyAlignment="1">
      <alignment vertical="center"/>
      <protection/>
    </xf>
    <xf numFmtId="182" fontId="3" fillId="0" borderId="0" xfId="246" applyNumberFormat="1" applyFont="1" applyFill="1" applyBorder="1" applyAlignment="1">
      <alignment vertical="center"/>
      <protection/>
    </xf>
    <xf numFmtId="38" fontId="3" fillId="0" borderId="72" xfId="139" applyFont="1" applyFill="1" applyBorder="1" applyAlignment="1">
      <alignment vertical="center"/>
    </xf>
    <xf numFmtId="0" fontId="3" fillId="0" borderId="73" xfId="246" applyFont="1" applyFill="1" applyBorder="1" applyAlignment="1">
      <alignment vertical="center"/>
      <protection/>
    </xf>
    <xf numFmtId="182" fontId="3" fillId="0" borderId="73" xfId="246" applyNumberFormat="1" applyFont="1" applyFill="1" applyBorder="1" applyAlignment="1">
      <alignment vertical="center"/>
      <protection/>
    </xf>
    <xf numFmtId="38" fontId="3" fillId="0" borderId="73" xfId="139" applyFont="1" applyFill="1" applyBorder="1" applyAlignment="1">
      <alignment vertical="center"/>
    </xf>
    <xf numFmtId="184" fontId="3" fillId="0" borderId="72" xfId="139" applyNumberFormat="1" applyFont="1" applyBorder="1" applyAlignment="1">
      <alignment vertical="center"/>
    </xf>
    <xf numFmtId="0" fontId="3" fillId="0" borderId="33" xfId="246" applyFont="1" applyBorder="1" applyAlignment="1">
      <alignment vertical="center"/>
      <protection/>
    </xf>
    <xf numFmtId="0" fontId="3" fillId="0" borderId="74" xfId="246" applyFont="1" applyBorder="1" applyAlignment="1">
      <alignment vertical="center"/>
      <protection/>
    </xf>
    <xf numFmtId="0" fontId="2" fillId="0" borderId="0" xfId="246" applyAlignment="1">
      <alignment/>
      <protection/>
    </xf>
    <xf numFmtId="0" fontId="6" fillId="0" borderId="0" xfId="246" applyFont="1" applyFill="1" applyBorder="1" applyAlignment="1">
      <alignment horizontal="center" vertical="center"/>
      <protection/>
    </xf>
    <xf numFmtId="0" fontId="6" fillId="0" borderId="0" xfId="246" applyFont="1" applyFill="1" applyBorder="1" applyAlignment="1">
      <alignment horizontal="left" vertical="center"/>
      <protection/>
    </xf>
    <xf numFmtId="184" fontId="8" fillId="0" borderId="0" xfId="139" applyNumberFormat="1" applyFont="1" applyAlignment="1">
      <alignment horizontal="right" vertical="top"/>
    </xf>
    <xf numFmtId="0" fontId="8" fillId="0" borderId="25" xfId="246" applyFont="1" applyBorder="1" applyAlignment="1">
      <alignment vertical="center"/>
      <protection/>
    </xf>
    <xf numFmtId="190" fontId="6" fillId="0" borderId="0" xfId="246" applyNumberFormat="1" applyFont="1" applyAlignment="1">
      <alignment vertical="center"/>
      <protection/>
    </xf>
    <xf numFmtId="0" fontId="8" fillId="0" borderId="0" xfId="246" applyFont="1" applyAlignment="1">
      <alignment horizontal="right" vertical="center"/>
      <protection/>
    </xf>
    <xf numFmtId="0" fontId="13" fillId="0" borderId="0" xfId="246" applyFont="1" applyAlignment="1">
      <alignment/>
      <protection/>
    </xf>
    <xf numFmtId="38" fontId="61" fillId="0" borderId="59" xfId="0" applyNumberFormat="1" applyFont="1" applyBorder="1" applyAlignment="1">
      <alignment horizontal="center" vertical="center"/>
    </xf>
    <xf numFmtId="0" fontId="8" fillId="0" borderId="68" xfId="246" applyFont="1" applyBorder="1" applyAlignment="1">
      <alignment horizontal="center" vertical="center" wrapText="1"/>
      <protection/>
    </xf>
    <xf numFmtId="3" fontId="8" fillId="0" borderId="68" xfId="246" applyNumberFormat="1" applyFont="1" applyBorder="1" applyAlignment="1">
      <alignment horizontal="right" vertical="center" wrapText="1"/>
      <protection/>
    </xf>
    <xf numFmtId="178" fontId="8" fillId="0" borderId="68" xfId="246" applyNumberFormat="1" applyFont="1" applyBorder="1" applyAlignment="1">
      <alignment horizontal="right" vertical="center" wrapText="1"/>
      <protection/>
    </xf>
    <xf numFmtId="0" fontId="8" fillId="0" borderId="47" xfId="246" applyFont="1" applyBorder="1" applyAlignment="1">
      <alignment horizontal="center" vertical="center"/>
      <protection/>
    </xf>
    <xf numFmtId="0" fontId="8" fillId="0" borderId="60" xfId="246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61" fillId="0" borderId="68" xfId="0" applyFont="1" applyBorder="1" applyAlignment="1">
      <alignment horizontal="center" vertical="center"/>
    </xf>
    <xf numFmtId="38" fontId="61" fillId="0" borderId="68" xfId="137" applyFont="1" applyBorder="1" applyAlignment="1">
      <alignment horizontal="right" vertical="center"/>
    </xf>
    <xf numFmtId="180" fontId="61" fillId="0" borderId="68" xfId="96" applyNumberFormat="1" applyFont="1" applyBorder="1" applyAlignment="1">
      <alignment horizontal="right" vertical="center"/>
    </xf>
    <xf numFmtId="0" fontId="62" fillId="0" borderId="0" xfId="0" applyFont="1" applyBorder="1" applyAlignment="1">
      <alignment horizontal="left" vertical="top"/>
    </xf>
    <xf numFmtId="0" fontId="61" fillId="0" borderId="0" xfId="0" applyFont="1" applyBorder="1" applyAlignment="1">
      <alignment horizontal="center" vertical="center"/>
    </xf>
    <xf numFmtId="0" fontId="61" fillId="0" borderId="68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distributed" vertical="center"/>
    </xf>
    <xf numFmtId="0" fontId="63" fillId="0" borderId="0" xfId="0" applyFont="1" applyAlignment="1">
      <alignment horizontal="center" vertical="center"/>
    </xf>
    <xf numFmtId="0" fontId="8" fillId="0" borderId="0" xfId="246" applyFont="1" applyAlignment="1">
      <alignment horizontal="right" vertical="top"/>
      <protection/>
    </xf>
    <xf numFmtId="184" fontId="8" fillId="0" borderId="0" xfId="139" applyNumberFormat="1" applyFont="1" applyAlignment="1">
      <alignment horizontal="right" vertical="center"/>
    </xf>
    <xf numFmtId="0" fontId="8" fillId="0" borderId="0" xfId="246" applyFont="1" applyFill="1" applyBorder="1" applyAlignment="1">
      <alignment horizontal="right" vertical="center"/>
      <protection/>
    </xf>
    <xf numFmtId="0" fontId="8" fillId="0" borderId="33" xfId="246" applyFont="1" applyBorder="1" applyAlignment="1">
      <alignment/>
      <protection/>
    </xf>
    <xf numFmtId="0" fontId="8" fillId="0" borderId="75" xfId="246" applyFont="1" applyBorder="1" applyAlignment="1">
      <alignment/>
      <protection/>
    </xf>
    <xf numFmtId="0" fontId="8" fillId="0" borderId="0" xfId="246" applyFont="1" applyBorder="1" applyAlignment="1">
      <alignment vertical="center"/>
      <protection/>
    </xf>
    <xf numFmtId="0" fontId="8" fillId="0" borderId="0" xfId="246" applyFont="1" applyBorder="1" applyAlignment="1">
      <alignment horizontal="right" vertical="center"/>
      <protection/>
    </xf>
    <xf numFmtId="0" fontId="8" fillId="0" borderId="75" xfId="246" applyFont="1" applyBorder="1" applyAlignment="1">
      <alignment vertical="center"/>
      <protection/>
    </xf>
    <xf numFmtId="0" fontId="8" fillId="0" borderId="0" xfId="246" applyFont="1" applyBorder="1" applyAlignment="1">
      <alignment/>
      <protection/>
    </xf>
    <xf numFmtId="182" fontId="14" fillId="0" borderId="0" xfId="246" applyNumberFormat="1" applyFont="1" applyFill="1" applyBorder="1" applyAlignment="1">
      <alignment vertical="center"/>
      <protection/>
    </xf>
    <xf numFmtId="186" fontId="3" fillId="0" borderId="45" xfId="246" applyNumberFormat="1" applyFont="1" applyFill="1" applyBorder="1" applyAlignment="1">
      <alignment horizontal="right" vertical="center"/>
      <protection/>
    </xf>
    <xf numFmtId="0" fontId="3" fillId="0" borderId="54" xfId="246" applyFont="1" applyBorder="1" applyAlignment="1">
      <alignment horizontal="right" vertical="center"/>
      <protection/>
    </xf>
    <xf numFmtId="185" fontId="3" fillId="0" borderId="46" xfId="246" applyNumberFormat="1" applyFont="1" applyFill="1" applyBorder="1" applyAlignment="1">
      <alignment horizontal="right" vertical="center"/>
      <protection/>
    </xf>
    <xf numFmtId="0" fontId="8" fillId="0" borderId="0" xfId="304" applyFont="1" applyAlignment="1">
      <alignment horizontal="right" vertical="center"/>
      <protection/>
    </xf>
    <xf numFmtId="0" fontId="12" fillId="0" borderId="0" xfId="246" applyFont="1" applyAlignment="1">
      <alignment/>
      <protection/>
    </xf>
    <xf numFmtId="0" fontId="12" fillId="0" borderId="0" xfId="246" applyFont="1" applyAlignment="1">
      <alignment horizontal="center"/>
      <protection/>
    </xf>
    <xf numFmtId="0" fontId="3" fillId="0" borderId="28" xfId="246" applyFont="1" applyBorder="1" applyAlignment="1">
      <alignment horizontal="center" vertical="center"/>
      <protection/>
    </xf>
    <xf numFmtId="0" fontId="3" fillId="0" borderId="46" xfId="246" applyFont="1" applyBorder="1" applyAlignment="1">
      <alignment horizontal="center" vertical="center"/>
      <protection/>
    </xf>
    <xf numFmtId="0" fontId="3" fillId="0" borderId="0" xfId="246" applyFont="1" applyBorder="1" applyAlignment="1">
      <alignment horizontal="center" vertical="center"/>
      <protection/>
    </xf>
    <xf numFmtId="178" fontId="3" fillId="0" borderId="32" xfId="246" applyNumberFormat="1" applyFont="1" applyBorder="1" applyAlignment="1">
      <alignment vertical="center"/>
      <protection/>
    </xf>
    <xf numFmtId="0" fontId="3" fillId="0" borderId="25" xfId="246" applyFont="1" applyBorder="1" applyAlignment="1">
      <alignment vertical="center"/>
      <protection/>
    </xf>
    <xf numFmtId="0" fontId="3" fillId="0" borderId="0" xfId="246" applyFont="1" applyBorder="1" applyAlignment="1">
      <alignment vertical="center"/>
      <protection/>
    </xf>
    <xf numFmtId="0" fontId="3" fillId="0" borderId="44" xfId="246" applyFont="1" applyBorder="1" applyAlignment="1">
      <alignment vertical="center"/>
      <protection/>
    </xf>
    <xf numFmtId="178" fontId="3" fillId="0" borderId="0" xfId="246" applyNumberFormat="1" applyFont="1" applyBorder="1" applyAlignment="1">
      <alignment vertical="center"/>
      <protection/>
    </xf>
    <xf numFmtId="178" fontId="3" fillId="0" borderId="44" xfId="246" applyNumberFormat="1" applyFont="1" applyBorder="1" applyAlignment="1">
      <alignment vertical="center"/>
      <protection/>
    </xf>
    <xf numFmtId="0" fontId="3" fillId="0" borderId="75" xfId="246" applyFont="1" applyBorder="1" applyAlignment="1">
      <alignment vertical="center"/>
      <protection/>
    </xf>
    <xf numFmtId="0" fontId="8" fillId="0" borderId="0" xfId="246" applyFont="1" applyFill="1" applyBorder="1" applyAlignment="1">
      <alignment horizontal="left" vertical="center"/>
      <protection/>
    </xf>
    <xf numFmtId="38" fontId="8" fillId="0" borderId="0" xfId="139" applyFont="1" applyFill="1" applyBorder="1" applyAlignment="1">
      <alignment vertical="center"/>
    </xf>
    <xf numFmtId="38" fontId="14" fillId="0" borderId="0" xfId="139" applyFont="1" applyFill="1" applyBorder="1" applyAlignment="1">
      <alignment vertical="center"/>
    </xf>
    <xf numFmtId="38" fontId="3" fillId="0" borderId="0" xfId="139" applyFont="1" applyBorder="1" applyAlignment="1">
      <alignment vertical="center"/>
    </xf>
    <xf numFmtId="38" fontId="3" fillId="0" borderId="0" xfId="139" applyNumberFormat="1" applyFont="1" applyBorder="1" applyAlignment="1">
      <alignment vertical="center"/>
    </xf>
    <xf numFmtId="180" fontId="61" fillId="0" borderId="68" xfId="96" applyNumberFormat="1" applyFont="1" applyBorder="1" applyAlignment="1" quotePrefix="1">
      <alignment horizontal="right" vertical="center" wrapText="1"/>
    </xf>
    <xf numFmtId="0" fontId="8" fillId="0" borderId="0" xfId="246" applyFont="1" applyAlignment="1">
      <alignment horizontal="right"/>
      <protection/>
    </xf>
    <xf numFmtId="38" fontId="61" fillId="0" borderId="45" xfId="137" applyFont="1" applyBorder="1" applyAlignment="1">
      <alignment horizontal="right" vertical="center"/>
    </xf>
    <xf numFmtId="187" fontId="8" fillId="0" borderId="76" xfId="304" applyNumberFormat="1" applyFont="1" applyBorder="1" applyAlignment="1">
      <alignment vertical="center"/>
      <protection/>
    </xf>
    <xf numFmtId="38" fontId="8" fillId="0" borderId="77" xfId="137" applyFont="1" applyBorder="1" applyAlignment="1">
      <alignment vertical="center"/>
    </xf>
    <xf numFmtId="187" fontId="8" fillId="0" borderId="76" xfId="304" applyNumberFormat="1" applyFont="1" applyFill="1" applyBorder="1" applyAlignment="1">
      <alignment vertical="center"/>
      <protection/>
    </xf>
    <xf numFmtId="0" fontId="8" fillId="0" borderId="33" xfId="246" applyFont="1" applyFill="1" applyBorder="1" applyAlignment="1">
      <alignment horizontal="right" vertical="center" shrinkToFit="1"/>
      <protection/>
    </xf>
    <xf numFmtId="182" fontId="14" fillId="0" borderId="25" xfId="246" applyNumberFormat="1" applyFont="1" applyFill="1" applyBorder="1" applyAlignment="1">
      <alignment vertical="center" shrinkToFit="1"/>
      <protection/>
    </xf>
    <xf numFmtId="0" fontId="8" fillId="0" borderId="78" xfId="246" applyFont="1" applyFill="1" applyBorder="1" applyAlignment="1">
      <alignment horizontal="left" vertical="center" shrinkToFit="1"/>
      <protection/>
    </xf>
    <xf numFmtId="0" fontId="8" fillId="0" borderId="25" xfId="246" applyFont="1" applyFill="1" applyBorder="1" applyAlignment="1">
      <alignment horizontal="right" vertical="center" shrinkToFit="1"/>
      <protection/>
    </xf>
    <xf numFmtId="0" fontId="8" fillId="0" borderId="79" xfId="246" applyFont="1" applyFill="1" applyBorder="1" applyAlignment="1">
      <alignment horizontal="right" vertical="center" shrinkToFit="1"/>
      <protection/>
    </xf>
    <xf numFmtId="38" fontId="8" fillId="0" borderId="74" xfId="139" applyFont="1" applyFill="1" applyBorder="1" applyAlignment="1">
      <alignment vertical="center" shrinkToFit="1"/>
    </xf>
    <xf numFmtId="38" fontId="14" fillId="0" borderId="44" xfId="139" applyFont="1" applyFill="1" applyBorder="1" applyAlignment="1">
      <alignment vertical="center" shrinkToFit="1"/>
    </xf>
    <xf numFmtId="0" fontId="8" fillId="0" borderId="26" xfId="246" applyFont="1" applyFill="1" applyBorder="1" applyAlignment="1">
      <alignment horizontal="left" vertical="center" shrinkToFit="1"/>
      <protection/>
    </xf>
    <xf numFmtId="38" fontId="8" fillId="0" borderId="44" xfId="139" applyFont="1" applyFill="1" applyBorder="1" applyAlignment="1">
      <alignment vertical="center" shrinkToFit="1"/>
    </xf>
    <xf numFmtId="38" fontId="8" fillId="0" borderId="49" xfId="139" applyFont="1" applyFill="1" applyBorder="1" applyAlignment="1">
      <alignment vertical="center" shrinkToFit="1"/>
    </xf>
    <xf numFmtId="0" fontId="8" fillId="0" borderId="49" xfId="246" applyFont="1" applyFill="1" applyBorder="1" applyAlignment="1">
      <alignment horizontal="right" vertical="center" shrinkToFit="1"/>
      <protection/>
    </xf>
    <xf numFmtId="0" fontId="8" fillId="0" borderId="44" xfId="246" applyFont="1" applyFill="1" applyBorder="1" applyAlignment="1">
      <alignment horizontal="right" vertical="center" shrinkToFit="1"/>
      <protection/>
    </xf>
    <xf numFmtId="0" fontId="8" fillId="0" borderId="75" xfId="246" applyFont="1" applyFill="1" applyBorder="1" applyAlignment="1">
      <alignment horizontal="right" vertical="center" shrinkToFit="1"/>
      <protection/>
    </xf>
    <xf numFmtId="182" fontId="14" fillId="0" borderId="0" xfId="246" applyNumberFormat="1" applyFont="1" applyFill="1" applyBorder="1" applyAlignment="1">
      <alignment vertical="center" shrinkToFit="1"/>
      <protection/>
    </xf>
    <xf numFmtId="0" fontId="8" fillId="0" borderId="55" xfId="246" applyFont="1" applyFill="1" applyBorder="1" applyAlignment="1">
      <alignment horizontal="left" vertical="center" shrinkToFit="1"/>
      <protection/>
    </xf>
    <xf numFmtId="0" fontId="8" fillId="0" borderId="0" xfId="246" applyFont="1" applyFill="1" applyBorder="1" applyAlignment="1">
      <alignment horizontal="right" vertical="center" shrinkToFit="1"/>
      <protection/>
    </xf>
    <xf numFmtId="0" fontId="8" fillId="0" borderId="60" xfId="246" applyFont="1" applyFill="1" applyBorder="1" applyAlignment="1">
      <alignment horizontal="right" vertical="center" shrinkToFit="1"/>
      <protection/>
    </xf>
    <xf numFmtId="38" fontId="8" fillId="0" borderId="32" xfId="139" applyFont="1" applyFill="1" applyBorder="1" applyAlignment="1">
      <alignment vertical="center" shrinkToFit="1"/>
    </xf>
    <xf numFmtId="38" fontId="14" fillId="0" borderId="32" xfId="139" applyFont="1" applyFill="1" applyBorder="1" applyAlignment="1">
      <alignment vertical="center" shrinkToFit="1"/>
    </xf>
    <xf numFmtId="0" fontId="8" fillId="0" borderId="24" xfId="246" applyFont="1" applyFill="1" applyBorder="1" applyAlignment="1">
      <alignment horizontal="left" vertical="center" shrinkToFit="1"/>
      <protection/>
    </xf>
    <xf numFmtId="38" fontId="8" fillId="0" borderId="23" xfId="139" applyFont="1" applyFill="1" applyBorder="1" applyAlignment="1">
      <alignment vertical="center" shrinkToFit="1"/>
    </xf>
    <xf numFmtId="0" fontId="8" fillId="0" borderId="23" xfId="246" applyFont="1" applyFill="1" applyBorder="1" applyAlignment="1">
      <alignment horizontal="right" vertical="center" shrinkToFit="1"/>
      <protection/>
    </xf>
    <xf numFmtId="0" fontId="8" fillId="0" borderId="32" xfId="246" applyFont="1" applyFill="1" applyBorder="1" applyAlignment="1">
      <alignment horizontal="right" vertical="center" shrinkToFit="1"/>
      <protection/>
    </xf>
    <xf numFmtId="38" fontId="8" fillId="0" borderId="31" xfId="139" applyFont="1" applyFill="1" applyBorder="1" applyAlignment="1">
      <alignment vertical="center" shrinkToFit="1"/>
    </xf>
    <xf numFmtId="0" fontId="3" fillId="0" borderId="42" xfId="246" applyFont="1" applyBorder="1" applyAlignment="1">
      <alignment horizontal="center" vertical="center" wrapText="1"/>
      <protection/>
    </xf>
    <xf numFmtId="177" fontId="3" fillId="0" borderId="37" xfId="246" applyNumberFormat="1" applyFont="1" applyFill="1" applyBorder="1" applyAlignment="1">
      <alignment vertical="center"/>
      <protection/>
    </xf>
    <xf numFmtId="0" fontId="3" fillId="0" borderId="80" xfId="246" applyFont="1" applyBorder="1" applyAlignment="1">
      <alignment horizontal="center" vertical="center" wrapText="1"/>
      <protection/>
    </xf>
    <xf numFmtId="0" fontId="3" fillId="0" borderId="39" xfId="246" applyFont="1" applyBorder="1" applyAlignment="1">
      <alignment horizontal="center" vertical="center" wrapText="1"/>
      <protection/>
    </xf>
    <xf numFmtId="0" fontId="64" fillId="0" borderId="0" xfId="304" applyFont="1">
      <alignment/>
      <protection/>
    </xf>
    <xf numFmtId="3" fontId="3" fillId="0" borderId="0" xfId="246" applyNumberFormat="1" applyFont="1">
      <alignment/>
      <protection/>
    </xf>
    <xf numFmtId="0" fontId="3" fillId="0" borderId="0" xfId="246" applyFont="1" applyAlignment="1">
      <alignment horizontal="center" vertical="center"/>
      <protection/>
    </xf>
    <xf numFmtId="191" fontId="61" fillId="0" borderId="68" xfId="0" applyNumberFormat="1" applyFont="1" applyBorder="1" applyAlignment="1">
      <alignment horizontal="right" vertical="center"/>
    </xf>
    <xf numFmtId="0" fontId="65" fillId="0" borderId="0" xfId="246" applyFont="1" applyAlignment="1">
      <alignment vertical="center"/>
      <protection/>
    </xf>
    <xf numFmtId="182" fontId="6" fillId="0" borderId="0" xfId="246" applyNumberFormat="1" applyFont="1" applyFill="1" applyAlignment="1">
      <alignment vertical="center"/>
      <protection/>
    </xf>
    <xf numFmtId="0" fontId="6" fillId="0" borderId="0" xfId="246" applyFont="1" applyFill="1" applyAlignment="1">
      <alignment horizontal="center" vertical="center"/>
      <protection/>
    </xf>
    <xf numFmtId="0" fontId="6" fillId="0" borderId="0" xfId="246" applyFont="1" applyFill="1" applyAlignment="1">
      <alignment/>
      <protection/>
    </xf>
    <xf numFmtId="0" fontId="8" fillId="0" borderId="0" xfId="246" applyFont="1" applyFill="1" applyAlignment="1">
      <alignment/>
      <protection/>
    </xf>
    <xf numFmtId="0" fontId="8" fillId="0" borderId="0" xfId="246" applyFont="1" applyFill="1" applyAlignment="1">
      <alignment horizontal="center" vertical="top"/>
      <protection/>
    </xf>
    <xf numFmtId="178" fontId="6" fillId="0" borderId="0" xfId="246" applyNumberFormat="1" applyFont="1" applyFill="1" applyAlignment="1">
      <alignment vertical="center"/>
      <protection/>
    </xf>
    <xf numFmtId="178" fontId="6" fillId="0" borderId="0" xfId="246" applyNumberFormat="1" applyFont="1" applyFill="1" applyAlignment="1">
      <alignment horizontal="center" vertical="center"/>
      <protection/>
    </xf>
    <xf numFmtId="183" fontId="6" fillId="0" borderId="0" xfId="246" applyNumberFormat="1" applyFont="1" applyFill="1" applyAlignment="1">
      <alignment horizontal="center" vertical="center"/>
      <protection/>
    </xf>
    <xf numFmtId="178" fontId="6" fillId="0" borderId="0" xfId="246" applyNumberFormat="1" applyFont="1" applyFill="1" applyAlignment="1">
      <alignment/>
      <protection/>
    </xf>
    <xf numFmtId="184" fontId="6" fillId="0" borderId="0" xfId="139" applyNumberFormat="1" applyFont="1" applyFill="1" applyAlignment="1">
      <alignment horizontal="right" vertical="center"/>
    </xf>
    <xf numFmtId="0" fontId="12" fillId="0" borderId="0" xfId="246" applyFont="1" applyFill="1" applyAlignment="1">
      <alignment/>
      <protection/>
    </xf>
    <xf numFmtId="0" fontId="12" fillId="0" borderId="0" xfId="246" applyFont="1" applyFill="1" applyAlignment="1">
      <alignment horizontal="center"/>
      <protection/>
    </xf>
    <xf numFmtId="0" fontId="6" fillId="0" borderId="0" xfId="246" applyFont="1" applyFill="1" applyAlignment="1">
      <alignment horizontal="center"/>
      <protection/>
    </xf>
    <xf numFmtId="0" fontId="66" fillId="0" borderId="0" xfId="246" applyFont="1" applyFill="1" applyBorder="1" applyAlignment="1">
      <alignment horizontal="left" vertical="center"/>
      <protection/>
    </xf>
    <xf numFmtId="38" fontId="61" fillId="0" borderId="68" xfId="137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67" fillId="0" borderId="0" xfId="246" applyFont="1" applyFill="1" applyAlignment="1">
      <alignment wrapText="1"/>
      <protection/>
    </xf>
    <xf numFmtId="0" fontId="68" fillId="0" borderId="0" xfId="246" applyFont="1" applyFill="1" applyBorder="1" applyAlignment="1">
      <alignment vertical="center" wrapText="1"/>
      <protection/>
    </xf>
    <xf numFmtId="38" fontId="8" fillId="0" borderId="53" xfId="137" applyFont="1" applyFill="1" applyBorder="1" applyAlignment="1">
      <alignment vertical="center"/>
    </xf>
    <xf numFmtId="38" fontId="8" fillId="0" borderId="77" xfId="137" applyFont="1" applyFill="1" applyBorder="1" applyAlignment="1">
      <alignment vertical="center"/>
    </xf>
    <xf numFmtId="38" fontId="8" fillId="0" borderId="61" xfId="137" applyFont="1" applyFill="1" applyBorder="1" applyAlignment="1">
      <alignment vertical="center"/>
    </xf>
    <xf numFmtId="177" fontId="3" fillId="0" borderId="0" xfId="246" applyNumberFormat="1" applyFont="1" applyAlignment="1">
      <alignment vertical="center"/>
      <protection/>
    </xf>
    <xf numFmtId="38" fontId="61" fillId="0" borderId="59" xfId="137" applyFont="1" applyFill="1" applyBorder="1" applyAlignment="1">
      <alignment horizontal="right" vertical="center"/>
    </xf>
    <xf numFmtId="38" fontId="3" fillId="0" borderId="47" xfId="139" applyFont="1" applyFill="1" applyBorder="1" applyAlignment="1">
      <alignment vertical="center"/>
    </xf>
    <xf numFmtId="0" fontId="3" fillId="0" borderId="45" xfId="246" applyFont="1" applyFill="1" applyBorder="1" applyAlignment="1">
      <alignment vertical="center"/>
      <protection/>
    </xf>
    <xf numFmtId="182" fontId="3" fillId="0" borderId="45" xfId="246" applyNumberFormat="1" applyFont="1" applyFill="1" applyBorder="1" applyAlignment="1">
      <alignment vertical="center"/>
      <protection/>
    </xf>
    <xf numFmtId="0" fontId="3" fillId="0" borderId="51" xfId="246" applyFont="1" applyFill="1" applyBorder="1" applyAlignment="1">
      <alignment vertical="center"/>
      <protection/>
    </xf>
    <xf numFmtId="38" fontId="3" fillId="0" borderId="47" xfId="139" applyNumberFormat="1" applyFont="1" applyFill="1" applyBorder="1" applyAlignment="1">
      <alignment vertical="center"/>
    </xf>
    <xf numFmtId="0" fontId="3" fillId="0" borderId="52" xfId="246" applyFont="1" applyFill="1" applyBorder="1" applyAlignment="1">
      <alignment vertical="center"/>
      <protection/>
    </xf>
    <xf numFmtId="178" fontId="61" fillId="0" borderId="68" xfId="0" applyNumberFormat="1" applyFont="1" applyBorder="1" applyAlignment="1">
      <alignment horizontal="right" vertical="center"/>
    </xf>
    <xf numFmtId="0" fontId="0" fillId="0" borderId="6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9" fontId="61" fillId="0" borderId="59" xfId="96" applyNumberFormat="1" applyFont="1" applyBorder="1" applyAlignment="1" quotePrefix="1">
      <alignment horizontal="right" vertical="center" wrapText="1"/>
    </xf>
    <xf numFmtId="192" fontId="61" fillId="0" borderId="61" xfId="96" applyNumberFormat="1" applyFont="1" applyBorder="1" applyAlignment="1" quotePrefix="1">
      <alignment horizontal="right" vertical="center" wrapText="1"/>
    </xf>
    <xf numFmtId="179" fontId="0" fillId="0" borderId="0" xfId="0" applyNumberFormat="1" applyAlignment="1">
      <alignment horizontal="center" vertical="center"/>
    </xf>
    <xf numFmtId="177" fontId="3" fillId="0" borderId="20" xfId="246" applyNumberFormat="1" applyFont="1" applyFill="1" applyBorder="1" applyAlignment="1">
      <alignment vertical="center"/>
      <protection/>
    </xf>
    <xf numFmtId="177" fontId="3" fillId="0" borderId="51" xfId="246" applyNumberFormat="1" applyFont="1" applyFill="1" applyBorder="1" applyAlignment="1">
      <alignment vertical="center"/>
      <protection/>
    </xf>
    <xf numFmtId="177" fontId="3" fillId="0" borderId="81" xfId="246" applyNumberFormat="1" applyFont="1" applyFill="1" applyBorder="1" applyAlignment="1">
      <alignment vertical="center"/>
      <protection/>
    </xf>
    <xf numFmtId="177" fontId="3" fillId="0" borderId="48" xfId="246" applyNumberFormat="1" applyFont="1" applyFill="1" applyBorder="1" applyAlignment="1">
      <alignment vertical="center"/>
      <protection/>
    </xf>
    <xf numFmtId="177" fontId="3" fillId="0" borderId="82" xfId="246" applyNumberFormat="1" applyFont="1" applyFill="1" applyBorder="1" applyAlignment="1">
      <alignment vertical="center"/>
      <protection/>
    </xf>
    <xf numFmtId="177" fontId="3" fillId="0" borderId="63" xfId="246" applyNumberFormat="1" applyFont="1" applyFill="1" applyBorder="1" applyAlignment="1">
      <alignment vertical="center"/>
      <protection/>
    </xf>
    <xf numFmtId="177" fontId="3" fillId="0" borderId="22" xfId="246" applyNumberFormat="1" applyFont="1" applyFill="1" applyBorder="1" applyAlignment="1">
      <alignment vertical="center"/>
      <protection/>
    </xf>
    <xf numFmtId="0" fontId="3" fillId="0" borderId="0" xfId="246" applyFont="1" applyAlignment="1">
      <alignment horizontal="center" vertical="center"/>
      <protection/>
    </xf>
    <xf numFmtId="0" fontId="3" fillId="0" borderId="41" xfId="246" applyFont="1" applyBorder="1" applyAlignment="1">
      <alignment horizontal="center" vertical="center"/>
      <protection/>
    </xf>
    <xf numFmtId="0" fontId="3" fillId="0" borderId="67" xfId="246" applyFont="1" applyBorder="1" applyAlignment="1">
      <alignment horizontal="center" vertical="center"/>
      <protection/>
    </xf>
    <xf numFmtId="176" fontId="3" fillId="0" borderId="50" xfId="139" applyNumberFormat="1" applyFont="1" applyFill="1" applyBorder="1" applyAlignment="1">
      <alignment vertical="center"/>
    </xf>
    <xf numFmtId="176" fontId="3" fillId="0" borderId="47" xfId="139" applyNumberFormat="1" applyFont="1" applyFill="1" applyBorder="1" applyAlignment="1">
      <alignment vertical="center"/>
    </xf>
    <xf numFmtId="176" fontId="3" fillId="0" borderId="36" xfId="139" applyNumberFormat="1" applyFont="1" applyFill="1" applyBorder="1" applyAlignment="1">
      <alignment vertical="center"/>
    </xf>
    <xf numFmtId="179" fontId="3" fillId="0" borderId="70" xfId="139" applyNumberFormat="1" applyFont="1" applyFill="1" applyBorder="1" applyAlignment="1">
      <alignment vertical="center"/>
    </xf>
    <xf numFmtId="179" fontId="3" fillId="0" borderId="83" xfId="139" applyNumberFormat="1" applyFont="1" applyFill="1" applyBorder="1" applyAlignment="1">
      <alignment vertical="center"/>
    </xf>
    <xf numFmtId="179" fontId="3" fillId="0" borderId="84" xfId="139" applyNumberFormat="1" applyFont="1" applyFill="1" applyBorder="1" applyAlignment="1">
      <alignment vertical="center"/>
    </xf>
    <xf numFmtId="179" fontId="3" fillId="0" borderId="85" xfId="139" applyNumberFormat="1" applyFont="1" applyFill="1" applyBorder="1" applyAlignment="1">
      <alignment vertical="center"/>
    </xf>
    <xf numFmtId="179" fontId="3" fillId="0" borderId="71" xfId="139" applyNumberFormat="1" applyFont="1" applyFill="1" applyBorder="1" applyAlignment="1">
      <alignment vertical="center"/>
    </xf>
    <xf numFmtId="0" fontId="8" fillId="0" borderId="25" xfId="246" applyFont="1" applyFill="1" applyBorder="1" applyAlignment="1">
      <alignment horizontal="left" vertical="center" shrinkToFit="1"/>
      <protection/>
    </xf>
    <xf numFmtId="0" fontId="8" fillId="0" borderId="44" xfId="246" applyFont="1" applyFill="1" applyBorder="1" applyAlignment="1">
      <alignment horizontal="left" vertical="center" shrinkToFit="1"/>
      <protection/>
    </xf>
    <xf numFmtId="0" fontId="8" fillId="0" borderId="0" xfId="246" applyFont="1" applyFill="1" applyBorder="1" applyAlignment="1">
      <alignment horizontal="left" vertical="center" shrinkToFit="1"/>
      <protection/>
    </xf>
    <xf numFmtId="0" fontId="8" fillId="0" borderId="45" xfId="246" applyFont="1" applyFill="1" applyBorder="1" applyAlignment="1">
      <alignment horizontal="left" vertical="center" shrinkToFit="1"/>
      <protection/>
    </xf>
    <xf numFmtId="0" fontId="8" fillId="0" borderId="32" xfId="246" applyFont="1" applyFill="1" applyBorder="1" applyAlignment="1">
      <alignment horizontal="left" vertical="center" shrinkToFit="1"/>
      <protection/>
    </xf>
    <xf numFmtId="0" fontId="8" fillId="0" borderId="54" xfId="246" applyFont="1" applyFill="1" applyBorder="1" applyAlignment="1">
      <alignment horizontal="right" vertical="center" shrinkToFit="1"/>
      <protection/>
    </xf>
    <xf numFmtId="182" fontId="14" fillId="0" borderId="45" xfId="246" applyNumberFormat="1" applyFont="1" applyFill="1" applyBorder="1" applyAlignment="1">
      <alignment vertical="center" shrinkToFit="1"/>
      <protection/>
    </xf>
    <xf numFmtId="0" fontId="8" fillId="0" borderId="45" xfId="246" applyFont="1" applyFill="1" applyBorder="1" applyAlignment="1">
      <alignment horizontal="right" vertical="center" shrinkToFit="1"/>
      <protection/>
    </xf>
    <xf numFmtId="0" fontId="8" fillId="0" borderId="47" xfId="246" applyFont="1" applyFill="1" applyBorder="1" applyAlignment="1">
      <alignment horizontal="right" vertical="center" shrinkToFit="1"/>
      <protection/>
    </xf>
    <xf numFmtId="0" fontId="8" fillId="0" borderId="46" xfId="246" applyFont="1" applyFill="1" applyBorder="1" applyAlignment="1">
      <alignment horizontal="left" vertical="center" shrinkToFit="1"/>
      <protection/>
    </xf>
    <xf numFmtId="38" fontId="14" fillId="0" borderId="0" xfId="139" applyFont="1" applyFill="1" applyBorder="1" applyAlignment="1">
      <alignment vertical="center" shrinkToFit="1"/>
    </xf>
    <xf numFmtId="38" fontId="8" fillId="0" borderId="60" xfId="139" applyFont="1" applyFill="1" applyBorder="1" applyAlignment="1">
      <alignment vertical="center" shrinkToFit="1"/>
    </xf>
    <xf numFmtId="38" fontId="8" fillId="0" borderId="0" xfId="139" applyFont="1" applyFill="1" applyBorder="1" applyAlignment="1">
      <alignment vertical="center" shrinkToFit="1"/>
    </xf>
    <xf numFmtId="38" fontId="61" fillId="0" borderId="59" xfId="137" applyFont="1" applyFill="1" applyBorder="1" applyAlignment="1">
      <alignment horizontal="right" vertical="center"/>
    </xf>
    <xf numFmtId="38" fontId="61" fillId="0" borderId="69" xfId="137" applyFont="1" applyFill="1" applyBorder="1" applyAlignment="1">
      <alignment horizontal="right" vertical="center"/>
    </xf>
    <xf numFmtId="38" fontId="3" fillId="0" borderId="47" xfId="139" applyFont="1" applyFill="1" applyBorder="1" applyAlignment="1">
      <alignment vertical="center"/>
    </xf>
    <xf numFmtId="0" fontId="3" fillId="0" borderId="45" xfId="246" applyFont="1" applyFill="1" applyBorder="1" applyAlignment="1">
      <alignment vertical="center"/>
      <protection/>
    </xf>
    <xf numFmtId="182" fontId="3" fillId="0" borderId="45" xfId="246" applyNumberFormat="1" applyFont="1" applyFill="1" applyBorder="1" applyAlignment="1">
      <alignment vertical="center"/>
      <protection/>
    </xf>
    <xf numFmtId="38" fontId="3" fillId="0" borderId="47" xfId="139" applyNumberFormat="1" applyFont="1" applyFill="1" applyBorder="1" applyAlignment="1">
      <alignment vertical="center"/>
    </xf>
    <xf numFmtId="0" fontId="3" fillId="0" borderId="52" xfId="246" applyFont="1" applyFill="1" applyBorder="1" applyAlignment="1">
      <alignment vertical="center"/>
      <protection/>
    </xf>
    <xf numFmtId="38" fontId="3" fillId="0" borderId="72" xfId="139" applyFont="1" applyFill="1" applyBorder="1" applyAlignment="1">
      <alignment vertical="center"/>
    </xf>
    <xf numFmtId="0" fontId="3" fillId="0" borderId="73" xfId="246" applyFont="1" applyFill="1" applyBorder="1" applyAlignment="1">
      <alignment vertical="center"/>
      <protection/>
    </xf>
    <xf numFmtId="182" fontId="3" fillId="0" borderId="73" xfId="246" applyNumberFormat="1" applyFont="1" applyFill="1" applyBorder="1" applyAlignment="1">
      <alignment vertical="center"/>
      <protection/>
    </xf>
    <xf numFmtId="0" fontId="3" fillId="0" borderId="48" xfId="246" applyFont="1" applyFill="1" applyBorder="1" applyAlignment="1">
      <alignment vertical="center"/>
      <protection/>
    </xf>
    <xf numFmtId="0" fontId="8" fillId="0" borderId="68" xfId="246" applyFont="1" applyFill="1" applyBorder="1" applyAlignment="1">
      <alignment horizontal="center" vertical="center" wrapText="1"/>
      <protection/>
    </xf>
    <xf numFmtId="3" fontId="8" fillId="0" borderId="68" xfId="246" applyNumberFormat="1" applyFont="1" applyFill="1" applyBorder="1" applyAlignment="1">
      <alignment horizontal="right" vertical="center" wrapText="1"/>
      <protection/>
    </xf>
    <xf numFmtId="178" fontId="8" fillId="0" borderId="68" xfId="246" applyNumberFormat="1" applyFont="1" applyFill="1" applyBorder="1" applyAlignment="1">
      <alignment horizontal="right" vertical="center" wrapText="1"/>
      <protection/>
    </xf>
    <xf numFmtId="0" fontId="3" fillId="0" borderId="86" xfId="246" applyFont="1" applyFill="1" applyBorder="1" applyAlignment="1">
      <alignment horizontal="center" vertical="center"/>
      <protection/>
    </xf>
    <xf numFmtId="179" fontId="3" fillId="0" borderId="87" xfId="139" applyNumberFormat="1" applyFont="1" applyFill="1" applyBorder="1" applyAlignment="1">
      <alignment vertical="center"/>
    </xf>
    <xf numFmtId="179" fontId="3" fillId="0" borderId="88" xfId="139" applyNumberFormat="1" applyFont="1" applyFill="1" applyBorder="1" applyAlignment="1">
      <alignment vertical="center"/>
    </xf>
    <xf numFmtId="179" fontId="3" fillId="0" borderId="89" xfId="139" applyNumberFormat="1" applyFont="1" applyFill="1" applyBorder="1" applyAlignment="1">
      <alignment vertical="center"/>
    </xf>
    <xf numFmtId="179" fontId="3" fillId="0" borderId="90" xfId="139" applyNumberFormat="1" applyFont="1" applyFill="1" applyBorder="1" applyAlignment="1">
      <alignment vertical="center"/>
    </xf>
    <xf numFmtId="179" fontId="3" fillId="0" borderId="91" xfId="139" applyNumberFormat="1" applyFont="1" applyFill="1" applyBorder="1" applyAlignment="1">
      <alignment vertical="center"/>
    </xf>
    <xf numFmtId="177" fontId="3" fillId="0" borderId="34" xfId="246" applyNumberFormat="1" applyFont="1" applyFill="1" applyBorder="1" applyAlignment="1">
      <alignment vertical="center"/>
      <protection/>
    </xf>
    <xf numFmtId="0" fontId="3" fillId="0" borderId="35" xfId="246" applyFont="1" applyFill="1" applyBorder="1" applyAlignment="1">
      <alignment vertical="center"/>
      <protection/>
    </xf>
    <xf numFmtId="177" fontId="3" fillId="0" borderId="25" xfId="246" applyNumberFormat="1" applyFont="1" applyFill="1" applyBorder="1" applyAlignment="1">
      <alignment vertical="center"/>
      <protection/>
    </xf>
    <xf numFmtId="0" fontId="3" fillId="0" borderId="39" xfId="246" applyFont="1" applyFill="1" applyBorder="1" applyAlignment="1">
      <alignment vertical="center"/>
      <protection/>
    </xf>
    <xf numFmtId="177" fontId="3" fillId="0" borderId="73" xfId="246" applyNumberFormat="1" applyFont="1" applyFill="1" applyBorder="1" applyAlignment="1">
      <alignment vertical="center"/>
      <protection/>
    </xf>
    <xf numFmtId="0" fontId="3" fillId="0" borderId="46" xfId="246" applyFont="1" applyFill="1" applyBorder="1" applyAlignment="1">
      <alignment vertical="center"/>
      <protection/>
    </xf>
    <xf numFmtId="177" fontId="3" fillId="0" borderId="40" xfId="246" applyNumberFormat="1" applyFont="1" applyFill="1" applyBorder="1" applyAlignment="1">
      <alignment vertical="center"/>
      <protection/>
    </xf>
    <xf numFmtId="177" fontId="3" fillId="0" borderId="32" xfId="246" applyNumberFormat="1" applyFont="1" applyFill="1" applyBorder="1" applyAlignment="1">
      <alignment vertical="center"/>
      <protection/>
    </xf>
    <xf numFmtId="0" fontId="3" fillId="0" borderId="29" xfId="246" applyFont="1" applyFill="1" applyBorder="1" applyAlignment="1">
      <alignment vertical="center"/>
      <protection/>
    </xf>
    <xf numFmtId="177" fontId="3" fillId="0" borderId="30" xfId="246" applyNumberFormat="1" applyFont="1" applyFill="1" applyBorder="1" applyAlignment="1">
      <alignment vertical="center"/>
      <protection/>
    </xf>
    <xf numFmtId="0" fontId="3" fillId="0" borderId="28" xfId="246" applyFont="1" applyFill="1" applyBorder="1" applyAlignment="1">
      <alignment vertical="center"/>
      <protection/>
    </xf>
    <xf numFmtId="0" fontId="3" fillId="0" borderId="24" xfId="246" applyFont="1" applyFill="1" applyBorder="1" applyAlignment="1">
      <alignment vertical="center"/>
      <protection/>
    </xf>
    <xf numFmtId="180" fontId="0" fillId="0" borderId="0" xfId="0" applyNumberFormat="1" applyAlignment="1">
      <alignment horizontal="center" vertical="center"/>
    </xf>
    <xf numFmtId="0" fontId="8" fillId="0" borderId="57" xfId="246" applyFont="1" applyFill="1" applyBorder="1" applyAlignment="1">
      <alignment horizontal="left" vertical="center" shrinkToFit="1"/>
      <protection/>
    </xf>
    <xf numFmtId="0" fontId="8" fillId="0" borderId="27" xfId="246" applyFont="1" applyFill="1" applyBorder="1" applyAlignment="1">
      <alignment horizontal="left" vertical="center" shrinkToFit="1"/>
      <protection/>
    </xf>
    <xf numFmtId="0" fontId="8" fillId="0" borderId="63" xfId="246" applyFont="1" applyFill="1" applyBorder="1" applyAlignment="1">
      <alignment horizontal="left" vertical="center" shrinkToFit="1"/>
      <protection/>
    </xf>
    <xf numFmtId="0" fontId="8" fillId="0" borderId="52" xfId="246" applyFont="1" applyFill="1" applyBorder="1" applyAlignment="1">
      <alignment horizontal="left" vertical="center" shrinkToFit="1"/>
      <protection/>
    </xf>
    <xf numFmtId="0" fontId="8" fillId="0" borderId="92" xfId="246" applyFont="1" applyFill="1" applyBorder="1" applyAlignment="1">
      <alignment horizontal="left" vertical="center" shrinkToFit="1"/>
      <protection/>
    </xf>
    <xf numFmtId="3" fontId="6" fillId="0" borderId="0" xfId="246" applyNumberFormat="1" applyFont="1" applyAlignment="1">
      <alignment/>
      <protection/>
    </xf>
    <xf numFmtId="0" fontId="14" fillId="0" borderId="44" xfId="246" applyFont="1" applyFill="1" applyBorder="1" applyAlignment="1">
      <alignment horizontal="left" vertical="center" shrinkToFit="1"/>
      <protection/>
    </xf>
    <xf numFmtId="38" fontId="14" fillId="0" borderId="49" xfId="139" applyFont="1" applyFill="1" applyBorder="1" applyAlignment="1">
      <alignment vertical="center" shrinkToFit="1"/>
    </xf>
    <xf numFmtId="0" fontId="14" fillId="0" borderId="63" xfId="246" applyFont="1" applyFill="1" applyBorder="1" applyAlignment="1">
      <alignment horizontal="left" vertical="center" shrinkToFit="1"/>
      <protection/>
    </xf>
    <xf numFmtId="0" fontId="14" fillId="0" borderId="26" xfId="246" applyFont="1" applyFill="1" applyBorder="1" applyAlignment="1">
      <alignment horizontal="left" vertical="center" shrinkToFit="1"/>
      <protection/>
    </xf>
    <xf numFmtId="0" fontId="14" fillId="0" borderId="44" xfId="246" applyFont="1" applyFill="1" applyBorder="1" applyAlignment="1">
      <alignment horizontal="right" vertical="center" shrinkToFit="1"/>
      <protection/>
    </xf>
    <xf numFmtId="0" fontId="14" fillId="0" borderId="49" xfId="246" applyFont="1" applyFill="1" applyBorder="1" applyAlignment="1">
      <alignment horizontal="right" vertical="center" shrinkToFit="1"/>
      <protection/>
    </xf>
    <xf numFmtId="38" fontId="61" fillId="0" borderId="0" xfId="137" applyFont="1" applyBorder="1" applyAlignment="1">
      <alignment horizontal="right" vertical="center"/>
    </xf>
    <xf numFmtId="38" fontId="61" fillId="0" borderId="93" xfId="137" applyFont="1" applyFill="1" applyBorder="1" applyAlignment="1">
      <alignment horizontal="right" vertical="center"/>
    </xf>
    <xf numFmtId="38" fontId="61" fillId="0" borderId="84" xfId="137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61" fillId="0" borderId="22" xfId="137" applyFont="1" applyFill="1" applyBorder="1" applyAlignment="1">
      <alignment horizontal="right" vertical="center"/>
    </xf>
    <xf numFmtId="38" fontId="61" fillId="0" borderId="66" xfId="137" applyFont="1" applyFill="1" applyBorder="1" applyAlignment="1">
      <alignment horizontal="right" vertical="center"/>
    </xf>
    <xf numFmtId="38" fontId="61" fillId="0" borderId="68" xfId="137" applyFont="1" applyFill="1" applyBorder="1" applyAlignment="1">
      <alignment horizontal="right" vertical="center"/>
    </xf>
    <xf numFmtId="0" fontId="61" fillId="0" borderId="68" xfId="0" applyFont="1" applyFill="1" applyBorder="1" applyAlignment="1">
      <alignment horizontal="center" vertical="center"/>
    </xf>
    <xf numFmtId="0" fontId="61" fillId="0" borderId="68" xfId="0" applyFont="1" applyFill="1" applyBorder="1" applyAlignment="1">
      <alignment horizontal="center" vertical="center" wrapText="1"/>
    </xf>
    <xf numFmtId="38" fontId="0" fillId="0" borderId="0" xfId="0" applyNumberFormat="1" applyAlignment="1">
      <alignment horizontal="center" vertical="center"/>
    </xf>
    <xf numFmtId="38" fontId="3" fillId="0" borderId="79" xfId="139" applyFont="1" applyFill="1" applyBorder="1" applyAlignment="1">
      <alignment vertical="center"/>
    </xf>
    <xf numFmtId="0" fontId="3" fillId="0" borderId="37" xfId="246" applyFont="1" applyFill="1" applyBorder="1" applyAlignment="1">
      <alignment vertical="center"/>
      <protection/>
    </xf>
    <xf numFmtId="0" fontId="3" fillId="0" borderId="30" xfId="246" applyFont="1" applyFill="1" applyBorder="1" applyAlignment="1">
      <alignment horizontal="center" vertical="center"/>
      <protection/>
    </xf>
    <xf numFmtId="38" fontId="3" fillId="0" borderId="41" xfId="139" applyFont="1" applyFill="1" applyBorder="1" applyAlignment="1">
      <alignment vertical="center"/>
    </xf>
    <xf numFmtId="0" fontId="3" fillId="0" borderId="50" xfId="246" applyFont="1" applyFill="1" applyBorder="1" applyAlignment="1">
      <alignment horizontal="center" vertical="center"/>
      <protection/>
    </xf>
    <xf numFmtId="38" fontId="3" fillId="0" borderId="50" xfId="139" applyFont="1" applyFill="1" applyBorder="1" applyAlignment="1">
      <alignment vertical="center"/>
    </xf>
    <xf numFmtId="0" fontId="3" fillId="0" borderId="63" xfId="246" applyFont="1" applyFill="1" applyBorder="1" applyAlignment="1">
      <alignment vertical="center"/>
      <protection/>
    </xf>
    <xf numFmtId="0" fontId="3" fillId="0" borderId="0" xfId="246" applyFont="1" applyFill="1" applyBorder="1" applyAlignment="1">
      <alignment horizontal="center" vertical="center"/>
      <protection/>
    </xf>
    <xf numFmtId="0" fontId="3" fillId="0" borderId="73" xfId="246" applyFont="1" applyFill="1" applyBorder="1" applyAlignment="1">
      <alignment horizontal="center" vertical="center"/>
      <protection/>
    </xf>
    <xf numFmtId="0" fontId="3" fillId="0" borderId="48" xfId="246" applyFont="1" applyFill="1" applyBorder="1" applyAlignment="1">
      <alignment vertical="center"/>
      <protection/>
    </xf>
    <xf numFmtId="184" fontId="3" fillId="0" borderId="0" xfId="139" applyNumberFormat="1" applyFont="1" applyAlignment="1">
      <alignment horizontal="right" vertical="center"/>
    </xf>
    <xf numFmtId="187" fontId="13" fillId="0" borderId="0" xfId="304" applyNumberFormat="1" applyFont="1" applyAlignment="1">
      <alignment vertical="center"/>
      <protection/>
    </xf>
    <xf numFmtId="180" fontId="3" fillId="0" borderId="0" xfId="246" applyNumberFormat="1" applyFont="1">
      <alignment/>
      <protection/>
    </xf>
    <xf numFmtId="0" fontId="3" fillId="0" borderId="0" xfId="246" applyFont="1" applyAlignment="1">
      <alignment horizontal="left" vertical="center"/>
      <protection/>
    </xf>
    <xf numFmtId="0" fontId="3" fillId="0" borderId="22" xfId="246" applyFont="1" applyBorder="1" applyAlignment="1">
      <alignment horizontal="center" vertical="center"/>
      <protection/>
    </xf>
    <xf numFmtId="0" fontId="3" fillId="0" borderId="35" xfId="246" applyFont="1" applyBorder="1" applyAlignment="1">
      <alignment horizontal="center" vertical="center"/>
      <protection/>
    </xf>
    <xf numFmtId="0" fontId="3" fillId="0" borderId="93" xfId="246" applyFont="1" applyBorder="1" applyAlignment="1">
      <alignment horizontal="center" vertical="center"/>
      <protection/>
    </xf>
    <xf numFmtId="184" fontId="3" fillId="0" borderId="79" xfId="139" applyNumberFormat="1" applyFont="1" applyBorder="1" applyAlignment="1">
      <alignment horizontal="center" vertical="center"/>
    </xf>
    <xf numFmtId="184" fontId="3" fillId="0" borderId="57" xfId="139" applyNumberFormat="1" applyFont="1" applyBorder="1" applyAlignment="1">
      <alignment horizontal="center" vertical="center"/>
    </xf>
    <xf numFmtId="184" fontId="3" fillId="0" borderId="60" xfId="139" applyNumberFormat="1" applyFont="1" applyBorder="1" applyAlignment="1">
      <alignment horizontal="center" vertical="center"/>
    </xf>
    <xf numFmtId="184" fontId="3" fillId="0" borderId="27" xfId="139" applyNumberFormat="1" applyFont="1" applyBorder="1" applyAlignment="1">
      <alignment horizontal="center" vertical="center"/>
    </xf>
    <xf numFmtId="0" fontId="3" fillId="0" borderId="38" xfId="246" applyFont="1" applyBorder="1" applyAlignment="1">
      <alignment vertical="center" textRotation="255"/>
      <protection/>
    </xf>
    <xf numFmtId="0" fontId="3" fillId="0" borderId="43" xfId="246" applyFont="1" applyBorder="1" applyAlignment="1">
      <alignment vertical="center" textRotation="255"/>
      <protection/>
    </xf>
    <xf numFmtId="0" fontId="3" fillId="0" borderId="94" xfId="246" applyFont="1" applyBorder="1" applyAlignment="1">
      <alignment vertical="center" textRotation="255"/>
      <protection/>
    </xf>
    <xf numFmtId="0" fontId="3" fillId="0" borderId="33" xfId="246" applyFont="1" applyBorder="1" applyAlignment="1">
      <alignment horizontal="center" vertical="center"/>
      <protection/>
    </xf>
    <xf numFmtId="0" fontId="3" fillId="0" borderId="78" xfId="246" applyFont="1" applyBorder="1" applyAlignment="1">
      <alignment horizontal="center" vertical="center"/>
      <protection/>
    </xf>
    <xf numFmtId="0" fontId="3" fillId="0" borderId="95" xfId="246" applyFont="1" applyBorder="1" applyAlignment="1">
      <alignment horizontal="center" vertical="center"/>
      <protection/>
    </xf>
    <xf numFmtId="0" fontId="3" fillId="0" borderId="39" xfId="246" applyFont="1" applyBorder="1" applyAlignment="1">
      <alignment horizontal="center" vertical="center"/>
      <protection/>
    </xf>
    <xf numFmtId="0" fontId="8" fillId="0" borderId="96" xfId="246" applyFont="1" applyBorder="1" applyAlignment="1">
      <alignment horizontal="center" vertical="center"/>
      <protection/>
    </xf>
    <xf numFmtId="0" fontId="8" fillId="0" borderId="29" xfId="246" applyFont="1" applyBorder="1" applyAlignment="1">
      <alignment horizontal="center" vertical="center"/>
      <protection/>
    </xf>
    <xf numFmtId="38" fontId="3" fillId="0" borderId="79" xfId="139" applyFont="1" applyBorder="1" applyAlignment="1">
      <alignment horizontal="center" vertical="center"/>
    </xf>
    <xf numFmtId="0" fontId="3" fillId="0" borderId="25" xfId="246" applyFont="1" applyBorder="1" applyAlignment="1">
      <alignment horizontal="center" vertical="center"/>
      <protection/>
    </xf>
    <xf numFmtId="0" fontId="3" fillId="0" borderId="23" xfId="246" applyFont="1" applyBorder="1" applyAlignment="1">
      <alignment horizontal="center" vertical="center"/>
      <protection/>
    </xf>
    <xf numFmtId="0" fontId="3" fillId="0" borderId="32" xfId="246" applyFont="1" applyBorder="1" applyAlignment="1">
      <alignment horizontal="center" vertical="center"/>
      <protection/>
    </xf>
    <xf numFmtId="0" fontId="3" fillId="0" borderId="24" xfId="246" applyFont="1" applyBorder="1" applyAlignment="1">
      <alignment horizontal="center" vertical="center"/>
      <protection/>
    </xf>
    <xf numFmtId="38" fontId="3" fillId="0" borderId="79" xfId="139" applyFont="1" applyFill="1" applyBorder="1" applyAlignment="1">
      <alignment horizontal="center" vertical="center"/>
    </xf>
    <xf numFmtId="0" fontId="3" fillId="0" borderId="25" xfId="246" applyFont="1" applyFill="1" applyBorder="1" applyAlignment="1">
      <alignment horizontal="center" vertical="center"/>
      <protection/>
    </xf>
    <xf numFmtId="0" fontId="3" fillId="0" borderId="78" xfId="246" applyFont="1" applyFill="1" applyBorder="1" applyAlignment="1">
      <alignment horizontal="center" vertical="center"/>
      <protection/>
    </xf>
    <xf numFmtId="0" fontId="3" fillId="0" borderId="23" xfId="246" applyFont="1" applyFill="1" applyBorder="1" applyAlignment="1">
      <alignment horizontal="center" vertical="center"/>
      <protection/>
    </xf>
    <xf numFmtId="0" fontId="3" fillId="0" borderId="32" xfId="246" applyFont="1" applyFill="1" applyBorder="1" applyAlignment="1">
      <alignment horizontal="center" vertical="center"/>
      <protection/>
    </xf>
    <xf numFmtId="0" fontId="3" fillId="0" borderId="24" xfId="246" applyFont="1" applyFill="1" applyBorder="1" applyAlignment="1">
      <alignment horizontal="center" vertical="center"/>
      <protection/>
    </xf>
    <xf numFmtId="0" fontId="61" fillId="0" borderId="50" xfId="0" applyFont="1" applyBorder="1" applyAlignment="1">
      <alignment horizontal="distributed" vertical="center"/>
    </xf>
    <xf numFmtId="0" fontId="61" fillId="0" borderId="28" xfId="0" applyFont="1" applyBorder="1" applyAlignment="1">
      <alignment horizontal="distributed" vertical="center"/>
    </xf>
    <xf numFmtId="0" fontId="61" fillId="0" borderId="50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8" fillId="0" borderId="33" xfId="246" applyFont="1" applyBorder="1" applyAlignment="1">
      <alignment horizontal="center" vertical="center"/>
      <protection/>
    </xf>
    <xf numFmtId="0" fontId="8" fillId="0" borderId="25" xfId="246" applyFont="1" applyBorder="1" applyAlignment="1">
      <alignment horizontal="center" vertical="center"/>
      <protection/>
    </xf>
    <xf numFmtId="0" fontId="8" fillId="0" borderId="74" xfId="246" applyFont="1" applyBorder="1" applyAlignment="1">
      <alignment horizontal="center" vertical="center"/>
      <protection/>
    </xf>
    <xf numFmtId="0" fontId="8" fillId="0" borderId="44" xfId="246" applyFont="1" applyBorder="1" applyAlignment="1">
      <alignment horizontal="center" vertical="center"/>
      <protection/>
    </xf>
    <xf numFmtId="0" fontId="8" fillId="0" borderId="54" xfId="246" applyFont="1" applyBorder="1" applyAlignment="1">
      <alignment horizontal="center" vertical="center"/>
      <protection/>
    </xf>
    <xf numFmtId="0" fontId="2" fillId="0" borderId="45" xfId="246" applyFont="1" applyBorder="1" applyAlignment="1">
      <alignment horizontal="center" vertical="center"/>
      <protection/>
    </xf>
    <xf numFmtId="0" fontId="2" fillId="0" borderId="52" xfId="246" applyFont="1" applyBorder="1" applyAlignment="1">
      <alignment horizontal="center" vertical="center"/>
      <protection/>
    </xf>
    <xf numFmtId="0" fontId="2" fillId="0" borderId="31" xfId="246" applyFont="1" applyBorder="1" applyAlignment="1">
      <alignment horizontal="center" vertical="center"/>
      <protection/>
    </xf>
    <xf numFmtId="0" fontId="2" fillId="0" borderId="32" xfId="246" applyFont="1" applyBorder="1" applyAlignment="1">
      <alignment horizontal="center" vertical="center"/>
      <protection/>
    </xf>
    <xf numFmtId="0" fontId="2" fillId="0" borderId="92" xfId="246" applyFont="1" applyBorder="1" applyAlignment="1">
      <alignment horizontal="center" vertical="center"/>
      <protection/>
    </xf>
    <xf numFmtId="0" fontId="8" fillId="0" borderId="21" xfId="246" applyFont="1" applyBorder="1" applyAlignment="1">
      <alignment vertical="center" textRotation="255"/>
      <protection/>
    </xf>
    <xf numFmtId="0" fontId="8" fillId="0" borderId="97" xfId="246" applyFont="1" applyBorder="1" applyAlignment="1">
      <alignment vertical="center" textRotation="255"/>
      <protection/>
    </xf>
    <xf numFmtId="0" fontId="8" fillId="0" borderId="82" xfId="246" applyFont="1" applyBorder="1" applyAlignment="1">
      <alignment vertical="center" textRotation="255"/>
      <protection/>
    </xf>
    <xf numFmtId="0" fontId="8" fillId="0" borderId="83" xfId="246" applyFont="1" applyBorder="1" applyAlignment="1">
      <alignment horizontal="center" vertical="center"/>
      <protection/>
    </xf>
    <xf numFmtId="0" fontId="2" fillId="0" borderId="85" xfId="246" applyFont="1" applyBorder="1" applyAlignment="1">
      <alignment horizontal="center" vertical="center"/>
      <protection/>
    </xf>
    <xf numFmtId="0" fontId="8" fillId="0" borderId="98" xfId="246" applyFont="1" applyBorder="1" applyAlignment="1">
      <alignment horizontal="center" vertical="center"/>
      <protection/>
    </xf>
    <xf numFmtId="0" fontId="8" fillId="0" borderId="47" xfId="246" applyFont="1" applyBorder="1" applyAlignment="1">
      <alignment horizontal="center" vertical="center"/>
      <protection/>
    </xf>
    <xf numFmtId="0" fontId="8" fillId="0" borderId="52" xfId="246" applyFont="1" applyBorder="1" applyAlignment="1">
      <alignment horizontal="center" vertical="center"/>
      <protection/>
    </xf>
    <xf numFmtId="0" fontId="8" fillId="0" borderId="49" xfId="246" applyFont="1" applyBorder="1" applyAlignment="1">
      <alignment horizontal="center" vertical="center"/>
      <protection/>
    </xf>
    <xf numFmtId="0" fontId="8" fillId="0" borderId="63" xfId="246" applyFont="1" applyBorder="1" applyAlignment="1">
      <alignment horizontal="center" vertical="center"/>
      <protection/>
    </xf>
    <xf numFmtId="0" fontId="8" fillId="0" borderId="75" xfId="246" applyFont="1" applyBorder="1" applyAlignment="1">
      <alignment horizontal="center" vertical="center"/>
      <protection/>
    </xf>
    <xf numFmtId="0" fontId="2" fillId="0" borderId="0" xfId="246" applyFont="1" applyBorder="1" applyAlignment="1">
      <alignment horizontal="center" vertical="center"/>
      <protection/>
    </xf>
    <xf numFmtId="0" fontId="2" fillId="0" borderId="74" xfId="246" applyFont="1" applyBorder="1" applyAlignment="1">
      <alignment horizontal="center" vertical="center"/>
      <protection/>
    </xf>
    <xf numFmtId="0" fontId="2" fillId="0" borderId="44" xfId="246" applyFont="1" applyBorder="1" applyAlignment="1">
      <alignment horizontal="center" vertical="center"/>
      <protection/>
    </xf>
    <xf numFmtId="0" fontId="8" fillId="0" borderId="60" xfId="246" applyFont="1" applyBorder="1" applyAlignment="1">
      <alignment horizontal="center" vertical="center" wrapText="1"/>
      <protection/>
    </xf>
    <xf numFmtId="0" fontId="8" fillId="0" borderId="27" xfId="246" applyFont="1" applyBorder="1" applyAlignment="1">
      <alignment horizontal="center" vertical="center" wrapText="1"/>
      <protection/>
    </xf>
    <xf numFmtId="0" fontId="8" fillId="0" borderId="49" xfId="246" applyFont="1" applyBorder="1" applyAlignment="1">
      <alignment horizontal="center" vertical="center" wrapText="1"/>
      <protection/>
    </xf>
    <xf numFmtId="0" fontId="8" fillId="0" borderId="63" xfId="246" applyFont="1" applyBorder="1" applyAlignment="1">
      <alignment horizontal="center" vertical="center" wrapText="1"/>
      <protection/>
    </xf>
    <xf numFmtId="0" fontId="9" fillId="0" borderId="0" xfId="246" applyFont="1" applyAlignment="1">
      <alignment wrapText="1"/>
      <protection/>
    </xf>
    <xf numFmtId="0" fontId="2" fillId="0" borderId="0" xfId="246" applyAlignment="1">
      <alignment/>
      <protection/>
    </xf>
    <xf numFmtId="0" fontId="6" fillId="0" borderId="45" xfId="246" applyFont="1" applyFill="1" applyBorder="1" applyAlignment="1">
      <alignment horizontal="center" vertical="center"/>
      <protection/>
    </xf>
    <xf numFmtId="0" fontId="6" fillId="0" borderId="52" xfId="246" applyFont="1" applyFill="1" applyBorder="1" applyAlignment="1">
      <alignment horizontal="center" vertical="center"/>
      <protection/>
    </xf>
    <xf numFmtId="0" fontId="6" fillId="0" borderId="32" xfId="246" applyFont="1" applyFill="1" applyBorder="1" applyAlignment="1">
      <alignment horizontal="center" vertical="center"/>
      <protection/>
    </xf>
    <xf numFmtId="0" fontId="6" fillId="0" borderId="92" xfId="246" applyFont="1" applyFill="1" applyBorder="1" applyAlignment="1">
      <alignment horizontal="center" vertical="center"/>
      <protection/>
    </xf>
    <xf numFmtId="0" fontId="6" fillId="0" borderId="59" xfId="246" applyFont="1" applyFill="1" applyBorder="1" applyAlignment="1">
      <alignment horizontal="center" vertical="center"/>
      <protection/>
    </xf>
    <xf numFmtId="0" fontId="6" fillId="0" borderId="83" xfId="246" applyFont="1" applyFill="1" applyBorder="1" applyAlignment="1">
      <alignment horizontal="center" vertical="center"/>
      <protection/>
    </xf>
    <xf numFmtId="0" fontId="6" fillId="0" borderId="65" xfId="246" applyFont="1" applyFill="1" applyBorder="1" applyAlignment="1">
      <alignment horizontal="center" vertical="center"/>
      <protection/>
    </xf>
    <xf numFmtId="0" fontId="6" fillId="0" borderId="99" xfId="246" applyFont="1" applyFill="1" applyBorder="1" applyAlignment="1">
      <alignment horizontal="center" vertical="center"/>
      <protection/>
    </xf>
    <xf numFmtId="0" fontId="6" fillId="0" borderId="47" xfId="246" applyFont="1" applyFill="1" applyBorder="1" applyAlignment="1">
      <alignment horizontal="center" vertical="center"/>
      <protection/>
    </xf>
    <xf numFmtId="0" fontId="6" fillId="0" borderId="45" xfId="246" applyFont="1" applyFill="1" applyBorder="1" applyAlignment="1">
      <alignment horizontal="center" vertical="center"/>
      <protection/>
    </xf>
    <xf numFmtId="0" fontId="6" fillId="0" borderId="52" xfId="246" applyFont="1" applyFill="1" applyBorder="1" applyAlignment="1">
      <alignment horizontal="center" vertical="center"/>
      <protection/>
    </xf>
    <xf numFmtId="0" fontId="6" fillId="0" borderId="23" xfId="246" applyFont="1" applyFill="1" applyBorder="1" applyAlignment="1">
      <alignment horizontal="center" vertical="center"/>
      <protection/>
    </xf>
    <xf numFmtId="0" fontId="6" fillId="0" borderId="54" xfId="246" applyFont="1" applyFill="1" applyBorder="1" applyAlignment="1">
      <alignment horizontal="center" vertical="center"/>
      <protection/>
    </xf>
    <xf numFmtId="0" fontId="6" fillId="0" borderId="31" xfId="246" applyFont="1" applyFill="1" applyBorder="1" applyAlignment="1">
      <alignment horizontal="center" vertical="center"/>
      <protection/>
    </xf>
    <xf numFmtId="0" fontId="6" fillId="0" borderId="46" xfId="246" applyFont="1" applyFill="1" applyBorder="1" applyAlignment="1">
      <alignment horizontal="center" vertical="center"/>
      <protection/>
    </xf>
    <xf numFmtId="0" fontId="6" fillId="0" borderId="24" xfId="246" applyFont="1" applyFill="1" applyBorder="1" applyAlignment="1">
      <alignment horizontal="center" vertical="center"/>
      <protection/>
    </xf>
    <xf numFmtId="0" fontId="6" fillId="0" borderId="59" xfId="246" applyFont="1" applyFill="1" applyBorder="1" applyAlignment="1">
      <alignment horizontal="center" vertical="center"/>
      <protection/>
    </xf>
    <xf numFmtId="0" fontId="6" fillId="0" borderId="83" xfId="246" applyFont="1" applyFill="1" applyBorder="1" applyAlignment="1">
      <alignment horizontal="center" vertical="center"/>
      <protection/>
    </xf>
    <xf numFmtId="0" fontId="8" fillId="0" borderId="95" xfId="246" applyFont="1" applyFill="1" applyBorder="1" applyAlignment="1">
      <alignment horizontal="center" vertical="center"/>
      <protection/>
    </xf>
    <xf numFmtId="0" fontId="8" fillId="0" borderId="40" xfId="246" applyFont="1" applyFill="1" applyBorder="1" applyAlignment="1">
      <alignment horizontal="center" vertical="center"/>
      <protection/>
    </xf>
    <xf numFmtId="0" fontId="8" fillId="0" borderId="42" xfId="246" applyFont="1" applyFill="1" applyBorder="1" applyAlignment="1">
      <alignment horizontal="center" vertical="center"/>
      <protection/>
    </xf>
    <xf numFmtId="0" fontId="61" fillId="0" borderId="50" xfId="0" applyFont="1" applyFill="1" applyBorder="1" applyAlignment="1">
      <alignment horizontal="distributed" vertical="center"/>
    </xf>
    <xf numFmtId="0" fontId="61" fillId="0" borderId="28" xfId="0" applyFont="1" applyFill="1" applyBorder="1" applyAlignment="1">
      <alignment horizontal="distributed" vertical="center"/>
    </xf>
    <xf numFmtId="0" fontId="61" fillId="0" borderId="50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0" fontId="61" fillId="0" borderId="49" xfId="0" applyFont="1" applyFill="1" applyBorder="1" applyAlignment="1">
      <alignment horizontal="distributed" vertical="center"/>
    </xf>
    <xf numFmtId="0" fontId="61" fillId="0" borderId="26" xfId="0" applyFont="1" applyFill="1" applyBorder="1" applyAlignment="1">
      <alignment horizontal="distributed" vertical="center"/>
    </xf>
    <xf numFmtId="0" fontId="61" fillId="0" borderId="47" xfId="0" applyFont="1" applyBorder="1" applyAlignment="1">
      <alignment horizontal="center" vertical="center"/>
    </xf>
    <xf numFmtId="0" fontId="61" fillId="0" borderId="46" xfId="0" applyFont="1" applyBorder="1" applyAlignment="1">
      <alignment horizontal="center" vertical="center"/>
    </xf>
    <xf numFmtId="0" fontId="61" fillId="0" borderId="47" xfId="0" applyFont="1" applyBorder="1" applyAlignment="1">
      <alignment horizontal="center" vertical="center"/>
    </xf>
    <xf numFmtId="0" fontId="61" fillId="0" borderId="46" xfId="0" applyFont="1" applyBorder="1" applyAlignment="1">
      <alignment horizontal="center" vertical="center"/>
    </xf>
    <xf numFmtId="0" fontId="61" fillId="0" borderId="72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61" fillId="0" borderId="100" xfId="0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 horizontal="center" vertical="center"/>
    </xf>
    <xf numFmtId="0" fontId="3" fillId="0" borderId="19" xfId="246" applyFont="1" applyBorder="1" applyAlignment="1">
      <alignment horizontal="center" vertical="center"/>
      <protection/>
    </xf>
    <xf numFmtId="0" fontId="3" fillId="0" borderId="41" xfId="246" applyFont="1" applyBorder="1" applyAlignment="1">
      <alignment horizontal="center" vertical="center"/>
      <protection/>
    </xf>
    <xf numFmtId="38" fontId="3" fillId="0" borderId="66" xfId="139" applyFont="1" applyBorder="1" applyAlignment="1">
      <alignment horizontal="center" vertical="center"/>
    </xf>
    <xf numFmtId="0" fontId="3" fillId="0" borderId="66" xfId="246" applyFont="1" applyBorder="1" applyAlignment="1">
      <alignment horizontal="center" vertical="center"/>
      <protection/>
    </xf>
    <xf numFmtId="38" fontId="3" fillId="0" borderId="39" xfId="139" applyFont="1" applyBorder="1" applyAlignment="1">
      <alignment horizontal="center" vertical="center"/>
    </xf>
    <xf numFmtId="0" fontId="3" fillId="0" borderId="67" xfId="246" applyFont="1" applyBorder="1" applyAlignment="1">
      <alignment horizontal="center" vertical="center"/>
      <protection/>
    </xf>
    <xf numFmtId="49" fontId="3" fillId="0" borderId="0" xfId="246" applyNumberFormat="1" applyFont="1" applyAlignment="1">
      <alignment horizontal="center" vertical="center"/>
      <protection/>
    </xf>
    <xf numFmtId="0" fontId="3" fillId="0" borderId="0" xfId="246" applyFont="1" applyAlignment="1">
      <alignment horizontal="center" vertical="center"/>
      <protection/>
    </xf>
    <xf numFmtId="0" fontId="3" fillId="0" borderId="97" xfId="246" applyFont="1" applyFill="1" applyBorder="1" applyAlignment="1">
      <alignment horizontal="center" vertical="center" textRotation="255"/>
      <protection/>
    </xf>
    <xf numFmtId="0" fontId="3" fillId="0" borderId="80" xfId="246" applyFont="1" applyFill="1" applyBorder="1" applyAlignment="1">
      <alignment horizontal="center" vertical="center" textRotation="255"/>
      <protection/>
    </xf>
    <xf numFmtId="0" fontId="3" fillId="0" borderId="100" xfId="246" applyFont="1" applyFill="1" applyBorder="1" applyAlignment="1">
      <alignment horizontal="center" vertical="center"/>
      <protection/>
    </xf>
    <xf numFmtId="0" fontId="3" fillId="0" borderId="34" xfId="246" applyFont="1" applyFill="1" applyBorder="1" applyAlignment="1">
      <alignment horizontal="center" vertical="center"/>
      <protection/>
    </xf>
    <xf numFmtId="0" fontId="3" fillId="0" borderId="54" xfId="246" applyFont="1" applyBorder="1" applyAlignment="1">
      <alignment horizontal="center" vertical="center"/>
      <protection/>
    </xf>
    <xf numFmtId="0" fontId="3" fillId="0" borderId="45" xfId="246" applyFont="1" applyBorder="1" applyAlignment="1">
      <alignment horizontal="center" vertical="center"/>
      <protection/>
    </xf>
    <xf numFmtId="0" fontId="3" fillId="0" borderId="54" xfId="246" applyFont="1" applyBorder="1" applyAlignment="1">
      <alignment horizontal="center" vertical="center"/>
      <protection/>
    </xf>
    <xf numFmtId="0" fontId="3" fillId="0" borderId="45" xfId="246" applyFont="1" applyBorder="1" applyAlignment="1">
      <alignment horizontal="center" vertical="center"/>
      <protection/>
    </xf>
    <xf numFmtId="0" fontId="3" fillId="0" borderId="96" xfId="246" applyFont="1" applyBorder="1" applyAlignment="1">
      <alignment horizontal="center" vertical="center"/>
      <protection/>
    </xf>
    <xf numFmtId="0" fontId="3" fillId="0" borderId="73" xfId="246" applyFont="1" applyBorder="1" applyAlignment="1">
      <alignment horizontal="center" vertical="center"/>
      <protection/>
    </xf>
    <xf numFmtId="178" fontId="3" fillId="0" borderId="49" xfId="246" applyNumberFormat="1" applyFont="1" applyFill="1" applyBorder="1" applyAlignment="1">
      <alignment horizontal="right" vertical="center"/>
      <protection/>
    </xf>
    <xf numFmtId="178" fontId="3" fillId="0" borderId="44" xfId="246" applyNumberFormat="1" applyFont="1" applyFill="1" applyBorder="1" applyAlignment="1">
      <alignment horizontal="right" vertical="center"/>
      <protection/>
    </xf>
    <xf numFmtId="178" fontId="3" fillId="0" borderId="26" xfId="246" applyNumberFormat="1" applyFont="1" applyFill="1" applyBorder="1" applyAlignment="1">
      <alignment horizontal="right" vertical="center"/>
      <protection/>
    </xf>
    <xf numFmtId="178" fontId="3" fillId="0" borderId="23" xfId="246" applyNumberFormat="1" applyFont="1" applyFill="1" applyBorder="1" applyAlignment="1">
      <alignment vertical="center"/>
      <protection/>
    </xf>
    <xf numFmtId="178" fontId="3" fillId="0" borderId="32" xfId="246" applyNumberFormat="1" applyFont="1" applyFill="1" applyBorder="1" applyAlignment="1">
      <alignment vertical="center"/>
      <protection/>
    </xf>
    <xf numFmtId="178" fontId="3" fillId="0" borderId="24" xfId="246" applyNumberFormat="1" applyFont="1" applyFill="1" applyBorder="1" applyAlignment="1">
      <alignment vertical="center"/>
      <protection/>
    </xf>
    <xf numFmtId="0" fontId="3" fillId="0" borderId="79" xfId="246" applyFont="1" applyFill="1" applyBorder="1" applyAlignment="1">
      <alignment horizontal="center" vertical="center"/>
      <protection/>
    </xf>
    <xf numFmtId="0" fontId="3" fillId="0" borderId="49" xfId="246" applyFont="1" applyFill="1" applyBorder="1" applyAlignment="1">
      <alignment horizontal="center" vertical="center"/>
      <protection/>
    </xf>
    <xf numFmtId="0" fontId="3" fillId="0" borderId="44" xfId="246" applyFont="1" applyFill="1" applyBorder="1" applyAlignment="1">
      <alignment horizontal="center" vertical="center"/>
      <protection/>
    </xf>
    <xf numFmtId="0" fontId="3" fillId="0" borderId="26" xfId="246" applyFont="1" applyFill="1" applyBorder="1" applyAlignment="1">
      <alignment horizontal="center" vertical="center"/>
      <protection/>
    </xf>
    <xf numFmtId="0" fontId="3" fillId="0" borderId="79" xfId="246" applyFont="1" applyBorder="1" applyAlignment="1">
      <alignment horizontal="center" vertical="center"/>
      <protection/>
    </xf>
    <xf numFmtId="0" fontId="3" fillId="0" borderId="49" xfId="246" applyFont="1" applyBorder="1" applyAlignment="1">
      <alignment horizontal="center" vertical="center"/>
      <protection/>
    </xf>
    <xf numFmtId="0" fontId="3" fillId="0" borderId="44" xfId="246" applyFont="1" applyBorder="1" applyAlignment="1">
      <alignment horizontal="center" vertical="center"/>
      <protection/>
    </xf>
    <xf numFmtId="0" fontId="3" fillId="0" borderId="26" xfId="246" applyFont="1" applyBorder="1" applyAlignment="1">
      <alignment horizontal="center" vertical="center"/>
      <protection/>
    </xf>
    <xf numFmtId="0" fontId="3" fillId="0" borderId="45" xfId="246" applyFont="1" applyBorder="1" applyAlignment="1">
      <alignment horizontal="distributed" vertical="center"/>
      <protection/>
    </xf>
    <xf numFmtId="0" fontId="3" fillId="0" borderId="44" xfId="246" applyFont="1" applyBorder="1" applyAlignment="1">
      <alignment horizontal="distributed" vertical="center"/>
      <protection/>
    </xf>
    <xf numFmtId="185" fontId="3" fillId="0" borderId="83" xfId="246" applyNumberFormat="1" applyFont="1" applyFill="1" applyBorder="1" applyAlignment="1">
      <alignment horizontal="right" vertical="center"/>
      <protection/>
    </xf>
    <xf numFmtId="185" fontId="3" fillId="0" borderId="85" xfId="246" applyNumberFormat="1" applyFont="1" applyFill="1" applyBorder="1" applyAlignment="1">
      <alignment horizontal="right" vertical="center"/>
      <protection/>
    </xf>
    <xf numFmtId="0" fontId="3" fillId="0" borderId="32" xfId="246" applyFont="1" applyBorder="1" applyAlignment="1">
      <alignment horizontal="distributed" vertical="center"/>
      <protection/>
    </xf>
    <xf numFmtId="185" fontId="3" fillId="0" borderId="99" xfId="246" applyNumberFormat="1" applyFont="1" applyFill="1" applyBorder="1" applyAlignment="1">
      <alignment horizontal="right" vertical="center"/>
      <protection/>
    </xf>
    <xf numFmtId="0" fontId="3" fillId="0" borderId="101" xfId="246" applyFont="1" applyBorder="1" applyAlignment="1">
      <alignment vertical="center"/>
      <protection/>
    </xf>
    <xf numFmtId="0" fontId="3" fillId="0" borderId="85" xfId="246" applyFont="1" applyBorder="1" applyAlignment="1">
      <alignment vertical="center"/>
      <protection/>
    </xf>
    <xf numFmtId="0" fontId="3" fillId="0" borderId="25" xfId="246" applyFont="1" applyBorder="1" applyAlignment="1">
      <alignment horizontal="distributed" vertical="center"/>
      <protection/>
    </xf>
    <xf numFmtId="177" fontId="8" fillId="0" borderId="59" xfId="304" applyNumberFormat="1" applyFont="1" applyBorder="1" applyAlignment="1">
      <alignment horizontal="right" vertical="center"/>
      <protection/>
    </xf>
    <xf numFmtId="177" fontId="8" fillId="0" borderId="77" xfId="304" applyNumberFormat="1" applyFont="1" applyBorder="1" applyAlignment="1">
      <alignment horizontal="right" vertical="center"/>
      <protection/>
    </xf>
    <xf numFmtId="0" fontId="12" fillId="0" borderId="102" xfId="304" applyFont="1" applyBorder="1" applyAlignment="1">
      <alignment horizontal="center" vertical="center" textRotation="255"/>
      <protection/>
    </xf>
    <xf numFmtId="0" fontId="12" fillId="0" borderId="103" xfId="304" applyFont="1" applyBorder="1" applyAlignment="1">
      <alignment horizontal="center" vertical="center" textRotation="255"/>
      <protection/>
    </xf>
    <xf numFmtId="177" fontId="8" fillId="0" borderId="76" xfId="304" applyNumberFormat="1" applyFont="1" applyBorder="1" applyAlignment="1">
      <alignment horizontal="right" vertical="center"/>
      <protection/>
    </xf>
    <xf numFmtId="177" fontId="8" fillId="0" borderId="61" xfId="304" applyNumberFormat="1" applyFont="1" applyBorder="1" applyAlignment="1">
      <alignment horizontal="right" vertical="center"/>
      <protection/>
    </xf>
    <xf numFmtId="0" fontId="8" fillId="0" borderId="59" xfId="304" applyFont="1" applyBorder="1" applyAlignment="1">
      <alignment horizontal="center" vertical="center"/>
      <protection/>
    </xf>
    <xf numFmtId="0" fontId="8" fillId="0" borderId="61" xfId="304" applyFont="1" applyBorder="1" applyAlignment="1">
      <alignment horizontal="center" vertical="center"/>
      <protection/>
    </xf>
    <xf numFmtId="0" fontId="8" fillId="0" borderId="28" xfId="304" applyFont="1" applyBorder="1" applyAlignment="1">
      <alignment horizontal="center" vertical="center" wrapText="1"/>
      <protection/>
    </xf>
    <xf numFmtId="0" fontId="8" fillId="0" borderId="28" xfId="304" applyFont="1" applyBorder="1" applyAlignment="1">
      <alignment horizontal="center" vertical="center"/>
      <protection/>
    </xf>
    <xf numFmtId="0" fontId="8" fillId="0" borderId="59" xfId="304" applyFont="1" applyBorder="1" applyAlignment="1">
      <alignment horizontal="center"/>
      <protection/>
    </xf>
    <xf numFmtId="0" fontId="8" fillId="0" borderId="61" xfId="304" applyFont="1" applyBorder="1" applyAlignment="1">
      <alignment horizontal="center"/>
      <protection/>
    </xf>
    <xf numFmtId="0" fontId="8" fillId="0" borderId="47" xfId="304" applyFont="1" applyBorder="1" applyAlignment="1">
      <alignment horizontal="center" vertical="center"/>
      <protection/>
    </xf>
    <xf numFmtId="0" fontId="8" fillId="0" borderId="46" xfId="304" applyFont="1" applyBorder="1" applyAlignment="1">
      <alignment horizontal="center" vertical="center"/>
      <protection/>
    </xf>
    <xf numFmtId="0" fontId="8" fillId="0" borderId="60" xfId="304" applyFont="1" applyBorder="1" applyAlignment="1">
      <alignment horizontal="center" vertical="center"/>
      <protection/>
    </xf>
    <xf numFmtId="0" fontId="8" fillId="0" borderId="55" xfId="304" applyFont="1" applyBorder="1" applyAlignment="1">
      <alignment horizontal="center" vertical="center"/>
      <protection/>
    </xf>
    <xf numFmtId="0" fontId="8" fillId="0" borderId="49" xfId="304" applyFont="1" applyBorder="1" applyAlignment="1">
      <alignment horizontal="center" vertical="center"/>
      <protection/>
    </xf>
    <xf numFmtId="0" fontId="8" fillId="0" borderId="26" xfId="304" applyFont="1" applyBorder="1" applyAlignment="1">
      <alignment horizontal="center" vertical="center"/>
      <protection/>
    </xf>
    <xf numFmtId="0" fontId="12" fillId="0" borderId="104" xfId="304" applyFont="1" applyBorder="1" applyAlignment="1">
      <alignment horizontal="center" vertical="center" textRotation="255"/>
      <protection/>
    </xf>
    <xf numFmtId="0" fontId="12" fillId="0" borderId="105" xfId="304" applyFont="1" applyBorder="1" applyAlignment="1">
      <alignment horizontal="center" vertical="center" textRotation="255"/>
      <protection/>
    </xf>
    <xf numFmtId="0" fontId="12" fillId="0" borderId="106" xfId="304" applyFont="1" applyBorder="1" applyAlignment="1">
      <alignment horizontal="center" vertical="center" textRotation="255"/>
      <protection/>
    </xf>
    <xf numFmtId="0" fontId="12" fillId="0" borderId="107" xfId="304" applyFont="1" applyBorder="1" applyAlignment="1">
      <alignment horizontal="center" vertical="center" textRotation="255"/>
      <protection/>
    </xf>
    <xf numFmtId="0" fontId="8" fillId="0" borderId="47" xfId="304" applyFont="1" applyBorder="1" applyAlignment="1">
      <alignment horizontal="center" vertical="center" wrapText="1"/>
      <protection/>
    </xf>
    <xf numFmtId="0" fontId="8" fillId="0" borderId="59" xfId="304" applyFont="1" applyFill="1" applyBorder="1" applyAlignment="1">
      <alignment horizontal="center" vertical="center"/>
      <protection/>
    </xf>
    <xf numFmtId="0" fontId="8" fillId="0" borderId="61" xfId="304" applyFont="1" applyFill="1" applyBorder="1" applyAlignment="1">
      <alignment horizontal="center" vertical="center"/>
      <protection/>
    </xf>
    <xf numFmtId="0" fontId="8" fillId="0" borderId="59" xfId="246" applyFont="1" applyBorder="1" applyAlignment="1">
      <alignment horizontal="center" vertical="center"/>
      <protection/>
    </xf>
    <xf numFmtId="0" fontId="8" fillId="0" borderId="53" xfId="246" applyFont="1" applyBorder="1" applyAlignment="1">
      <alignment horizontal="center" vertical="center"/>
      <protection/>
    </xf>
    <xf numFmtId="0" fontId="8" fillId="0" borderId="60" xfId="246" applyFont="1" applyBorder="1" applyAlignment="1">
      <alignment horizontal="center" vertical="center"/>
      <protection/>
    </xf>
    <xf numFmtId="0" fontId="8" fillId="0" borderId="50" xfId="246" applyFont="1" applyBorder="1" applyAlignment="1">
      <alignment horizontal="center" vertical="center" wrapText="1"/>
      <protection/>
    </xf>
    <xf numFmtId="0" fontId="8" fillId="0" borderId="30" xfId="246" applyFont="1" applyBorder="1" applyAlignment="1">
      <alignment horizontal="center" vertical="center" wrapText="1"/>
      <protection/>
    </xf>
    <xf numFmtId="0" fontId="8" fillId="0" borderId="28" xfId="246" applyFont="1" applyBorder="1" applyAlignment="1">
      <alignment horizontal="center" vertical="center" wrapText="1"/>
      <protection/>
    </xf>
    <xf numFmtId="0" fontId="8" fillId="0" borderId="59" xfId="246" applyFont="1" applyBorder="1" applyAlignment="1">
      <alignment horizontal="center" vertical="center" wrapText="1"/>
      <protection/>
    </xf>
    <xf numFmtId="0" fontId="8" fillId="0" borderId="61" xfId="246" applyFont="1" applyBorder="1" applyAlignment="1">
      <alignment horizontal="center" vertical="center" wrapText="1"/>
      <protection/>
    </xf>
    <xf numFmtId="185" fontId="3" fillId="0" borderId="108" xfId="246" applyNumberFormat="1" applyFont="1" applyFill="1" applyBorder="1" applyAlignment="1">
      <alignment vertical="center"/>
      <protection/>
    </xf>
    <xf numFmtId="179" fontId="3" fillId="0" borderId="51" xfId="246" applyNumberFormat="1" applyFont="1" applyFill="1" applyBorder="1" applyAlignment="1">
      <alignment vertical="center"/>
      <protection/>
    </xf>
    <xf numFmtId="179" fontId="3" fillId="0" borderId="20" xfId="246" applyNumberFormat="1" applyFont="1" applyFill="1" applyBorder="1" applyAlignment="1">
      <alignment horizontal="distributed" vertical="center"/>
      <protection/>
    </xf>
    <xf numFmtId="179" fontId="3" fillId="0" borderId="68" xfId="246" applyNumberFormat="1" applyFont="1" applyFill="1" applyBorder="1" applyAlignment="1">
      <alignment vertical="center"/>
      <protection/>
    </xf>
    <xf numFmtId="179" fontId="3" fillId="0" borderId="64" xfId="246" applyNumberFormat="1" applyFont="1" applyFill="1" applyBorder="1" applyAlignment="1">
      <alignment vertical="center"/>
      <protection/>
    </xf>
    <xf numFmtId="179" fontId="3" fillId="0" borderId="62" xfId="246" applyNumberFormat="1" applyFont="1" applyFill="1" applyBorder="1" applyAlignment="1">
      <alignment vertical="center"/>
      <protection/>
    </xf>
    <xf numFmtId="179" fontId="3" fillId="0" borderId="63" xfId="246" applyNumberFormat="1" applyFont="1" applyFill="1" applyBorder="1" applyAlignment="1">
      <alignment vertical="center"/>
      <protection/>
    </xf>
    <xf numFmtId="179" fontId="3" fillId="0" borderId="0" xfId="246" applyNumberFormat="1" applyFont="1" applyAlignment="1">
      <alignment vertical="center"/>
      <protection/>
    </xf>
    <xf numFmtId="179" fontId="3" fillId="0" borderId="44" xfId="246" applyNumberFormat="1" applyFont="1" applyBorder="1" applyAlignment="1">
      <alignment horizontal="center" vertical="center"/>
      <protection/>
    </xf>
    <xf numFmtId="179" fontId="3" fillId="0" borderId="0" xfId="246" applyNumberFormat="1" applyFont="1" applyAlignment="1">
      <alignment horizontal="center" vertical="center"/>
      <protection/>
    </xf>
    <xf numFmtId="179" fontId="3" fillId="0" borderId="82" xfId="246" applyNumberFormat="1" applyFont="1" applyFill="1" applyBorder="1" applyAlignment="1">
      <alignment horizontal="distributed" vertical="center"/>
      <protection/>
    </xf>
    <xf numFmtId="179" fontId="3" fillId="0" borderId="61" xfId="246" applyNumberFormat="1" applyFont="1" applyFill="1" applyBorder="1" applyAlignment="1">
      <alignment vertical="center"/>
      <protection/>
    </xf>
    <xf numFmtId="179" fontId="3" fillId="0" borderId="58" xfId="246" applyNumberFormat="1" applyFont="1" applyFill="1" applyBorder="1" applyAlignment="1">
      <alignment vertical="center"/>
      <protection/>
    </xf>
    <xf numFmtId="177" fontId="3" fillId="0" borderId="62" xfId="246" applyNumberFormat="1" applyFont="1" applyFill="1" applyBorder="1" applyAlignment="1">
      <alignment vertical="center"/>
      <protection/>
    </xf>
    <xf numFmtId="177" fontId="3" fillId="0" borderId="108" xfId="246" applyNumberFormat="1" applyFont="1" applyFill="1" applyBorder="1" applyAlignment="1">
      <alignment vertical="center"/>
      <protection/>
    </xf>
    <xf numFmtId="179" fontId="3" fillId="0" borderId="108" xfId="246" applyNumberFormat="1" applyFont="1" applyFill="1" applyBorder="1" applyAlignment="1">
      <alignment vertical="center"/>
      <protection/>
    </xf>
    <xf numFmtId="179" fontId="3" fillId="0" borderId="109" xfId="246" applyNumberFormat="1" applyFont="1" applyFill="1" applyBorder="1" applyAlignment="1">
      <alignment vertical="center"/>
      <protection/>
    </xf>
    <xf numFmtId="185" fontId="3" fillId="0" borderId="109" xfId="246" applyNumberFormat="1" applyFont="1" applyFill="1" applyBorder="1" applyAlignment="1">
      <alignment vertical="center"/>
      <protection/>
    </xf>
    <xf numFmtId="179" fontId="3" fillId="0" borderId="48" xfId="246" applyNumberFormat="1" applyFont="1" applyFill="1" applyBorder="1" applyAlignment="1">
      <alignment vertical="center"/>
      <protection/>
    </xf>
    <xf numFmtId="179" fontId="3" fillId="0" borderId="20" xfId="246" applyNumberFormat="1" applyFont="1" applyFill="1" applyBorder="1" applyAlignment="1">
      <alignment horizontal="center" vertical="center"/>
      <protection/>
    </xf>
    <xf numFmtId="179" fontId="3" fillId="0" borderId="81" xfId="246" applyNumberFormat="1" applyFont="1" applyFill="1" applyBorder="1" applyAlignment="1">
      <alignment horizontal="center" vertical="center"/>
      <protection/>
    </xf>
    <xf numFmtId="179" fontId="3" fillId="0" borderId="69" xfId="246" applyNumberFormat="1" applyFont="1" applyFill="1" applyBorder="1" applyAlignment="1">
      <alignment vertical="center"/>
      <protection/>
    </xf>
    <xf numFmtId="185" fontId="3" fillId="0" borderId="62" xfId="246" applyNumberFormat="1" applyFont="1" applyFill="1" applyBorder="1" applyAlignment="1">
      <alignment vertical="center"/>
      <protection/>
    </xf>
    <xf numFmtId="179" fontId="3" fillId="0" borderId="19" xfId="246" applyNumberFormat="1" applyFont="1" applyFill="1" applyBorder="1" applyAlignment="1">
      <alignment horizontal="center" vertical="center"/>
      <protection/>
    </xf>
    <xf numFmtId="179" fontId="3" fillId="0" borderId="82" xfId="246" applyNumberFormat="1" applyFont="1" applyFill="1" applyBorder="1" applyAlignment="1">
      <alignment horizontal="center" vertical="center"/>
      <protection/>
    </xf>
    <xf numFmtId="179" fontId="3" fillId="0" borderId="79" xfId="246" applyNumberFormat="1" applyFont="1" applyFill="1" applyBorder="1" applyAlignment="1">
      <alignment horizontal="center" vertical="center"/>
      <protection/>
    </xf>
    <xf numFmtId="179" fontId="3" fillId="0" borderId="25" xfId="246" applyNumberFormat="1" applyFont="1" applyFill="1" applyBorder="1" applyAlignment="1">
      <alignment horizontal="center" vertical="center"/>
      <protection/>
    </xf>
    <xf numFmtId="179" fontId="3" fillId="0" borderId="110" xfId="246" applyNumberFormat="1" applyFont="1" applyFill="1" applyBorder="1" applyAlignment="1">
      <alignment horizontal="center" vertical="center"/>
      <protection/>
    </xf>
    <xf numFmtId="179" fontId="3" fillId="0" borderId="49" xfId="246" applyNumberFormat="1" applyFont="1" applyFill="1" applyBorder="1" applyAlignment="1">
      <alignment horizontal="center" vertical="center"/>
      <protection/>
    </xf>
    <xf numFmtId="179" fontId="3" fillId="0" borderId="44" xfId="246" applyNumberFormat="1" applyFont="1" applyFill="1" applyBorder="1" applyAlignment="1">
      <alignment horizontal="center" vertical="center"/>
      <protection/>
    </xf>
    <xf numFmtId="179" fontId="3" fillId="0" borderId="111" xfId="246" applyNumberFormat="1" applyFont="1" applyFill="1" applyBorder="1" applyAlignment="1">
      <alignment horizontal="center" vertical="center"/>
      <protection/>
    </xf>
    <xf numFmtId="179" fontId="12" fillId="0" borderId="95" xfId="246" applyNumberFormat="1" applyFont="1" applyFill="1" applyBorder="1" applyAlignment="1">
      <alignment horizontal="center" vertical="center"/>
      <protection/>
    </xf>
    <xf numFmtId="179" fontId="12" fillId="0" borderId="39" xfId="246" applyNumberFormat="1" applyFont="1" applyFill="1" applyBorder="1" applyAlignment="1">
      <alignment horizontal="center" vertical="center"/>
      <protection/>
    </xf>
    <xf numFmtId="179" fontId="10" fillId="0" borderId="21" xfId="246" applyNumberFormat="1" applyFont="1" applyFill="1" applyBorder="1" applyAlignment="1">
      <alignment horizontal="center" vertical="center" wrapText="1"/>
      <protection/>
    </xf>
    <xf numFmtId="179" fontId="10" fillId="0" borderId="97" xfId="246" applyNumberFormat="1" applyFont="1" applyFill="1" applyBorder="1" applyAlignment="1">
      <alignment horizontal="center" vertical="center" wrapText="1"/>
      <protection/>
    </xf>
    <xf numFmtId="179" fontId="10" fillId="0" borderId="80" xfId="246" applyNumberFormat="1" applyFont="1" applyFill="1" applyBorder="1" applyAlignment="1">
      <alignment horizontal="center" vertical="center" wrapText="1"/>
      <protection/>
    </xf>
  </cellXfs>
  <cellStyles count="29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パーセント 2" xfId="97"/>
    <cellStyle name="パーセント 2 2" xfId="98"/>
    <cellStyle name="パーセント 2 3" xfId="99"/>
    <cellStyle name="パーセント 3" xfId="100"/>
    <cellStyle name="パーセント 3 2" xfId="101"/>
    <cellStyle name="パーセント 4" xfId="102"/>
    <cellStyle name="パーセント 5" xfId="103"/>
    <cellStyle name="パーセント 5 2" xfId="104"/>
    <cellStyle name="パーセント 5 2 2" xfId="105"/>
    <cellStyle name="パーセント 5 3" xfId="106"/>
    <cellStyle name="パーセント 5 3 2" xfId="107"/>
    <cellStyle name="パーセント 5 4" xfId="108"/>
    <cellStyle name="パーセント 6" xfId="109"/>
    <cellStyle name="パーセント 6 2" xfId="110"/>
    <cellStyle name="パーセント 6 2 2" xfId="111"/>
    <cellStyle name="パーセント 6 2 2 2" xfId="112"/>
    <cellStyle name="パーセント 6 2 3" xfId="113"/>
    <cellStyle name="パーセント 6 2 3 2" xfId="114"/>
    <cellStyle name="パーセント 6 2 4" xfId="115"/>
    <cellStyle name="パーセント 6 3" xfId="116"/>
    <cellStyle name="パーセント 6 3 2" xfId="117"/>
    <cellStyle name="パーセント 6 4" xfId="118"/>
    <cellStyle name="パーセント 6 4 2" xfId="119"/>
    <cellStyle name="パーセント 6 5" xfId="120"/>
    <cellStyle name="パーセント 7" xfId="121"/>
    <cellStyle name="メモ" xfId="122"/>
    <cellStyle name="メモ 2" xfId="123"/>
    <cellStyle name="メモ 3" xfId="124"/>
    <cellStyle name="リンク セル" xfId="125"/>
    <cellStyle name="リンク セル 2" xfId="126"/>
    <cellStyle name="リンク セル 3" xfId="127"/>
    <cellStyle name="悪い" xfId="128"/>
    <cellStyle name="悪い 2" xfId="129"/>
    <cellStyle name="悪い 3" xfId="130"/>
    <cellStyle name="計算" xfId="131"/>
    <cellStyle name="計算 2" xfId="132"/>
    <cellStyle name="計算 3" xfId="133"/>
    <cellStyle name="警告文" xfId="134"/>
    <cellStyle name="警告文 2" xfId="135"/>
    <cellStyle name="警告文 3" xfId="136"/>
    <cellStyle name="Comma [0]" xfId="137"/>
    <cellStyle name="Comma" xfId="138"/>
    <cellStyle name="桁区切り 2" xfId="139"/>
    <cellStyle name="桁区切り 2 2" xfId="140"/>
    <cellStyle name="桁区切り 2 2 2" xfId="141"/>
    <cellStyle name="桁区切り 2 2 3" xfId="142"/>
    <cellStyle name="桁区切り 2 3" xfId="143"/>
    <cellStyle name="桁区切り 2 4" xfId="144"/>
    <cellStyle name="桁区切り 2 5" xfId="145"/>
    <cellStyle name="桁区切り 3" xfId="146"/>
    <cellStyle name="桁区切り 3 2" xfId="147"/>
    <cellStyle name="桁区切り 3 2 2" xfId="148"/>
    <cellStyle name="桁区切り 3 3" xfId="149"/>
    <cellStyle name="桁区切り 4" xfId="150"/>
    <cellStyle name="桁区切り 4 2" xfId="151"/>
    <cellStyle name="桁区切り 4 2 2" xfId="152"/>
    <cellStyle name="桁区切り 4 2 2 2" xfId="153"/>
    <cellStyle name="桁区切り 4 2 3" xfId="154"/>
    <cellStyle name="桁区切り 4 2 3 2" xfId="155"/>
    <cellStyle name="桁区切り 4 2 4" xfId="156"/>
    <cellStyle name="桁区切り 4 3" xfId="157"/>
    <cellStyle name="桁区切り 4 4" xfId="158"/>
    <cellStyle name="桁区切り 5" xfId="159"/>
    <cellStyle name="桁区切り 5 2" xfId="160"/>
    <cellStyle name="桁区切り 5 2 2" xfId="161"/>
    <cellStyle name="桁区切り 5 2 2 2" xfId="162"/>
    <cellStyle name="桁区切り 5 2 3" xfId="163"/>
    <cellStyle name="桁区切り 5 2 3 2" xfId="164"/>
    <cellStyle name="桁区切り 5 2 4" xfId="165"/>
    <cellStyle name="桁区切り 5 3" xfId="166"/>
    <cellStyle name="桁区切り 5 3 2" xfId="167"/>
    <cellStyle name="桁区切り 5 4" xfId="168"/>
    <cellStyle name="桁区切り 5 4 2" xfId="169"/>
    <cellStyle name="桁区切り 5 5" xfId="170"/>
    <cellStyle name="桁区切り 5 6" xfId="171"/>
    <cellStyle name="桁区切り 6" xfId="172"/>
    <cellStyle name="桁区切り 6 2" xfId="173"/>
    <cellStyle name="桁区切り 6 2 2" xfId="174"/>
    <cellStyle name="桁区切り 6 2 2 2" xfId="175"/>
    <cellStyle name="桁区切り 6 2 3" xfId="176"/>
    <cellStyle name="桁区切り 6 2 3 2" xfId="177"/>
    <cellStyle name="桁区切り 6 2 4" xfId="178"/>
    <cellStyle name="桁区切り 6 3" xfId="179"/>
    <cellStyle name="桁区切り 6 3 2" xfId="180"/>
    <cellStyle name="桁区切り 6 4" xfId="181"/>
    <cellStyle name="桁区切り 6 4 2" xfId="182"/>
    <cellStyle name="桁区切り 6 5" xfId="183"/>
    <cellStyle name="桁区切り 7" xfId="184"/>
    <cellStyle name="見出し 1" xfId="185"/>
    <cellStyle name="見出し 1 2" xfId="186"/>
    <cellStyle name="見出し 1 3" xfId="187"/>
    <cellStyle name="見出し 2" xfId="188"/>
    <cellStyle name="見出し 2 2" xfId="189"/>
    <cellStyle name="見出し 2 3" xfId="190"/>
    <cellStyle name="見出し 3" xfId="191"/>
    <cellStyle name="見出し 3 2" xfId="192"/>
    <cellStyle name="見出し 3 3" xfId="193"/>
    <cellStyle name="見出し 4" xfId="194"/>
    <cellStyle name="見出し 4 2" xfId="195"/>
    <cellStyle name="見出し 4 3" xfId="196"/>
    <cellStyle name="集計" xfId="197"/>
    <cellStyle name="集計 2" xfId="198"/>
    <cellStyle name="集計 3" xfId="199"/>
    <cellStyle name="出力" xfId="200"/>
    <cellStyle name="出力 2" xfId="201"/>
    <cellStyle name="出力 3" xfId="202"/>
    <cellStyle name="説明文" xfId="203"/>
    <cellStyle name="説明文 2" xfId="204"/>
    <cellStyle name="説明文 3" xfId="205"/>
    <cellStyle name="Currency [0]" xfId="206"/>
    <cellStyle name="Currency" xfId="207"/>
    <cellStyle name="入力" xfId="208"/>
    <cellStyle name="入力 2" xfId="209"/>
    <cellStyle name="入力 3" xfId="210"/>
    <cellStyle name="標準 10" xfId="211"/>
    <cellStyle name="標準 10 2" xfId="212"/>
    <cellStyle name="標準 10 2 2" xfId="213"/>
    <cellStyle name="標準 10 3" xfId="214"/>
    <cellStyle name="標準 10 3 2" xfId="215"/>
    <cellStyle name="標準 10 4" xfId="216"/>
    <cellStyle name="標準 10 5" xfId="217"/>
    <cellStyle name="標準 11" xfId="218"/>
    <cellStyle name="標準 11 2" xfId="219"/>
    <cellStyle name="標準 11 2 2" xfId="220"/>
    <cellStyle name="標準 11 3" xfId="221"/>
    <cellStyle name="標準 11 3 2" xfId="222"/>
    <cellStyle name="標準 11 4" xfId="223"/>
    <cellStyle name="標準 11 5" xfId="224"/>
    <cellStyle name="標準 12" xfId="225"/>
    <cellStyle name="標準 12 2" xfId="226"/>
    <cellStyle name="標準 12 3" xfId="227"/>
    <cellStyle name="標準 12 4" xfId="228"/>
    <cellStyle name="標準 13" xfId="229"/>
    <cellStyle name="標準 13 2" xfId="230"/>
    <cellStyle name="標準 13 2 2" xfId="231"/>
    <cellStyle name="標準 13 2 2 2" xfId="232"/>
    <cellStyle name="標準 13 2 3" xfId="233"/>
    <cellStyle name="標準 13 2 3 2" xfId="234"/>
    <cellStyle name="標準 13 2 4" xfId="235"/>
    <cellStyle name="標準 13 3" xfId="236"/>
    <cellStyle name="標準 13 4" xfId="237"/>
    <cellStyle name="標準 13 4 2" xfId="238"/>
    <cellStyle name="標準 13 5" xfId="239"/>
    <cellStyle name="標準 13 5 2" xfId="240"/>
    <cellStyle name="標準 13 6" xfId="241"/>
    <cellStyle name="標準 14" xfId="242"/>
    <cellStyle name="標準 15" xfId="243"/>
    <cellStyle name="標準 16" xfId="244"/>
    <cellStyle name="標準 17" xfId="245"/>
    <cellStyle name="標準 2" xfId="246"/>
    <cellStyle name="標準 2 2" xfId="247"/>
    <cellStyle name="標準 2 2 2" xfId="248"/>
    <cellStyle name="標準 2 2 3" xfId="249"/>
    <cellStyle name="標準 2 3" xfId="250"/>
    <cellStyle name="標準 2 4" xfId="251"/>
    <cellStyle name="標準 2_(S11)遡及推計統計表_20120627" xfId="252"/>
    <cellStyle name="標準 3" xfId="253"/>
    <cellStyle name="標準 3 2" xfId="254"/>
    <cellStyle name="標準 3 2 2" xfId="255"/>
    <cellStyle name="標準 3 3" xfId="256"/>
    <cellStyle name="標準 3 4" xfId="257"/>
    <cellStyle name="標準 4" xfId="258"/>
    <cellStyle name="標準 4 2" xfId="259"/>
    <cellStyle name="標準 4 3" xfId="260"/>
    <cellStyle name="標準 5" xfId="261"/>
    <cellStyle name="標準 5 2" xfId="262"/>
    <cellStyle name="標準 5 2 2" xfId="263"/>
    <cellStyle name="標準 5 3" xfId="264"/>
    <cellStyle name="標準 5 3 2" xfId="265"/>
    <cellStyle name="標準 5 4" xfId="266"/>
    <cellStyle name="標準 5 5" xfId="267"/>
    <cellStyle name="標準 5 6" xfId="268"/>
    <cellStyle name="標準 6" xfId="269"/>
    <cellStyle name="標準 6 2" xfId="270"/>
    <cellStyle name="標準 6 2 2" xfId="271"/>
    <cellStyle name="標準 6 2 2 2" xfId="272"/>
    <cellStyle name="標準 6 2 3" xfId="273"/>
    <cellStyle name="標準 6 2 3 2" xfId="274"/>
    <cellStyle name="標準 6 2 4" xfId="275"/>
    <cellStyle name="標準 6 3" xfId="276"/>
    <cellStyle name="標準 7" xfId="277"/>
    <cellStyle name="標準 7 2" xfId="278"/>
    <cellStyle name="標準 7 2 2" xfId="279"/>
    <cellStyle name="標準 7 3" xfId="280"/>
    <cellStyle name="標準 7 3 2" xfId="281"/>
    <cellStyle name="標準 7 4" xfId="282"/>
    <cellStyle name="標準 7 5" xfId="283"/>
    <cellStyle name="標準 8" xfId="284"/>
    <cellStyle name="標準 8 2" xfId="285"/>
    <cellStyle name="標準 8 2 2" xfId="286"/>
    <cellStyle name="標準 8 2 2 2" xfId="287"/>
    <cellStyle name="標準 8 2 3" xfId="288"/>
    <cellStyle name="標準 8 2 3 2" xfId="289"/>
    <cellStyle name="標準 8 2 4" xfId="290"/>
    <cellStyle name="標準 8 3" xfId="291"/>
    <cellStyle name="標準 8 3 2" xfId="292"/>
    <cellStyle name="標準 8 4" xfId="293"/>
    <cellStyle name="標準 8 4 2" xfId="294"/>
    <cellStyle name="標準 8 5" xfId="295"/>
    <cellStyle name="標準 8 6" xfId="296"/>
    <cellStyle name="標準 9" xfId="297"/>
    <cellStyle name="標準 9 2" xfId="298"/>
    <cellStyle name="標準 9 2 2" xfId="299"/>
    <cellStyle name="標準 9 3" xfId="300"/>
    <cellStyle name="標準 9 3 2" xfId="301"/>
    <cellStyle name="標準 9 4" xfId="302"/>
    <cellStyle name="標準 9 5" xfId="303"/>
    <cellStyle name="標準_H21統計原稿" xfId="304"/>
    <cellStyle name="良い" xfId="305"/>
    <cellStyle name="良い 2" xfId="306"/>
    <cellStyle name="良い 3" xfId="30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6096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19050</xdr:rowOff>
    </xdr:from>
    <xdr:to>
      <xdr:col>4</xdr:col>
      <xdr:colOff>0</xdr:colOff>
      <xdr:row>3</xdr:row>
      <xdr:rowOff>219075</xdr:rowOff>
    </xdr:to>
    <xdr:sp>
      <xdr:nvSpPr>
        <xdr:cNvPr id="2" name="Line 4"/>
        <xdr:cNvSpPr>
          <a:spLocks/>
        </xdr:cNvSpPr>
      </xdr:nvSpPr>
      <xdr:spPr>
        <a:xfrm>
          <a:off x="161925" y="609600"/>
          <a:ext cx="19812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0" y="7429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0" y="742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95250" y="7429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9525</xdr:rowOff>
    </xdr:to>
    <xdr:sp>
      <xdr:nvSpPr>
        <xdr:cNvPr id="4" name="Line 4"/>
        <xdr:cNvSpPr>
          <a:spLocks/>
        </xdr:cNvSpPr>
      </xdr:nvSpPr>
      <xdr:spPr>
        <a:xfrm>
          <a:off x="95250" y="742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9525</xdr:rowOff>
    </xdr:to>
    <xdr:sp>
      <xdr:nvSpPr>
        <xdr:cNvPr id="5" name="Line 6"/>
        <xdr:cNvSpPr>
          <a:spLocks/>
        </xdr:cNvSpPr>
      </xdr:nvSpPr>
      <xdr:spPr>
        <a:xfrm>
          <a:off x="95250" y="742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3</xdr:col>
      <xdr:colOff>819150</xdr:colOff>
      <xdr:row>5</xdr:row>
      <xdr:rowOff>209550</xdr:rowOff>
    </xdr:to>
    <xdr:sp>
      <xdr:nvSpPr>
        <xdr:cNvPr id="6" name="Line 4"/>
        <xdr:cNvSpPr>
          <a:spLocks/>
        </xdr:cNvSpPr>
      </xdr:nvSpPr>
      <xdr:spPr>
        <a:xfrm>
          <a:off x="95250" y="752475"/>
          <a:ext cx="11430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5</xdr:row>
      <xdr:rowOff>66675</xdr:rowOff>
    </xdr:from>
    <xdr:to>
      <xdr:col>5</xdr:col>
      <xdr:colOff>619125</xdr:colOff>
      <xdr:row>6</xdr:row>
      <xdr:rowOff>314325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29050" y="1200150"/>
          <a:ext cx="2286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４</a:t>
          </a:r>
        </a:p>
      </xdr:txBody>
    </xdr:sp>
    <xdr:clientData/>
  </xdr:twoCellAnchor>
  <xdr:twoCellAnchor>
    <xdr:from>
      <xdr:col>9</xdr:col>
      <xdr:colOff>104775</xdr:colOff>
      <xdr:row>5</xdr:row>
      <xdr:rowOff>66675</xdr:rowOff>
    </xdr:from>
    <xdr:to>
      <xdr:col>9</xdr:col>
      <xdr:colOff>304800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762750" y="1200150"/>
          <a:ext cx="2000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"/>
  <sheetViews>
    <sheetView showGridLines="0" tabSelected="1" zoomScalePageLayoutView="0" workbookViewId="0" topLeftCell="B1">
      <selection activeCell="E18" sqref="E18"/>
    </sheetView>
  </sheetViews>
  <sheetFormatPr defaultColWidth="9.140625" defaultRowHeight="15"/>
  <cols>
    <col min="1" max="1" width="1.1484375" style="1" customWidth="1"/>
    <col min="2" max="7" width="14.57421875" style="1" customWidth="1"/>
    <col min="8" max="8" width="0.85546875" style="1" customWidth="1"/>
    <col min="9" max="16384" width="9.00390625" style="1" customWidth="1"/>
  </cols>
  <sheetData>
    <row r="1" spans="2:7" ht="17.25">
      <c r="B1" s="403" t="s">
        <v>250</v>
      </c>
      <c r="C1" s="403"/>
      <c r="D1" s="403"/>
      <c r="E1" s="403"/>
      <c r="F1" s="403"/>
      <c r="G1" s="403"/>
    </row>
    <row r="2" ht="18" thickBot="1">
      <c r="G2" s="230" t="s">
        <v>159</v>
      </c>
    </row>
    <row r="3" spans="2:7" ht="51.75" customHeight="1">
      <c r="B3" s="2" t="s">
        <v>0</v>
      </c>
      <c r="C3" s="312" t="s">
        <v>225</v>
      </c>
      <c r="D3" s="313" t="s">
        <v>234</v>
      </c>
      <c r="E3" s="349" t="s">
        <v>242</v>
      </c>
      <c r="F3" s="262" t="s">
        <v>6</v>
      </c>
      <c r="G3" s="259" t="s">
        <v>243</v>
      </c>
    </row>
    <row r="4" spans="2:11" ht="51.75" customHeight="1">
      <c r="B4" s="3" t="s">
        <v>1</v>
      </c>
      <c r="C4" s="314">
        <v>4724</v>
      </c>
      <c r="D4" s="317">
        <v>3906</v>
      </c>
      <c r="E4" s="350">
        <v>2455</v>
      </c>
      <c r="F4" s="304">
        <v>62.9</v>
      </c>
      <c r="G4" s="305">
        <v>52</v>
      </c>
      <c r="I4" s="267"/>
      <c r="J4" s="289"/>
      <c r="K4" s="289"/>
    </row>
    <row r="5" spans="2:11" ht="51.75" customHeight="1">
      <c r="B5" s="3" t="s">
        <v>2</v>
      </c>
      <c r="C5" s="314">
        <v>7735</v>
      </c>
      <c r="D5" s="317">
        <v>1391</v>
      </c>
      <c r="E5" s="350">
        <v>2413</v>
      </c>
      <c r="F5" s="304">
        <v>173.4</v>
      </c>
      <c r="G5" s="305">
        <v>31.2</v>
      </c>
      <c r="J5" s="289"/>
      <c r="K5" s="289"/>
    </row>
    <row r="6" spans="2:11" ht="51.75" customHeight="1">
      <c r="B6" s="3" t="s">
        <v>3</v>
      </c>
      <c r="C6" s="314">
        <v>6804</v>
      </c>
      <c r="D6" s="317">
        <v>3634</v>
      </c>
      <c r="E6" s="350">
        <v>3047</v>
      </c>
      <c r="F6" s="304">
        <v>83.8</v>
      </c>
      <c r="G6" s="305">
        <v>44.8</v>
      </c>
      <c r="J6" s="289"/>
      <c r="K6" s="289"/>
    </row>
    <row r="7" spans="2:11" ht="51.75" customHeight="1" thickBot="1">
      <c r="B7" s="4" t="s">
        <v>4</v>
      </c>
      <c r="C7" s="315">
        <v>5635</v>
      </c>
      <c r="D7" s="318">
        <v>4320</v>
      </c>
      <c r="E7" s="351">
        <v>4392</v>
      </c>
      <c r="F7" s="306">
        <v>101.7</v>
      </c>
      <c r="G7" s="307">
        <v>77.9</v>
      </c>
      <c r="J7" s="289"/>
      <c r="K7" s="289"/>
    </row>
    <row r="8" spans="2:11" ht="51.75" customHeight="1" thickBot="1">
      <c r="B8" s="5" t="s">
        <v>5</v>
      </c>
      <c r="C8" s="316">
        <v>24899</v>
      </c>
      <c r="D8" s="319">
        <v>13252</v>
      </c>
      <c r="E8" s="352">
        <v>12307</v>
      </c>
      <c r="F8" s="310">
        <v>92.9</v>
      </c>
      <c r="G8" s="260">
        <v>49.4</v>
      </c>
      <c r="J8" s="289"/>
      <c r="K8" s="289"/>
    </row>
    <row r="9" spans="2:11" ht="51.75" customHeight="1">
      <c r="B9" s="6" t="s">
        <v>184</v>
      </c>
      <c r="C9" s="314">
        <v>2778</v>
      </c>
      <c r="D9" s="320">
        <v>1620</v>
      </c>
      <c r="E9" s="353">
        <v>1176</v>
      </c>
      <c r="F9" s="308">
        <v>72.6</v>
      </c>
      <c r="G9" s="309">
        <v>42.3</v>
      </c>
      <c r="J9" s="289"/>
      <c r="K9" s="289"/>
    </row>
    <row r="10" spans="2:11" ht="51.75" customHeight="1" thickBot="1">
      <c r="B10" s="261" t="s">
        <v>208</v>
      </c>
      <c r="C10" s="7">
        <v>767</v>
      </c>
      <c r="D10" s="321">
        <v>97</v>
      </c>
      <c r="E10" s="354">
        <v>8</v>
      </c>
      <c r="F10" s="306">
        <v>8.1</v>
      </c>
      <c r="G10" s="307">
        <v>1</v>
      </c>
      <c r="J10" s="289"/>
      <c r="K10" s="289"/>
    </row>
    <row r="11" ht="6.75" customHeight="1"/>
    <row r="12" spans="3:5" ht="17.25">
      <c r="C12" s="265"/>
      <c r="D12" s="9"/>
      <c r="E12" s="311"/>
    </row>
  </sheetData>
  <sheetProtection/>
  <mergeCells count="1">
    <mergeCell ref="B1:G1"/>
  </mergeCells>
  <printOptions/>
  <pageMargins left="0.75" right="0.75" top="1" bottom="1" header="0.512" footer="0.512"/>
  <pageSetup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B3:K38"/>
  <sheetViews>
    <sheetView showGridLines="0" zoomScaleSheetLayoutView="85" zoomScalePageLayoutView="0" workbookViewId="0" topLeftCell="A1">
      <selection activeCell="B21" sqref="B21"/>
    </sheetView>
  </sheetViews>
  <sheetFormatPr defaultColWidth="9.140625" defaultRowHeight="15"/>
  <cols>
    <col min="1" max="1" width="9.00390625" style="156" customWidth="1"/>
    <col min="2" max="2" width="19.140625" style="156" customWidth="1"/>
    <col min="3" max="4" width="11.7109375" style="156" customWidth="1"/>
    <col min="5" max="5" width="12.7109375" style="156" hidden="1" customWidth="1"/>
    <col min="6" max="6" width="15.421875" style="156" customWidth="1"/>
    <col min="7" max="7" width="9.421875" style="156" customWidth="1"/>
    <col min="8" max="8" width="10.8515625" style="102" bestFit="1" customWidth="1"/>
    <col min="9" max="9" width="12.57421875" style="156" customWidth="1"/>
    <col min="10" max="10" width="12.00390625" style="102" customWidth="1"/>
    <col min="11" max="11" width="8.57421875" style="156" customWidth="1"/>
    <col min="12" max="12" width="9.00390625" style="156" customWidth="1"/>
    <col min="13" max="13" width="28.140625" style="156" customWidth="1"/>
    <col min="14" max="14" width="12.28125" style="156" bestFit="1" customWidth="1"/>
    <col min="15" max="16384" width="9.00390625" style="156" customWidth="1"/>
  </cols>
  <sheetData>
    <row r="2" ht="18" thickBot="1"/>
    <row r="3" spans="2:11" ht="19.5" customHeight="1">
      <c r="B3" s="597" t="s">
        <v>76</v>
      </c>
      <c r="C3" s="599" t="s">
        <v>125</v>
      </c>
      <c r="D3" s="600"/>
      <c r="E3" s="600"/>
      <c r="F3" s="600"/>
      <c r="G3" s="600"/>
      <c r="H3" s="601"/>
      <c r="I3" s="103" t="s">
        <v>9</v>
      </c>
      <c r="J3" s="104" t="s">
        <v>6</v>
      </c>
      <c r="K3" s="105" t="s">
        <v>77</v>
      </c>
    </row>
    <row r="4" spans="2:11" ht="15" customHeight="1">
      <c r="B4" s="598"/>
      <c r="C4" s="602"/>
      <c r="D4" s="603"/>
      <c r="E4" s="603"/>
      <c r="F4" s="603"/>
      <c r="G4" s="603"/>
      <c r="H4" s="604"/>
      <c r="I4" s="106" t="s">
        <v>78</v>
      </c>
      <c r="J4" s="107"/>
      <c r="K4" s="16" t="s">
        <v>79</v>
      </c>
    </row>
    <row r="5" spans="2:11" ht="18.75" customHeight="1">
      <c r="B5" s="593"/>
      <c r="C5" s="108" t="s">
        <v>80</v>
      </c>
      <c r="D5" s="108" t="s">
        <v>81</v>
      </c>
      <c r="E5" s="109" t="s">
        <v>5</v>
      </c>
      <c r="F5" s="108" t="s">
        <v>82</v>
      </c>
      <c r="G5" s="108" t="s">
        <v>83</v>
      </c>
      <c r="H5" s="110" t="s">
        <v>84</v>
      </c>
      <c r="I5" s="106" t="s">
        <v>85</v>
      </c>
      <c r="J5" s="111"/>
      <c r="K5" s="16" t="s">
        <v>86</v>
      </c>
    </row>
    <row r="6" spans="2:11" ht="19.5" customHeight="1">
      <c r="B6" s="593"/>
      <c r="C6" s="82"/>
      <c r="D6" s="82"/>
      <c r="E6" s="82"/>
      <c r="F6" s="82"/>
      <c r="G6" s="112"/>
      <c r="H6" s="113"/>
      <c r="I6" s="106"/>
      <c r="J6" s="111"/>
      <c r="K6" s="16"/>
    </row>
    <row r="7" spans="2:11" s="120" customFormat="1" ht="24.75" customHeight="1">
      <c r="B7" s="593"/>
      <c r="C7" s="114" t="s">
        <v>87</v>
      </c>
      <c r="D7" s="114" t="s">
        <v>88</v>
      </c>
      <c r="E7" s="115" t="s">
        <v>89</v>
      </c>
      <c r="F7" s="114" t="s">
        <v>90</v>
      </c>
      <c r="G7" s="114" t="s">
        <v>91</v>
      </c>
      <c r="H7" s="116" t="s">
        <v>92</v>
      </c>
      <c r="I7" s="117" t="s">
        <v>93</v>
      </c>
      <c r="J7" s="118" t="s">
        <v>94</v>
      </c>
      <c r="K7" s="119" t="s">
        <v>95</v>
      </c>
    </row>
    <row r="8" spans="2:11" s="127" customFormat="1" ht="17.25">
      <c r="B8" s="121"/>
      <c r="C8" s="122" t="s">
        <v>96</v>
      </c>
      <c r="D8" s="122" t="s">
        <v>96</v>
      </c>
      <c r="E8" s="122"/>
      <c r="F8" s="122" t="s">
        <v>96</v>
      </c>
      <c r="G8" s="122" t="s">
        <v>97</v>
      </c>
      <c r="H8" s="123" t="s">
        <v>98</v>
      </c>
      <c r="I8" s="124" t="s">
        <v>97</v>
      </c>
      <c r="J8" s="125" t="s">
        <v>98</v>
      </c>
      <c r="K8" s="126" t="s">
        <v>99</v>
      </c>
    </row>
    <row r="9" spans="2:11" ht="15" customHeight="1">
      <c r="B9" s="584" t="s">
        <v>100</v>
      </c>
      <c r="C9" s="585">
        <v>25255</v>
      </c>
      <c r="D9" s="585">
        <v>11449</v>
      </c>
      <c r="E9" s="585">
        <f>+C9+D9</f>
        <v>36704</v>
      </c>
      <c r="F9" s="585">
        <f>C9/4+D9</f>
        <v>17762.75</v>
      </c>
      <c r="G9" s="82">
        <v>97</v>
      </c>
      <c r="H9" s="128">
        <f>ROUND(F9/(G9*K9),4)*100</f>
        <v>50.17</v>
      </c>
      <c r="I9" s="586">
        <v>17763</v>
      </c>
      <c r="J9" s="596">
        <f>ROUND(F9/I9,4)*100</f>
        <v>100</v>
      </c>
      <c r="K9" s="580">
        <v>365</v>
      </c>
    </row>
    <row r="10" spans="2:11" ht="15" customHeight="1">
      <c r="B10" s="576"/>
      <c r="C10" s="577"/>
      <c r="D10" s="577"/>
      <c r="E10" s="577"/>
      <c r="F10" s="577"/>
      <c r="G10" s="129">
        <v>97</v>
      </c>
      <c r="H10" s="130">
        <f>ROUND(F9/(G10*K9),4)*100</f>
        <v>50.17</v>
      </c>
      <c r="I10" s="579"/>
      <c r="J10" s="574"/>
      <c r="K10" s="575"/>
    </row>
    <row r="11" spans="2:11" ht="15" customHeight="1">
      <c r="B11" s="576" t="s">
        <v>101</v>
      </c>
      <c r="C11" s="577">
        <v>19006</v>
      </c>
      <c r="D11" s="577">
        <v>5140</v>
      </c>
      <c r="E11" s="577">
        <f>+C11+D11</f>
        <v>24146</v>
      </c>
      <c r="F11" s="577">
        <f>C11/4+D11</f>
        <v>9891.5</v>
      </c>
      <c r="G11" s="109">
        <v>90</v>
      </c>
      <c r="H11" s="131">
        <f>ROUND(F11/(G11*K11),4)*100</f>
        <v>30.11</v>
      </c>
      <c r="I11" s="578">
        <v>9892</v>
      </c>
      <c r="J11" s="574">
        <f>ROUND(F11/I11,4)*100</f>
        <v>99.99</v>
      </c>
      <c r="K11" s="575">
        <v>365</v>
      </c>
    </row>
    <row r="12" spans="2:11" ht="15" customHeight="1">
      <c r="B12" s="576"/>
      <c r="C12" s="577"/>
      <c r="D12" s="577"/>
      <c r="E12" s="577"/>
      <c r="F12" s="577"/>
      <c r="G12" s="129">
        <v>60</v>
      </c>
      <c r="H12" s="130">
        <f>ROUND(F11/(G12*K11),4)*100</f>
        <v>45.17</v>
      </c>
      <c r="I12" s="579"/>
      <c r="J12" s="574"/>
      <c r="K12" s="575"/>
    </row>
    <row r="13" spans="2:11" ht="15" customHeight="1">
      <c r="B13" s="576" t="s">
        <v>102</v>
      </c>
      <c r="C13" s="577">
        <v>80200</v>
      </c>
      <c r="D13" s="577">
        <v>5580</v>
      </c>
      <c r="E13" s="577">
        <f>+C13+D13</f>
        <v>85780</v>
      </c>
      <c r="F13" s="577">
        <f>C13/4+D13</f>
        <v>25630</v>
      </c>
      <c r="G13" s="109">
        <v>84</v>
      </c>
      <c r="H13" s="131">
        <f>ROUND(F13/(G13*K13),4)*100</f>
        <v>83.59</v>
      </c>
      <c r="I13" s="578">
        <v>25630</v>
      </c>
      <c r="J13" s="574">
        <f>ROUND(F13/I13,4)*100</f>
        <v>100</v>
      </c>
      <c r="K13" s="575">
        <v>365</v>
      </c>
    </row>
    <row r="14" spans="2:11" ht="15" customHeight="1">
      <c r="B14" s="576"/>
      <c r="C14" s="577"/>
      <c r="D14" s="577"/>
      <c r="E14" s="577"/>
      <c r="F14" s="577"/>
      <c r="G14" s="129">
        <v>83</v>
      </c>
      <c r="H14" s="130">
        <f>ROUND(F13/(G14*K13),4)*100</f>
        <v>84.6</v>
      </c>
      <c r="I14" s="579"/>
      <c r="J14" s="574"/>
      <c r="K14" s="575"/>
    </row>
    <row r="15" spans="2:11" ht="15" customHeight="1">
      <c r="B15" s="576" t="s">
        <v>103</v>
      </c>
      <c r="C15" s="577">
        <v>7020</v>
      </c>
      <c r="D15" s="577">
        <v>11391</v>
      </c>
      <c r="E15" s="577">
        <f>+C15+D15</f>
        <v>18411</v>
      </c>
      <c r="F15" s="577">
        <f>C15/4+D15</f>
        <v>13146</v>
      </c>
      <c r="G15" s="109">
        <v>82</v>
      </c>
      <c r="H15" s="131">
        <f>ROUND(F15/(G15*K15),4)*100</f>
        <v>44.41</v>
      </c>
      <c r="I15" s="578">
        <v>13146</v>
      </c>
      <c r="J15" s="574">
        <f>ROUND(F15/I15,4)*100</f>
        <v>100</v>
      </c>
      <c r="K15" s="575">
        <v>361</v>
      </c>
    </row>
    <row r="16" spans="2:11" ht="15" customHeight="1">
      <c r="B16" s="576"/>
      <c r="C16" s="577"/>
      <c r="D16" s="577"/>
      <c r="E16" s="577"/>
      <c r="F16" s="577"/>
      <c r="G16" s="129">
        <v>82</v>
      </c>
      <c r="H16" s="130">
        <f>ROUND(F15/(G16*K15),4)*100</f>
        <v>44.41</v>
      </c>
      <c r="I16" s="579"/>
      <c r="J16" s="574"/>
      <c r="K16" s="575"/>
    </row>
    <row r="17" spans="2:11" ht="15" customHeight="1">
      <c r="B17" s="593" t="s">
        <v>5</v>
      </c>
      <c r="C17" s="577">
        <f>SUM(C9:C16)</f>
        <v>131481</v>
      </c>
      <c r="D17" s="577">
        <f>SUM(D9:D16)</f>
        <v>33560</v>
      </c>
      <c r="E17" s="577">
        <f>+C17+D17</f>
        <v>165041</v>
      </c>
      <c r="F17" s="577">
        <f>SUM(F9:F16)</f>
        <v>66430.25</v>
      </c>
      <c r="G17" s="109">
        <f>SUM(G9,G11,G13,G15)</f>
        <v>353</v>
      </c>
      <c r="H17" s="131">
        <f>ROUND(F17/(G17*K17),4)*100</f>
        <v>51.7</v>
      </c>
      <c r="I17" s="589">
        <f>SUM(I9:I16)</f>
        <v>66431</v>
      </c>
      <c r="J17" s="574">
        <f>ROUND(F17/I17,4)*100</f>
        <v>100</v>
      </c>
      <c r="K17" s="575">
        <v>364</v>
      </c>
    </row>
    <row r="18" spans="2:11" ht="15" customHeight="1" thickBot="1">
      <c r="B18" s="594"/>
      <c r="C18" s="595"/>
      <c r="D18" s="595"/>
      <c r="E18" s="595"/>
      <c r="F18" s="595"/>
      <c r="G18" s="132">
        <f>SUM(G10,G12,G14,G16)</f>
        <v>322</v>
      </c>
      <c r="H18" s="133">
        <f>ROUND(F17/(G18*K17),4)*100</f>
        <v>56.68</v>
      </c>
      <c r="I18" s="590"/>
      <c r="J18" s="591"/>
      <c r="K18" s="592"/>
    </row>
    <row r="19" ht="17.25">
      <c r="H19" s="156" t="s">
        <v>104</v>
      </c>
    </row>
    <row r="21" spans="7:10" ht="26.25" customHeight="1">
      <c r="G21" s="581" t="s">
        <v>105</v>
      </c>
      <c r="H21" s="581"/>
      <c r="I21" s="582" t="s">
        <v>106</v>
      </c>
      <c r="J21" s="582"/>
    </row>
    <row r="22" spans="7:10" ht="26.25" customHeight="1">
      <c r="G22" s="581"/>
      <c r="H22" s="581"/>
      <c r="I22" s="583" t="s">
        <v>107</v>
      </c>
      <c r="J22" s="583"/>
    </row>
    <row r="27" ht="17.25">
      <c r="B27" s="156" t="s">
        <v>74</v>
      </c>
    </row>
    <row r="28" spans="2:11" ht="15" customHeight="1">
      <c r="B28" s="584" t="s">
        <v>110</v>
      </c>
      <c r="C28" s="585">
        <v>2837</v>
      </c>
      <c r="D28" s="585">
        <v>2721</v>
      </c>
      <c r="E28" s="585">
        <f>+C28+D28</f>
        <v>5558</v>
      </c>
      <c r="F28" s="585">
        <f>INT(C28/4+D28)</f>
        <v>3430</v>
      </c>
      <c r="G28" s="82">
        <v>180</v>
      </c>
      <c r="H28" s="128">
        <f>ROUND(F28/(G28*K28),4)*100</f>
        <v>5.220000000000001</v>
      </c>
      <c r="I28" s="586">
        <v>3205</v>
      </c>
      <c r="J28" s="587">
        <f>ROUND(F28/I28,4)*100</f>
        <v>107.02000000000001</v>
      </c>
      <c r="K28" s="580">
        <v>365</v>
      </c>
    </row>
    <row r="29" spans="2:11" ht="15" customHeight="1">
      <c r="B29" s="576"/>
      <c r="C29" s="577"/>
      <c r="D29" s="577"/>
      <c r="E29" s="577"/>
      <c r="F29" s="577"/>
      <c r="G29" s="129">
        <v>104</v>
      </c>
      <c r="H29" s="130">
        <f>ROUND(F28/(G29*K28),4)*100</f>
        <v>9.04</v>
      </c>
      <c r="I29" s="579"/>
      <c r="J29" s="588"/>
      <c r="K29" s="575"/>
    </row>
    <row r="30" spans="2:11" ht="15" customHeight="1">
      <c r="B30" s="576" t="s">
        <v>111</v>
      </c>
      <c r="C30" s="577">
        <v>6788</v>
      </c>
      <c r="D30" s="577">
        <v>8105</v>
      </c>
      <c r="E30" s="577">
        <f>+C30+D30</f>
        <v>14893</v>
      </c>
      <c r="F30" s="577">
        <f>INT(C30/4+D30)</f>
        <v>9802</v>
      </c>
      <c r="G30" s="109">
        <v>127</v>
      </c>
      <c r="H30" s="131">
        <f>ROUND(F30/(G30*K30),4)*100</f>
        <v>21.740000000000002</v>
      </c>
      <c r="I30" s="578">
        <v>10797</v>
      </c>
      <c r="J30" s="574">
        <f>ROUND(F30/I30,4)*100</f>
        <v>90.78</v>
      </c>
      <c r="K30" s="575">
        <v>355</v>
      </c>
    </row>
    <row r="31" spans="2:11" ht="15" customHeight="1">
      <c r="B31" s="576"/>
      <c r="C31" s="577"/>
      <c r="D31" s="577"/>
      <c r="E31" s="577"/>
      <c r="F31" s="577"/>
      <c r="G31" s="129">
        <v>89</v>
      </c>
      <c r="H31" s="130">
        <f>ROUND(F30/(G31*K30),4)*100</f>
        <v>31.019999999999996</v>
      </c>
      <c r="I31" s="579"/>
      <c r="J31" s="574"/>
      <c r="K31" s="575"/>
    </row>
    <row r="32" spans="2:11" ht="15" customHeight="1">
      <c r="B32" s="576" t="s">
        <v>112</v>
      </c>
      <c r="C32" s="577">
        <v>337</v>
      </c>
      <c r="D32" s="577">
        <v>2047</v>
      </c>
      <c r="E32" s="577">
        <f>+C32+D32</f>
        <v>2384</v>
      </c>
      <c r="F32" s="577">
        <f>INT(C32/4+D32)</f>
        <v>2131</v>
      </c>
      <c r="G32" s="109">
        <v>60</v>
      </c>
      <c r="H32" s="131">
        <f>ROUND(F32/(G32*K32),4)*100</f>
        <v>14.21</v>
      </c>
      <c r="I32" s="578">
        <v>2252</v>
      </c>
      <c r="J32" s="574">
        <f>ROUND(F32/I32,4)*100</f>
        <v>94.63000000000001</v>
      </c>
      <c r="K32" s="575">
        <v>250</v>
      </c>
    </row>
    <row r="33" spans="2:11" ht="15" customHeight="1">
      <c r="B33" s="576"/>
      <c r="C33" s="577"/>
      <c r="D33" s="577"/>
      <c r="E33" s="577"/>
      <c r="F33" s="577"/>
      <c r="G33" s="129">
        <v>60</v>
      </c>
      <c r="H33" s="130">
        <f>ROUND(F32/(G33*K32),4)*100</f>
        <v>14.21</v>
      </c>
      <c r="I33" s="579"/>
      <c r="J33" s="574"/>
      <c r="K33" s="575"/>
    </row>
    <row r="34" spans="2:11" ht="15" customHeight="1">
      <c r="B34" s="576" t="s">
        <v>113</v>
      </c>
      <c r="C34" s="577">
        <v>252</v>
      </c>
      <c r="D34" s="577">
        <v>5261</v>
      </c>
      <c r="E34" s="577">
        <f>+C34+D34</f>
        <v>5513</v>
      </c>
      <c r="F34" s="577">
        <f>INT(C34/4+D34)</f>
        <v>5324</v>
      </c>
      <c r="G34" s="109">
        <v>85</v>
      </c>
      <c r="H34" s="131">
        <f>ROUND(F34/(G34*K34),4)*100</f>
        <v>18.16</v>
      </c>
      <c r="I34" s="578">
        <v>5854</v>
      </c>
      <c r="J34" s="574">
        <f>ROUND(F34/I34,4)*100</f>
        <v>90.95</v>
      </c>
      <c r="K34" s="575">
        <v>345</v>
      </c>
    </row>
    <row r="35" spans="2:11" ht="15" customHeight="1">
      <c r="B35" s="576"/>
      <c r="C35" s="577"/>
      <c r="D35" s="577"/>
      <c r="E35" s="577"/>
      <c r="F35" s="577"/>
      <c r="G35" s="129">
        <v>85</v>
      </c>
      <c r="H35" s="130">
        <f>ROUND(F34/(G35*K34),4)*100</f>
        <v>18.16</v>
      </c>
      <c r="I35" s="579"/>
      <c r="J35" s="574"/>
      <c r="K35" s="575"/>
    </row>
    <row r="37" ht="17.25">
      <c r="B37" s="156" t="s">
        <v>108</v>
      </c>
    </row>
    <row r="38" ht="17.25">
      <c r="B38" s="156" t="s">
        <v>109</v>
      </c>
    </row>
  </sheetData>
  <sheetProtection/>
  <mergeCells count="77">
    <mergeCell ref="B3:B7"/>
    <mergeCell ref="C3:H4"/>
    <mergeCell ref="B9:B10"/>
    <mergeCell ref="C9:C10"/>
    <mergeCell ref="D9:D10"/>
    <mergeCell ref="E9:E10"/>
    <mergeCell ref="F9:F10"/>
    <mergeCell ref="I9:I10"/>
    <mergeCell ref="J9:J10"/>
    <mergeCell ref="K9:K10"/>
    <mergeCell ref="B11:B12"/>
    <mergeCell ref="C11:C12"/>
    <mergeCell ref="D11:D12"/>
    <mergeCell ref="E11:E12"/>
    <mergeCell ref="F11:F12"/>
    <mergeCell ref="I11:I12"/>
    <mergeCell ref="J11:J12"/>
    <mergeCell ref="K11:K12"/>
    <mergeCell ref="B13:B14"/>
    <mergeCell ref="C13:C14"/>
    <mergeCell ref="D13:D14"/>
    <mergeCell ref="E13:E14"/>
    <mergeCell ref="F13:F14"/>
    <mergeCell ref="I13:I14"/>
    <mergeCell ref="J13:J14"/>
    <mergeCell ref="K13:K14"/>
    <mergeCell ref="J15:J16"/>
    <mergeCell ref="K15:K16"/>
    <mergeCell ref="I17:I18"/>
    <mergeCell ref="J17:J18"/>
    <mergeCell ref="K17:K18"/>
    <mergeCell ref="B15:B16"/>
    <mergeCell ref="C15:C16"/>
    <mergeCell ref="D15:D16"/>
    <mergeCell ref="E15:E16"/>
    <mergeCell ref="F15:F16"/>
    <mergeCell ref="I15:I16"/>
    <mergeCell ref="B17:B18"/>
    <mergeCell ref="C17:C18"/>
    <mergeCell ref="D17:D18"/>
    <mergeCell ref="E17:E18"/>
    <mergeCell ref="F17:F18"/>
    <mergeCell ref="G21:H22"/>
    <mergeCell ref="I21:J21"/>
    <mergeCell ref="I22:J22"/>
    <mergeCell ref="B28:B29"/>
    <mergeCell ref="C28:C29"/>
    <mergeCell ref="D28:D29"/>
    <mergeCell ref="E28:E29"/>
    <mergeCell ref="F28:F29"/>
    <mergeCell ref="I28:I29"/>
    <mergeCell ref="J28:J29"/>
    <mergeCell ref="K28:K29"/>
    <mergeCell ref="B30:B31"/>
    <mergeCell ref="C30:C31"/>
    <mergeCell ref="D30:D31"/>
    <mergeCell ref="E30:E31"/>
    <mergeCell ref="F30:F31"/>
    <mergeCell ref="I30:I31"/>
    <mergeCell ref="J30:J31"/>
    <mergeCell ref="K30:K31"/>
    <mergeCell ref="J32:J33"/>
    <mergeCell ref="K32:K33"/>
    <mergeCell ref="B34:B35"/>
    <mergeCell ref="C34:C35"/>
    <mergeCell ref="D34:D35"/>
    <mergeCell ref="E34:E35"/>
    <mergeCell ref="F34:F35"/>
    <mergeCell ref="I34:I35"/>
    <mergeCell ref="J34:J35"/>
    <mergeCell ref="K34:K35"/>
    <mergeCell ref="B32:B33"/>
    <mergeCell ref="C32:C33"/>
    <mergeCell ref="D32:D33"/>
    <mergeCell ref="E32:E33"/>
    <mergeCell ref="F32:F33"/>
    <mergeCell ref="I32:I3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2:O14"/>
  <sheetViews>
    <sheetView showGridLines="0" zoomScaleSheetLayoutView="115" zoomScalePageLayoutView="0" workbookViewId="0" topLeftCell="A1">
      <selection activeCell="F11" sqref="F11"/>
    </sheetView>
  </sheetViews>
  <sheetFormatPr defaultColWidth="9.140625" defaultRowHeight="15"/>
  <cols>
    <col min="1" max="1" width="7.421875" style="134" customWidth="1"/>
    <col min="2" max="2" width="10.00390625" style="134" customWidth="1"/>
    <col min="3" max="5" width="6.140625" style="134" customWidth="1"/>
    <col min="6" max="6" width="6.140625" style="146" customWidth="1"/>
    <col min="7" max="14" width="6.140625" style="134" customWidth="1"/>
    <col min="15" max="15" width="7.421875" style="134" customWidth="1"/>
    <col min="16" max="16384" width="9.00390625" style="134" customWidth="1"/>
  </cols>
  <sheetData>
    <row r="2" spans="1:15" ht="15" thickBot="1">
      <c r="A2" s="136"/>
      <c r="B2" s="136"/>
      <c r="C2" s="136"/>
      <c r="D2" s="136"/>
      <c r="E2" s="136"/>
      <c r="F2" s="138"/>
      <c r="G2" s="136"/>
      <c r="H2" s="136"/>
      <c r="I2" s="136"/>
      <c r="J2" s="136"/>
      <c r="K2" s="136"/>
      <c r="L2" s="136"/>
      <c r="M2" s="136"/>
      <c r="N2" s="136"/>
      <c r="O2" s="137" t="s">
        <v>118</v>
      </c>
    </row>
    <row r="3" spans="1:15" ht="14.25">
      <c r="A3" s="605" t="s">
        <v>119</v>
      </c>
      <c r="B3" s="606"/>
      <c r="C3" s="139" t="s">
        <v>59</v>
      </c>
      <c r="D3" s="139" t="s">
        <v>37</v>
      </c>
      <c r="E3" s="139" t="s">
        <v>38</v>
      </c>
      <c r="F3" s="139" t="s">
        <v>39</v>
      </c>
      <c r="G3" s="139" t="s">
        <v>40</v>
      </c>
      <c r="H3" s="139" t="s">
        <v>41</v>
      </c>
      <c r="I3" s="139" t="s">
        <v>42</v>
      </c>
      <c r="J3" s="139" t="s">
        <v>43</v>
      </c>
      <c r="K3" s="139" t="s">
        <v>44</v>
      </c>
      <c r="L3" s="139" t="s">
        <v>120</v>
      </c>
      <c r="M3" s="139" t="s">
        <v>115</v>
      </c>
      <c r="N3" s="139" t="s">
        <v>121</v>
      </c>
      <c r="O3" s="140" t="s">
        <v>117</v>
      </c>
    </row>
    <row r="4" spans="1:15" ht="14.25">
      <c r="A4" s="607" t="s">
        <v>122</v>
      </c>
      <c r="B4" s="141" t="s">
        <v>127</v>
      </c>
      <c r="C4" s="142">
        <f>C11/1000</f>
        <v>444.646</v>
      </c>
      <c r="D4" s="142">
        <f aca="true" t="shared" si="0" ref="D4:O4">D11/1000</f>
        <v>389.59</v>
      </c>
      <c r="E4" s="142">
        <f t="shared" si="0"/>
        <v>503.723</v>
      </c>
      <c r="F4" s="142">
        <f t="shared" si="0"/>
        <v>492.055</v>
      </c>
      <c r="G4" s="142">
        <f>G11/1000</f>
        <v>562.557</v>
      </c>
      <c r="H4" s="142">
        <f t="shared" si="0"/>
        <v>501.23</v>
      </c>
      <c r="I4" s="142">
        <f t="shared" si="0"/>
        <v>567.779</v>
      </c>
      <c r="J4" s="142">
        <f t="shared" si="0"/>
        <v>691.016</v>
      </c>
      <c r="K4" s="142">
        <f t="shared" si="0"/>
        <v>545.384</v>
      </c>
      <c r="L4" s="142">
        <f t="shared" si="0"/>
        <v>570.307</v>
      </c>
      <c r="M4" s="142">
        <f t="shared" si="0"/>
        <v>531.791</v>
      </c>
      <c r="N4" s="142">
        <f t="shared" si="0"/>
        <v>479.652</v>
      </c>
      <c r="O4" s="154">
        <f t="shared" si="0"/>
        <v>6279.73</v>
      </c>
    </row>
    <row r="5" spans="1:15" ht="14.25">
      <c r="A5" s="608"/>
      <c r="B5" s="141" t="s">
        <v>124</v>
      </c>
      <c r="C5" s="142">
        <f aca="true" t="shared" si="1" ref="C5:O5">C12/1000</f>
        <v>416.041</v>
      </c>
      <c r="D5" s="142">
        <f t="shared" si="1"/>
        <v>411.986</v>
      </c>
      <c r="E5" s="142">
        <f t="shared" si="1"/>
        <v>481.761</v>
      </c>
      <c r="F5" s="142">
        <f t="shared" si="1"/>
        <v>476.579</v>
      </c>
      <c r="G5" s="142">
        <f t="shared" si="1"/>
        <v>561.459</v>
      </c>
      <c r="H5" s="142">
        <f t="shared" si="1"/>
        <v>493.378</v>
      </c>
      <c r="I5" s="142">
        <f t="shared" si="1"/>
        <v>565.552</v>
      </c>
      <c r="J5" s="142">
        <f t="shared" si="1"/>
        <v>671.684</v>
      </c>
      <c r="K5" s="142">
        <f t="shared" si="1"/>
        <v>520.548</v>
      </c>
      <c r="L5" s="142">
        <f t="shared" si="1"/>
        <v>562.951</v>
      </c>
      <c r="M5" s="142">
        <f t="shared" si="1"/>
        <v>521.348</v>
      </c>
      <c r="N5" s="142">
        <f t="shared" si="1"/>
        <v>477.061</v>
      </c>
      <c r="O5" s="154">
        <f t="shared" si="1"/>
        <v>6160.348</v>
      </c>
    </row>
    <row r="6" spans="1:15" ht="15" thickBot="1">
      <c r="A6" s="609"/>
      <c r="B6" s="143" t="s">
        <v>114</v>
      </c>
      <c r="C6" s="144">
        <f>ROUND(C4/C5*100,1)</f>
        <v>106.9</v>
      </c>
      <c r="D6" s="144">
        <f aca="true" t="shared" si="2" ref="D6:O6">ROUND(D4/D5*100,1)</f>
        <v>94.6</v>
      </c>
      <c r="E6" s="144">
        <f t="shared" si="2"/>
        <v>104.6</v>
      </c>
      <c r="F6" s="144">
        <f t="shared" si="2"/>
        <v>103.2</v>
      </c>
      <c r="G6" s="144">
        <f t="shared" si="2"/>
        <v>100.2</v>
      </c>
      <c r="H6" s="144">
        <f t="shared" si="2"/>
        <v>101.6</v>
      </c>
      <c r="I6" s="144">
        <f t="shared" si="2"/>
        <v>100.4</v>
      </c>
      <c r="J6" s="144">
        <f t="shared" si="2"/>
        <v>102.9</v>
      </c>
      <c r="K6" s="144">
        <f t="shared" si="2"/>
        <v>104.8</v>
      </c>
      <c r="L6" s="144">
        <f t="shared" si="2"/>
        <v>101.3</v>
      </c>
      <c r="M6" s="144">
        <f t="shared" si="2"/>
        <v>102</v>
      </c>
      <c r="N6" s="144">
        <f t="shared" si="2"/>
        <v>100.5</v>
      </c>
      <c r="O6" s="155">
        <f t="shared" si="2"/>
        <v>101.9</v>
      </c>
    </row>
    <row r="7" spans="1:15" ht="14.25">
      <c r="A7" s="136"/>
      <c r="B7" s="136"/>
      <c r="C7" s="136"/>
      <c r="D7" s="136"/>
      <c r="E7" s="136"/>
      <c r="F7" s="138"/>
      <c r="G7" s="136"/>
      <c r="H7" s="136"/>
      <c r="I7" s="136"/>
      <c r="J7" s="136"/>
      <c r="K7" s="136"/>
      <c r="L7" s="136"/>
      <c r="M7" s="136"/>
      <c r="N7" s="136"/>
      <c r="O7" s="135" t="s">
        <v>123</v>
      </c>
    </row>
    <row r="9" spans="1:15" ht="21" customHeight="1" thickBot="1">
      <c r="A9" s="136"/>
      <c r="B9" s="136"/>
      <c r="C9" s="136"/>
      <c r="D9" s="136"/>
      <c r="E9" s="136"/>
      <c r="F9" s="138"/>
      <c r="G9" s="136"/>
      <c r="H9" s="136"/>
      <c r="I9" s="136"/>
      <c r="J9" s="136"/>
      <c r="K9" s="136"/>
      <c r="L9" s="136"/>
      <c r="M9" s="136"/>
      <c r="N9" s="136"/>
      <c r="O9" s="137" t="s">
        <v>116</v>
      </c>
    </row>
    <row r="10" spans="1:15" s="145" customFormat="1" ht="18" customHeight="1">
      <c r="A10" s="605" t="s">
        <v>119</v>
      </c>
      <c r="B10" s="606"/>
      <c r="C10" s="139" t="s">
        <v>59</v>
      </c>
      <c r="D10" s="139" t="s">
        <v>37</v>
      </c>
      <c r="E10" s="139" t="s">
        <v>38</v>
      </c>
      <c r="F10" s="139" t="s">
        <v>39</v>
      </c>
      <c r="G10" s="139" t="s">
        <v>40</v>
      </c>
      <c r="H10" s="139" t="s">
        <v>41</v>
      </c>
      <c r="I10" s="139" t="s">
        <v>42</v>
      </c>
      <c r="J10" s="139" t="s">
        <v>43</v>
      </c>
      <c r="K10" s="139" t="s">
        <v>44</v>
      </c>
      <c r="L10" s="139" t="s">
        <v>120</v>
      </c>
      <c r="M10" s="139" t="s">
        <v>115</v>
      </c>
      <c r="N10" s="139" t="s">
        <v>121</v>
      </c>
      <c r="O10" s="140" t="s">
        <v>117</v>
      </c>
    </row>
    <row r="11" spans="1:15" s="145" customFormat="1" ht="18" customHeight="1">
      <c r="A11" s="607" t="s">
        <v>122</v>
      </c>
      <c r="B11" s="141" t="s">
        <v>127</v>
      </c>
      <c r="C11" s="142">
        <v>444646</v>
      </c>
      <c r="D11" s="142">
        <v>389590</v>
      </c>
      <c r="E11" s="142">
        <v>503723</v>
      </c>
      <c r="F11" s="142">
        <v>492055</v>
      </c>
      <c r="G11" s="142">
        <v>562557</v>
      </c>
      <c r="H11" s="142">
        <v>501230</v>
      </c>
      <c r="I11" s="142">
        <v>567779</v>
      </c>
      <c r="J11" s="142">
        <v>691016</v>
      </c>
      <c r="K11" s="142">
        <v>545384</v>
      </c>
      <c r="L11" s="142">
        <v>570307</v>
      </c>
      <c r="M11" s="142">
        <v>531791</v>
      </c>
      <c r="N11" s="142">
        <v>479652</v>
      </c>
      <c r="O11" s="142">
        <f>SUM(C11:N11)</f>
        <v>6279730</v>
      </c>
    </row>
    <row r="12" spans="1:15" s="145" customFormat="1" ht="18" customHeight="1">
      <c r="A12" s="608"/>
      <c r="B12" s="141" t="s">
        <v>124</v>
      </c>
      <c r="C12" s="142">
        <v>416041</v>
      </c>
      <c r="D12" s="142">
        <v>411986</v>
      </c>
      <c r="E12" s="142">
        <v>481761</v>
      </c>
      <c r="F12" s="142">
        <v>476579</v>
      </c>
      <c r="G12" s="142">
        <v>561459</v>
      </c>
      <c r="H12" s="142">
        <v>493378</v>
      </c>
      <c r="I12" s="142">
        <v>565552</v>
      </c>
      <c r="J12" s="142">
        <v>671684</v>
      </c>
      <c r="K12" s="142">
        <v>520548</v>
      </c>
      <c r="L12" s="142">
        <v>562951</v>
      </c>
      <c r="M12" s="142">
        <v>521348</v>
      </c>
      <c r="N12" s="142">
        <v>477061</v>
      </c>
      <c r="O12" s="142">
        <f>SUM(C12:N12)</f>
        <v>6160348</v>
      </c>
    </row>
    <row r="13" spans="1:15" s="145" customFormat="1" ht="18" customHeight="1" thickBot="1">
      <c r="A13" s="609"/>
      <c r="B13" s="143" t="s">
        <v>114</v>
      </c>
      <c r="C13" s="144">
        <f>ROUND(C11/C12*100,1)</f>
        <v>106.9</v>
      </c>
      <c r="D13" s="144">
        <f aca="true" t="shared" si="3" ref="D13:O13">ROUND(D11/D12*100,1)</f>
        <v>94.6</v>
      </c>
      <c r="E13" s="144">
        <f t="shared" si="3"/>
        <v>104.6</v>
      </c>
      <c r="F13" s="144">
        <f t="shared" si="3"/>
        <v>103.2</v>
      </c>
      <c r="G13" s="144">
        <f t="shared" si="3"/>
        <v>100.2</v>
      </c>
      <c r="H13" s="144">
        <f t="shared" si="3"/>
        <v>101.6</v>
      </c>
      <c r="I13" s="144">
        <f t="shared" si="3"/>
        <v>100.4</v>
      </c>
      <c r="J13" s="144">
        <f t="shared" si="3"/>
        <v>102.9</v>
      </c>
      <c r="K13" s="144">
        <f t="shared" si="3"/>
        <v>104.8</v>
      </c>
      <c r="L13" s="144">
        <f t="shared" si="3"/>
        <v>101.3</v>
      </c>
      <c r="M13" s="144">
        <f t="shared" si="3"/>
        <v>102</v>
      </c>
      <c r="N13" s="144">
        <f t="shared" si="3"/>
        <v>100.5</v>
      </c>
      <c r="O13" s="144">
        <f t="shared" si="3"/>
        <v>101.9</v>
      </c>
    </row>
    <row r="14" spans="1:15" ht="18" customHeight="1">
      <c r="A14" s="136"/>
      <c r="B14" s="136"/>
      <c r="C14" s="136"/>
      <c r="D14" s="136"/>
      <c r="E14" s="136"/>
      <c r="F14" s="138"/>
      <c r="G14" s="136"/>
      <c r="H14" s="136"/>
      <c r="I14" s="136"/>
      <c r="J14" s="136"/>
      <c r="K14" s="136"/>
      <c r="L14" s="136"/>
      <c r="M14" s="136"/>
      <c r="N14" s="136"/>
      <c r="O14" s="135" t="s">
        <v>123</v>
      </c>
    </row>
  </sheetData>
  <sheetProtection/>
  <mergeCells count="4">
    <mergeCell ref="A3:B3"/>
    <mergeCell ref="A4:A6"/>
    <mergeCell ref="A10:B10"/>
    <mergeCell ref="A11:A1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85" zoomScaleNormal="85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S9" sqref="S9"/>
    </sheetView>
  </sheetViews>
  <sheetFormatPr defaultColWidth="9.140625" defaultRowHeight="15"/>
  <cols>
    <col min="1" max="1" width="2.28125" style="42" customWidth="1"/>
    <col min="2" max="3" width="5.00390625" style="42" customWidth="1"/>
    <col min="4" max="4" width="19.8515625" style="42" customWidth="1"/>
    <col min="5" max="5" width="11.28125" style="42" customWidth="1"/>
    <col min="6" max="6" width="2.00390625" style="42" customWidth="1"/>
    <col min="7" max="7" width="7.57421875" style="42" customWidth="1"/>
    <col min="8" max="8" width="2.00390625" style="42" customWidth="1"/>
    <col min="9" max="9" width="11.28125" style="42" customWidth="1"/>
    <col min="10" max="10" width="2.00390625" style="42" customWidth="1"/>
    <col min="11" max="11" width="7.57421875" style="42" customWidth="1"/>
    <col min="12" max="12" width="2.00390625" style="42" customWidth="1"/>
    <col min="13" max="13" width="17.8515625" style="42" customWidth="1"/>
    <col min="14" max="14" width="2.421875" style="42" customWidth="1"/>
    <col min="15" max="15" width="2.28125" style="42" customWidth="1"/>
    <col min="16" max="245" width="9.00390625" style="42" customWidth="1"/>
    <col min="246" max="247" width="5.00390625" style="42" customWidth="1"/>
    <col min="248" max="248" width="19.8515625" style="42" customWidth="1"/>
    <col min="249" max="249" width="11.28125" style="42" customWidth="1"/>
    <col min="250" max="250" width="2.421875" style="42" customWidth="1"/>
    <col min="251" max="251" width="7.57421875" style="42" customWidth="1"/>
    <col min="252" max="252" width="2.421875" style="42" customWidth="1"/>
    <col min="253" max="253" width="11.28125" style="42" customWidth="1"/>
    <col min="254" max="254" width="2.421875" style="42" customWidth="1"/>
    <col min="255" max="255" width="7.57421875" style="42" customWidth="1"/>
    <col min="256" max="16384" width="2.421875" style="42" customWidth="1"/>
  </cols>
  <sheetData>
    <row r="1" spans="2:13" s="37" customFormat="1" ht="23.25" customHeight="1">
      <c r="B1" s="20" t="s">
        <v>191</v>
      </c>
      <c r="C1" s="20"/>
      <c r="D1" s="20"/>
      <c r="E1" s="34"/>
      <c r="F1" s="20"/>
      <c r="G1" s="35"/>
      <c r="H1" s="20"/>
      <c r="I1" s="34"/>
      <c r="J1" s="20"/>
      <c r="K1" s="35"/>
      <c r="L1" s="20"/>
      <c r="M1" s="36"/>
    </row>
    <row r="2" spans="2:14" s="40" customFormat="1" ht="23.25" customHeight="1" thickBot="1">
      <c r="B2" s="21"/>
      <c r="C2" s="21"/>
      <c r="D2" s="21"/>
      <c r="E2" s="38"/>
      <c r="F2" s="21"/>
      <c r="G2" s="39"/>
      <c r="H2" s="21"/>
      <c r="I2" s="38"/>
      <c r="J2" s="21"/>
      <c r="K2" s="39"/>
      <c r="L2" s="21"/>
      <c r="M2" s="22"/>
      <c r="N2" s="176" t="s">
        <v>126</v>
      </c>
    </row>
    <row r="3" spans="2:14" ht="21.75" customHeight="1">
      <c r="B3" s="41"/>
      <c r="C3" s="14"/>
      <c r="D3" s="13" t="s">
        <v>15</v>
      </c>
      <c r="E3" s="420" t="s">
        <v>235</v>
      </c>
      <c r="F3" s="421"/>
      <c r="G3" s="421"/>
      <c r="H3" s="415"/>
      <c r="I3" s="425" t="s">
        <v>244</v>
      </c>
      <c r="J3" s="426"/>
      <c r="K3" s="426"/>
      <c r="L3" s="427"/>
      <c r="M3" s="407" t="s">
        <v>29</v>
      </c>
      <c r="N3" s="408"/>
    </row>
    <row r="4" spans="2:14" ht="21.75" customHeight="1" thickBot="1">
      <c r="B4" s="26" t="s">
        <v>16</v>
      </c>
      <c r="C4" s="27"/>
      <c r="D4" s="27"/>
      <c r="E4" s="422"/>
      <c r="F4" s="423"/>
      <c r="G4" s="423"/>
      <c r="H4" s="424"/>
      <c r="I4" s="428"/>
      <c r="J4" s="429"/>
      <c r="K4" s="429"/>
      <c r="L4" s="430"/>
      <c r="M4" s="409"/>
      <c r="N4" s="410"/>
    </row>
    <row r="5" spans="2:14" ht="33" customHeight="1" thickBot="1">
      <c r="B5" s="404" t="s">
        <v>30</v>
      </c>
      <c r="C5" s="405"/>
      <c r="D5" s="406"/>
      <c r="E5" s="43">
        <v>5852</v>
      </c>
      <c r="F5" s="44" t="s">
        <v>18</v>
      </c>
      <c r="G5" s="45">
        <v>44.2</v>
      </c>
      <c r="H5" s="46" t="s">
        <v>31</v>
      </c>
      <c r="I5" s="43">
        <v>5624</v>
      </c>
      <c r="J5" s="44" t="s">
        <v>18</v>
      </c>
      <c r="K5" s="355">
        <v>45.7</v>
      </c>
      <c r="L5" s="356" t="s">
        <v>11</v>
      </c>
      <c r="M5" s="47">
        <v>96.1</v>
      </c>
      <c r="N5" s="48"/>
    </row>
    <row r="6" spans="2:14" ht="33" customHeight="1" thickBot="1">
      <c r="B6" s="404" t="s">
        <v>32</v>
      </c>
      <c r="C6" s="405"/>
      <c r="D6" s="406"/>
      <c r="E6" s="43">
        <v>7400</v>
      </c>
      <c r="F6" s="44" t="s">
        <v>18</v>
      </c>
      <c r="G6" s="45">
        <v>55.8</v>
      </c>
      <c r="H6" s="46" t="s">
        <v>26</v>
      </c>
      <c r="I6" s="43">
        <v>6683</v>
      </c>
      <c r="J6" s="44" t="s">
        <v>18</v>
      </c>
      <c r="K6" s="355">
        <v>54.3</v>
      </c>
      <c r="L6" s="356" t="s">
        <v>11</v>
      </c>
      <c r="M6" s="47">
        <v>90.3</v>
      </c>
      <c r="N6" s="48"/>
    </row>
    <row r="7" spans="2:14" ht="33" customHeight="1">
      <c r="B7" s="411" t="s">
        <v>33</v>
      </c>
      <c r="C7" s="49"/>
      <c r="D7" s="50" t="s">
        <v>34</v>
      </c>
      <c r="E7" s="51">
        <v>1048</v>
      </c>
      <c r="F7" s="52" t="s">
        <v>18</v>
      </c>
      <c r="G7" s="53">
        <v>7.9</v>
      </c>
      <c r="H7" s="54" t="s">
        <v>26</v>
      </c>
      <c r="I7" s="51">
        <v>943</v>
      </c>
      <c r="J7" s="52" t="s">
        <v>18</v>
      </c>
      <c r="K7" s="357">
        <v>7.7</v>
      </c>
      <c r="L7" s="358" t="s">
        <v>11</v>
      </c>
      <c r="M7" s="55">
        <v>90</v>
      </c>
      <c r="N7" s="56"/>
    </row>
    <row r="8" spans="2:14" ht="33" customHeight="1" thickBot="1">
      <c r="B8" s="412"/>
      <c r="C8" s="57"/>
      <c r="D8" s="58" t="s">
        <v>35</v>
      </c>
      <c r="E8" s="59">
        <v>513</v>
      </c>
      <c r="F8" s="60" t="s">
        <v>18</v>
      </c>
      <c r="G8" s="61">
        <v>3.9</v>
      </c>
      <c r="H8" s="62" t="s">
        <v>26</v>
      </c>
      <c r="I8" s="59">
        <v>462</v>
      </c>
      <c r="J8" s="60" t="s">
        <v>18</v>
      </c>
      <c r="K8" s="359">
        <v>3.8</v>
      </c>
      <c r="L8" s="360" t="s">
        <v>11</v>
      </c>
      <c r="M8" s="63">
        <v>90</v>
      </c>
      <c r="N8" s="64"/>
    </row>
    <row r="9" spans="2:14" ht="33" customHeight="1" thickBot="1">
      <c r="B9" s="412"/>
      <c r="C9" s="65" t="s">
        <v>138</v>
      </c>
      <c r="D9" s="66"/>
      <c r="E9" s="43">
        <v>1561</v>
      </c>
      <c r="F9" s="44" t="s">
        <v>18</v>
      </c>
      <c r="G9" s="45">
        <v>11.8</v>
      </c>
      <c r="H9" s="46" t="s">
        <v>26</v>
      </c>
      <c r="I9" s="43">
        <v>1405</v>
      </c>
      <c r="J9" s="44" t="s">
        <v>18</v>
      </c>
      <c r="K9" s="355">
        <v>11.4</v>
      </c>
      <c r="L9" s="356" t="s">
        <v>11</v>
      </c>
      <c r="M9" s="47">
        <v>90</v>
      </c>
      <c r="N9" s="48"/>
    </row>
    <row r="10" spans="2:14" ht="32.25" customHeight="1">
      <c r="B10" s="412"/>
      <c r="C10" s="416" t="s">
        <v>137</v>
      </c>
      <c r="D10" s="417"/>
      <c r="E10" s="75">
        <v>195</v>
      </c>
      <c r="F10" s="99" t="s">
        <v>18</v>
      </c>
      <c r="G10" s="162">
        <v>1.5</v>
      </c>
      <c r="H10" s="161" t="s">
        <v>19</v>
      </c>
      <c r="I10" s="75">
        <v>195</v>
      </c>
      <c r="J10" s="99" t="s">
        <v>18</v>
      </c>
      <c r="K10" s="361">
        <v>1.6</v>
      </c>
      <c r="L10" s="100" t="s">
        <v>19</v>
      </c>
      <c r="M10" s="55">
        <v>99.9</v>
      </c>
      <c r="N10" s="67"/>
    </row>
    <row r="11" spans="2:14" ht="33" customHeight="1" thickBot="1">
      <c r="B11" s="412"/>
      <c r="C11" s="418" t="s">
        <v>151</v>
      </c>
      <c r="D11" s="419"/>
      <c r="E11" s="166">
        <v>91</v>
      </c>
      <c r="F11" s="164" t="s">
        <v>18</v>
      </c>
      <c r="G11" s="165">
        <v>0.7</v>
      </c>
      <c r="H11" s="24" t="s">
        <v>19</v>
      </c>
      <c r="I11" s="166">
        <v>88</v>
      </c>
      <c r="J11" s="164" t="s">
        <v>18</v>
      </c>
      <c r="K11" s="362">
        <v>0.7</v>
      </c>
      <c r="L11" s="363" t="s">
        <v>19</v>
      </c>
      <c r="M11" s="167">
        <v>96.1</v>
      </c>
      <c r="N11" s="64"/>
    </row>
    <row r="12" spans="2:14" ht="33" customHeight="1">
      <c r="B12" s="412"/>
      <c r="C12" s="49"/>
      <c r="D12" s="50" t="s">
        <v>134</v>
      </c>
      <c r="E12" s="59">
        <v>2164</v>
      </c>
      <c r="F12" s="68" t="s">
        <v>18</v>
      </c>
      <c r="G12" s="69">
        <v>16.3</v>
      </c>
      <c r="H12" s="15" t="s">
        <v>26</v>
      </c>
      <c r="I12" s="59">
        <v>1967</v>
      </c>
      <c r="J12" s="68" t="s">
        <v>18</v>
      </c>
      <c r="K12" s="357">
        <v>16</v>
      </c>
      <c r="L12" s="101" t="s">
        <v>11</v>
      </c>
      <c r="M12" s="70">
        <v>90.9</v>
      </c>
      <c r="N12" s="56"/>
    </row>
    <row r="13" spans="2:14" ht="33" customHeight="1">
      <c r="B13" s="412"/>
      <c r="C13" s="57"/>
      <c r="D13" s="215" t="s">
        <v>136</v>
      </c>
      <c r="E13" s="25">
        <v>1438</v>
      </c>
      <c r="F13" s="60" t="s">
        <v>18</v>
      </c>
      <c r="G13" s="61">
        <v>10.9</v>
      </c>
      <c r="H13" s="62" t="s">
        <v>11</v>
      </c>
      <c r="I13" s="25">
        <v>1304</v>
      </c>
      <c r="J13" s="60" t="s">
        <v>18</v>
      </c>
      <c r="K13" s="364">
        <v>10.6</v>
      </c>
      <c r="L13" s="360" t="s">
        <v>11</v>
      </c>
      <c r="M13" s="63">
        <v>90.6</v>
      </c>
      <c r="N13" s="74"/>
    </row>
    <row r="14" spans="2:14" ht="33" customHeight="1" thickBot="1">
      <c r="B14" s="412"/>
      <c r="C14" s="57"/>
      <c r="D14" s="214" t="s">
        <v>135</v>
      </c>
      <c r="E14" s="59">
        <v>1065</v>
      </c>
      <c r="F14" s="71" t="s">
        <v>18</v>
      </c>
      <c r="G14" s="72">
        <v>8</v>
      </c>
      <c r="H14" s="23" t="s">
        <v>11</v>
      </c>
      <c r="I14" s="59">
        <v>1029</v>
      </c>
      <c r="J14" s="71" t="s">
        <v>18</v>
      </c>
      <c r="K14" s="362">
        <v>8.4</v>
      </c>
      <c r="L14" s="365" t="s">
        <v>11</v>
      </c>
      <c r="M14" s="73">
        <v>96.6</v>
      </c>
      <c r="N14" s="76"/>
    </row>
    <row r="15" spans="2:14" ht="33" customHeight="1" thickBot="1">
      <c r="B15" s="412"/>
      <c r="C15" s="65" t="s">
        <v>36</v>
      </c>
      <c r="D15" s="66"/>
      <c r="E15" s="43">
        <v>4667</v>
      </c>
      <c r="F15" s="44" t="s">
        <v>25</v>
      </c>
      <c r="G15" s="45">
        <v>35.2</v>
      </c>
      <c r="H15" s="46" t="s">
        <v>26</v>
      </c>
      <c r="I15" s="43">
        <v>4300</v>
      </c>
      <c r="J15" s="44" t="s">
        <v>10</v>
      </c>
      <c r="K15" s="355">
        <v>34.9</v>
      </c>
      <c r="L15" s="356" t="s">
        <v>11</v>
      </c>
      <c r="M15" s="47">
        <v>92.1</v>
      </c>
      <c r="N15" s="48"/>
    </row>
    <row r="16" spans="2:14" ht="33" customHeight="1" thickBot="1">
      <c r="B16" s="413"/>
      <c r="C16" s="414" t="s">
        <v>75</v>
      </c>
      <c r="D16" s="415"/>
      <c r="E16" s="43">
        <v>885</v>
      </c>
      <c r="F16" s="44" t="s">
        <v>25</v>
      </c>
      <c r="G16" s="45">
        <v>6.7</v>
      </c>
      <c r="H16" s="46" t="s">
        <v>26</v>
      </c>
      <c r="I16" s="43">
        <v>695</v>
      </c>
      <c r="J16" s="44" t="s">
        <v>10</v>
      </c>
      <c r="K16" s="355">
        <v>5.6</v>
      </c>
      <c r="L16" s="356" t="s">
        <v>11</v>
      </c>
      <c r="M16" s="47">
        <v>78.6</v>
      </c>
      <c r="N16" s="48"/>
    </row>
    <row r="17" spans="2:14" ht="33" customHeight="1" thickBot="1">
      <c r="B17" s="404" t="s">
        <v>14</v>
      </c>
      <c r="C17" s="405"/>
      <c r="D17" s="406"/>
      <c r="E17" s="28">
        <v>13252</v>
      </c>
      <c r="F17" s="77" t="s">
        <v>25</v>
      </c>
      <c r="G17" s="78">
        <v>100</v>
      </c>
      <c r="H17" s="8" t="s">
        <v>26</v>
      </c>
      <c r="I17" s="28">
        <v>12307</v>
      </c>
      <c r="J17" s="77" t="s">
        <v>10</v>
      </c>
      <c r="K17" s="78">
        <v>100</v>
      </c>
      <c r="L17" s="366" t="s">
        <v>11</v>
      </c>
      <c r="M17" s="79">
        <v>92.9</v>
      </c>
      <c r="N17" s="48"/>
    </row>
    <row r="18" spans="2:14" ht="19.5" customHeight="1">
      <c r="B18" s="1"/>
      <c r="C18" s="1"/>
      <c r="D18" s="1"/>
      <c r="E18" s="80"/>
      <c r="F18" s="1"/>
      <c r="G18" s="81"/>
      <c r="H18" s="1"/>
      <c r="I18" s="80"/>
      <c r="J18" s="1"/>
      <c r="K18" s="81"/>
      <c r="L18" s="1"/>
      <c r="N18" s="199" t="s">
        <v>28</v>
      </c>
    </row>
    <row r="19" ht="24.75" customHeight="1"/>
    <row r="20" spans="1:15" ht="13.5" customHeight="1">
      <c r="A20" s="19"/>
      <c r="B20" s="159"/>
      <c r="C20" s="83" t="s">
        <v>140</v>
      </c>
      <c r="D20" s="212"/>
      <c r="E20" s="212"/>
      <c r="F20" s="32"/>
      <c r="G20" s="19"/>
      <c r="H20" s="19"/>
      <c r="I20" s="212"/>
      <c r="J20" s="32"/>
      <c r="K20" s="19"/>
      <c r="L20" s="19"/>
      <c r="M20" s="19"/>
      <c r="N20" s="19"/>
      <c r="O20" s="19"/>
    </row>
    <row r="21" spans="1:15" ht="13.5" customHeight="1">
      <c r="A21" s="19"/>
      <c r="B21" s="159"/>
      <c r="C21" s="83" t="s">
        <v>142</v>
      </c>
      <c r="D21" s="212"/>
      <c r="E21" s="212"/>
      <c r="F21" s="32"/>
      <c r="G21" s="19"/>
      <c r="H21" s="19"/>
      <c r="I21" s="212"/>
      <c r="J21" s="32"/>
      <c r="K21" s="19"/>
      <c r="L21" s="19"/>
      <c r="M21" s="19"/>
      <c r="N21" s="19"/>
      <c r="O21" s="19"/>
    </row>
    <row r="22" spans="1:15" ht="13.5" customHeight="1">
      <c r="A22" s="19"/>
      <c r="B22" s="159"/>
      <c r="C22" s="83" t="s">
        <v>141</v>
      </c>
      <c r="D22" s="212"/>
      <c r="E22" s="212"/>
      <c r="F22" s="32"/>
      <c r="G22" s="19"/>
      <c r="H22" s="19"/>
      <c r="I22" s="212"/>
      <c r="J22" s="32"/>
      <c r="K22" s="19"/>
      <c r="L22" s="19"/>
      <c r="M22" s="19"/>
      <c r="N22" s="19"/>
      <c r="O22" s="19"/>
    </row>
  </sheetData>
  <sheetProtection/>
  <mergeCells count="10">
    <mergeCell ref="B17:D17"/>
    <mergeCell ref="M3:N4"/>
    <mergeCell ref="B5:D5"/>
    <mergeCell ref="B6:D6"/>
    <mergeCell ref="B7:B16"/>
    <mergeCell ref="C16:D16"/>
    <mergeCell ref="C10:D10"/>
    <mergeCell ref="C11:D11"/>
    <mergeCell ref="E3:H4"/>
    <mergeCell ref="I3:L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1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0.85546875" style="185" customWidth="1"/>
    <col min="2" max="2" width="13.421875" style="185" customWidth="1"/>
    <col min="3" max="3" width="14.7109375" style="185" customWidth="1"/>
    <col min="4" max="6" width="15.28125" style="185" customWidth="1"/>
    <col min="7" max="7" width="0.9921875" style="185" customWidth="1"/>
    <col min="8" max="16384" width="9.00390625" style="185" customWidth="1"/>
  </cols>
  <sheetData>
    <row r="1" spans="2:3" ht="24" customHeight="1">
      <c r="B1" s="184"/>
      <c r="C1" s="184"/>
    </row>
    <row r="2" spans="2:3" ht="24" customHeight="1">
      <c r="B2" s="159" t="s">
        <v>251</v>
      </c>
      <c r="C2" s="184"/>
    </row>
    <row r="3" spans="2:6" ht="27.75" customHeight="1">
      <c r="B3" s="186"/>
      <c r="C3" s="187"/>
      <c r="D3" s="188"/>
      <c r="E3" s="188"/>
      <c r="F3" s="189" t="s">
        <v>159</v>
      </c>
    </row>
    <row r="4" spans="2:8" ht="27.75" customHeight="1">
      <c r="B4" s="433"/>
      <c r="C4" s="434"/>
      <c r="D4" s="190" t="s">
        <v>236</v>
      </c>
      <c r="E4" s="190" t="s">
        <v>245</v>
      </c>
      <c r="F4" s="190" t="s">
        <v>160</v>
      </c>
      <c r="H4" s="303"/>
    </row>
    <row r="5" spans="2:9" ht="27.75" customHeight="1">
      <c r="B5" s="431" t="s">
        <v>162</v>
      </c>
      <c r="C5" s="432"/>
      <c r="D5" s="191">
        <v>5471</v>
      </c>
      <c r="E5" s="191">
        <v>5187</v>
      </c>
      <c r="F5" s="192">
        <v>0.948</v>
      </c>
      <c r="I5" s="367"/>
    </row>
    <row r="6" spans="2:9" ht="27.75" customHeight="1">
      <c r="B6" s="431" t="s">
        <v>161</v>
      </c>
      <c r="C6" s="432"/>
      <c r="D6" s="191">
        <v>2746</v>
      </c>
      <c r="E6" s="191">
        <v>2368</v>
      </c>
      <c r="F6" s="192">
        <v>0.862</v>
      </c>
      <c r="I6" s="367"/>
    </row>
    <row r="7" spans="2:9" ht="27.75" customHeight="1">
      <c r="B7" s="431" t="s">
        <v>163</v>
      </c>
      <c r="C7" s="432"/>
      <c r="D7" s="191">
        <v>702</v>
      </c>
      <c r="E7" s="191">
        <v>749</v>
      </c>
      <c r="F7" s="192">
        <v>1.067</v>
      </c>
      <c r="I7" s="367"/>
    </row>
    <row r="8" spans="2:9" ht="27.75" customHeight="1">
      <c r="B8" s="431" t="s">
        <v>164</v>
      </c>
      <c r="C8" s="432"/>
      <c r="D8" s="191">
        <v>4332</v>
      </c>
      <c r="E8" s="191">
        <v>4003</v>
      </c>
      <c r="F8" s="192">
        <v>0.924</v>
      </c>
      <c r="I8" s="367"/>
    </row>
    <row r="9" spans="2:9" ht="27.75" customHeight="1">
      <c r="B9" s="193" t="s">
        <v>181</v>
      </c>
      <c r="C9" s="194"/>
      <c r="D9" s="194"/>
      <c r="E9" s="194"/>
      <c r="F9" s="194"/>
      <c r="I9" s="367"/>
    </row>
    <row r="10" spans="2:9" ht="27.75" customHeight="1">
      <c r="B10" s="193"/>
      <c r="C10" s="194"/>
      <c r="D10" s="194"/>
      <c r="E10" s="194"/>
      <c r="F10" s="194"/>
      <c r="I10" s="367"/>
    </row>
    <row r="11" spans="2:9" ht="14.25">
      <c r="B11" s="159" t="s">
        <v>252</v>
      </c>
      <c r="I11" s="367"/>
    </row>
    <row r="12" spans="2:9" ht="24" customHeight="1">
      <c r="B12" s="186"/>
      <c r="C12" s="187"/>
      <c r="D12" s="188"/>
      <c r="E12" s="188"/>
      <c r="F12" s="189" t="s">
        <v>239</v>
      </c>
      <c r="I12" s="367"/>
    </row>
    <row r="13" spans="2:9" ht="24" customHeight="1">
      <c r="B13" s="433"/>
      <c r="C13" s="434"/>
      <c r="D13" s="190" t="s">
        <v>236</v>
      </c>
      <c r="E13" s="190" t="s">
        <v>245</v>
      </c>
      <c r="F13" s="190" t="s">
        <v>160</v>
      </c>
      <c r="I13" s="367"/>
    </row>
    <row r="14" spans="2:9" ht="24" customHeight="1">
      <c r="B14" s="431" t="s">
        <v>165</v>
      </c>
      <c r="C14" s="432"/>
      <c r="D14" s="266">
        <v>250</v>
      </c>
      <c r="E14" s="266">
        <v>168</v>
      </c>
      <c r="F14" s="192">
        <v>0.673</v>
      </c>
      <c r="I14" s="367"/>
    </row>
    <row r="15" spans="2:9" ht="24" customHeight="1">
      <c r="B15" s="431" t="s">
        <v>166</v>
      </c>
      <c r="C15" s="432" t="s">
        <v>166</v>
      </c>
      <c r="D15" s="266">
        <v>460</v>
      </c>
      <c r="E15" s="266">
        <v>318</v>
      </c>
      <c r="F15" s="192">
        <v>0.693</v>
      </c>
      <c r="I15" s="367"/>
    </row>
    <row r="16" spans="2:9" ht="24" customHeight="1">
      <c r="B16" s="431" t="s">
        <v>167</v>
      </c>
      <c r="C16" s="432" t="s">
        <v>167</v>
      </c>
      <c r="D16" s="266">
        <v>205</v>
      </c>
      <c r="E16" s="266">
        <v>137</v>
      </c>
      <c r="F16" s="192">
        <v>0.669</v>
      </c>
      <c r="I16" s="367"/>
    </row>
    <row r="17" spans="2:9" ht="24" customHeight="1">
      <c r="B17" s="431" t="s">
        <v>168</v>
      </c>
      <c r="C17" s="432" t="s">
        <v>168</v>
      </c>
      <c r="D17" s="266">
        <v>105</v>
      </c>
      <c r="E17" s="266">
        <v>66</v>
      </c>
      <c r="F17" s="192">
        <v>0.625</v>
      </c>
      <c r="I17" s="367"/>
    </row>
    <row r="18" spans="2:9" ht="24" customHeight="1">
      <c r="B18" s="431" t="s">
        <v>169</v>
      </c>
      <c r="C18" s="432" t="s">
        <v>169</v>
      </c>
      <c r="D18" s="266">
        <v>55</v>
      </c>
      <c r="E18" s="266">
        <v>51</v>
      </c>
      <c r="F18" s="192">
        <v>0.925</v>
      </c>
      <c r="I18" s="367"/>
    </row>
    <row r="19" spans="2:9" ht="24" customHeight="1">
      <c r="B19" s="431" t="s">
        <v>170</v>
      </c>
      <c r="C19" s="432" t="s">
        <v>170</v>
      </c>
      <c r="D19" s="266">
        <v>450</v>
      </c>
      <c r="E19" s="266">
        <v>351</v>
      </c>
      <c r="F19" s="192">
        <v>0.78</v>
      </c>
      <c r="I19" s="367"/>
    </row>
    <row r="20" spans="2:9" ht="24" customHeight="1">
      <c r="B20" s="431" t="s">
        <v>171</v>
      </c>
      <c r="C20" s="432" t="s">
        <v>171</v>
      </c>
      <c r="D20" s="266">
        <v>95</v>
      </c>
      <c r="E20" s="266">
        <v>84</v>
      </c>
      <c r="F20" s="192">
        <v>0.886</v>
      </c>
      <c r="I20" s="367"/>
    </row>
    <row r="21" spans="2:9" ht="24" customHeight="1">
      <c r="B21" s="431" t="s">
        <v>172</v>
      </c>
      <c r="C21" s="432" t="s">
        <v>171</v>
      </c>
      <c r="D21" s="297">
        <v>1620</v>
      </c>
      <c r="E21" s="297">
        <v>1176</v>
      </c>
      <c r="F21" s="192">
        <v>0.726</v>
      </c>
      <c r="I21" s="367"/>
    </row>
    <row r="22" ht="13.5" customHeight="1"/>
  </sheetData>
  <sheetProtection/>
  <mergeCells count="14">
    <mergeCell ref="B13:C13"/>
    <mergeCell ref="B4:C4"/>
    <mergeCell ref="B6:C6"/>
    <mergeCell ref="B5:C5"/>
    <mergeCell ref="B7:C7"/>
    <mergeCell ref="B8:C8"/>
    <mergeCell ref="B20:C20"/>
    <mergeCell ref="B21:C21"/>
    <mergeCell ref="B14:C14"/>
    <mergeCell ref="B15:C15"/>
    <mergeCell ref="B16:C16"/>
    <mergeCell ref="B17:C17"/>
    <mergeCell ref="B18:C18"/>
    <mergeCell ref="B19:C19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5"/>
  <sheetViews>
    <sheetView showGridLines="0" zoomScale="75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L13" sqref="AL13"/>
    </sheetView>
  </sheetViews>
  <sheetFormatPr defaultColWidth="9.140625" defaultRowHeight="15"/>
  <cols>
    <col min="1" max="1" width="1.421875" style="19" customWidth="1"/>
    <col min="2" max="2" width="3.140625" style="19" customWidth="1"/>
    <col min="3" max="3" width="1.7109375" style="19" customWidth="1"/>
    <col min="4" max="4" width="12.421875" style="19" customWidth="1"/>
    <col min="5" max="5" width="1.57421875" style="19" customWidth="1"/>
    <col min="6" max="6" width="9.57421875" style="270" customWidth="1"/>
    <col min="7" max="7" width="1.57421875" style="270" customWidth="1"/>
    <col min="8" max="8" width="1.57421875" style="19" customWidth="1"/>
    <col min="9" max="9" width="9.57421875" style="270" customWidth="1"/>
    <col min="10" max="11" width="1.57421875" style="270" customWidth="1"/>
    <col min="12" max="12" width="9.57421875" style="270" customWidth="1"/>
    <col min="13" max="14" width="1.57421875" style="270" customWidth="1"/>
    <col min="15" max="15" width="9.57421875" style="270" customWidth="1"/>
    <col min="16" max="17" width="1.57421875" style="270" customWidth="1"/>
    <col min="18" max="18" width="9.57421875" style="270" customWidth="1"/>
    <col min="19" max="20" width="1.57421875" style="270" customWidth="1"/>
    <col min="21" max="21" width="9.57421875" style="270" customWidth="1"/>
    <col min="22" max="23" width="1.57421875" style="270" customWidth="1"/>
    <col min="24" max="24" width="9.57421875" style="270" customWidth="1"/>
    <col min="25" max="26" width="1.57421875" style="270" customWidth="1"/>
    <col min="27" max="27" width="9.57421875" style="270" customWidth="1"/>
    <col min="28" max="29" width="1.57421875" style="270" customWidth="1"/>
    <col min="30" max="30" width="9.57421875" style="270" customWidth="1"/>
    <col min="31" max="31" width="1.8515625" style="19" customWidth="1"/>
    <col min="32" max="32" width="1.57421875" style="270" customWidth="1"/>
    <col min="33" max="33" width="9.57421875" style="270" customWidth="1"/>
    <col min="34" max="34" width="1.8515625" style="19" customWidth="1"/>
    <col min="35" max="35" width="1.28515625" style="19" customWidth="1"/>
    <col min="36" max="36" width="6.140625" style="19" customWidth="1"/>
    <col min="37" max="208" width="9.00390625" style="19" customWidth="1"/>
    <col min="209" max="210" width="3.140625" style="19" customWidth="1"/>
    <col min="211" max="211" width="12.421875" style="19" customWidth="1"/>
    <col min="212" max="212" width="1.28515625" style="19" customWidth="1"/>
    <col min="213" max="213" width="5.57421875" style="19" customWidth="1"/>
    <col min="214" max="215" width="1.28515625" style="19" customWidth="1"/>
    <col min="216" max="216" width="5.57421875" style="19" customWidth="1"/>
    <col min="217" max="218" width="1.28515625" style="19" customWidth="1"/>
    <col min="219" max="219" width="5.57421875" style="19" customWidth="1"/>
    <col min="220" max="221" width="1.28515625" style="19" customWidth="1"/>
    <col min="222" max="222" width="5.57421875" style="19" customWidth="1"/>
    <col min="223" max="224" width="1.28515625" style="19" customWidth="1"/>
    <col min="225" max="225" width="5.57421875" style="19" customWidth="1"/>
    <col min="226" max="227" width="1.28515625" style="19" customWidth="1"/>
    <col min="228" max="228" width="5.57421875" style="19" customWidth="1"/>
    <col min="229" max="230" width="1.28515625" style="19" customWidth="1"/>
    <col min="231" max="231" width="5.57421875" style="19" customWidth="1"/>
    <col min="232" max="233" width="1.28515625" style="19" customWidth="1"/>
    <col min="234" max="234" width="5.57421875" style="19" customWidth="1"/>
    <col min="235" max="236" width="1.28515625" style="19" customWidth="1"/>
    <col min="237" max="237" width="5.57421875" style="19" customWidth="1"/>
    <col min="238" max="239" width="1.28515625" style="19" customWidth="1"/>
    <col min="240" max="240" width="5.57421875" style="19" customWidth="1"/>
    <col min="241" max="241" width="1.421875" style="19" customWidth="1"/>
    <col min="242" max="16384" width="9.00390625" style="19" customWidth="1"/>
  </cols>
  <sheetData>
    <row r="1" spans="2:36" ht="21" customHeight="1">
      <c r="B1" s="463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170"/>
      <c r="AJ1" s="170"/>
    </row>
    <row r="2" spans="2:36" ht="18.75" customHeight="1">
      <c r="B2" s="12" t="s">
        <v>192</v>
      </c>
      <c r="D2" s="10"/>
      <c r="E2" s="11"/>
      <c r="F2" s="268"/>
      <c r="G2" s="269"/>
      <c r="H2" s="11"/>
      <c r="I2" s="268"/>
      <c r="J2" s="269"/>
      <c r="S2" s="284"/>
      <c r="V2" s="284"/>
      <c r="AJ2" s="285"/>
    </row>
    <row r="3" spans="3:36" ht="18.75" customHeight="1" thickBot="1">
      <c r="C3" s="10"/>
      <c r="D3" s="10"/>
      <c r="E3" s="11"/>
      <c r="F3" s="268"/>
      <c r="G3" s="269"/>
      <c r="H3" s="11"/>
      <c r="I3" s="268"/>
      <c r="J3" s="269"/>
      <c r="AC3" s="271"/>
      <c r="AD3" s="272"/>
      <c r="AE3" s="159"/>
      <c r="AF3" s="271"/>
      <c r="AG3" s="272" t="s">
        <v>12</v>
      </c>
      <c r="AH3" s="159"/>
      <c r="AJ3" s="285"/>
    </row>
    <row r="4" spans="2:36" ht="33" customHeight="1">
      <c r="B4" s="201"/>
      <c r="C4" s="174"/>
      <c r="D4" s="17" t="s">
        <v>13</v>
      </c>
      <c r="E4" s="483" t="s">
        <v>54</v>
      </c>
      <c r="F4" s="484"/>
      <c r="G4" s="484"/>
      <c r="H4" s="484"/>
      <c r="I4" s="484"/>
      <c r="J4" s="485"/>
      <c r="K4" s="483" t="s">
        <v>52</v>
      </c>
      <c r="L4" s="484"/>
      <c r="M4" s="484"/>
      <c r="N4" s="484"/>
      <c r="O4" s="484"/>
      <c r="P4" s="485"/>
      <c r="Q4" s="484" t="s">
        <v>8</v>
      </c>
      <c r="R4" s="484"/>
      <c r="S4" s="484"/>
      <c r="T4" s="484"/>
      <c r="U4" s="484"/>
      <c r="V4" s="485"/>
      <c r="W4" s="483" t="s">
        <v>7</v>
      </c>
      <c r="X4" s="484"/>
      <c r="Y4" s="484"/>
      <c r="Z4" s="484"/>
      <c r="AA4" s="484"/>
      <c r="AB4" s="485"/>
      <c r="AC4" s="483" t="s">
        <v>14</v>
      </c>
      <c r="AD4" s="484"/>
      <c r="AE4" s="484"/>
      <c r="AF4" s="484"/>
      <c r="AG4" s="484"/>
      <c r="AH4" s="485"/>
      <c r="AI4" s="171"/>
      <c r="AJ4" s="285"/>
    </row>
    <row r="5" spans="2:36" ht="16.5" customHeight="1">
      <c r="B5" s="202"/>
      <c r="C5" s="203"/>
      <c r="D5" s="204" t="s">
        <v>15</v>
      </c>
      <c r="E5" s="477" t="s">
        <v>237</v>
      </c>
      <c r="F5" s="474"/>
      <c r="G5" s="474"/>
      <c r="H5" s="473" t="s">
        <v>246</v>
      </c>
      <c r="I5" s="474"/>
      <c r="J5" s="475"/>
      <c r="K5" s="474" t="s">
        <v>237</v>
      </c>
      <c r="L5" s="474"/>
      <c r="M5" s="479"/>
      <c r="N5" s="465" t="str">
        <f>H5</f>
        <v>令和3年</v>
      </c>
      <c r="O5" s="465"/>
      <c r="P5" s="466"/>
      <c r="Q5" s="481" t="s">
        <v>237</v>
      </c>
      <c r="R5" s="481"/>
      <c r="S5" s="473"/>
      <c r="T5" s="469" t="str">
        <f>H5</f>
        <v>令和3年</v>
      </c>
      <c r="U5" s="469"/>
      <c r="V5" s="470"/>
      <c r="W5" s="469" t="s">
        <v>237</v>
      </c>
      <c r="X5" s="469"/>
      <c r="Y5" s="469"/>
      <c r="Z5" s="479" t="str">
        <f>H5</f>
        <v>令和3年</v>
      </c>
      <c r="AA5" s="481"/>
      <c r="AB5" s="482"/>
      <c r="AC5" s="481" t="s">
        <v>237</v>
      </c>
      <c r="AD5" s="481"/>
      <c r="AE5" s="473"/>
      <c r="AF5" s="469" t="str">
        <f>H5</f>
        <v>令和3年</v>
      </c>
      <c r="AG5" s="469"/>
      <c r="AH5" s="470"/>
      <c r="AI5" s="171"/>
      <c r="AJ5" s="171"/>
    </row>
    <row r="6" spans="2:36" ht="16.5" customHeight="1" thickBot="1">
      <c r="B6" s="205" t="s">
        <v>16</v>
      </c>
      <c r="C6" s="206"/>
      <c r="D6" s="203"/>
      <c r="E6" s="478"/>
      <c r="F6" s="467"/>
      <c r="G6" s="467"/>
      <c r="H6" s="476"/>
      <c r="I6" s="467"/>
      <c r="J6" s="468"/>
      <c r="K6" s="467"/>
      <c r="L6" s="467"/>
      <c r="M6" s="480"/>
      <c r="N6" s="467"/>
      <c r="O6" s="467"/>
      <c r="P6" s="468"/>
      <c r="Q6" s="471"/>
      <c r="R6" s="471"/>
      <c r="S6" s="476"/>
      <c r="T6" s="471"/>
      <c r="U6" s="471"/>
      <c r="V6" s="472"/>
      <c r="W6" s="471"/>
      <c r="X6" s="471"/>
      <c r="Y6" s="471"/>
      <c r="Z6" s="480"/>
      <c r="AA6" s="471"/>
      <c r="AB6" s="472"/>
      <c r="AC6" s="471"/>
      <c r="AD6" s="471"/>
      <c r="AE6" s="476"/>
      <c r="AF6" s="471"/>
      <c r="AG6" s="471"/>
      <c r="AH6" s="472"/>
      <c r="AI6" s="171"/>
      <c r="AJ6" s="171"/>
    </row>
    <row r="7" spans="2:46" ht="16.5" customHeight="1">
      <c r="B7" s="435" t="s">
        <v>17</v>
      </c>
      <c r="C7" s="436"/>
      <c r="D7" s="436"/>
      <c r="E7" s="235" t="s">
        <v>18</v>
      </c>
      <c r="F7" s="236">
        <v>36.1</v>
      </c>
      <c r="G7" s="322" t="s">
        <v>19</v>
      </c>
      <c r="H7" s="239" t="s">
        <v>18</v>
      </c>
      <c r="I7" s="236">
        <v>38.1</v>
      </c>
      <c r="J7" s="368" t="s">
        <v>19</v>
      </c>
      <c r="K7" s="238" t="s">
        <v>18</v>
      </c>
      <c r="L7" s="236">
        <v>48.1</v>
      </c>
      <c r="M7" s="237" t="s">
        <v>19</v>
      </c>
      <c r="N7" s="238" t="s">
        <v>18</v>
      </c>
      <c r="O7" s="236">
        <v>50.8</v>
      </c>
      <c r="P7" s="368" t="s">
        <v>19</v>
      </c>
      <c r="Q7" s="238" t="s">
        <v>18</v>
      </c>
      <c r="R7" s="236">
        <v>55.4</v>
      </c>
      <c r="S7" s="322" t="s">
        <v>19</v>
      </c>
      <c r="T7" s="239" t="s">
        <v>18</v>
      </c>
      <c r="U7" s="236">
        <v>55.1</v>
      </c>
      <c r="V7" s="368" t="s">
        <v>19</v>
      </c>
      <c r="W7" s="238" t="s">
        <v>18</v>
      </c>
      <c r="X7" s="236">
        <v>50</v>
      </c>
      <c r="Y7" s="237" t="s">
        <v>19</v>
      </c>
      <c r="Z7" s="238" t="s">
        <v>18</v>
      </c>
      <c r="AA7" s="236">
        <v>50.8</v>
      </c>
      <c r="AB7" s="368" t="s">
        <v>19</v>
      </c>
      <c r="AC7" s="238" t="s">
        <v>18</v>
      </c>
      <c r="AD7" s="236">
        <v>44.2</v>
      </c>
      <c r="AE7" s="322" t="s">
        <v>19</v>
      </c>
      <c r="AF7" s="239" t="s">
        <v>18</v>
      </c>
      <c r="AG7" s="236">
        <v>45.7</v>
      </c>
      <c r="AH7" s="368" t="s">
        <v>19</v>
      </c>
      <c r="AI7" s="172"/>
      <c r="AJ7" s="281"/>
      <c r="AK7" s="33"/>
      <c r="AL7" s="33"/>
      <c r="AM7" s="33"/>
      <c r="AN7" s="33"/>
      <c r="AO7" s="33"/>
      <c r="AP7" s="33"/>
      <c r="AQ7" s="33"/>
      <c r="AR7" s="33"/>
      <c r="AS7" s="33"/>
      <c r="AT7" s="33"/>
    </row>
    <row r="8" spans="2:64" ht="16.5" customHeight="1">
      <c r="B8" s="437"/>
      <c r="C8" s="438"/>
      <c r="D8" s="438"/>
      <c r="E8" s="240"/>
      <c r="F8" s="241">
        <v>1977</v>
      </c>
      <c r="G8" s="323"/>
      <c r="H8" s="244"/>
      <c r="I8" s="332">
        <v>1974</v>
      </c>
      <c r="J8" s="369"/>
      <c r="K8" s="334"/>
      <c r="L8" s="332">
        <v>1320</v>
      </c>
      <c r="M8" s="249"/>
      <c r="N8" s="334"/>
      <c r="O8" s="332">
        <v>1204</v>
      </c>
      <c r="P8" s="369"/>
      <c r="Q8" s="250"/>
      <c r="R8" s="332">
        <v>389</v>
      </c>
      <c r="S8" s="324"/>
      <c r="T8" s="251"/>
      <c r="U8" s="332">
        <v>413</v>
      </c>
      <c r="V8" s="369"/>
      <c r="W8" s="250"/>
      <c r="X8" s="332">
        <v>2166</v>
      </c>
      <c r="Y8" s="249"/>
      <c r="Z8" s="250"/>
      <c r="AA8" s="332">
        <v>2034</v>
      </c>
      <c r="AB8" s="369"/>
      <c r="AC8" s="250"/>
      <c r="AD8" s="332">
        <v>5852</v>
      </c>
      <c r="AE8" s="324"/>
      <c r="AF8" s="251"/>
      <c r="AG8" s="332">
        <v>5624</v>
      </c>
      <c r="AH8" s="370"/>
      <c r="AI8" s="172"/>
      <c r="AJ8" s="172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373"/>
      <c r="BD8" s="373"/>
      <c r="BE8" s="373"/>
      <c r="BF8" s="373"/>
      <c r="BG8" s="373"/>
      <c r="BH8" s="373"/>
      <c r="BI8" s="373"/>
      <c r="BJ8" s="373"/>
      <c r="BK8" s="373"/>
      <c r="BL8" s="373"/>
    </row>
    <row r="9" spans="2:64" ht="15.75" customHeight="1">
      <c r="B9" s="455" t="s">
        <v>20</v>
      </c>
      <c r="C9" s="456"/>
      <c r="D9" s="456"/>
      <c r="E9" s="247" t="s">
        <v>18</v>
      </c>
      <c r="F9" s="248">
        <v>63.9</v>
      </c>
      <c r="G9" s="324" t="s">
        <v>19</v>
      </c>
      <c r="H9" s="251" t="s">
        <v>18</v>
      </c>
      <c r="I9" s="328">
        <v>61.9</v>
      </c>
      <c r="J9" s="371" t="s">
        <v>19</v>
      </c>
      <c r="K9" s="329" t="s">
        <v>18</v>
      </c>
      <c r="L9" s="328">
        <v>52</v>
      </c>
      <c r="M9" s="331" t="s">
        <v>19</v>
      </c>
      <c r="N9" s="329" t="s">
        <v>18</v>
      </c>
      <c r="O9" s="328">
        <v>49.2</v>
      </c>
      <c r="P9" s="371" t="s">
        <v>19</v>
      </c>
      <c r="Q9" s="329" t="s">
        <v>18</v>
      </c>
      <c r="R9" s="328">
        <v>44.6</v>
      </c>
      <c r="S9" s="325" t="s">
        <v>19</v>
      </c>
      <c r="T9" s="330" t="s">
        <v>18</v>
      </c>
      <c r="U9" s="328">
        <v>44.9</v>
      </c>
      <c r="V9" s="371" t="s">
        <v>19</v>
      </c>
      <c r="W9" s="329" t="s">
        <v>18</v>
      </c>
      <c r="X9" s="328">
        <v>50</v>
      </c>
      <c r="Y9" s="331" t="s">
        <v>19</v>
      </c>
      <c r="Z9" s="329" t="s">
        <v>18</v>
      </c>
      <c r="AA9" s="328">
        <v>49.2</v>
      </c>
      <c r="AB9" s="371" t="s">
        <v>19</v>
      </c>
      <c r="AC9" s="329" t="s">
        <v>18</v>
      </c>
      <c r="AD9" s="328">
        <v>55.8</v>
      </c>
      <c r="AE9" s="325" t="s">
        <v>19</v>
      </c>
      <c r="AF9" s="330" t="s">
        <v>18</v>
      </c>
      <c r="AG9" s="328">
        <v>54.3</v>
      </c>
      <c r="AH9" s="369" t="s">
        <v>19</v>
      </c>
      <c r="AI9" s="172"/>
      <c r="AJ9" s="172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3"/>
      <c r="BH9" s="373"/>
      <c r="BI9" s="373"/>
      <c r="BJ9" s="373"/>
      <c r="BK9" s="373"/>
      <c r="BL9" s="373"/>
    </row>
    <row r="10" spans="2:64" ht="16.5" customHeight="1">
      <c r="B10" s="457"/>
      <c r="C10" s="458"/>
      <c r="D10" s="458"/>
      <c r="E10" s="240"/>
      <c r="F10" s="241">
        <v>3494</v>
      </c>
      <c r="G10" s="323"/>
      <c r="H10" s="244"/>
      <c r="I10" s="241">
        <v>3213</v>
      </c>
      <c r="J10" s="370"/>
      <c r="K10" s="243"/>
      <c r="L10" s="241">
        <v>1427</v>
      </c>
      <c r="M10" s="242"/>
      <c r="N10" s="243"/>
      <c r="O10" s="241">
        <v>1164</v>
      </c>
      <c r="P10" s="370"/>
      <c r="Q10" s="246"/>
      <c r="R10" s="241">
        <v>313</v>
      </c>
      <c r="S10" s="323"/>
      <c r="T10" s="245"/>
      <c r="U10" s="241">
        <v>336</v>
      </c>
      <c r="V10" s="370"/>
      <c r="W10" s="246"/>
      <c r="X10" s="241">
        <v>2166</v>
      </c>
      <c r="Y10" s="242"/>
      <c r="Z10" s="246"/>
      <c r="AA10" s="241">
        <v>1969</v>
      </c>
      <c r="AB10" s="370"/>
      <c r="AC10" s="243"/>
      <c r="AD10" s="241">
        <v>7400</v>
      </c>
      <c r="AE10" s="323"/>
      <c r="AF10" s="244"/>
      <c r="AG10" s="241">
        <v>6683</v>
      </c>
      <c r="AH10" s="370"/>
      <c r="AI10" s="172"/>
      <c r="AJ10" s="172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73"/>
      <c r="AX10" s="373"/>
      <c r="AY10" s="373"/>
      <c r="AZ10" s="373"/>
      <c r="BA10" s="373"/>
      <c r="BB10" s="373"/>
      <c r="BC10" s="373"/>
      <c r="BD10" s="373"/>
      <c r="BE10" s="373"/>
      <c r="BF10" s="373"/>
      <c r="BG10" s="373"/>
      <c r="BH10" s="373"/>
      <c r="BI10" s="373"/>
      <c r="BJ10" s="373"/>
      <c r="BK10" s="373"/>
      <c r="BL10" s="373"/>
    </row>
    <row r="11" spans="2:64" ht="16.5" customHeight="1">
      <c r="B11" s="445" t="s">
        <v>21</v>
      </c>
      <c r="C11" s="182"/>
      <c r="D11" s="448" t="s">
        <v>22</v>
      </c>
      <c r="E11" s="247" t="s">
        <v>18</v>
      </c>
      <c r="F11" s="248">
        <v>4.2</v>
      </c>
      <c r="G11" s="324" t="s">
        <v>19</v>
      </c>
      <c r="H11" s="251" t="s">
        <v>18</v>
      </c>
      <c r="I11" s="248">
        <v>4.1</v>
      </c>
      <c r="J11" s="369" t="s">
        <v>19</v>
      </c>
      <c r="K11" s="250" t="s">
        <v>18</v>
      </c>
      <c r="L11" s="248">
        <v>7.4</v>
      </c>
      <c r="M11" s="249" t="s">
        <v>19</v>
      </c>
      <c r="N11" s="250" t="s">
        <v>18</v>
      </c>
      <c r="O11" s="248">
        <v>6.6</v>
      </c>
      <c r="P11" s="369" t="s">
        <v>19</v>
      </c>
      <c r="Q11" s="250" t="s">
        <v>18</v>
      </c>
      <c r="R11" s="248">
        <v>4.3</v>
      </c>
      <c r="S11" s="324" t="s">
        <v>19</v>
      </c>
      <c r="T11" s="251" t="s">
        <v>18</v>
      </c>
      <c r="U11" s="248">
        <v>4</v>
      </c>
      <c r="V11" s="369" t="s">
        <v>19</v>
      </c>
      <c r="W11" s="250" t="s">
        <v>18</v>
      </c>
      <c r="X11" s="248">
        <v>13.5</v>
      </c>
      <c r="Y11" s="249" t="s">
        <v>19</v>
      </c>
      <c r="Z11" s="250" t="s">
        <v>18</v>
      </c>
      <c r="AA11" s="248">
        <v>13.6</v>
      </c>
      <c r="AB11" s="369" t="s">
        <v>19</v>
      </c>
      <c r="AC11" s="250" t="s">
        <v>18</v>
      </c>
      <c r="AD11" s="248">
        <v>7.9</v>
      </c>
      <c r="AE11" s="324" t="s">
        <v>19</v>
      </c>
      <c r="AF11" s="251" t="s">
        <v>18</v>
      </c>
      <c r="AG11" s="248">
        <v>7.7</v>
      </c>
      <c r="AH11" s="369" t="s">
        <v>19</v>
      </c>
      <c r="AI11" s="172"/>
      <c r="AJ11" s="172"/>
      <c r="AK11" s="373"/>
      <c r="AL11" s="373"/>
      <c r="AM11" s="373"/>
      <c r="AN11" s="373"/>
      <c r="AO11" s="373"/>
      <c r="AP11" s="373"/>
      <c r="AQ11" s="373"/>
      <c r="AR11" s="373"/>
      <c r="AS11" s="373"/>
      <c r="AT11" s="373"/>
      <c r="AU11" s="373"/>
      <c r="AV11" s="373"/>
      <c r="AW11" s="373"/>
      <c r="AX11" s="373"/>
      <c r="AY11" s="373"/>
      <c r="AZ11" s="373"/>
      <c r="BA11" s="373"/>
      <c r="BB11" s="373"/>
      <c r="BC11" s="373"/>
      <c r="BD11" s="373"/>
      <c r="BE11" s="373"/>
      <c r="BF11" s="373"/>
      <c r="BG11" s="373"/>
      <c r="BH11" s="373"/>
      <c r="BI11" s="373"/>
      <c r="BJ11" s="373"/>
      <c r="BK11" s="373"/>
      <c r="BL11" s="373"/>
    </row>
    <row r="12" spans="2:64" ht="16.5" customHeight="1">
      <c r="B12" s="446"/>
      <c r="C12" s="183"/>
      <c r="D12" s="449"/>
      <c r="E12" s="240"/>
      <c r="F12" s="241">
        <v>228</v>
      </c>
      <c r="G12" s="323"/>
      <c r="H12" s="244"/>
      <c r="I12" s="332">
        <v>213</v>
      </c>
      <c r="J12" s="369"/>
      <c r="K12" s="334"/>
      <c r="L12" s="332">
        <v>203</v>
      </c>
      <c r="M12" s="249"/>
      <c r="N12" s="334"/>
      <c r="O12" s="332">
        <v>157</v>
      </c>
      <c r="P12" s="369"/>
      <c r="Q12" s="250"/>
      <c r="R12" s="332">
        <v>30</v>
      </c>
      <c r="S12" s="324"/>
      <c r="T12" s="251"/>
      <c r="U12" s="332">
        <v>30</v>
      </c>
      <c r="V12" s="369"/>
      <c r="W12" s="250"/>
      <c r="X12" s="332">
        <v>586</v>
      </c>
      <c r="Y12" s="249"/>
      <c r="Z12" s="250"/>
      <c r="AA12" s="332">
        <v>543</v>
      </c>
      <c r="AB12" s="369"/>
      <c r="AC12" s="250"/>
      <c r="AD12" s="332">
        <v>1048</v>
      </c>
      <c r="AE12" s="324"/>
      <c r="AF12" s="251"/>
      <c r="AG12" s="332">
        <v>943</v>
      </c>
      <c r="AH12" s="370"/>
      <c r="AI12" s="172"/>
      <c r="AJ12" s="172"/>
      <c r="AK12" s="373"/>
      <c r="AL12" s="373"/>
      <c r="AM12" s="373"/>
      <c r="AN12" s="373"/>
      <c r="AO12" s="373"/>
      <c r="AP12" s="373"/>
      <c r="AQ12" s="373"/>
      <c r="AR12" s="373"/>
      <c r="AS12" s="373"/>
      <c r="AT12" s="373"/>
      <c r="AU12" s="373"/>
      <c r="AV12" s="373"/>
      <c r="AW12" s="373"/>
      <c r="AX12" s="373"/>
      <c r="AY12" s="373"/>
      <c r="AZ12" s="373"/>
      <c r="BA12" s="373"/>
      <c r="BB12" s="373"/>
      <c r="BC12" s="373"/>
      <c r="BD12" s="373"/>
      <c r="BE12" s="373"/>
      <c r="BF12" s="373"/>
      <c r="BG12" s="373"/>
      <c r="BH12" s="373"/>
      <c r="BI12" s="373"/>
      <c r="BJ12" s="373"/>
      <c r="BK12" s="373"/>
      <c r="BL12" s="373"/>
    </row>
    <row r="13" spans="2:64" ht="16.5" customHeight="1">
      <c r="B13" s="446"/>
      <c r="C13" s="183"/>
      <c r="D13" s="448" t="s">
        <v>23</v>
      </c>
      <c r="E13" s="247" t="s">
        <v>18</v>
      </c>
      <c r="F13" s="248">
        <v>3.1</v>
      </c>
      <c r="G13" s="324" t="s">
        <v>19</v>
      </c>
      <c r="H13" s="251" t="s">
        <v>18</v>
      </c>
      <c r="I13" s="328">
        <v>3.2</v>
      </c>
      <c r="J13" s="371" t="s">
        <v>19</v>
      </c>
      <c r="K13" s="329" t="s">
        <v>18</v>
      </c>
      <c r="L13" s="328">
        <v>7.1</v>
      </c>
      <c r="M13" s="331" t="s">
        <v>19</v>
      </c>
      <c r="N13" s="329" t="s">
        <v>18</v>
      </c>
      <c r="O13" s="328">
        <v>6.3</v>
      </c>
      <c r="P13" s="371" t="s">
        <v>19</v>
      </c>
      <c r="Q13" s="329" t="s">
        <v>18</v>
      </c>
      <c r="R13" s="328">
        <v>5.7</v>
      </c>
      <c r="S13" s="325" t="s">
        <v>19</v>
      </c>
      <c r="T13" s="330" t="s">
        <v>18</v>
      </c>
      <c r="U13" s="328">
        <v>5.9</v>
      </c>
      <c r="V13" s="371" t="s">
        <v>19</v>
      </c>
      <c r="W13" s="329" t="s">
        <v>18</v>
      </c>
      <c r="X13" s="328">
        <v>2.6</v>
      </c>
      <c r="Y13" s="331" t="s">
        <v>19</v>
      </c>
      <c r="Z13" s="329" t="s">
        <v>18</v>
      </c>
      <c r="AA13" s="328">
        <v>2.5</v>
      </c>
      <c r="AB13" s="371" t="s">
        <v>19</v>
      </c>
      <c r="AC13" s="329" t="s">
        <v>18</v>
      </c>
      <c r="AD13" s="328">
        <v>3.9</v>
      </c>
      <c r="AE13" s="325" t="s">
        <v>19</v>
      </c>
      <c r="AF13" s="330" t="s">
        <v>18</v>
      </c>
      <c r="AG13" s="328">
        <v>3.8</v>
      </c>
      <c r="AH13" s="369" t="s">
        <v>19</v>
      </c>
      <c r="AI13" s="172"/>
      <c r="AJ13" s="172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  <c r="AW13" s="373"/>
      <c r="AX13" s="373"/>
      <c r="AY13" s="373"/>
      <c r="AZ13" s="373"/>
      <c r="BA13" s="373"/>
      <c r="BB13" s="373"/>
      <c r="BC13" s="373"/>
      <c r="BD13" s="373"/>
      <c r="BE13" s="373"/>
      <c r="BF13" s="373"/>
      <c r="BG13" s="373"/>
      <c r="BH13" s="373"/>
      <c r="BI13" s="373"/>
      <c r="BJ13" s="373"/>
      <c r="BK13" s="373"/>
      <c r="BL13" s="373"/>
    </row>
    <row r="14" spans="2:64" ht="16.5" customHeight="1">
      <c r="B14" s="446"/>
      <c r="C14" s="183"/>
      <c r="D14" s="449"/>
      <c r="E14" s="240"/>
      <c r="F14" s="241">
        <v>168</v>
      </c>
      <c r="G14" s="323"/>
      <c r="H14" s="244"/>
      <c r="I14" s="241">
        <v>167</v>
      </c>
      <c r="J14" s="370"/>
      <c r="K14" s="243"/>
      <c r="L14" s="241">
        <v>194</v>
      </c>
      <c r="M14" s="242"/>
      <c r="N14" s="243"/>
      <c r="O14" s="241">
        <v>149</v>
      </c>
      <c r="P14" s="370"/>
      <c r="Q14" s="246"/>
      <c r="R14" s="241">
        <v>40</v>
      </c>
      <c r="S14" s="323"/>
      <c r="T14" s="245"/>
      <c r="U14" s="241">
        <v>44</v>
      </c>
      <c r="V14" s="370"/>
      <c r="W14" s="246"/>
      <c r="X14" s="241">
        <v>112</v>
      </c>
      <c r="Y14" s="242"/>
      <c r="Z14" s="246"/>
      <c r="AA14" s="241">
        <v>102</v>
      </c>
      <c r="AB14" s="370"/>
      <c r="AC14" s="246"/>
      <c r="AD14" s="241">
        <v>513</v>
      </c>
      <c r="AE14" s="323"/>
      <c r="AF14" s="245"/>
      <c r="AG14" s="241">
        <v>462</v>
      </c>
      <c r="AH14" s="370"/>
      <c r="AI14" s="172"/>
      <c r="AJ14" s="172"/>
      <c r="AK14" s="373"/>
      <c r="AL14" s="373"/>
      <c r="AM14" s="373"/>
      <c r="AN14" s="373"/>
      <c r="AO14" s="373"/>
      <c r="AP14" s="373"/>
      <c r="AQ14" s="373"/>
      <c r="AR14" s="373"/>
      <c r="AS14" s="373"/>
      <c r="AT14" s="373"/>
      <c r="AU14" s="373"/>
      <c r="AV14" s="373"/>
      <c r="AW14" s="373"/>
      <c r="AX14" s="373"/>
      <c r="AY14" s="373"/>
      <c r="AZ14" s="373"/>
      <c r="BA14" s="373"/>
      <c r="BB14" s="373"/>
      <c r="BC14" s="373"/>
      <c r="BD14" s="373"/>
      <c r="BE14" s="373"/>
      <c r="BF14" s="373"/>
      <c r="BG14" s="373"/>
      <c r="BH14" s="373"/>
      <c r="BI14" s="373"/>
      <c r="BJ14" s="373"/>
      <c r="BK14" s="373"/>
      <c r="BL14" s="373"/>
    </row>
    <row r="15" spans="2:64" ht="16.5" customHeight="1">
      <c r="B15" s="446"/>
      <c r="C15" s="459" t="s">
        <v>182</v>
      </c>
      <c r="D15" s="460"/>
      <c r="E15" s="247" t="s">
        <v>18</v>
      </c>
      <c r="F15" s="248">
        <v>7.2</v>
      </c>
      <c r="G15" s="324" t="s">
        <v>19</v>
      </c>
      <c r="H15" s="251" t="s">
        <v>18</v>
      </c>
      <c r="I15" s="248">
        <v>7.3</v>
      </c>
      <c r="J15" s="369" t="s">
        <v>19</v>
      </c>
      <c r="K15" s="250" t="s">
        <v>18</v>
      </c>
      <c r="L15" s="248">
        <v>14.5</v>
      </c>
      <c r="M15" s="249" t="s">
        <v>19</v>
      </c>
      <c r="N15" s="250" t="s">
        <v>18</v>
      </c>
      <c r="O15" s="248">
        <v>13</v>
      </c>
      <c r="P15" s="369" t="s">
        <v>19</v>
      </c>
      <c r="Q15" s="250" t="s">
        <v>18</v>
      </c>
      <c r="R15" s="248">
        <v>10</v>
      </c>
      <c r="S15" s="324" t="s">
        <v>19</v>
      </c>
      <c r="T15" s="251" t="s">
        <v>18</v>
      </c>
      <c r="U15" s="248">
        <v>9.9</v>
      </c>
      <c r="V15" s="369" t="s">
        <v>19</v>
      </c>
      <c r="W15" s="250" t="s">
        <v>18</v>
      </c>
      <c r="X15" s="248">
        <v>16.1</v>
      </c>
      <c r="Y15" s="249" t="s">
        <v>19</v>
      </c>
      <c r="Z15" s="250" t="s">
        <v>18</v>
      </c>
      <c r="AA15" s="248">
        <v>16.1</v>
      </c>
      <c r="AB15" s="369" t="s">
        <v>19</v>
      </c>
      <c r="AC15" s="250" t="s">
        <v>18</v>
      </c>
      <c r="AD15" s="248">
        <v>11.8</v>
      </c>
      <c r="AE15" s="324" t="s">
        <v>19</v>
      </c>
      <c r="AF15" s="251" t="s">
        <v>18</v>
      </c>
      <c r="AG15" s="248">
        <v>11.4</v>
      </c>
      <c r="AH15" s="369" t="s">
        <v>19</v>
      </c>
      <c r="AI15" s="172"/>
      <c r="AJ15" s="172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373"/>
      <c r="BG15" s="373"/>
      <c r="BH15" s="373"/>
      <c r="BI15" s="373"/>
      <c r="BJ15" s="373"/>
      <c r="BK15" s="373"/>
      <c r="BL15" s="373"/>
    </row>
    <row r="16" spans="2:64" ht="16.5" customHeight="1">
      <c r="B16" s="446"/>
      <c r="C16" s="461"/>
      <c r="D16" s="462"/>
      <c r="E16" s="240"/>
      <c r="F16" s="241">
        <v>396</v>
      </c>
      <c r="G16" s="323"/>
      <c r="H16" s="333"/>
      <c r="I16" s="332">
        <v>380</v>
      </c>
      <c r="J16" s="369"/>
      <c r="K16" s="334"/>
      <c r="L16" s="332">
        <v>397</v>
      </c>
      <c r="M16" s="249"/>
      <c r="N16" s="334"/>
      <c r="O16" s="332">
        <v>307</v>
      </c>
      <c r="P16" s="369"/>
      <c r="Q16" s="334"/>
      <c r="R16" s="332">
        <v>70</v>
      </c>
      <c r="S16" s="324"/>
      <c r="T16" s="333"/>
      <c r="U16" s="332">
        <v>74</v>
      </c>
      <c r="V16" s="369"/>
      <c r="W16" s="334"/>
      <c r="X16" s="332">
        <v>698</v>
      </c>
      <c r="Y16" s="249"/>
      <c r="Z16" s="334"/>
      <c r="AA16" s="332">
        <v>644</v>
      </c>
      <c r="AB16" s="369"/>
      <c r="AC16" s="334"/>
      <c r="AD16" s="332">
        <v>1561</v>
      </c>
      <c r="AE16" s="324"/>
      <c r="AF16" s="333"/>
      <c r="AG16" s="332">
        <v>1405</v>
      </c>
      <c r="AH16" s="369"/>
      <c r="AI16" s="172"/>
      <c r="AJ16" s="172"/>
      <c r="AK16" s="373"/>
      <c r="AL16" s="373"/>
      <c r="AM16" s="373"/>
      <c r="AN16" s="373"/>
      <c r="AO16" s="373"/>
      <c r="AP16" s="373"/>
      <c r="AQ16" s="373"/>
      <c r="AR16" s="373"/>
      <c r="AS16" s="373"/>
      <c r="AT16" s="373"/>
      <c r="AU16" s="373"/>
      <c r="AV16" s="373"/>
      <c r="AW16" s="373"/>
      <c r="AX16" s="373"/>
      <c r="AY16" s="373"/>
      <c r="AZ16" s="373"/>
      <c r="BA16" s="373"/>
      <c r="BB16" s="373"/>
      <c r="BC16" s="373"/>
      <c r="BD16" s="373"/>
      <c r="BE16" s="373"/>
      <c r="BF16" s="373"/>
      <c r="BG16" s="373"/>
      <c r="BH16" s="373"/>
      <c r="BI16" s="373"/>
      <c r="BJ16" s="373"/>
      <c r="BK16" s="373"/>
      <c r="BL16" s="373"/>
    </row>
    <row r="17" spans="2:64" ht="16.5" customHeight="1">
      <c r="B17" s="446"/>
      <c r="C17" s="183"/>
      <c r="D17" s="450" t="s">
        <v>143</v>
      </c>
      <c r="E17" s="247" t="s">
        <v>18</v>
      </c>
      <c r="F17" s="248">
        <v>23.7</v>
      </c>
      <c r="G17" s="324" t="s">
        <v>19</v>
      </c>
      <c r="H17" s="330" t="s">
        <v>18</v>
      </c>
      <c r="I17" s="328">
        <v>22.7</v>
      </c>
      <c r="J17" s="371" t="s">
        <v>19</v>
      </c>
      <c r="K17" s="329" t="s">
        <v>18</v>
      </c>
      <c r="L17" s="328">
        <v>7.8</v>
      </c>
      <c r="M17" s="331" t="s">
        <v>19</v>
      </c>
      <c r="N17" s="329" t="s">
        <v>18</v>
      </c>
      <c r="O17" s="328">
        <v>7.6</v>
      </c>
      <c r="P17" s="371" t="s">
        <v>19</v>
      </c>
      <c r="Q17" s="329" t="s">
        <v>18</v>
      </c>
      <c r="R17" s="328">
        <v>7</v>
      </c>
      <c r="S17" s="325" t="s">
        <v>19</v>
      </c>
      <c r="T17" s="330" t="s">
        <v>18</v>
      </c>
      <c r="U17" s="328">
        <v>6.9</v>
      </c>
      <c r="V17" s="371" t="s">
        <v>19</v>
      </c>
      <c r="W17" s="329" t="s">
        <v>18</v>
      </c>
      <c r="X17" s="328">
        <v>14</v>
      </c>
      <c r="Y17" s="331" t="s">
        <v>19</v>
      </c>
      <c r="Z17" s="329" t="s">
        <v>18</v>
      </c>
      <c r="AA17" s="328">
        <v>13.9</v>
      </c>
      <c r="AB17" s="371" t="s">
        <v>19</v>
      </c>
      <c r="AC17" s="329" t="s">
        <v>18</v>
      </c>
      <c r="AD17" s="328">
        <v>16.3</v>
      </c>
      <c r="AE17" s="325" t="s">
        <v>19</v>
      </c>
      <c r="AF17" s="330" t="s">
        <v>18</v>
      </c>
      <c r="AG17" s="328">
        <v>16</v>
      </c>
      <c r="AH17" s="371" t="s">
        <v>19</v>
      </c>
      <c r="AI17" s="172"/>
      <c r="AJ17" s="172"/>
      <c r="AK17" s="373"/>
      <c r="AL17" s="373"/>
      <c r="AM17" s="373"/>
      <c r="AN17" s="373"/>
      <c r="AO17" s="373"/>
      <c r="AP17" s="373"/>
      <c r="AQ17" s="373"/>
      <c r="AR17" s="373"/>
      <c r="AS17" s="373"/>
      <c r="AT17" s="373"/>
      <c r="AU17" s="373"/>
      <c r="AV17" s="373"/>
      <c r="AW17" s="373"/>
      <c r="AX17" s="373"/>
      <c r="AY17" s="373"/>
      <c r="AZ17" s="373"/>
      <c r="BA17" s="373"/>
      <c r="BB17" s="373"/>
      <c r="BC17" s="373"/>
      <c r="BD17" s="373"/>
      <c r="BE17" s="373"/>
      <c r="BF17" s="373"/>
      <c r="BG17" s="373"/>
      <c r="BH17" s="373"/>
      <c r="BI17" s="373"/>
      <c r="BJ17" s="373"/>
      <c r="BK17" s="373"/>
      <c r="BL17" s="373"/>
    </row>
    <row r="18" spans="2:64" ht="16.5" customHeight="1">
      <c r="B18" s="446"/>
      <c r="C18" s="183"/>
      <c r="D18" s="449"/>
      <c r="E18" s="240"/>
      <c r="F18" s="241">
        <v>1296</v>
      </c>
      <c r="G18" s="323"/>
      <c r="H18" s="244"/>
      <c r="I18" s="241">
        <v>1177</v>
      </c>
      <c r="J18" s="370"/>
      <c r="K18" s="243"/>
      <c r="L18" s="241">
        <v>214</v>
      </c>
      <c r="M18" s="242"/>
      <c r="N18" s="243"/>
      <c r="O18" s="241">
        <v>181</v>
      </c>
      <c r="P18" s="370"/>
      <c r="Q18" s="246"/>
      <c r="R18" s="241">
        <v>49</v>
      </c>
      <c r="S18" s="323"/>
      <c r="T18" s="245"/>
      <c r="U18" s="241">
        <v>52</v>
      </c>
      <c r="V18" s="370"/>
      <c r="W18" s="246"/>
      <c r="X18" s="241">
        <v>605</v>
      </c>
      <c r="Y18" s="242"/>
      <c r="Z18" s="246"/>
      <c r="AA18" s="241">
        <v>557</v>
      </c>
      <c r="AB18" s="370"/>
      <c r="AC18" s="246"/>
      <c r="AD18" s="241">
        <v>2164</v>
      </c>
      <c r="AE18" s="323"/>
      <c r="AF18" s="245"/>
      <c r="AG18" s="241">
        <v>1967</v>
      </c>
      <c r="AH18" s="370"/>
      <c r="AI18" s="172"/>
      <c r="AJ18" s="172"/>
      <c r="AK18" s="373"/>
      <c r="AL18" s="373"/>
      <c r="AM18" s="373"/>
      <c r="AN18" s="373"/>
      <c r="AO18" s="373"/>
      <c r="AP18" s="373"/>
      <c r="AQ18" s="373"/>
      <c r="AR18" s="373"/>
      <c r="AS18" s="373"/>
      <c r="AT18" s="373"/>
      <c r="AU18" s="373"/>
      <c r="AV18" s="373"/>
      <c r="AW18" s="373"/>
      <c r="AX18" s="373"/>
      <c r="AY18" s="373"/>
      <c r="AZ18" s="373"/>
      <c r="BA18" s="373"/>
      <c r="BB18" s="373"/>
      <c r="BC18" s="373"/>
      <c r="BD18" s="373"/>
      <c r="BE18" s="373"/>
      <c r="BF18" s="373"/>
      <c r="BG18" s="373"/>
      <c r="BH18" s="373"/>
      <c r="BI18" s="373"/>
      <c r="BJ18" s="373"/>
      <c r="BK18" s="373"/>
      <c r="BL18" s="373"/>
    </row>
    <row r="19" spans="2:64" ht="16.5" customHeight="1">
      <c r="B19" s="446"/>
      <c r="C19" s="183"/>
      <c r="D19" s="448" t="s">
        <v>194</v>
      </c>
      <c r="E19" s="247" t="s">
        <v>18</v>
      </c>
      <c r="F19" s="248">
        <v>11.2</v>
      </c>
      <c r="G19" s="324" t="s">
        <v>19</v>
      </c>
      <c r="H19" s="251" t="s">
        <v>18</v>
      </c>
      <c r="I19" s="248">
        <v>11.3</v>
      </c>
      <c r="J19" s="369" t="s">
        <v>19</v>
      </c>
      <c r="K19" s="250" t="s">
        <v>18</v>
      </c>
      <c r="L19" s="248">
        <v>15.9</v>
      </c>
      <c r="M19" s="249" t="s">
        <v>19</v>
      </c>
      <c r="N19" s="250" t="s">
        <v>18</v>
      </c>
      <c r="O19" s="248">
        <v>14.7</v>
      </c>
      <c r="P19" s="369" t="s">
        <v>19</v>
      </c>
      <c r="Q19" s="250" t="s">
        <v>18</v>
      </c>
      <c r="R19" s="248">
        <v>10.3</v>
      </c>
      <c r="S19" s="324" t="s">
        <v>19</v>
      </c>
      <c r="T19" s="251" t="s">
        <v>18</v>
      </c>
      <c r="U19" s="248">
        <v>10.5</v>
      </c>
      <c r="V19" s="369" t="s">
        <v>19</v>
      </c>
      <c r="W19" s="250" t="s">
        <v>18</v>
      </c>
      <c r="X19" s="248">
        <v>7.4</v>
      </c>
      <c r="Y19" s="249" t="s">
        <v>19</v>
      </c>
      <c r="Z19" s="250" t="s">
        <v>18</v>
      </c>
      <c r="AA19" s="248">
        <v>7.2</v>
      </c>
      <c r="AB19" s="369" t="s">
        <v>19</v>
      </c>
      <c r="AC19" s="250" t="s">
        <v>18</v>
      </c>
      <c r="AD19" s="248">
        <v>10.9</v>
      </c>
      <c r="AE19" s="324" t="s">
        <v>19</v>
      </c>
      <c r="AF19" s="251" t="s">
        <v>18</v>
      </c>
      <c r="AG19" s="248">
        <v>10.6</v>
      </c>
      <c r="AH19" s="369" t="s">
        <v>19</v>
      </c>
      <c r="AI19" s="172"/>
      <c r="AJ19" s="172"/>
      <c r="AK19" s="373"/>
      <c r="AL19" s="373"/>
      <c r="AM19" s="373"/>
      <c r="AN19" s="373"/>
      <c r="AO19" s="373"/>
      <c r="AP19" s="373"/>
      <c r="AQ19" s="373"/>
      <c r="AR19" s="373"/>
      <c r="AS19" s="373"/>
      <c r="AT19" s="373"/>
      <c r="AU19" s="373"/>
      <c r="AV19" s="373"/>
      <c r="AW19" s="373"/>
      <c r="AX19" s="373"/>
      <c r="AY19" s="373"/>
      <c r="AZ19" s="373"/>
      <c r="BA19" s="373"/>
      <c r="BB19" s="373"/>
      <c r="BC19" s="373"/>
      <c r="BD19" s="373"/>
      <c r="BE19" s="373"/>
      <c r="BF19" s="373"/>
      <c r="BG19" s="373"/>
      <c r="BH19" s="373"/>
      <c r="BI19" s="373"/>
      <c r="BJ19" s="373"/>
      <c r="BK19" s="373"/>
      <c r="BL19" s="373"/>
    </row>
    <row r="20" spans="2:64" ht="16.5" customHeight="1">
      <c r="B20" s="446"/>
      <c r="C20" s="183"/>
      <c r="D20" s="449"/>
      <c r="E20" s="240"/>
      <c r="F20" s="241">
        <v>611</v>
      </c>
      <c r="G20" s="323"/>
      <c r="H20" s="244"/>
      <c r="I20" s="332">
        <v>587</v>
      </c>
      <c r="J20" s="369"/>
      <c r="K20" s="334"/>
      <c r="L20" s="332">
        <v>436</v>
      </c>
      <c r="M20" s="249"/>
      <c r="N20" s="334"/>
      <c r="O20" s="332">
        <v>349</v>
      </c>
      <c r="P20" s="369"/>
      <c r="Q20" s="250"/>
      <c r="R20" s="332">
        <v>72</v>
      </c>
      <c r="S20" s="324"/>
      <c r="T20" s="251"/>
      <c r="U20" s="332">
        <v>79</v>
      </c>
      <c r="V20" s="369"/>
      <c r="W20" s="250"/>
      <c r="X20" s="332">
        <v>319</v>
      </c>
      <c r="Y20" s="249"/>
      <c r="Z20" s="250"/>
      <c r="AA20" s="332">
        <v>288</v>
      </c>
      <c r="AB20" s="369"/>
      <c r="AC20" s="250"/>
      <c r="AD20" s="332">
        <v>1438</v>
      </c>
      <c r="AE20" s="324"/>
      <c r="AF20" s="251"/>
      <c r="AG20" s="332">
        <v>1304</v>
      </c>
      <c r="AH20" s="370"/>
      <c r="AI20" s="172"/>
      <c r="AJ20" s="172"/>
      <c r="AK20" s="373"/>
      <c r="AL20" s="373"/>
      <c r="AM20" s="373"/>
      <c r="AN20" s="373"/>
      <c r="AO20" s="373"/>
      <c r="AP20" s="373"/>
      <c r="AQ20" s="373"/>
      <c r="AR20" s="373"/>
      <c r="AS20" s="373"/>
      <c r="AT20" s="373"/>
      <c r="AU20" s="373"/>
      <c r="AV20" s="373"/>
      <c r="AW20" s="373"/>
      <c r="AX20" s="373"/>
      <c r="AY20" s="373"/>
      <c r="AZ20" s="373"/>
      <c r="BA20" s="373"/>
      <c r="BB20" s="373"/>
      <c r="BC20" s="373"/>
      <c r="BD20" s="373"/>
      <c r="BE20" s="373"/>
      <c r="BF20" s="373"/>
      <c r="BG20" s="373"/>
      <c r="BH20" s="373"/>
      <c r="BI20" s="373"/>
      <c r="BJ20" s="373"/>
      <c r="BK20" s="373"/>
      <c r="BL20" s="373"/>
    </row>
    <row r="21" spans="2:64" ht="16.5" customHeight="1">
      <c r="B21" s="446"/>
      <c r="C21" s="183"/>
      <c r="D21" s="448" t="s">
        <v>193</v>
      </c>
      <c r="E21" s="327" t="s">
        <v>18</v>
      </c>
      <c r="F21" s="328">
        <v>8</v>
      </c>
      <c r="G21" s="325" t="s">
        <v>19</v>
      </c>
      <c r="H21" s="330" t="s">
        <v>18</v>
      </c>
      <c r="I21" s="328">
        <v>8.4</v>
      </c>
      <c r="J21" s="371" t="s">
        <v>19</v>
      </c>
      <c r="K21" s="329" t="s">
        <v>18</v>
      </c>
      <c r="L21" s="328">
        <v>8.4</v>
      </c>
      <c r="M21" s="331" t="s">
        <v>19</v>
      </c>
      <c r="N21" s="329" t="s">
        <v>18</v>
      </c>
      <c r="O21" s="328">
        <v>8.7</v>
      </c>
      <c r="P21" s="371" t="s">
        <v>19</v>
      </c>
      <c r="Q21" s="329" t="s">
        <v>18</v>
      </c>
      <c r="R21" s="328">
        <v>12.7</v>
      </c>
      <c r="S21" s="325" t="s">
        <v>19</v>
      </c>
      <c r="T21" s="330" t="s">
        <v>18</v>
      </c>
      <c r="U21" s="328">
        <v>13.2</v>
      </c>
      <c r="V21" s="371" t="s">
        <v>19</v>
      </c>
      <c r="W21" s="329" t="s">
        <v>18</v>
      </c>
      <c r="X21" s="328">
        <v>7.1</v>
      </c>
      <c r="Y21" s="331" t="s">
        <v>19</v>
      </c>
      <c r="Z21" s="329" t="s">
        <v>18</v>
      </c>
      <c r="AA21" s="328">
        <v>7.2</v>
      </c>
      <c r="AB21" s="371" t="s">
        <v>19</v>
      </c>
      <c r="AC21" s="329" t="s">
        <v>18</v>
      </c>
      <c r="AD21" s="328">
        <v>8</v>
      </c>
      <c r="AE21" s="325" t="s">
        <v>19</v>
      </c>
      <c r="AF21" s="330" t="s">
        <v>18</v>
      </c>
      <c r="AG21" s="328">
        <v>8.4</v>
      </c>
      <c r="AH21" s="371" t="s">
        <v>19</v>
      </c>
      <c r="AI21" s="172"/>
      <c r="AJ21" s="172"/>
      <c r="AK21" s="373"/>
      <c r="AL21" s="373"/>
      <c r="AM21" s="373"/>
      <c r="AN21" s="373"/>
      <c r="AO21" s="373"/>
      <c r="AP21" s="373"/>
      <c r="AQ21" s="373"/>
      <c r="AR21" s="373"/>
      <c r="AS21" s="373"/>
      <c r="AT21" s="373"/>
      <c r="AU21" s="373"/>
      <c r="AV21" s="373"/>
      <c r="AW21" s="373"/>
      <c r="AX21" s="373"/>
      <c r="AY21" s="373"/>
      <c r="AZ21" s="373"/>
      <c r="BA21" s="373"/>
      <c r="BB21" s="373"/>
      <c r="BC21" s="373"/>
      <c r="BD21" s="373"/>
      <c r="BE21" s="373"/>
      <c r="BF21" s="373"/>
      <c r="BG21" s="373"/>
      <c r="BH21" s="373"/>
      <c r="BI21" s="373"/>
      <c r="BJ21" s="373"/>
      <c r="BK21" s="373"/>
      <c r="BL21" s="373"/>
    </row>
    <row r="22" spans="2:64" ht="16.5" customHeight="1">
      <c r="B22" s="446"/>
      <c r="C22" s="183"/>
      <c r="D22" s="449"/>
      <c r="E22" s="240"/>
      <c r="F22" s="241">
        <v>436</v>
      </c>
      <c r="G22" s="323"/>
      <c r="H22" s="244"/>
      <c r="I22" s="241">
        <v>435</v>
      </c>
      <c r="J22" s="370"/>
      <c r="K22" s="243"/>
      <c r="L22" s="241">
        <v>231</v>
      </c>
      <c r="M22" s="242"/>
      <c r="N22" s="243"/>
      <c r="O22" s="241">
        <v>205</v>
      </c>
      <c r="P22" s="370"/>
      <c r="Q22" s="246"/>
      <c r="R22" s="241">
        <v>89</v>
      </c>
      <c r="S22" s="323"/>
      <c r="T22" s="245"/>
      <c r="U22" s="241">
        <v>99</v>
      </c>
      <c r="V22" s="370"/>
      <c r="W22" s="246"/>
      <c r="X22" s="241">
        <v>309</v>
      </c>
      <c r="Y22" s="242"/>
      <c r="Z22" s="246"/>
      <c r="AA22" s="241">
        <v>290</v>
      </c>
      <c r="AB22" s="370"/>
      <c r="AC22" s="246"/>
      <c r="AD22" s="241">
        <v>1065</v>
      </c>
      <c r="AE22" s="323"/>
      <c r="AF22" s="245"/>
      <c r="AG22" s="241">
        <v>1029</v>
      </c>
      <c r="AH22" s="370"/>
      <c r="AI22" s="172"/>
      <c r="AJ22" s="172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373"/>
      <c r="BB22" s="373"/>
      <c r="BC22" s="373"/>
      <c r="BD22" s="373"/>
      <c r="BE22" s="373"/>
      <c r="BF22" s="373"/>
      <c r="BG22" s="373"/>
      <c r="BH22" s="373"/>
      <c r="BI22" s="373"/>
      <c r="BJ22" s="373"/>
      <c r="BK22" s="373"/>
      <c r="BL22" s="373"/>
    </row>
    <row r="23" spans="2:64" ht="16.5" customHeight="1">
      <c r="B23" s="446"/>
      <c r="C23" s="459" t="s">
        <v>183</v>
      </c>
      <c r="D23" s="460"/>
      <c r="E23" s="247" t="s">
        <v>18</v>
      </c>
      <c r="F23" s="248">
        <v>42.8</v>
      </c>
      <c r="G23" s="324" t="s">
        <v>19</v>
      </c>
      <c r="H23" s="251" t="s">
        <v>18</v>
      </c>
      <c r="I23" s="248">
        <v>42.4</v>
      </c>
      <c r="J23" s="369" t="s">
        <v>19</v>
      </c>
      <c r="K23" s="250" t="s">
        <v>18</v>
      </c>
      <c r="L23" s="248">
        <v>32.1</v>
      </c>
      <c r="M23" s="249" t="s">
        <v>19</v>
      </c>
      <c r="N23" s="250" t="s">
        <v>18</v>
      </c>
      <c r="O23" s="248">
        <v>31</v>
      </c>
      <c r="P23" s="369" t="s">
        <v>19</v>
      </c>
      <c r="Q23" s="250" t="s">
        <v>18</v>
      </c>
      <c r="R23" s="248">
        <v>30</v>
      </c>
      <c r="S23" s="324" t="s">
        <v>19</v>
      </c>
      <c r="T23" s="251" t="s">
        <v>18</v>
      </c>
      <c r="U23" s="248">
        <v>30.7</v>
      </c>
      <c r="V23" s="369" t="s">
        <v>19</v>
      </c>
      <c r="W23" s="250" t="s">
        <v>18</v>
      </c>
      <c r="X23" s="248">
        <v>28.5</v>
      </c>
      <c r="Y23" s="249" t="s">
        <v>19</v>
      </c>
      <c r="Z23" s="250" t="s">
        <v>18</v>
      </c>
      <c r="AA23" s="328">
        <v>28.4</v>
      </c>
      <c r="AB23" s="369" t="s">
        <v>19</v>
      </c>
      <c r="AC23" s="250" t="s">
        <v>18</v>
      </c>
      <c r="AD23" s="248">
        <v>35.2</v>
      </c>
      <c r="AE23" s="324" t="s">
        <v>19</v>
      </c>
      <c r="AF23" s="251" t="s">
        <v>18</v>
      </c>
      <c r="AG23" s="248">
        <v>34.9</v>
      </c>
      <c r="AH23" s="369" t="s">
        <v>19</v>
      </c>
      <c r="AI23" s="172"/>
      <c r="AJ23" s="172"/>
      <c r="AK23" s="373"/>
      <c r="AL23" s="373"/>
      <c r="AM23" s="373"/>
      <c r="AN23" s="373"/>
      <c r="AO23" s="373"/>
      <c r="AP23" s="373"/>
      <c r="AQ23" s="373"/>
      <c r="AR23" s="373"/>
      <c r="AS23" s="373"/>
      <c r="AT23" s="373"/>
      <c r="AU23" s="373"/>
      <c r="AV23" s="373"/>
      <c r="AW23" s="373"/>
      <c r="AX23" s="373"/>
      <c r="AY23" s="373"/>
      <c r="AZ23" s="373"/>
      <c r="BA23" s="373"/>
      <c r="BB23" s="373"/>
      <c r="BC23" s="373"/>
      <c r="BD23" s="373"/>
      <c r="BE23" s="373"/>
      <c r="BF23" s="373"/>
      <c r="BG23" s="373"/>
      <c r="BH23" s="373"/>
      <c r="BI23" s="373"/>
      <c r="BJ23" s="373"/>
      <c r="BK23" s="373"/>
      <c r="BL23" s="373"/>
    </row>
    <row r="24" spans="2:64" ht="16.5" customHeight="1">
      <c r="B24" s="446"/>
      <c r="C24" s="461"/>
      <c r="D24" s="462"/>
      <c r="E24" s="240"/>
      <c r="F24" s="241">
        <v>2343</v>
      </c>
      <c r="G24" s="323"/>
      <c r="H24" s="244"/>
      <c r="I24" s="332">
        <v>2199</v>
      </c>
      <c r="J24" s="369"/>
      <c r="K24" s="334"/>
      <c r="L24" s="332">
        <v>881</v>
      </c>
      <c r="M24" s="249"/>
      <c r="N24" s="334"/>
      <c r="O24" s="332">
        <v>735</v>
      </c>
      <c r="P24" s="369"/>
      <c r="Q24" s="334"/>
      <c r="R24" s="332">
        <v>211</v>
      </c>
      <c r="S24" s="324"/>
      <c r="T24" s="333"/>
      <c r="U24" s="332">
        <v>230</v>
      </c>
      <c r="V24" s="369"/>
      <c r="W24" s="334"/>
      <c r="X24" s="332">
        <v>1233</v>
      </c>
      <c r="Y24" s="249"/>
      <c r="Z24" s="334"/>
      <c r="AA24" s="332">
        <v>1135</v>
      </c>
      <c r="AB24" s="369"/>
      <c r="AC24" s="334"/>
      <c r="AD24" s="332">
        <v>4667</v>
      </c>
      <c r="AE24" s="324"/>
      <c r="AF24" s="333"/>
      <c r="AG24" s="332">
        <v>4300</v>
      </c>
      <c r="AH24" s="370"/>
      <c r="AI24" s="172"/>
      <c r="AJ24" s="172"/>
      <c r="AK24" s="373"/>
      <c r="AL24" s="373"/>
      <c r="AM24" s="373"/>
      <c r="AN24" s="373"/>
      <c r="AO24" s="373"/>
      <c r="AP24" s="373"/>
      <c r="AQ24" s="373"/>
      <c r="AR24" s="373"/>
      <c r="AS24" s="373"/>
      <c r="AT24" s="373"/>
      <c r="AU24" s="373"/>
      <c r="AV24" s="373"/>
      <c r="AW24" s="373"/>
      <c r="AX24" s="373"/>
      <c r="AY24" s="373"/>
      <c r="AZ24" s="373"/>
      <c r="BA24" s="373"/>
      <c r="BB24" s="373"/>
      <c r="BC24" s="373"/>
      <c r="BD24" s="373"/>
      <c r="BE24" s="373"/>
      <c r="BF24" s="373"/>
      <c r="BG24" s="373"/>
      <c r="BH24" s="373"/>
      <c r="BI24" s="373"/>
      <c r="BJ24" s="373"/>
      <c r="BK24" s="373"/>
      <c r="BL24" s="373"/>
    </row>
    <row r="25" spans="2:64" ht="16.5" customHeight="1">
      <c r="B25" s="446"/>
      <c r="C25" s="451" t="s">
        <v>24</v>
      </c>
      <c r="D25" s="452"/>
      <c r="E25" s="327" t="s">
        <v>18</v>
      </c>
      <c r="F25" s="328">
        <v>13.8</v>
      </c>
      <c r="G25" s="325" t="s">
        <v>19</v>
      </c>
      <c r="H25" s="330" t="s">
        <v>18</v>
      </c>
      <c r="I25" s="328">
        <v>12.2</v>
      </c>
      <c r="J25" s="371" t="s">
        <v>19</v>
      </c>
      <c r="K25" s="329" t="s">
        <v>18</v>
      </c>
      <c r="L25" s="328">
        <v>5.4</v>
      </c>
      <c r="M25" s="331" t="s">
        <v>19</v>
      </c>
      <c r="N25" s="329" t="s">
        <v>18</v>
      </c>
      <c r="O25" s="328">
        <v>5.1</v>
      </c>
      <c r="P25" s="371" t="s">
        <v>19</v>
      </c>
      <c r="Q25" s="329" t="s">
        <v>10</v>
      </c>
      <c r="R25" s="328">
        <v>4.6</v>
      </c>
      <c r="S25" s="325" t="s">
        <v>11</v>
      </c>
      <c r="T25" s="330" t="s">
        <v>25</v>
      </c>
      <c r="U25" s="328">
        <v>4.2</v>
      </c>
      <c r="V25" s="371" t="s">
        <v>26</v>
      </c>
      <c r="W25" s="329" t="s">
        <v>10</v>
      </c>
      <c r="X25" s="328">
        <v>5.4</v>
      </c>
      <c r="Y25" s="331" t="s">
        <v>11</v>
      </c>
      <c r="Z25" s="329" t="s">
        <v>25</v>
      </c>
      <c r="AA25" s="328">
        <v>4.7</v>
      </c>
      <c r="AB25" s="371" t="s">
        <v>26</v>
      </c>
      <c r="AC25" s="329" t="s">
        <v>10</v>
      </c>
      <c r="AD25" s="328">
        <v>8.8</v>
      </c>
      <c r="AE25" s="325" t="s">
        <v>11</v>
      </c>
      <c r="AF25" s="330" t="s">
        <v>25</v>
      </c>
      <c r="AG25" s="328">
        <v>7.9</v>
      </c>
      <c r="AH25" s="371" t="s">
        <v>26</v>
      </c>
      <c r="AI25" s="172"/>
      <c r="AJ25" s="172"/>
      <c r="AK25" s="373"/>
      <c r="AL25" s="373"/>
      <c r="AM25" s="373"/>
      <c r="AN25" s="373"/>
      <c r="AO25" s="373"/>
      <c r="AP25" s="373"/>
      <c r="AQ25" s="373"/>
      <c r="AR25" s="373"/>
      <c r="AS25" s="373"/>
      <c r="AT25" s="373"/>
      <c r="AU25" s="373"/>
      <c r="AV25" s="373"/>
      <c r="AW25" s="373"/>
      <c r="AX25" s="373"/>
      <c r="AY25" s="373"/>
      <c r="AZ25" s="373"/>
      <c r="BA25" s="373"/>
      <c r="BB25" s="373"/>
      <c r="BC25" s="373"/>
      <c r="BD25" s="373"/>
      <c r="BE25" s="373"/>
      <c r="BF25" s="373"/>
      <c r="BG25" s="373"/>
      <c r="BH25" s="373"/>
      <c r="BI25" s="373"/>
      <c r="BJ25" s="373"/>
      <c r="BK25" s="373"/>
      <c r="BL25" s="373"/>
    </row>
    <row r="26" spans="2:64" ht="16.5" customHeight="1">
      <c r="B26" s="447"/>
      <c r="C26" s="453"/>
      <c r="D26" s="454"/>
      <c r="E26" s="240"/>
      <c r="F26" s="241">
        <v>755</v>
      </c>
      <c r="G26" s="374"/>
      <c r="H26" s="375"/>
      <c r="I26" s="241">
        <v>634</v>
      </c>
      <c r="J26" s="376"/>
      <c r="K26" s="241"/>
      <c r="L26" s="241">
        <v>149</v>
      </c>
      <c r="M26" s="377"/>
      <c r="N26" s="241"/>
      <c r="O26" s="241">
        <v>122</v>
      </c>
      <c r="P26" s="376"/>
      <c r="Q26" s="378"/>
      <c r="R26" s="241">
        <v>32</v>
      </c>
      <c r="S26" s="374"/>
      <c r="T26" s="379"/>
      <c r="U26" s="241">
        <v>32</v>
      </c>
      <c r="V26" s="376"/>
      <c r="W26" s="378"/>
      <c r="X26" s="241">
        <v>235</v>
      </c>
      <c r="Y26" s="377"/>
      <c r="Z26" s="378"/>
      <c r="AA26" s="241">
        <v>189</v>
      </c>
      <c r="AB26" s="376"/>
      <c r="AC26" s="378"/>
      <c r="AD26" s="241">
        <v>1171</v>
      </c>
      <c r="AE26" s="374"/>
      <c r="AF26" s="379"/>
      <c r="AG26" s="241">
        <v>978</v>
      </c>
      <c r="AH26" s="370"/>
      <c r="AI26" s="172"/>
      <c r="AJ26" s="172"/>
      <c r="AK26" s="373"/>
      <c r="AL26" s="373"/>
      <c r="AM26" s="373"/>
      <c r="AN26" s="373"/>
      <c r="AO26" s="373"/>
      <c r="AP26" s="373"/>
      <c r="AQ26" s="373"/>
      <c r="AR26" s="373"/>
      <c r="AS26" s="373"/>
      <c r="AT26" s="373"/>
      <c r="AU26" s="373"/>
      <c r="AV26" s="373"/>
      <c r="AW26" s="373"/>
      <c r="AX26" s="373"/>
      <c r="AY26" s="373"/>
      <c r="AZ26" s="373"/>
      <c r="BA26" s="373"/>
      <c r="BB26" s="373"/>
      <c r="BC26" s="373"/>
      <c r="BD26" s="373"/>
      <c r="BE26" s="373"/>
      <c r="BF26" s="373"/>
      <c r="BG26" s="373"/>
      <c r="BH26" s="373"/>
      <c r="BI26" s="373"/>
      <c r="BJ26" s="373"/>
      <c r="BK26" s="373"/>
      <c r="BL26" s="373"/>
    </row>
    <row r="27" spans="2:64" ht="16.5" customHeight="1">
      <c r="B27" s="439" t="s">
        <v>27</v>
      </c>
      <c r="C27" s="440"/>
      <c r="D27" s="441"/>
      <c r="E27" s="247" t="s">
        <v>18</v>
      </c>
      <c r="F27" s="248">
        <v>100</v>
      </c>
      <c r="G27" s="324" t="s">
        <v>19</v>
      </c>
      <c r="H27" s="251" t="s">
        <v>18</v>
      </c>
      <c r="I27" s="248">
        <v>100</v>
      </c>
      <c r="J27" s="369" t="s">
        <v>19</v>
      </c>
      <c r="K27" s="250" t="s">
        <v>18</v>
      </c>
      <c r="L27" s="248">
        <v>100</v>
      </c>
      <c r="M27" s="249" t="s">
        <v>19</v>
      </c>
      <c r="N27" s="250" t="s">
        <v>18</v>
      </c>
      <c r="O27" s="248">
        <v>100</v>
      </c>
      <c r="P27" s="369" t="s">
        <v>19</v>
      </c>
      <c r="Q27" s="250" t="s">
        <v>10</v>
      </c>
      <c r="R27" s="248">
        <v>100</v>
      </c>
      <c r="S27" s="324" t="s">
        <v>11</v>
      </c>
      <c r="T27" s="251" t="s">
        <v>25</v>
      </c>
      <c r="U27" s="248">
        <v>100</v>
      </c>
      <c r="V27" s="369" t="s">
        <v>26</v>
      </c>
      <c r="W27" s="250" t="s">
        <v>10</v>
      </c>
      <c r="X27" s="248">
        <v>100</v>
      </c>
      <c r="Y27" s="249" t="s">
        <v>11</v>
      </c>
      <c r="Z27" s="250" t="s">
        <v>25</v>
      </c>
      <c r="AA27" s="248">
        <v>100</v>
      </c>
      <c r="AB27" s="369" t="s">
        <v>26</v>
      </c>
      <c r="AC27" s="250" t="s">
        <v>10</v>
      </c>
      <c r="AD27" s="248">
        <v>100</v>
      </c>
      <c r="AE27" s="324" t="s">
        <v>11</v>
      </c>
      <c r="AF27" s="251" t="s">
        <v>25</v>
      </c>
      <c r="AG27" s="248">
        <v>100</v>
      </c>
      <c r="AH27" s="369" t="s">
        <v>26</v>
      </c>
      <c r="AI27" s="172"/>
      <c r="AJ27" s="172"/>
      <c r="AK27" s="373"/>
      <c r="AL27" s="373"/>
      <c r="AM27" s="373"/>
      <c r="AN27" s="373"/>
      <c r="AO27" s="373"/>
      <c r="AP27" s="373"/>
      <c r="AQ27" s="373"/>
      <c r="AR27" s="373"/>
      <c r="AS27" s="373"/>
      <c r="AT27" s="373"/>
      <c r="AU27" s="373"/>
      <c r="AV27" s="373"/>
      <c r="AW27" s="373"/>
      <c r="AX27" s="373"/>
      <c r="AY27" s="373"/>
      <c r="AZ27" s="373"/>
      <c r="BA27" s="373"/>
      <c r="BB27" s="373"/>
      <c r="BC27" s="373"/>
      <c r="BD27" s="373"/>
      <c r="BE27" s="373"/>
      <c r="BF27" s="373"/>
      <c r="BG27" s="373"/>
      <c r="BH27" s="373"/>
      <c r="BI27" s="373"/>
      <c r="BJ27" s="373"/>
      <c r="BK27" s="373"/>
      <c r="BL27" s="373"/>
    </row>
    <row r="28" spans="2:64" ht="16.5" customHeight="1" thickBot="1">
      <c r="B28" s="442"/>
      <c r="C28" s="443"/>
      <c r="D28" s="444"/>
      <c r="E28" s="258"/>
      <c r="F28" s="253">
        <v>5471</v>
      </c>
      <c r="G28" s="326"/>
      <c r="H28" s="255"/>
      <c r="I28" s="253">
        <v>5187</v>
      </c>
      <c r="J28" s="372"/>
      <c r="K28" s="252"/>
      <c r="L28" s="253">
        <v>2746</v>
      </c>
      <c r="M28" s="254"/>
      <c r="N28" s="252"/>
      <c r="O28" s="253">
        <v>2368</v>
      </c>
      <c r="P28" s="372"/>
      <c r="Q28" s="257"/>
      <c r="R28" s="253">
        <v>702</v>
      </c>
      <c r="S28" s="326"/>
      <c r="T28" s="256"/>
      <c r="U28" s="253">
        <v>749</v>
      </c>
      <c r="V28" s="372"/>
      <c r="W28" s="257"/>
      <c r="X28" s="253">
        <v>4332</v>
      </c>
      <c r="Y28" s="254"/>
      <c r="Z28" s="257"/>
      <c r="AA28" s="253">
        <v>4003</v>
      </c>
      <c r="AB28" s="372"/>
      <c r="AC28" s="252"/>
      <c r="AD28" s="253">
        <v>13252</v>
      </c>
      <c r="AE28" s="326"/>
      <c r="AF28" s="255"/>
      <c r="AG28" s="253">
        <v>12307</v>
      </c>
      <c r="AH28" s="372"/>
      <c r="AI28" s="172"/>
      <c r="AJ28" s="172"/>
      <c r="AK28" s="373"/>
      <c r="AL28" s="373"/>
      <c r="AM28" s="373"/>
      <c r="AN28" s="373"/>
      <c r="AO28" s="373"/>
      <c r="AP28" s="373"/>
      <c r="AQ28" s="373"/>
      <c r="AR28" s="373"/>
      <c r="AS28" s="373"/>
      <c r="AT28" s="373"/>
      <c r="AU28" s="373"/>
      <c r="AV28" s="373"/>
      <c r="AW28" s="373"/>
      <c r="AX28" s="373"/>
      <c r="AY28" s="373"/>
      <c r="AZ28" s="373"/>
      <c r="BA28" s="373"/>
      <c r="BB28" s="373"/>
      <c r="BC28" s="373"/>
      <c r="BD28" s="373"/>
      <c r="BE28" s="373"/>
      <c r="BF28" s="373"/>
      <c r="BG28" s="373"/>
      <c r="BH28" s="373"/>
      <c r="BI28" s="373"/>
      <c r="BJ28" s="373"/>
      <c r="BK28" s="373"/>
      <c r="BL28" s="373"/>
    </row>
    <row r="29" spans="3:33" s="30" customFormat="1" ht="18.75" customHeight="1">
      <c r="C29" s="18"/>
      <c r="D29" s="18"/>
      <c r="E29" s="31"/>
      <c r="F29" s="273"/>
      <c r="G29" s="274"/>
      <c r="H29" s="31"/>
      <c r="I29" s="273"/>
      <c r="J29" s="274"/>
      <c r="K29" s="274"/>
      <c r="L29" s="273"/>
      <c r="M29" s="274"/>
      <c r="N29" s="274"/>
      <c r="O29" s="273"/>
      <c r="P29" s="274"/>
      <c r="Q29" s="275"/>
      <c r="R29" s="273"/>
      <c r="S29" s="274"/>
      <c r="T29" s="275"/>
      <c r="U29" s="273"/>
      <c r="V29" s="274"/>
      <c r="W29" s="276"/>
      <c r="X29" s="276"/>
      <c r="Y29" s="276"/>
      <c r="Z29" s="276"/>
      <c r="AA29" s="276"/>
      <c r="AB29" s="276"/>
      <c r="AC29" s="276"/>
      <c r="AD29" s="277"/>
      <c r="AF29" s="276"/>
      <c r="AG29" s="277" t="s">
        <v>28</v>
      </c>
    </row>
    <row r="30" spans="1:16" ht="12" customHeight="1">
      <c r="A30" s="212"/>
      <c r="B30" s="212"/>
      <c r="C30" s="83" t="s">
        <v>140</v>
      </c>
      <c r="D30" s="212"/>
      <c r="E30" s="213"/>
      <c r="F30" s="278"/>
      <c r="G30" s="279"/>
      <c r="H30" s="213"/>
      <c r="I30" s="278"/>
      <c r="J30" s="279"/>
      <c r="K30" s="278"/>
      <c r="L30" s="278"/>
      <c r="M30" s="278"/>
      <c r="N30" s="278"/>
      <c r="O30" s="278"/>
      <c r="P30" s="278"/>
    </row>
    <row r="31" spans="1:16" ht="12" customHeight="1">
      <c r="A31" s="212"/>
      <c r="B31" s="212"/>
      <c r="C31" s="83" t="s">
        <v>142</v>
      </c>
      <c r="D31" s="212"/>
      <c r="E31" s="213"/>
      <c r="F31" s="278"/>
      <c r="G31" s="279"/>
      <c r="H31" s="213"/>
      <c r="I31" s="278"/>
      <c r="J31" s="279"/>
      <c r="K31" s="278"/>
      <c r="L31" s="278"/>
      <c r="M31" s="278"/>
      <c r="N31" s="278"/>
      <c r="O31" s="278"/>
      <c r="P31" s="278"/>
    </row>
    <row r="32" spans="1:16" ht="12" customHeight="1">
      <c r="A32" s="212"/>
      <c r="B32" s="212"/>
      <c r="C32" s="83" t="s">
        <v>141</v>
      </c>
      <c r="D32" s="212"/>
      <c r="E32" s="213"/>
      <c r="F32" s="278"/>
      <c r="G32" s="279"/>
      <c r="H32" s="213"/>
      <c r="I32" s="278"/>
      <c r="J32" s="279"/>
      <c r="K32" s="278"/>
      <c r="L32" s="278"/>
      <c r="M32" s="278"/>
      <c r="N32" s="278"/>
      <c r="O32" s="278"/>
      <c r="P32" s="278"/>
    </row>
    <row r="33" spans="3:10" ht="8.25" customHeight="1">
      <c r="C33" s="10"/>
      <c r="E33" s="32"/>
      <c r="G33" s="280"/>
      <c r="H33" s="32"/>
      <c r="J33" s="280"/>
    </row>
    <row r="34" spans="3:10" ht="18.75" customHeight="1">
      <c r="C34" s="83"/>
      <c r="E34" s="32"/>
      <c r="G34" s="280"/>
      <c r="H34" s="32"/>
      <c r="J34" s="280"/>
    </row>
    <row r="35" spans="3:10" ht="18.75" customHeight="1">
      <c r="C35" s="10"/>
      <c r="E35" s="32"/>
      <c r="G35" s="280"/>
      <c r="H35" s="32"/>
      <c r="J35" s="280"/>
    </row>
    <row r="36" spans="5:10" ht="15">
      <c r="E36" s="200"/>
      <c r="F36" s="207"/>
      <c r="G36" s="224"/>
      <c r="H36" s="200"/>
      <c r="I36" s="207"/>
      <c r="J36" s="224"/>
    </row>
    <row r="37" spans="5:10" ht="15">
      <c r="E37" s="225"/>
      <c r="F37" s="226"/>
      <c r="G37" s="224"/>
      <c r="H37" s="225"/>
      <c r="I37" s="226"/>
      <c r="J37" s="224"/>
    </row>
    <row r="38" spans="5:10" ht="15">
      <c r="E38" s="200"/>
      <c r="F38" s="207"/>
      <c r="G38" s="224"/>
      <c r="H38" s="200"/>
      <c r="I38" s="207"/>
      <c r="J38" s="224"/>
    </row>
    <row r="39" spans="5:10" ht="15">
      <c r="E39" s="225"/>
      <c r="F39" s="226"/>
      <c r="G39" s="224"/>
      <c r="H39" s="225"/>
      <c r="I39" s="226"/>
      <c r="J39" s="224"/>
    </row>
    <row r="40" spans="5:10" ht="15">
      <c r="E40" s="200"/>
      <c r="F40" s="207"/>
      <c r="G40" s="224"/>
      <c r="H40" s="200"/>
      <c r="I40" s="207"/>
      <c r="J40" s="224"/>
    </row>
    <row r="41" spans="5:10" ht="15">
      <c r="E41" s="225"/>
      <c r="F41" s="226"/>
      <c r="G41" s="224"/>
      <c r="H41" s="225"/>
      <c r="I41" s="226"/>
      <c r="J41" s="224"/>
    </row>
    <row r="42" spans="5:10" ht="15">
      <c r="E42" s="200"/>
      <c r="F42" s="207"/>
      <c r="G42" s="224"/>
      <c r="H42" s="200"/>
      <c r="I42" s="207"/>
      <c r="J42" s="224"/>
    </row>
    <row r="43" spans="5:10" ht="15">
      <c r="E43" s="225"/>
      <c r="F43" s="226"/>
      <c r="G43" s="224"/>
      <c r="H43" s="225"/>
      <c r="I43" s="226"/>
      <c r="J43" s="224"/>
    </row>
    <row r="44" spans="5:10" ht="15">
      <c r="E44" s="200"/>
      <c r="F44" s="207"/>
      <c r="G44" s="224"/>
      <c r="H44" s="200"/>
      <c r="I44" s="207"/>
      <c r="J44" s="224"/>
    </row>
    <row r="45" spans="5:10" ht="15">
      <c r="E45" s="225"/>
      <c r="F45" s="226"/>
      <c r="G45" s="224"/>
      <c r="H45" s="225"/>
      <c r="I45" s="226"/>
      <c r="J45" s="224"/>
    </row>
  </sheetData>
  <sheetProtection/>
  <mergeCells count="28">
    <mergeCell ref="B1:AH1"/>
    <mergeCell ref="N5:P6"/>
    <mergeCell ref="T5:V6"/>
    <mergeCell ref="AF5:AH6"/>
    <mergeCell ref="H5:J6"/>
    <mergeCell ref="E5:G6"/>
    <mergeCell ref="K5:M6"/>
    <mergeCell ref="Q5:S6"/>
    <mergeCell ref="W5:Y6"/>
    <mergeCell ref="AC5:AE6"/>
    <mergeCell ref="Z5:AB6"/>
    <mergeCell ref="E4:J4"/>
    <mergeCell ref="K4:P4"/>
    <mergeCell ref="Q4:V4"/>
    <mergeCell ref="W4:AB4"/>
    <mergeCell ref="AC4:AH4"/>
    <mergeCell ref="B7:D8"/>
    <mergeCell ref="B27:D28"/>
    <mergeCell ref="B11:B26"/>
    <mergeCell ref="D11:D12"/>
    <mergeCell ref="D13:D14"/>
    <mergeCell ref="D17:D18"/>
    <mergeCell ref="D19:D20"/>
    <mergeCell ref="D21:D22"/>
    <mergeCell ref="C25:D26"/>
    <mergeCell ref="B9:D10"/>
    <mergeCell ref="C15:D16"/>
    <mergeCell ref="C23:D2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9"/>
  <sheetViews>
    <sheetView showGridLines="0" zoomScalePageLayoutView="0" workbookViewId="0" topLeftCell="A2">
      <selection activeCell="G11" sqref="G11"/>
    </sheetView>
  </sheetViews>
  <sheetFormatPr defaultColWidth="9.140625" defaultRowHeight="15"/>
  <cols>
    <col min="1" max="1" width="1.1484375" style="185" customWidth="1"/>
    <col min="2" max="2" width="7.421875" style="185" customWidth="1"/>
    <col min="3" max="3" width="12.00390625" style="185" customWidth="1"/>
    <col min="4" max="6" width="7.421875" style="185" customWidth="1"/>
    <col min="7" max="7" width="9.7109375" style="185" customWidth="1"/>
    <col min="8" max="10" width="7.421875" style="185" customWidth="1"/>
    <col min="11" max="11" width="9.7109375" style="185" customWidth="1"/>
    <col min="12" max="12" width="0.71875" style="185" customWidth="1"/>
    <col min="13" max="13" width="6.00390625" style="185" customWidth="1"/>
    <col min="14" max="14" width="4.00390625" style="185" customWidth="1"/>
    <col min="15" max="17" width="7.421875" style="185" customWidth="1"/>
    <col min="18" max="18" width="9.7109375" style="185" customWidth="1"/>
    <col min="19" max="21" width="7.421875" style="185" customWidth="1"/>
    <col min="22" max="22" width="9.7109375" style="185" customWidth="1"/>
    <col min="23" max="23" width="11.57421875" style="185" customWidth="1"/>
    <col min="24" max="24" width="7.57421875" style="185" customWidth="1"/>
    <col min="25" max="16384" width="9.00390625" style="185" customWidth="1"/>
  </cols>
  <sheetData>
    <row r="1" spans="2:3" ht="22.5" customHeight="1">
      <c r="B1" s="184"/>
      <c r="C1" s="184"/>
    </row>
    <row r="2" spans="2:3" ht="22.5" customHeight="1">
      <c r="B2" s="159" t="s">
        <v>253</v>
      </c>
      <c r="C2" s="184"/>
    </row>
    <row r="3" spans="2:23" ht="18" customHeight="1">
      <c r="B3" s="186"/>
      <c r="C3" s="187"/>
      <c r="D3" s="188"/>
      <c r="E3" s="188"/>
      <c r="F3" s="188"/>
      <c r="G3" s="188"/>
      <c r="H3" s="188"/>
      <c r="I3" s="188"/>
      <c r="J3" s="188"/>
      <c r="K3" s="189"/>
      <c r="O3" s="188"/>
      <c r="P3" s="188"/>
      <c r="Q3" s="188"/>
      <c r="R3" s="188"/>
      <c r="S3" s="188"/>
      <c r="T3" s="188"/>
      <c r="U3" s="188"/>
      <c r="V3" s="188"/>
      <c r="W3" s="189" t="s">
        <v>173</v>
      </c>
    </row>
    <row r="4" spans="2:23" ht="27.75" customHeight="1">
      <c r="B4" s="433" t="s">
        <v>209</v>
      </c>
      <c r="C4" s="434"/>
      <c r="D4" s="190" t="s">
        <v>129</v>
      </c>
      <c r="E4" s="190" t="s">
        <v>130</v>
      </c>
      <c r="F4" s="190" t="s">
        <v>131</v>
      </c>
      <c r="G4" s="195" t="s">
        <v>174</v>
      </c>
      <c r="H4" s="190" t="s">
        <v>39</v>
      </c>
      <c r="I4" s="190" t="s">
        <v>40</v>
      </c>
      <c r="J4" s="190" t="s">
        <v>41</v>
      </c>
      <c r="K4" s="195" t="s">
        <v>175</v>
      </c>
      <c r="O4" s="190" t="s">
        <v>42</v>
      </c>
      <c r="P4" s="190" t="s">
        <v>43</v>
      </c>
      <c r="Q4" s="190" t="s">
        <v>44</v>
      </c>
      <c r="R4" s="195" t="s">
        <v>176</v>
      </c>
      <c r="S4" s="190" t="s">
        <v>45</v>
      </c>
      <c r="T4" s="190" t="s">
        <v>46</v>
      </c>
      <c r="U4" s="190" t="s">
        <v>47</v>
      </c>
      <c r="V4" s="195" t="s">
        <v>177</v>
      </c>
      <c r="W4" s="195" t="s">
        <v>132</v>
      </c>
    </row>
    <row r="5" spans="2:23" ht="27.75" customHeight="1">
      <c r="B5" s="492" t="s">
        <v>216</v>
      </c>
      <c r="C5" s="493"/>
      <c r="D5" s="290">
        <v>1532</v>
      </c>
      <c r="E5" s="290">
        <v>1334</v>
      </c>
      <c r="F5" s="290">
        <v>1746</v>
      </c>
      <c r="G5" s="290">
        <v>4611</v>
      </c>
      <c r="H5" s="290">
        <v>2089</v>
      </c>
      <c r="I5" s="290">
        <v>3056</v>
      </c>
      <c r="J5" s="290">
        <v>2179</v>
      </c>
      <c r="K5" s="290">
        <v>7324</v>
      </c>
      <c r="O5" s="290">
        <v>2033</v>
      </c>
      <c r="P5" s="290">
        <v>2857</v>
      </c>
      <c r="Q5" s="290">
        <v>2077</v>
      </c>
      <c r="R5" s="290">
        <v>6967</v>
      </c>
      <c r="S5" s="290">
        <v>2523</v>
      </c>
      <c r="T5" s="290">
        <v>1960</v>
      </c>
      <c r="U5" s="290">
        <v>1368</v>
      </c>
      <c r="V5" s="290">
        <v>5851</v>
      </c>
      <c r="W5" s="290">
        <v>24753</v>
      </c>
    </row>
    <row r="6" spans="2:23" ht="27.75" customHeight="1">
      <c r="B6" s="492" t="s">
        <v>221</v>
      </c>
      <c r="C6" s="493"/>
      <c r="D6" s="290">
        <v>1410</v>
      </c>
      <c r="E6" s="290">
        <v>1315</v>
      </c>
      <c r="F6" s="290">
        <v>1720</v>
      </c>
      <c r="G6" s="290">
        <v>4446</v>
      </c>
      <c r="H6" s="290">
        <v>2002</v>
      </c>
      <c r="I6" s="290">
        <v>2941</v>
      </c>
      <c r="J6" s="290">
        <v>2300</v>
      </c>
      <c r="K6" s="290">
        <v>7243</v>
      </c>
      <c r="O6" s="290">
        <v>1861</v>
      </c>
      <c r="P6" s="290">
        <v>2877</v>
      </c>
      <c r="Q6" s="290">
        <v>2263</v>
      </c>
      <c r="R6" s="290">
        <v>7001</v>
      </c>
      <c r="S6" s="290">
        <v>2519</v>
      </c>
      <c r="T6" s="290">
        <v>2144</v>
      </c>
      <c r="U6" s="290">
        <v>1562</v>
      </c>
      <c r="V6" s="290">
        <v>6225</v>
      </c>
      <c r="W6" s="290">
        <v>24915</v>
      </c>
    </row>
    <row r="7" spans="2:23" ht="27.75" customHeight="1">
      <c r="B7" s="494" t="s">
        <v>227</v>
      </c>
      <c r="C7" s="495"/>
      <c r="D7" s="335">
        <v>1493</v>
      </c>
      <c r="E7" s="335">
        <v>1549</v>
      </c>
      <c r="F7" s="335">
        <v>1683</v>
      </c>
      <c r="G7" s="335">
        <v>4724</v>
      </c>
      <c r="H7" s="335">
        <v>2168</v>
      </c>
      <c r="I7" s="335">
        <v>3283</v>
      </c>
      <c r="J7" s="335">
        <v>2284</v>
      </c>
      <c r="K7" s="335">
        <v>7735</v>
      </c>
      <c r="L7" s="298"/>
      <c r="M7" s="299"/>
      <c r="N7" s="300"/>
      <c r="O7" s="335">
        <v>1824</v>
      </c>
      <c r="P7" s="335">
        <v>2738</v>
      </c>
      <c r="Q7" s="335">
        <v>2242</v>
      </c>
      <c r="R7" s="335">
        <v>6804</v>
      </c>
      <c r="S7" s="335">
        <v>2014</v>
      </c>
      <c r="T7" s="335">
        <v>2072</v>
      </c>
      <c r="U7" s="335">
        <v>1549</v>
      </c>
      <c r="V7" s="335">
        <v>5635</v>
      </c>
      <c r="W7" s="335">
        <v>24899</v>
      </c>
    </row>
    <row r="8" spans="2:23" ht="27.75" customHeight="1" thickBot="1">
      <c r="B8" s="496" t="s">
        <v>238</v>
      </c>
      <c r="C8" s="497"/>
      <c r="D8" s="336">
        <v>1517</v>
      </c>
      <c r="E8" s="336">
        <v>1386</v>
      </c>
      <c r="F8" s="336">
        <v>1004</v>
      </c>
      <c r="G8" s="336">
        <v>3906</v>
      </c>
      <c r="H8" s="336">
        <v>432</v>
      </c>
      <c r="I8" s="336">
        <v>306</v>
      </c>
      <c r="J8" s="336">
        <v>653</v>
      </c>
      <c r="K8" s="336">
        <v>1391</v>
      </c>
      <c r="L8" s="299"/>
      <c r="M8" s="299"/>
      <c r="N8" s="299"/>
      <c r="O8" s="336">
        <v>1004</v>
      </c>
      <c r="P8" s="336">
        <v>1411</v>
      </c>
      <c r="Q8" s="336">
        <v>1219</v>
      </c>
      <c r="R8" s="336">
        <v>3634</v>
      </c>
      <c r="S8" s="336">
        <v>1434</v>
      </c>
      <c r="T8" s="336">
        <v>1766</v>
      </c>
      <c r="U8" s="336">
        <v>1120</v>
      </c>
      <c r="V8" s="336">
        <v>4320</v>
      </c>
      <c r="W8" s="336">
        <v>13252</v>
      </c>
    </row>
    <row r="9" spans="2:23" ht="27.75" customHeight="1" thickBot="1">
      <c r="B9" s="498" t="s">
        <v>247</v>
      </c>
      <c r="C9" s="499"/>
      <c r="D9" s="381">
        <v>700</v>
      </c>
      <c r="E9" s="381">
        <v>665</v>
      </c>
      <c r="F9" s="381">
        <v>1090</v>
      </c>
      <c r="G9" s="381">
        <v>2455</v>
      </c>
      <c r="H9" s="381">
        <v>976</v>
      </c>
      <c r="I9" s="381">
        <v>787</v>
      </c>
      <c r="J9" s="381">
        <v>650</v>
      </c>
      <c r="K9" s="382">
        <v>2413</v>
      </c>
      <c r="L9" s="383"/>
      <c r="M9" s="383"/>
      <c r="N9" s="383"/>
      <c r="O9" s="384">
        <v>1094</v>
      </c>
      <c r="P9" s="381">
        <v>1089</v>
      </c>
      <c r="Q9" s="381">
        <v>863</v>
      </c>
      <c r="R9" s="381">
        <v>3047</v>
      </c>
      <c r="S9" s="381">
        <v>1469</v>
      </c>
      <c r="T9" s="381">
        <v>1664</v>
      </c>
      <c r="U9" s="381">
        <v>1258</v>
      </c>
      <c r="V9" s="381">
        <v>4392</v>
      </c>
      <c r="W9" s="382">
        <v>12307</v>
      </c>
    </row>
    <row r="10" spans="2:23" ht="27.75" customHeight="1">
      <c r="B10" s="490" t="s">
        <v>195</v>
      </c>
      <c r="C10" s="491"/>
      <c r="D10" s="385">
        <v>232</v>
      </c>
      <c r="E10" s="385">
        <v>307</v>
      </c>
      <c r="F10" s="385">
        <v>545</v>
      </c>
      <c r="G10" s="385">
        <v>1083</v>
      </c>
      <c r="H10" s="385">
        <v>435</v>
      </c>
      <c r="I10" s="385">
        <v>301</v>
      </c>
      <c r="J10" s="385">
        <v>269</v>
      </c>
      <c r="K10" s="385">
        <v>1006</v>
      </c>
      <c r="L10" s="283"/>
      <c r="M10" s="283"/>
      <c r="N10" s="283"/>
      <c r="O10" s="385">
        <v>439</v>
      </c>
      <c r="P10" s="385">
        <v>344</v>
      </c>
      <c r="Q10" s="385">
        <v>305</v>
      </c>
      <c r="R10" s="385">
        <v>1088</v>
      </c>
      <c r="S10" s="385">
        <v>581</v>
      </c>
      <c r="T10" s="385">
        <v>791</v>
      </c>
      <c r="U10" s="385">
        <v>638</v>
      </c>
      <c r="V10" s="385">
        <v>2010</v>
      </c>
      <c r="W10" s="385">
        <v>5187</v>
      </c>
    </row>
    <row r="11" spans="2:23" ht="27.75" customHeight="1">
      <c r="B11" s="486" t="s">
        <v>196</v>
      </c>
      <c r="C11" s="487"/>
      <c r="D11" s="386">
        <v>115</v>
      </c>
      <c r="E11" s="386">
        <v>115</v>
      </c>
      <c r="F11" s="386">
        <v>207</v>
      </c>
      <c r="G11" s="386">
        <v>437</v>
      </c>
      <c r="H11" s="386">
        <v>186</v>
      </c>
      <c r="I11" s="386">
        <v>160</v>
      </c>
      <c r="J11" s="386">
        <v>126</v>
      </c>
      <c r="K11" s="386">
        <v>472</v>
      </c>
      <c r="L11" s="283"/>
      <c r="M11" s="283"/>
      <c r="N11" s="283"/>
      <c r="O11" s="386">
        <v>201</v>
      </c>
      <c r="P11" s="386">
        <v>246</v>
      </c>
      <c r="Q11" s="386">
        <v>151</v>
      </c>
      <c r="R11" s="386">
        <v>598</v>
      </c>
      <c r="S11" s="386">
        <v>298</v>
      </c>
      <c r="T11" s="386">
        <v>311</v>
      </c>
      <c r="U11" s="386">
        <v>252</v>
      </c>
      <c r="V11" s="386">
        <v>861</v>
      </c>
      <c r="W11" s="386">
        <v>2368</v>
      </c>
    </row>
    <row r="12" spans="2:23" ht="27.75" customHeight="1">
      <c r="B12" s="486" t="s">
        <v>178</v>
      </c>
      <c r="C12" s="487"/>
      <c r="D12" s="386">
        <v>80</v>
      </c>
      <c r="E12" s="386">
        <v>53</v>
      </c>
      <c r="F12" s="386">
        <v>44</v>
      </c>
      <c r="G12" s="386">
        <v>177</v>
      </c>
      <c r="H12" s="386">
        <v>60</v>
      </c>
      <c r="I12" s="386">
        <v>55</v>
      </c>
      <c r="J12" s="386">
        <v>47</v>
      </c>
      <c r="K12" s="386">
        <v>162</v>
      </c>
      <c r="L12" s="283"/>
      <c r="M12" s="283"/>
      <c r="N12" s="283"/>
      <c r="O12" s="386">
        <v>65</v>
      </c>
      <c r="P12" s="386">
        <v>66</v>
      </c>
      <c r="Q12" s="386">
        <v>68</v>
      </c>
      <c r="R12" s="386">
        <v>200</v>
      </c>
      <c r="S12" s="386">
        <v>98</v>
      </c>
      <c r="T12" s="386">
        <v>75</v>
      </c>
      <c r="U12" s="386">
        <v>38</v>
      </c>
      <c r="V12" s="386">
        <v>211</v>
      </c>
      <c r="W12" s="386">
        <v>749</v>
      </c>
    </row>
    <row r="13" spans="2:23" ht="27.75" customHeight="1">
      <c r="B13" s="486" t="s">
        <v>179</v>
      </c>
      <c r="C13" s="487"/>
      <c r="D13" s="386">
        <v>274</v>
      </c>
      <c r="E13" s="386">
        <v>190</v>
      </c>
      <c r="F13" s="386">
        <v>294</v>
      </c>
      <c r="G13" s="386">
        <v>758</v>
      </c>
      <c r="H13" s="386">
        <v>295</v>
      </c>
      <c r="I13" s="386">
        <v>272</v>
      </c>
      <c r="J13" s="386">
        <v>208</v>
      </c>
      <c r="K13" s="386">
        <v>774</v>
      </c>
      <c r="L13" s="283"/>
      <c r="M13" s="283"/>
      <c r="N13" s="283"/>
      <c r="O13" s="386">
        <v>389</v>
      </c>
      <c r="P13" s="386">
        <v>433</v>
      </c>
      <c r="Q13" s="386">
        <v>339</v>
      </c>
      <c r="R13" s="386">
        <v>1162</v>
      </c>
      <c r="S13" s="386">
        <v>492</v>
      </c>
      <c r="T13" s="386">
        <v>487</v>
      </c>
      <c r="U13" s="386">
        <v>331</v>
      </c>
      <c r="V13" s="386">
        <v>1310</v>
      </c>
      <c r="W13" s="386">
        <v>4003</v>
      </c>
    </row>
    <row r="14" spans="2:23" ht="22.5" customHeight="1">
      <c r="B14" s="193" t="s">
        <v>181</v>
      </c>
      <c r="C14" s="196"/>
      <c r="D14" s="194"/>
      <c r="E14" s="194"/>
      <c r="F14" s="194"/>
      <c r="G14" s="194"/>
      <c r="H14" s="188"/>
      <c r="I14" s="188"/>
      <c r="J14" s="188"/>
      <c r="K14" s="188"/>
      <c r="R14" s="188"/>
      <c r="S14" s="188"/>
      <c r="T14" s="188"/>
      <c r="U14" s="188"/>
      <c r="V14" s="188"/>
      <c r="W14" s="231"/>
    </row>
    <row r="15" spans="2:23" ht="22.5" customHeight="1">
      <c r="B15" s="193"/>
      <c r="C15" s="196"/>
      <c r="D15" s="194"/>
      <c r="E15" s="194"/>
      <c r="F15" s="194"/>
      <c r="G15" s="194"/>
      <c r="H15" s="188"/>
      <c r="I15" s="188"/>
      <c r="J15" s="188"/>
      <c r="K15" s="188"/>
      <c r="R15" s="188"/>
      <c r="S15" s="188"/>
      <c r="T15" s="188"/>
      <c r="U15" s="188"/>
      <c r="V15" s="188"/>
      <c r="W15" s="380"/>
    </row>
    <row r="16" spans="2:23" ht="22.5" customHeight="1">
      <c r="B16" s="159" t="s">
        <v>254</v>
      </c>
      <c r="C16" s="188"/>
      <c r="D16" s="188"/>
      <c r="E16" s="188"/>
      <c r="F16" s="188"/>
      <c r="G16" s="188"/>
      <c r="H16" s="188"/>
      <c r="I16" s="188"/>
      <c r="J16" s="188"/>
      <c r="K16" s="188"/>
      <c r="O16" s="188"/>
      <c r="P16" s="188"/>
      <c r="Q16" s="188"/>
      <c r="R16" s="188"/>
      <c r="S16" s="188"/>
      <c r="T16" s="188"/>
      <c r="U16" s="188"/>
      <c r="V16" s="188"/>
      <c r="W16" s="188"/>
    </row>
    <row r="17" spans="2:23" ht="22.5" customHeight="1">
      <c r="B17" s="186"/>
      <c r="C17" s="187"/>
      <c r="D17" s="188"/>
      <c r="E17" s="188"/>
      <c r="F17" s="188"/>
      <c r="G17" s="188"/>
      <c r="H17" s="188"/>
      <c r="I17" s="188"/>
      <c r="J17" s="188"/>
      <c r="K17" s="188"/>
      <c r="T17" s="188"/>
      <c r="U17" s="188"/>
      <c r="V17" s="188"/>
      <c r="W17" s="188" t="s">
        <v>240</v>
      </c>
    </row>
    <row r="18" spans="2:23" ht="27.75" customHeight="1">
      <c r="B18" s="488" t="s">
        <v>209</v>
      </c>
      <c r="C18" s="489"/>
      <c r="D18" s="387" t="s">
        <v>129</v>
      </c>
      <c r="E18" s="387" t="s">
        <v>130</v>
      </c>
      <c r="F18" s="387" t="s">
        <v>131</v>
      </c>
      <c r="G18" s="388" t="s">
        <v>174</v>
      </c>
      <c r="H18" s="387" t="s">
        <v>39</v>
      </c>
      <c r="I18" s="387" t="s">
        <v>40</v>
      </c>
      <c r="J18" s="387" t="s">
        <v>41</v>
      </c>
      <c r="K18" s="388" t="s">
        <v>175</v>
      </c>
      <c r="L18" s="283"/>
      <c r="M18" s="283"/>
      <c r="N18" s="283"/>
      <c r="O18" s="387" t="s">
        <v>42</v>
      </c>
      <c r="P18" s="387" t="s">
        <v>43</v>
      </c>
      <c r="Q18" s="387" t="s">
        <v>44</v>
      </c>
      <c r="R18" s="388" t="s">
        <v>176</v>
      </c>
      <c r="S18" s="387" t="s">
        <v>45</v>
      </c>
      <c r="T18" s="387" t="s">
        <v>46</v>
      </c>
      <c r="U18" s="387" t="s">
        <v>47</v>
      </c>
      <c r="V18" s="388" t="s">
        <v>177</v>
      </c>
      <c r="W18" s="388" t="s">
        <v>132</v>
      </c>
    </row>
    <row r="19" spans="2:23" ht="27.75" customHeight="1">
      <c r="B19" s="486" t="s">
        <v>165</v>
      </c>
      <c r="C19" s="487"/>
      <c r="D19" s="282">
        <v>5</v>
      </c>
      <c r="E19" s="282">
        <v>5</v>
      </c>
      <c r="F19" s="282">
        <v>16</v>
      </c>
      <c r="G19" s="282">
        <v>25</v>
      </c>
      <c r="H19" s="282">
        <v>11</v>
      </c>
      <c r="I19" s="282">
        <v>7</v>
      </c>
      <c r="J19" s="282">
        <v>4</v>
      </c>
      <c r="K19" s="282">
        <v>23</v>
      </c>
      <c r="L19" s="283"/>
      <c r="M19" s="283"/>
      <c r="N19" s="283"/>
      <c r="O19" s="282">
        <v>16</v>
      </c>
      <c r="P19" s="282">
        <v>17</v>
      </c>
      <c r="Q19" s="282">
        <v>9</v>
      </c>
      <c r="R19" s="282">
        <v>42</v>
      </c>
      <c r="S19" s="282">
        <v>20</v>
      </c>
      <c r="T19" s="282">
        <v>31</v>
      </c>
      <c r="U19" s="282">
        <v>27</v>
      </c>
      <c r="V19" s="282">
        <v>79</v>
      </c>
      <c r="W19" s="282">
        <v>168</v>
      </c>
    </row>
    <row r="20" spans="2:23" ht="27.75" customHeight="1">
      <c r="B20" s="486" t="s">
        <v>166</v>
      </c>
      <c r="C20" s="487" t="s">
        <v>166</v>
      </c>
      <c r="D20" s="282">
        <v>13</v>
      </c>
      <c r="E20" s="282">
        <v>11</v>
      </c>
      <c r="F20" s="282">
        <v>28</v>
      </c>
      <c r="G20" s="282">
        <v>52</v>
      </c>
      <c r="H20" s="282">
        <v>18</v>
      </c>
      <c r="I20" s="282">
        <v>13</v>
      </c>
      <c r="J20" s="282">
        <v>9</v>
      </c>
      <c r="K20" s="282">
        <v>40</v>
      </c>
      <c r="L20" s="283"/>
      <c r="M20" s="283"/>
      <c r="N20" s="283"/>
      <c r="O20" s="282">
        <v>30</v>
      </c>
      <c r="P20" s="282">
        <v>33</v>
      </c>
      <c r="Q20" s="282">
        <v>15</v>
      </c>
      <c r="R20" s="282">
        <v>77</v>
      </c>
      <c r="S20" s="282">
        <v>31</v>
      </c>
      <c r="T20" s="282">
        <v>57</v>
      </c>
      <c r="U20" s="282">
        <v>60</v>
      </c>
      <c r="V20" s="282">
        <v>149</v>
      </c>
      <c r="W20" s="282">
        <v>318</v>
      </c>
    </row>
    <row r="21" spans="2:23" ht="27.75" customHeight="1">
      <c r="B21" s="486" t="s">
        <v>167</v>
      </c>
      <c r="C21" s="487" t="s">
        <v>167</v>
      </c>
      <c r="D21" s="282">
        <v>5</v>
      </c>
      <c r="E21" s="282">
        <v>4</v>
      </c>
      <c r="F21" s="282">
        <v>12</v>
      </c>
      <c r="G21" s="282">
        <v>21</v>
      </c>
      <c r="H21" s="282">
        <v>10</v>
      </c>
      <c r="I21" s="282">
        <v>7</v>
      </c>
      <c r="J21" s="282">
        <v>5</v>
      </c>
      <c r="K21" s="282">
        <v>22</v>
      </c>
      <c r="L21" s="283"/>
      <c r="M21" s="283"/>
      <c r="N21" s="283"/>
      <c r="O21" s="282">
        <v>13</v>
      </c>
      <c r="P21" s="282">
        <v>18</v>
      </c>
      <c r="Q21" s="282">
        <v>8</v>
      </c>
      <c r="R21" s="282">
        <v>39</v>
      </c>
      <c r="S21" s="282">
        <v>13</v>
      </c>
      <c r="T21" s="282">
        <v>21</v>
      </c>
      <c r="U21" s="282">
        <v>21</v>
      </c>
      <c r="V21" s="282">
        <v>56</v>
      </c>
      <c r="W21" s="282">
        <v>137</v>
      </c>
    </row>
    <row r="22" spans="2:23" ht="27.75" customHeight="1">
      <c r="B22" s="486" t="s">
        <v>168</v>
      </c>
      <c r="C22" s="487" t="s">
        <v>168</v>
      </c>
      <c r="D22" s="282">
        <v>2</v>
      </c>
      <c r="E22" s="282">
        <v>2</v>
      </c>
      <c r="F22" s="282">
        <v>6</v>
      </c>
      <c r="G22" s="282">
        <v>10</v>
      </c>
      <c r="H22" s="282">
        <v>4</v>
      </c>
      <c r="I22" s="282">
        <v>3</v>
      </c>
      <c r="J22" s="282">
        <v>1</v>
      </c>
      <c r="K22" s="282">
        <v>8</v>
      </c>
      <c r="L22" s="283"/>
      <c r="M22" s="283"/>
      <c r="N22" s="283"/>
      <c r="O22" s="282">
        <v>6</v>
      </c>
      <c r="P22" s="282">
        <v>7</v>
      </c>
      <c r="Q22" s="282">
        <v>3</v>
      </c>
      <c r="R22" s="282">
        <v>15</v>
      </c>
      <c r="S22" s="282">
        <v>6</v>
      </c>
      <c r="T22" s="282">
        <v>12</v>
      </c>
      <c r="U22" s="282">
        <v>14</v>
      </c>
      <c r="V22" s="282">
        <v>32</v>
      </c>
      <c r="W22" s="282">
        <v>66</v>
      </c>
    </row>
    <row r="23" spans="2:23" ht="27.75" customHeight="1">
      <c r="B23" s="486" t="s">
        <v>169</v>
      </c>
      <c r="C23" s="487" t="s">
        <v>169</v>
      </c>
      <c r="D23" s="282">
        <v>3</v>
      </c>
      <c r="E23" s="282">
        <v>3</v>
      </c>
      <c r="F23" s="282">
        <v>5</v>
      </c>
      <c r="G23" s="282">
        <v>11</v>
      </c>
      <c r="H23" s="282">
        <v>4</v>
      </c>
      <c r="I23" s="282">
        <v>3</v>
      </c>
      <c r="J23" s="282">
        <v>3</v>
      </c>
      <c r="K23" s="282">
        <v>10</v>
      </c>
      <c r="L23" s="283"/>
      <c r="M23" s="283"/>
      <c r="N23" s="283"/>
      <c r="O23" s="282">
        <v>5</v>
      </c>
      <c r="P23" s="282">
        <v>4</v>
      </c>
      <c r="Q23" s="282">
        <v>3</v>
      </c>
      <c r="R23" s="282">
        <v>12</v>
      </c>
      <c r="S23" s="282">
        <v>5</v>
      </c>
      <c r="T23" s="282">
        <v>7</v>
      </c>
      <c r="U23" s="282">
        <v>7</v>
      </c>
      <c r="V23" s="282">
        <v>18</v>
      </c>
      <c r="W23" s="282">
        <v>51</v>
      </c>
    </row>
    <row r="24" spans="2:23" ht="27.75" customHeight="1">
      <c r="B24" s="486" t="s">
        <v>170</v>
      </c>
      <c r="C24" s="487" t="s">
        <v>170</v>
      </c>
      <c r="D24" s="282">
        <v>11</v>
      </c>
      <c r="E24" s="282">
        <v>10</v>
      </c>
      <c r="F24" s="282">
        <v>32</v>
      </c>
      <c r="G24" s="282">
        <v>53</v>
      </c>
      <c r="H24" s="282">
        <v>23</v>
      </c>
      <c r="I24" s="282">
        <v>17</v>
      </c>
      <c r="J24" s="282">
        <v>11</v>
      </c>
      <c r="K24" s="282">
        <v>51</v>
      </c>
      <c r="L24" s="283"/>
      <c r="M24" s="283"/>
      <c r="N24" s="283"/>
      <c r="O24" s="282">
        <v>34</v>
      </c>
      <c r="P24" s="282">
        <v>42</v>
      </c>
      <c r="Q24" s="282">
        <v>21</v>
      </c>
      <c r="R24" s="282">
        <v>97</v>
      </c>
      <c r="S24" s="282">
        <v>38</v>
      </c>
      <c r="T24" s="282">
        <v>58</v>
      </c>
      <c r="U24" s="282">
        <v>54</v>
      </c>
      <c r="V24" s="282">
        <v>150</v>
      </c>
      <c r="W24" s="282">
        <v>351</v>
      </c>
    </row>
    <row r="25" spans="2:23" ht="27.75" customHeight="1">
      <c r="B25" s="486" t="s">
        <v>171</v>
      </c>
      <c r="C25" s="487" t="s">
        <v>171</v>
      </c>
      <c r="D25" s="282">
        <v>3</v>
      </c>
      <c r="E25" s="282">
        <v>3</v>
      </c>
      <c r="F25" s="282">
        <v>6</v>
      </c>
      <c r="G25" s="282">
        <v>12</v>
      </c>
      <c r="H25" s="282">
        <v>7</v>
      </c>
      <c r="I25" s="282">
        <v>6</v>
      </c>
      <c r="J25" s="282">
        <v>4</v>
      </c>
      <c r="K25" s="282">
        <v>17</v>
      </c>
      <c r="L25" s="283"/>
      <c r="M25" s="283"/>
      <c r="N25" s="283"/>
      <c r="O25" s="282">
        <v>9</v>
      </c>
      <c r="P25" s="282">
        <v>9</v>
      </c>
      <c r="Q25" s="282">
        <v>6</v>
      </c>
      <c r="R25" s="282">
        <v>24</v>
      </c>
      <c r="S25" s="282">
        <v>10</v>
      </c>
      <c r="T25" s="282">
        <v>13</v>
      </c>
      <c r="U25" s="282">
        <v>9</v>
      </c>
      <c r="V25" s="282">
        <v>32</v>
      </c>
      <c r="W25" s="282">
        <v>84</v>
      </c>
    </row>
    <row r="26" spans="2:23" ht="27.75" customHeight="1">
      <c r="B26" s="486" t="s">
        <v>172</v>
      </c>
      <c r="C26" s="487" t="s">
        <v>180</v>
      </c>
      <c r="D26" s="282">
        <v>41</v>
      </c>
      <c r="E26" s="282">
        <v>38</v>
      </c>
      <c r="F26" s="282">
        <v>105</v>
      </c>
      <c r="G26" s="282">
        <v>184</v>
      </c>
      <c r="H26" s="282">
        <v>77</v>
      </c>
      <c r="I26" s="282">
        <v>56</v>
      </c>
      <c r="J26" s="282">
        <v>37</v>
      </c>
      <c r="K26" s="282">
        <v>171</v>
      </c>
      <c r="L26" s="283"/>
      <c r="M26" s="283"/>
      <c r="N26" s="283"/>
      <c r="O26" s="282">
        <v>113</v>
      </c>
      <c r="P26" s="282">
        <v>128</v>
      </c>
      <c r="Q26" s="282">
        <v>65</v>
      </c>
      <c r="R26" s="282">
        <v>305</v>
      </c>
      <c r="S26" s="282">
        <v>123</v>
      </c>
      <c r="T26" s="282">
        <v>200</v>
      </c>
      <c r="U26" s="282">
        <v>192</v>
      </c>
      <c r="V26" s="282">
        <v>515</v>
      </c>
      <c r="W26" s="282">
        <v>1176</v>
      </c>
    </row>
    <row r="27" spans="2:23" ht="6.75" customHeight="1"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O27" s="197"/>
      <c r="P27" s="197"/>
      <c r="Q27" s="197"/>
      <c r="R27" s="197"/>
      <c r="S27" s="197"/>
      <c r="T27" s="197"/>
      <c r="U27" s="197"/>
      <c r="V27" s="197"/>
      <c r="W27" s="197"/>
    </row>
    <row r="29" spans="4:23" ht="13.5"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</row>
  </sheetData>
  <sheetProtection/>
  <mergeCells count="19">
    <mergeCell ref="B10:C10"/>
    <mergeCell ref="B25:C25"/>
    <mergeCell ref="B4:C4"/>
    <mergeCell ref="B5:C5"/>
    <mergeCell ref="B6:C6"/>
    <mergeCell ref="B7:C7"/>
    <mergeCell ref="B8:C8"/>
    <mergeCell ref="B9:C9"/>
    <mergeCell ref="B26:C26"/>
    <mergeCell ref="B11:C11"/>
    <mergeCell ref="B12:C12"/>
    <mergeCell ref="B13:C13"/>
    <mergeCell ref="B18:C18"/>
    <mergeCell ref="B19:C19"/>
    <mergeCell ref="B20:C20"/>
    <mergeCell ref="B21:C21"/>
    <mergeCell ref="B22:C22"/>
    <mergeCell ref="B23:C23"/>
    <mergeCell ref="B24:C2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F42"/>
  <sheetViews>
    <sheetView showGridLines="0" zoomScaleSheetLayoutView="85" zoomScalePageLayoutView="0" workbookViewId="0" topLeftCell="A1">
      <selection activeCell="L7" sqref="L7"/>
    </sheetView>
  </sheetViews>
  <sheetFormatPr defaultColWidth="9.140625" defaultRowHeight="15"/>
  <cols>
    <col min="1" max="1" width="1.7109375" style="1" customWidth="1"/>
    <col min="2" max="2" width="5.00390625" style="1" customWidth="1"/>
    <col min="3" max="3" width="14.421875" style="1" customWidth="1"/>
    <col min="4" max="4" width="10.00390625" style="80" customWidth="1"/>
    <col min="5" max="5" width="2.421875" style="1" customWidth="1"/>
    <col min="6" max="6" width="8.00390625" style="81" customWidth="1"/>
    <col min="7" max="7" width="2.421875" style="1" customWidth="1"/>
    <col min="8" max="8" width="11.28125" style="80" customWidth="1"/>
    <col min="9" max="9" width="2.421875" style="1" customWidth="1"/>
    <col min="10" max="10" width="6.7109375" style="81" customWidth="1"/>
    <col min="11" max="11" width="2.421875" style="1" customWidth="1"/>
    <col min="12" max="12" width="11.28125" style="85" customWidth="1"/>
    <col min="13" max="13" width="2.421875" style="1" customWidth="1"/>
    <col min="14" max="14" width="6.7109375" style="1" customWidth="1"/>
    <col min="15" max="15" width="2.421875" style="1" customWidth="1"/>
    <col min="16" max="16" width="1.57421875" style="1" customWidth="1"/>
    <col min="17" max="17" width="14.57421875" style="1" bestFit="1" customWidth="1"/>
    <col min="18" max="16384" width="9.00390625" style="1" customWidth="1"/>
  </cols>
  <sheetData>
    <row r="2" ht="17.25">
      <c r="B2" s="1" t="s">
        <v>197</v>
      </c>
    </row>
    <row r="3" ht="18" thickBot="1">
      <c r="O3" s="198" t="s">
        <v>48</v>
      </c>
    </row>
    <row r="4" spans="2:15" ht="34.5" customHeight="1">
      <c r="B4" s="500" t="s">
        <v>210</v>
      </c>
      <c r="C4" s="501"/>
      <c r="D4" s="502" t="s">
        <v>49</v>
      </c>
      <c r="E4" s="502"/>
      <c r="F4" s="502"/>
      <c r="G4" s="503"/>
      <c r="H4" s="504" t="s">
        <v>220</v>
      </c>
      <c r="I4" s="503"/>
      <c r="J4" s="503"/>
      <c r="K4" s="501"/>
      <c r="L4" s="502" t="s">
        <v>219</v>
      </c>
      <c r="M4" s="503"/>
      <c r="N4" s="503"/>
      <c r="O4" s="505"/>
    </row>
    <row r="5" spans="2:18" ht="35.25" customHeight="1">
      <c r="B5" s="512" t="s">
        <v>217</v>
      </c>
      <c r="C5" s="513"/>
      <c r="D5" s="291">
        <v>24753</v>
      </c>
      <c r="E5" s="292" t="s">
        <v>10</v>
      </c>
      <c r="F5" s="293">
        <v>100</v>
      </c>
      <c r="G5" s="292" t="s">
        <v>11</v>
      </c>
      <c r="H5" s="291">
        <v>16737</v>
      </c>
      <c r="I5" s="292" t="s">
        <v>10</v>
      </c>
      <c r="J5" s="293">
        <v>67.6</v>
      </c>
      <c r="K5" s="292" t="s">
        <v>11</v>
      </c>
      <c r="L5" s="295">
        <v>8016</v>
      </c>
      <c r="M5" s="292" t="s">
        <v>10</v>
      </c>
      <c r="N5" s="293">
        <v>32.4</v>
      </c>
      <c r="O5" s="296" t="s">
        <v>11</v>
      </c>
      <c r="R5" s="81"/>
    </row>
    <row r="6" spans="2:18" ht="35.25" customHeight="1">
      <c r="B6" s="512" t="s">
        <v>222</v>
      </c>
      <c r="C6" s="513"/>
      <c r="D6" s="291">
        <v>24915</v>
      </c>
      <c r="E6" s="292" t="s">
        <v>10</v>
      </c>
      <c r="F6" s="293">
        <v>100</v>
      </c>
      <c r="G6" s="292" t="s">
        <v>11</v>
      </c>
      <c r="H6" s="291">
        <v>16671</v>
      </c>
      <c r="I6" s="292" t="s">
        <v>10</v>
      </c>
      <c r="J6" s="293">
        <v>66.9</v>
      </c>
      <c r="K6" s="292" t="s">
        <v>11</v>
      </c>
      <c r="L6" s="295">
        <v>8244</v>
      </c>
      <c r="M6" s="292" t="s">
        <v>10</v>
      </c>
      <c r="N6" s="293">
        <v>33.1</v>
      </c>
      <c r="O6" s="296" t="s">
        <v>11</v>
      </c>
      <c r="R6" s="81"/>
    </row>
    <row r="7" spans="2:18" ht="35.25" customHeight="1">
      <c r="B7" s="514" t="s">
        <v>228</v>
      </c>
      <c r="C7" s="515"/>
      <c r="D7" s="337">
        <v>24899</v>
      </c>
      <c r="E7" s="338" t="s">
        <v>10</v>
      </c>
      <c r="F7" s="339">
        <v>100</v>
      </c>
      <c r="G7" s="338" t="s">
        <v>11</v>
      </c>
      <c r="H7" s="337">
        <v>16723</v>
      </c>
      <c r="I7" s="338" t="s">
        <v>10</v>
      </c>
      <c r="J7" s="339">
        <v>67.2</v>
      </c>
      <c r="K7" s="338" t="s">
        <v>11</v>
      </c>
      <c r="L7" s="340">
        <v>8176</v>
      </c>
      <c r="M7" s="338" t="s">
        <v>10</v>
      </c>
      <c r="N7" s="339">
        <v>32.8</v>
      </c>
      <c r="O7" s="341" t="s">
        <v>11</v>
      </c>
      <c r="R7" s="81"/>
    </row>
    <row r="8" spans="2:18" ht="35.25" customHeight="1" thickBot="1">
      <c r="B8" s="516" t="s">
        <v>241</v>
      </c>
      <c r="C8" s="517"/>
      <c r="D8" s="342">
        <v>13252</v>
      </c>
      <c r="E8" s="343" t="s">
        <v>18</v>
      </c>
      <c r="F8" s="344">
        <v>100</v>
      </c>
      <c r="G8" s="343" t="s">
        <v>19</v>
      </c>
      <c r="H8" s="342">
        <v>8689</v>
      </c>
      <c r="I8" s="343" t="s">
        <v>18</v>
      </c>
      <c r="J8" s="344">
        <v>65.6</v>
      </c>
      <c r="K8" s="343" t="s">
        <v>19</v>
      </c>
      <c r="L8" s="342">
        <v>4563</v>
      </c>
      <c r="M8" s="343" t="s">
        <v>18</v>
      </c>
      <c r="N8" s="344">
        <v>34.4</v>
      </c>
      <c r="O8" s="345" t="s">
        <v>11</v>
      </c>
      <c r="R8" s="81"/>
    </row>
    <row r="9" spans="2:18" ht="35.25" customHeight="1" thickBot="1">
      <c r="B9" s="510" t="s">
        <v>248</v>
      </c>
      <c r="C9" s="511"/>
      <c r="D9" s="390">
        <v>12307</v>
      </c>
      <c r="E9" s="44" t="s">
        <v>10</v>
      </c>
      <c r="F9" s="45">
        <v>100</v>
      </c>
      <c r="G9" s="44" t="s">
        <v>11</v>
      </c>
      <c r="H9" s="390">
        <v>8445</v>
      </c>
      <c r="I9" s="44" t="s">
        <v>10</v>
      </c>
      <c r="J9" s="45">
        <v>68.6</v>
      </c>
      <c r="K9" s="44" t="s">
        <v>11</v>
      </c>
      <c r="L9" s="390">
        <v>3862</v>
      </c>
      <c r="M9" s="44" t="s">
        <v>10</v>
      </c>
      <c r="N9" s="45">
        <v>31.4</v>
      </c>
      <c r="O9" s="391" t="s">
        <v>11</v>
      </c>
      <c r="R9" s="81"/>
    </row>
    <row r="10" spans="2:18" ht="35.25" customHeight="1">
      <c r="B10" s="508" t="s">
        <v>51</v>
      </c>
      <c r="C10" s="392" t="s">
        <v>54</v>
      </c>
      <c r="D10" s="393">
        <v>5187</v>
      </c>
      <c r="E10" s="71" t="s">
        <v>10</v>
      </c>
      <c r="F10" s="72">
        <v>100</v>
      </c>
      <c r="G10" s="71" t="s">
        <v>11</v>
      </c>
      <c r="H10" s="393">
        <v>3368</v>
      </c>
      <c r="I10" s="71" t="s">
        <v>10</v>
      </c>
      <c r="J10" s="72">
        <v>64.9</v>
      </c>
      <c r="K10" s="71" t="s">
        <v>11</v>
      </c>
      <c r="L10" s="393">
        <v>1819</v>
      </c>
      <c r="M10" s="71" t="s">
        <v>10</v>
      </c>
      <c r="N10" s="72">
        <v>35.1</v>
      </c>
      <c r="O10" s="294" t="s">
        <v>11</v>
      </c>
      <c r="R10" s="81"/>
    </row>
    <row r="11" spans="2:32" ht="35.25" customHeight="1">
      <c r="B11" s="508"/>
      <c r="C11" s="394" t="s">
        <v>52</v>
      </c>
      <c r="D11" s="395">
        <v>2368</v>
      </c>
      <c r="E11" s="71" t="s">
        <v>10</v>
      </c>
      <c r="F11" s="72">
        <v>100</v>
      </c>
      <c r="G11" s="71" t="s">
        <v>11</v>
      </c>
      <c r="H11" s="395">
        <v>1210</v>
      </c>
      <c r="I11" s="71" t="s">
        <v>10</v>
      </c>
      <c r="J11" s="72">
        <v>51.1</v>
      </c>
      <c r="K11" s="71" t="s">
        <v>11</v>
      </c>
      <c r="L11" s="395">
        <v>1157</v>
      </c>
      <c r="M11" s="71" t="s">
        <v>10</v>
      </c>
      <c r="N11" s="72">
        <v>48.9</v>
      </c>
      <c r="O11" s="396" t="s">
        <v>11</v>
      </c>
      <c r="R11" s="81"/>
      <c r="S11" s="216"/>
      <c r="T11" s="227"/>
      <c r="U11" s="219"/>
      <c r="V11" s="86"/>
      <c r="W11" s="219"/>
      <c r="X11" s="227"/>
      <c r="Y11" s="219"/>
      <c r="Z11" s="86"/>
      <c r="AA11" s="219"/>
      <c r="AB11" s="228"/>
      <c r="AC11" s="219"/>
      <c r="AD11" s="86"/>
      <c r="AE11" s="219"/>
      <c r="AF11" s="219"/>
    </row>
    <row r="12" spans="2:18" ht="35.25" customHeight="1">
      <c r="B12" s="508"/>
      <c r="C12" s="397" t="s">
        <v>55</v>
      </c>
      <c r="D12" s="395">
        <v>749</v>
      </c>
      <c r="E12" s="99" t="s">
        <v>53</v>
      </c>
      <c r="F12" s="69">
        <v>100</v>
      </c>
      <c r="G12" s="99" t="s">
        <v>50</v>
      </c>
      <c r="H12" s="395">
        <v>703</v>
      </c>
      <c r="I12" s="99" t="s">
        <v>53</v>
      </c>
      <c r="J12" s="69">
        <v>93.9</v>
      </c>
      <c r="K12" s="68" t="s">
        <v>50</v>
      </c>
      <c r="L12" s="395">
        <v>47</v>
      </c>
      <c r="M12" s="68" t="s">
        <v>53</v>
      </c>
      <c r="N12" s="69">
        <v>6.3</v>
      </c>
      <c r="O12" s="294" t="s">
        <v>50</v>
      </c>
      <c r="R12" s="81"/>
    </row>
    <row r="13" spans="2:18" ht="35.25" customHeight="1" thickBot="1">
      <c r="B13" s="509"/>
      <c r="C13" s="398" t="s">
        <v>56</v>
      </c>
      <c r="D13" s="163">
        <v>4003</v>
      </c>
      <c r="E13" s="164" t="s">
        <v>53</v>
      </c>
      <c r="F13" s="165">
        <v>100</v>
      </c>
      <c r="G13" s="164" t="s">
        <v>50</v>
      </c>
      <c r="H13" s="163">
        <v>3163</v>
      </c>
      <c r="I13" s="164" t="s">
        <v>53</v>
      </c>
      <c r="J13" s="165">
        <v>79</v>
      </c>
      <c r="K13" s="164" t="s">
        <v>50</v>
      </c>
      <c r="L13" s="163">
        <v>840</v>
      </c>
      <c r="M13" s="164" t="s">
        <v>53</v>
      </c>
      <c r="N13" s="165">
        <v>21</v>
      </c>
      <c r="O13" s="399" t="s">
        <v>50</v>
      </c>
      <c r="R13" s="81"/>
    </row>
    <row r="14" spans="2:15" ht="29.25" customHeight="1">
      <c r="B14" s="83"/>
      <c r="F14" s="80"/>
      <c r="J14" s="80"/>
      <c r="O14" s="173" t="s">
        <v>28</v>
      </c>
    </row>
    <row r="15" spans="5:16" ht="17.25">
      <c r="E15" s="80"/>
      <c r="F15" s="80"/>
      <c r="G15" s="80"/>
      <c r="I15" s="80"/>
      <c r="J15" s="80"/>
      <c r="K15" s="80"/>
      <c r="L15" s="80"/>
      <c r="M15" s="80"/>
      <c r="N15" s="80"/>
      <c r="O15" s="80"/>
      <c r="P15" s="80"/>
    </row>
    <row r="42" spans="2:15" ht="17.25">
      <c r="B42" s="506" t="s">
        <v>57</v>
      </c>
      <c r="C42" s="507"/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507"/>
      <c r="O42" s="507"/>
    </row>
  </sheetData>
  <sheetProtection/>
  <mergeCells count="11">
    <mergeCell ref="B4:C4"/>
    <mergeCell ref="D4:G4"/>
    <mergeCell ref="H4:K4"/>
    <mergeCell ref="L4:O4"/>
    <mergeCell ref="B42:O42"/>
    <mergeCell ref="B10:B13"/>
    <mergeCell ref="B9:C9"/>
    <mergeCell ref="B5:C5"/>
    <mergeCell ref="B6:C6"/>
    <mergeCell ref="B7:C7"/>
    <mergeCell ref="B8:C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3"/>
  <sheetViews>
    <sheetView showGridLines="0" zoomScale="70" zoomScaleNormal="70" zoomScaleSheetLayoutView="85" zoomScalePageLayoutView="0" workbookViewId="0" topLeftCell="A1">
      <selection activeCell="W12" sqref="W12"/>
    </sheetView>
  </sheetViews>
  <sheetFormatPr defaultColWidth="9.140625" defaultRowHeight="15"/>
  <cols>
    <col min="1" max="1" width="1.1484375" style="1" customWidth="1"/>
    <col min="2" max="2" width="1.8515625" style="1" customWidth="1"/>
    <col min="3" max="3" width="24.7109375" style="1" customWidth="1"/>
    <col min="4" max="5" width="1.8515625" style="1" customWidth="1"/>
    <col min="6" max="6" width="8.8515625" style="1" customWidth="1"/>
    <col min="7" max="7" width="1.8515625" style="1" customWidth="1"/>
    <col min="8" max="8" width="2.00390625" style="1" customWidth="1"/>
    <col min="9" max="9" width="9.00390625" style="1" customWidth="1"/>
    <col min="10" max="10" width="1.8515625" style="1" customWidth="1"/>
    <col min="11" max="11" width="2.00390625" style="1" customWidth="1"/>
    <col min="12" max="12" width="9.00390625" style="1" customWidth="1"/>
    <col min="13" max="13" width="1.8515625" style="1" customWidth="1"/>
    <col min="14" max="14" width="2.00390625" style="1" customWidth="1"/>
    <col min="15" max="15" width="9.00390625" style="1" customWidth="1"/>
    <col min="16" max="16" width="1.8515625" style="1" customWidth="1"/>
    <col min="17" max="17" width="2.00390625" style="1" customWidth="1"/>
    <col min="18" max="18" width="9.00390625" style="1" customWidth="1"/>
    <col min="19" max="19" width="1.8515625" style="1" customWidth="1"/>
    <col min="20" max="20" width="11.421875" style="1" customWidth="1"/>
    <col min="21" max="21" width="0.9921875" style="1" customWidth="1"/>
    <col min="22" max="22" width="10.421875" style="1" customWidth="1"/>
    <col min="23" max="23" width="9.8515625" style="1" bestFit="1" customWidth="1"/>
    <col min="24" max="251" width="9.00390625" style="1" customWidth="1"/>
    <col min="252" max="252" width="4.28125" style="1" customWidth="1"/>
    <col min="253" max="253" width="22.00390625" style="1" customWidth="1"/>
    <col min="254" max="254" width="2.7109375" style="1" customWidth="1"/>
    <col min="255" max="16384" width="0" style="1" hidden="1" customWidth="1"/>
  </cols>
  <sheetData>
    <row r="1" spans="2:3" s="20" customFormat="1" ht="20.25" customHeight="1">
      <c r="B1" s="158" t="s">
        <v>139</v>
      </c>
      <c r="C1" s="158"/>
    </row>
    <row r="2" s="21" customFormat="1" ht="19.5" customHeight="1" thickBot="1">
      <c r="T2" s="22" t="s">
        <v>232</v>
      </c>
    </row>
    <row r="3" spans="2:20" ht="17.25" customHeight="1">
      <c r="B3" s="168"/>
      <c r="C3" s="540" t="s">
        <v>211</v>
      </c>
      <c r="D3" s="218"/>
      <c r="E3" s="528" t="s">
        <v>215</v>
      </c>
      <c r="F3" s="421"/>
      <c r="G3" s="415"/>
      <c r="H3" s="528" t="s">
        <v>223</v>
      </c>
      <c r="I3" s="421"/>
      <c r="J3" s="415"/>
      <c r="K3" s="528" t="s">
        <v>226</v>
      </c>
      <c r="L3" s="421"/>
      <c r="M3" s="415"/>
      <c r="N3" s="528" t="s">
        <v>234</v>
      </c>
      <c r="O3" s="421"/>
      <c r="P3" s="415"/>
      <c r="Q3" s="524" t="s">
        <v>242</v>
      </c>
      <c r="R3" s="426"/>
      <c r="S3" s="427"/>
      <c r="T3" s="538" t="s">
        <v>6</v>
      </c>
    </row>
    <row r="4" spans="2:20" ht="16.5" customHeight="1">
      <c r="B4" s="169"/>
      <c r="C4" s="533"/>
      <c r="D4" s="220"/>
      <c r="E4" s="529"/>
      <c r="F4" s="530"/>
      <c r="G4" s="531"/>
      <c r="H4" s="529"/>
      <c r="I4" s="530"/>
      <c r="J4" s="531"/>
      <c r="K4" s="529"/>
      <c r="L4" s="530"/>
      <c r="M4" s="531"/>
      <c r="N4" s="529"/>
      <c r="O4" s="530"/>
      <c r="P4" s="531"/>
      <c r="Q4" s="525"/>
      <c r="R4" s="526"/>
      <c r="S4" s="527"/>
      <c r="T4" s="539"/>
    </row>
    <row r="5" spans="2:23" s="29" customFormat="1" ht="16.5" customHeight="1">
      <c r="B5" s="209"/>
      <c r="C5" s="532" t="s">
        <v>144</v>
      </c>
      <c r="D5" s="147"/>
      <c r="E5" s="89" t="s">
        <v>198</v>
      </c>
      <c r="F5" s="208">
        <v>39.7</v>
      </c>
      <c r="G5" s="210" t="s">
        <v>50</v>
      </c>
      <c r="H5" s="89" t="s">
        <v>198</v>
      </c>
      <c r="I5" s="208">
        <v>37.3</v>
      </c>
      <c r="J5" s="210" t="s">
        <v>50</v>
      </c>
      <c r="K5" s="89" t="s">
        <v>10</v>
      </c>
      <c r="L5" s="208">
        <v>34.6</v>
      </c>
      <c r="M5" s="210" t="s">
        <v>11</v>
      </c>
      <c r="N5" s="89" t="s">
        <v>10</v>
      </c>
      <c r="O5" s="208">
        <v>43.2</v>
      </c>
      <c r="P5" s="210" t="s">
        <v>11</v>
      </c>
      <c r="Q5" s="89" t="s">
        <v>10</v>
      </c>
      <c r="R5" s="208">
        <v>2.8</v>
      </c>
      <c r="S5" s="210" t="s">
        <v>11</v>
      </c>
      <c r="T5" s="534">
        <v>0.5</v>
      </c>
      <c r="W5" s="400"/>
    </row>
    <row r="6" spans="2:23" ht="16.5" customHeight="1">
      <c r="B6" s="169"/>
      <c r="C6" s="533"/>
      <c r="D6" s="222"/>
      <c r="E6" s="518">
        <v>150553</v>
      </c>
      <c r="F6" s="519"/>
      <c r="G6" s="520"/>
      <c r="H6" s="518">
        <v>159790</v>
      </c>
      <c r="I6" s="519"/>
      <c r="J6" s="520"/>
      <c r="K6" s="518">
        <v>164325</v>
      </c>
      <c r="L6" s="519"/>
      <c r="M6" s="520"/>
      <c r="N6" s="518">
        <v>26409</v>
      </c>
      <c r="O6" s="519"/>
      <c r="P6" s="520"/>
      <c r="Q6" s="518">
        <v>145</v>
      </c>
      <c r="R6" s="519"/>
      <c r="S6" s="520"/>
      <c r="T6" s="535"/>
      <c r="W6" s="400"/>
    </row>
    <row r="7" spans="2:23" ht="16.5" customHeight="1">
      <c r="B7" s="87"/>
      <c r="C7" s="532" t="s">
        <v>147</v>
      </c>
      <c r="D7" s="88"/>
      <c r="E7" s="157" t="s">
        <v>198</v>
      </c>
      <c r="F7" s="90">
        <v>9.7</v>
      </c>
      <c r="G7" s="91" t="s">
        <v>50</v>
      </c>
      <c r="H7" s="157" t="s">
        <v>198</v>
      </c>
      <c r="I7" s="90">
        <v>8.6</v>
      </c>
      <c r="J7" s="91" t="s">
        <v>50</v>
      </c>
      <c r="K7" s="157" t="s">
        <v>10</v>
      </c>
      <c r="L7" s="90">
        <v>7.9</v>
      </c>
      <c r="M7" s="91" t="s">
        <v>11</v>
      </c>
      <c r="N7" s="157" t="s">
        <v>10</v>
      </c>
      <c r="O7" s="90">
        <v>7.2</v>
      </c>
      <c r="P7" s="91" t="s">
        <v>11</v>
      </c>
      <c r="Q7" s="157" t="s">
        <v>10</v>
      </c>
      <c r="R7" s="90">
        <v>0.6</v>
      </c>
      <c r="S7" s="91" t="s">
        <v>11</v>
      </c>
      <c r="T7" s="534">
        <v>0.7</v>
      </c>
      <c r="W7" s="400"/>
    </row>
    <row r="8" spans="2:23" ht="16.5" customHeight="1">
      <c r="B8" s="169"/>
      <c r="C8" s="533"/>
      <c r="D8" s="222"/>
      <c r="E8" s="518">
        <v>36958</v>
      </c>
      <c r="F8" s="519"/>
      <c r="G8" s="520"/>
      <c r="H8" s="518">
        <v>36878</v>
      </c>
      <c r="I8" s="519"/>
      <c r="J8" s="520"/>
      <c r="K8" s="518">
        <v>37602</v>
      </c>
      <c r="L8" s="519"/>
      <c r="M8" s="520"/>
      <c r="N8" s="518">
        <v>4398</v>
      </c>
      <c r="O8" s="519"/>
      <c r="P8" s="520"/>
      <c r="Q8" s="518">
        <v>30</v>
      </c>
      <c r="R8" s="519"/>
      <c r="S8" s="520"/>
      <c r="T8" s="535"/>
      <c r="W8" s="400"/>
    </row>
    <row r="9" spans="2:23" ht="16.5" customHeight="1">
      <c r="B9" s="87"/>
      <c r="C9" s="532" t="s">
        <v>145</v>
      </c>
      <c r="D9" s="88"/>
      <c r="E9" s="157" t="s">
        <v>198</v>
      </c>
      <c r="F9" s="90">
        <v>6.5</v>
      </c>
      <c r="G9" s="91" t="s">
        <v>50</v>
      </c>
      <c r="H9" s="157" t="s">
        <v>198</v>
      </c>
      <c r="I9" s="90">
        <v>8.4</v>
      </c>
      <c r="J9" s="91" t="s">
        <v>50</v>
      </c>
      <c r="K9" s="157" t="s">
        <v>10</v>
      </c>
      <c r="L9" s="90">
        <v>9.4</v>
      </c>
      <c r="M9" s="91" t="s">
        <v>11</v>
      </c>
      <c r="N9" s="157" t="s">
        <v>10</v>
      </c>
      <c r="O9" s="90">
        <v>15.4</v>
      </c>
      <c r="P9" s="91" t="s">
        <v>11</v>
      </c>
      <c r="Q9" s="157" t="s">
        <v>10</v>
      </c>
      <c r="R9" s="90">
        <v>18.8</v>
      </c>
      <c r="S9" s="91" t="s">
        <v>11</v>
      </c>
      <c r="T9" s="534">
        <v>10.1</v>
      </c>
      <c r="W9" s="400"/>
    </row>
    <row r="10" spans="2:23" ht="16.5" customHeight="1">
      <c r="B10" s="169"/>
      <c r="C10" s="533"/>
      <c r="D10" s="222"/>
      <c r="E10" s="518">
        <v>24629</v>
      </c>
      <c r="F10" s="519"/>
      <c r="G10" s="520"/>
      <c r="H10" s="518">
        <v>36146</v>
      </c>
      <c r="I10" s="519"/>
      <c r="J10" s="520"/>
      <c r="K10" s="518">
        <v>44468</v>
      </c>
      <c r="L10" s="519"/>
      <c r="M10" s="520"/>
      <c r="N10" s="518">
        <v>9432</v>
      </c>
      <c r="O10" s="519"/>
      <c r="P10" s="520"/>
      <c r="Q10" s="518">
        <v>957</v>
      </c>
      <c r="R10" s="519"/>
      <c r="S10" s="520"/>
      <c r="T10" s="535"/>
      <c r="W10" s="400"/>
    </row>
    <row r="11" spans="2:23" ht="16.5" customHeight="1">
      <c r="B11" s="87"/>
      <c r="C11" s="532" t="s">
        <v>146</v>
      </c>
      <c r="D11" s="88"/>
      <c r="E11" s="157" t="s">
        <v>198</v>
      </c>
      <c r="F11" s="90">
        <v>4</v>
      </c>
      <c r="G11" s="91" t="s">
        <v>50</v>
      </c>
      <c r="H11" s="157" t="s">
        <v>198</v>
      </c>
      <c r="I11" s="90">
        <v>3.2</v>
      </c>
      <c r="J11" s="91" t="s">
        <v>50</v>
      </c>
      <c r="K11" s="157" t="s">
        <v>10</v>
      </c>
      <c r="L11" s="90">
        <v>2.2</v>
      </c>
      <c r="M11" s="91" t="s">
        <v>11</v>
      </c>
      <c r="N11" s="157" t="s">
        <v>10</v>
      </c>
      <c r="O11" s="90">
        <v>1</v>
      </c>
      <c r="P11" s="91" t="s">
        <v>11</v>
      </c>
      <c r="Q11" s="157" t="s">
        <v>10</v>
      </c>
      <c r="R11" s="90">
        <v>1.2</v>
      </c>
      <c r="S11" s="91" t="s">
        <v>11</v>
      </c>
      <c r="T11" s="534">
        <v>10.6</v>
      </c>
      <c r="W11" s="400"/>
    </row>
    <row r="12" spans="2:23" ht="16.5" customHeight="1">
      <c r="B12" s="169"/>
      <c r="C12" s="533"/>
      <c r="D12" s="222"/>
      <c r="E12" s="518">
        <v>15240</v>
      </c>
      <c r="F12" s="519"/>
      <c r="G12" s="520"/>
      <c r="H12" s="518">
        <v>13540</v>
      </c>
      <c r="I12" s="519"/>
      <c r="J12" s="520"/>
      <c r="K12" s="518">
        <v>10591</v>
      </c>
      <c r="L12" s="519"/>
      <c r="M12" s="520"/>
      <c r="N12" s="518">
        <v>585</v>
      </c>
      <c r="O12" s="519"/>
      <c r="P12" s="520"/>
      <c r="Q12" s="518">
        <v>62</v>
      </c>
      <c r="R12" s="519"/>
      <c r="S12" s="520"/>
      <c r="T12" s="535"/>
      <c r="W12" s="400"/>
    </row>
    <row r="13" spans="2:23" ht="16.5" customHeight="1">
      <c r="B13" s="223"/>
      <c r="C13" s="532" t="s">
        <v>148</v>
      </c>
      <c r="D13" s="221"/>
      <c r="E13" s="157" t="s">
        <v>198</v>
      </c>
      <c r="F13" s="90">
        <v>8.2</v>
      </c>
      <c r="G13" s="91" t="s">
        <v>199</v>
      </c>
      <c r="H13" s="157" t="s">
        <v>201</v>
      </c>
      <c r="I13" s="90">
        <v>7.8</v>
      </c>
      <c r="J13" s="91" t="s">
        <v>202</v>
      </c>
      <c r="K13" s="157" t="s">
        <v>10</v>
      </c>
      <c r="L13" s="90">
        <v>7.5</v>
      </c>
      <c r="M13" s="91" t="s">
        <v>11</v>
      </c>
      <c r="N13" s="157" t="s">
        <v>10</v>
      </c>
      <c r="O13" s="90">
        <v>8.4</v>
      </c>
      <c r="P13" s="91" t="s">
        <v>11</v>
      </c>
      <c r="Q13" s="157" t="s">
        <v>10</v>
      </c>
      <c r="R13" s="90">
        <v>5.9</v>
      </c>
      <c r="S13" s="91" t="s">
        <v>11</v>
      </c>
      <c r="T13" s="534">
        <v>5.9</v>
      </c>
      <c r="W13" s="400"/>
    </row>
    <row r="14" spans="2:23" ht="16.5" customHeight="1">
      <c r="B14" s="223"/>
      <c r="C14" s="533"/>
      <c r="D14" s="221"/>
      <c r="E14" s="518">
        <v>31002</v>
      </c>
      <c r="F14" s="519"/>
      <c r="G14" s="520"/>
      <c r="H14" s="518">
        <v>33232</v>
      </c>
      <c r="I14" s="519"/>
      <c r="J14" s="520"/>
      <c r="K14" s="518">
        <v>35783</v>
      </c>
      <c r="L14" s="519"/>
      <c r="M14" s="520"/>
      <c r="N14" s="518">
        <v>5130</v>
      </c>
      <c r="O14" s="519"/>
      <c r="P14" s="520"/>
      <c r="Q14" s="518">
        <v>303</v>
      </c>
      <c r="R14" s="519"/>
      <c r="S14" s="520"/>
      <c r="T14" s="535"/>
      <c r="W14" s="400"/>
    </row>
    <row r="15" spans="2:23" ht="16.5" customHeight="1">
      <c r="B15" s="87"/>
      <c r="C15" s="532" t="s">
        <v>149</v>
      </c>
      <c r="D15" s="88"/>
      <c r="E15" s="157" t="s">
        <v>198</v>
      </c>
      <c r="F15" s="90">
        <v>12.9</v>
      </c>
      <c r="G15" s="91" t="s">
        <v>50</v>
      </c>
      <c r="H15" s="157" t="s">
        <v>198</v>
      </c>
      <c r="I15" s="90">
        <v>14.8</v>
      </c>
      <c r="J15" s="91" t="s">
        <v>50</v>
      </c>
      <c r="K15" s="157" t="s">
        <v>10</v>
      </c>
      <c r="L15" s="90">
        <v>16.2</v>
      </c>
      <c r="M15" s="91" t="s">
        <v>11</v>
      </c>
      <c r="N15" s="157" t="s">
        <v>10</v>
      </c>
      <c r="O15" s="90">
        <v>8</v>
      </c>
      <c r="P15" s="91" t="s">
        <v>11</v>
      </c>
      <c r="Q15" s="157" t="s">
        <v>10</v>
      </c>
      <c r="R15" s="90">
        <v>14</v>
      </c>
      <c r="S15" s="91" t="s">
        <v>11</v>
      </c>
      <c r="T15" s="534">
        <v>14.5</v>
      </c>
      <c r="W15" s="400"/>
    </row>
    <row r="16" spans="2:23" ht="16.5" customHeight="1">
      <c r="B16" s="169"/>
      <c r="C16" s="533"/>
      <c r="D16" s="222"/>
      <c r="E16" s="518">
        <v>48862</v>
      </c>
      <c r="F16" s="519"/>
      <c r="G16" s="520"/>
      <c r="H16" s="518">
        <v>63624</v>
      </c>
      <c r="I16" s="519"/>
      <c r="J16" s="520"/>
      <c r="K16" s="518">
        <v>77145</v>
      </c>
      <c r="L16" s="519"/>
      <c r="M16" s="520"/>
      <c r="N16" s="518">
        <v>4911</v>
      </c>
      <c r="O16" s="519"/>
      <c r="P16" s="520"/>
      <c r="Q16" s="518">
        <v>712</v>
      </c>
      <c r="R16" s="519"/>
      <c r="S16" s="520"/>
      <c r="T16" s="535"/>
      <c r="W16" s="400"/>
    </row>
    <row r="17" spans="2:23" ht="16.5" customHeight="1">
      <c r="B17" s="87"/>
      <c r="C17" s="532" t="s">
        <v>200</v>
      </c>
      <c r="D17" s="88"/>
      <c r="E17" s="157" t="s">
        <v>198</v>
      </c>
      <c r="F17" s="90">
        <v>5.9</v>
      </c>
      <c r="G17" s="91" t="s">
        <v>50</v>
      </c>
      <c r="H17" s="157" t="s">
        <v>198</v>
      </c>
      <c r="I17" s="90">
        <v>5.8</v>
      </c>
      <c r="J17" s="91" t="s">
        <v>50</v>
      </c>
      <c r="K17" s="157" t="s">
        <v>10</v>
      </c>
      <c r="L17" s="90">
        <v>6.4</v>
      </c>
      <c r="M17" s="91" t="s">
        <v>11</v>
      </c>
      <c r="N17" s="157" t="s">
        <v>10</v>
      </c>
      <c r="O17" s="90">
        <v>3.6</v>
      </c>
      <c r="P17" s="91" t="s">
        <v>11</v>
      </c>
      <c r="Q17" s="157" t="s">
        <v>10</v>
      </c>
      <c r="R17" s="90">
        <v>16.5</v>
      </c>
      <c r="S17" s="91" t="s">
        <v>11</v>
      </c>
      <c r="T17" s="534">
        <v>37.8</v>
      </c>
      <c r="W17" s="400"/>
    </row>
    <row r="18" spans="2:23" ht="16.5" customHeight="1">
      <c r="B18" s="169"/>
      <c r="C18" s="533"/>
      <c r="D18" s="222"/>
      <c r="E18" s="518">
        <v>22359</v>
      </c>
      <c r="F18" s="519"/>
      <c r="G18" s="520"/>
      <c r="H18" s="518">
        <v>24871</v>
      </c>
      <c r="I18" s="519"/>
      <c r="J18" s="520"/>
      <c r="K18" s="518">
        <v>30271</v>
      </c>
      <c r="L18" s="519"/>
      <c r="M18" s="520"/>
      <c r="N18" s="518">
        <v>2220</v>
      </c>
      <c r="O18" s="519"/>
      <c r="P18" s="520"/>
      <c r="Q18" s="518">
        <v>840</v>
      </c>
      <c r="R18" s="519"/>
      <c r="S18" s="520"/>
      <c r="T18" s="535"/>
      <c r="W18" s="400"/>
    </row>
    <row r="19" spans="2:23" ht="16.5" customHeight="1">
      <c r="B19" s="87"/>
      <c r="C19" s="532" t="s">
        <v>63</v>
      </c>
      <c r="D19" s="88"/>
      <c r="E19" s="157" t="s">
        <v>198</v>
      </c>
      <c r="F19" s="90">
        <v>3.8</v>
      </c>
      <c r="G19" s="91" t="s">
        <v>50</v>
      </c>
      <c r="H19" s="157" t="s">
        <v>198</v>
      </c>
      <c r="I19" s="90">
        <v>3.6</v>
      </c>
      <c r="J19" s="91" t="s">
        <v>50</v>
      </c>
      <c r="K19" s="157" t="s">
        <v>10</v>
      </c>
      <c r="L19" s="90">
        <v>4.5</v>
      </c>
      <c r="M19" s="91" t="s">
        <v>11</v>
      </c>
      <c r="N19" s="157" t="s">
        <v>10</v>
      </c>
      <c r="O19" s="90">
        <v>4.6</v>
      </c>
      <c r="P19" s="91" t="s">
        <v>11</v>
      </c>
      <c r="Q19" s="157" t="s">
        <v>10</v>
      </c>
      <c r="R19" s="90">
        <v>2.5</v>
      </c>
      <c r="S19" s="91" t="s">
        <v>11</v>
      </c>
      <c r="T19" s="534">
        <v>4.5</v>
      </c>
      <c r="W19" s="400"/>
    </row>
    <row r="20" spans="2:23" ht="16.5" customHeight="1">
      <c r="B20" s="169"/>
      <c r="C20" s="533"/>
      <c r="D20" s="222"/>
      <c r="E20" s="518">
        <v>14428</v>
      </c>
      <c r="F20" s="519"/>
      <c r="G20" s="520"/>
      <c r="H20" s="518">
        <v>15609</v>
      </c>
      <c r="I20" s="519"/>
      <c r="J20" s="520"/>
      <c r="K20" s="518">
        <v>21294</v>
      </c>
      <c r="L20" s="519"/>
      <c r="M20" s="520"/>
      <c r="N20" s="518">
        <v>2806</v>
      </c>
      <c r="O20" s="519"/>
      <c r="P20" s="520"/>
      <c r="Q20" s="518">
        <v>125</v>
      </c>
      <c r="R20" s="519"/>
      <c r="S20" s="520"/>
      <c r="T20" s="535"/>
      <c r="W20" s="400"/>
    </row>
    <row r="21" spans="2:23" ht="16.5" customHeight="1">
      <c r="B21" s="87"/>
      <c r="C21" s="532" t="s">
        <v>24</v>
      </c>
      <c r="D21" s="88"/>
      <c r="E21" s="157" t="s">
        <v>198</v>
      </c>
      <c r="F21" s="90">
        <v>9.2</v>
      </c>
      <c r="G21" s="91" t="s">
        <v>199</v>
      </c>
      <c r="H21" s="157" t="s">
        <v>201</v>
      </c>
      <c r="I21" s="90">
        <v>10.5</v>
      </c>
      <c r="J21" s="91" t="s">
        <v>202</v>
      </c>
      <c r="K21" s="157" t="s">
        <v>10</v>
      </c>
      <c r="L21" s="90">
        <v>11.3</v>
      </c>
      <c r="M21" s="91" t="s">
        <v>11</v>
      </c>
      <c r="N21" s="157" t="s">
        <v>10</v>
      </c>
      <c r="O21" s="90">
        <v>8.5</v>
      </c>
      <c r="P21" s="91" t="s">
        <v>11</v>
      </c>
      <c r="Q21" s="157" t="s">
        <v>10</v>
      </c>
      <c r="R21" s="90">
        <v>37.7</v>
      </c>
      <c r="S21" s="91" t="s">
        <v>11</v>
      </c>
      <c r="T21" s="534">
        <v>37</v>
      </c>
      <c r="W21" s="400"/>
    </row>
    <row r="22" spans="2:23" ht="16.5" customHeight="1">
      <c r="B22" s="169"/>
      <c r="C22" s="533"/>
      <c r="D22" s="222"/>
      <c r="E22" s="518">
        <v>35063</v>
      </c>
      <c r="F22" s="519"/>
      <c r="G22" s="520"/>
      <c r="H22" s="518">
        <v>44814</v>
      </c>
      <c r="I22" s="519"/>
      <c r="J22" s="520"/>
      <c r="K22" s="518">
        <v>53541</v>
      </c>
      <c r="L22" s="519"/>
      <c r="M22" s="520"/>
      <c r="N22" s="518">
        <v>5191</v>
      </c>
      <c r="O22" s="519"/>
      <c r="P22" s="520"/>
      <c r="Q22" s="518">
        <v>1923</v>
      </c>
      <c r="R22" s="519"/>
      <c r="S22" s="520"/>
      <c r="T22" s="535"/>
      <c r="V22" s="84"/>
      <c r="W22" s="400"/>
    </row>
    <row r="23" spans="2:23" ht="16.5" customHeight="1">
      <c r="B23" s="87"/>
      <c r="C23" s="532" t="s">
        <v>58</v>
      </c>
      <c r="D23" s="88"/>
      <c r="E23" s="157" t="s">
        <v>198</v>
      </c>
      <c r="F23" s="208">
        <v>100</v>
      </c>
      <c r="G23" s="91" t="s">
        <v>199</v>
      </c>
      <c r="H23" s="157" t="s">
        <v>201</v>
      </c>
      <c r="I23" s="208">
        <v>100</v>
      </c>
      <c r="J23" s="91" t="s">
        <v>202</v>
      </c>
      <c r="K23" s="157" t="s">
        <v>10</v>
      </c>
      <c r="L23" s="208">
        <v>100</v>
      </c>
      <c r="M23" s="91" t="s">
        <v>11</v>
      </c>
      <c r="N23" s="157" t="s">
        <v>10</v>
      </c>
      <c r="O23" s="208">
        <v>100</v>
      </c>
      <c r="P23" s="91" t="s">
        <v>11</v>
      </c>
      <c r="Q23" s="157" t="s">
        <v>10</v>
      </c>
      <c r="R23" s="208">
        <v>100</v>
      </c>
      <c r="S23" s="91" t="s">
        <v>11</v>
      </c>
      <c r="T23" s="534">
        <v>8.3</v>
      </c>
      <c r="W23" s="400"/>
    </row>
    <row r="24" spans="2:23" ht="16.5" customHeight="1" thickBot="1">
      <c r="B24" s="26"/>
      <c r="C24" s="536"/>
      <c r="D24" s="217"/>
      <c r="E24" s="521">
        <v>379094</v>
      </c>
      <c r="F24" s="522"/>
      <c r="G24" s="523"/>
      <c r="H24" s="521">
        <v>428504</v>
      </c>
      <c r="I24" s="522"/>
      <c r="J24" s="523"/>
      <c r="K24" s="521">
        <v>475020</v>
      </c>
      <c r="L24" s="522"/>
      <c r="M24" s="523"/>
      <c r="N24" s="521">
        <v>61082</v>
      </c>
      <c r="O24" s="522"/>
      <c r="P24" s="523"/>
      <c r="Q24" s="521">
        <v>5097</v>
      </c>
      <c r="R24" s="522"/>
      <c r="S24" s="523"/>
      <c r="T24" s="537"/>
      <c r="W24" s="400"/>
    </row>
    <row r="25" spans="2:20" ht="18" customHeight="1">
      <c r="B25" s="1" t="s">
        <v>206</v>
      </c>
      <c r="T25" s="29" t="s">
        <v>150</v>
      </c>
    </row>
    <row r="26" spans="2:20" ht="18" customHeight="1">
      <c r="B26" s="1" t="s">
        <v>205</v>
      </c>
      <c r="T26" s="29"/>
    </row>
    <row r="27" ht="18" customHeight="1">
      <c r="T27" s="29"/>
    </row>
    <row r="28" ht="22.5" customHeight="1">
      <c r="T28" s="29"/>
    </row>
    <row r="29" ht="22.5" customHeight="1">
      <c r="T29" s="29"/>
    </row>
    <row r="30" spans="8:18" ht="17.25">
      <c r="H30" s="10"/>
      <c r="I30" s="175"/>
      <c r="K30" s="10"/>
      <c r="L30" s="175"/>
      <c r="N30" s="10"/>
      <c r="O30" s="175"/>
      <c r="Q30" s="10"/>
      <c r="R30" s="175"/>
    </row>
    <row r="31" spans="3:20" ht="17.25">
      <c r="C31" s="18"/>
      <c r="D31" s="18"/>
      <c r="E31" s="18"/>
      <c r="F31" s="18"/>
      <c r="G31" s="18"/>
      <c r="H31" s="18"/>
      <c r="I31" s="175"/>
      <c r="J31" s="18"/>
      <c r="K31" s="18"/>
      <c r="L31" s="175"/>
      <c r="M31" s="18"/>
      <c r="N31" s="18"/>
      <c r="O31" s="175"/>
      <c r="P31" s="18"/>
      <c r="Q31" s="18"/>
      <c r="R31" s="175"/>
      <c r="S31" s="18"/>
      <c r="T31" s="18"/>
    </row>
    <row r="32" ht="17.25">
      <c r="C32" s="92"/>
    </row>
    <row r="33" spans="3:18" ht="17.25">
      <c r="C33" s="92"/>
      <c r="I33" s="160"/>
      <c r="L33" s="160"/>
      <c r="O33" s="160"/>
      <c r="R33" s="160"/>
    </row>
  </sheetData>
  <sheetProtection/>
  <mergeCells count="77">
    <mergeCell ref="H22:J22"/>
    <mergeCell ref="H24:J24"/>
    <mergeCell ref="H3:J4"/>
    <mergeCell ref="H6:J6"/>
    <mergeCell ref="H8:J8"/>
    <mergeCell ref="H10:J10"/>
    <mergeCell ref="H12:J12"/>
    <mergeCell ref="H14:J14"/>
    <mergeCell ref="H16:J16"/>
    <mergeCell ref="H18:J18"/>
    <mergeCell ref="H20:J20"/>
    <mergeCell ref="T3:T4"/>
    <mergeCell ref="C5:C6"/>
    <mergeCell ref="T5:T6"/>
    <mergeCell ref="C9:C10"/>
    <mergeCell ref="T9:T10"/>
    <mergeCell ref="C7:C8"/>
    <mergeCell ref="T7:T8"/>
    <mergeCell ref="C3:C4"/>
    <mergeCell ref="E3:G4"/>
    <mergeCell ref="E6:G6"/>
    <mergeCell ref="E8:G8"/>
    <mergeCell ref="E10:G10"/>
    <mergeCell ref="C11:C12"/>
    <mergeCell ref="T11:T12"/>
    <mergeCell ref="C13:C14"/>
    <mergeCell ref="C23:C24"/>
    <mergeCell ref="C19:C20"/>
    <mergeCell ref="C17:C18"/>
    <mergeCell ref="C15:C16"/>
    <mergeCell ref="T13:T14"/>
    <mergeCell ref="T19:T20"/>
    <mergeCell ref="T17:T18"/>
    <mergeCell ref="T15:T16"/>
    <mergeCell ref="T23:T24"/>
    <mergeCell ref="C21:C22"/>
    <mergeCell ref="T21:T22"/>
    <mergeCell ref="E22:G22"/>
    <mergeCell ref="E24:G24"/>
    <mergeCell ref="E12:G12"/>
    <mergeCell ref="E14:G14"/>
    <mergeCell ref="E16:G16"/>
    <mergeCell ref="E18:G18"/>
    <mergeCell ref="E20:G20"/>
    <mergeCell ref="K22:M22"/>
    <mergeCell ref="K24:M24"/>
    <mergeCell ref="K3:M4"/>
    <mergeCell ref="K6:M6"/>
    <mergeCell ref="K8:M8"/>
    <mergeCell ref="K10:M10"/>
    <mergeCell ref="K12:M12"/>
    <mergeCell ref="K14:M14"/>
    <mergeCell ref="K16:M16"/>
    <mergeCell ref="K18:M18"/>
    <mergeCell ref="K20:M20"/>
    <mergeCell ref="N22:P22"/>
    <mergeCell ref="N24:P24"/>
    <mergeCell ref="N3:P4"/>
    <mergeCell ref="N6:P6"/>
    <mergeCell ref="N8:P8"/>
    <mergeCell ref="N10:P10"/>
    <mergeCell ref="N12:P12"/>
    <mergeCell ref="N14:P14"/>
    <mergeCell ref="N16:P16"/>
    <mergeCell ref="N18:P18"/>
    <mergeCell ref="N20:P20"/>
    <mergeCell ref="Q22:S22"/>
    <mergeCell ref="Q24:S24"/>
    <mergeCell ref="Q3:S4"/>
    <mergeCell ref="Q6:S6"/>
    <mergeCell ref="Q8:S8"/>
    <mergeCell ref="Q10:S10"/>
    <mergeCell ref="Q12:S12"/>
    <mergeCell ref="Q14:S14"/>
    <mergeCell ref="Q16:S16"/>
    <mergeCell ref="Q18:S18"/>
    <mergeCell ref="Q20:S2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50"/>
  <sheetViews>
    <sheetView showGridLines="0" zoomScale="75" zoomScaleNormal="75" zoomScaleSheetLayoutView="100" zoomScalePageLayoutView="0" workbookViewId="0" topLeftCell="A1">
      <pane xSplit="4" topLeftCell="E1" activePane="topRight" state="frozen"/>
      <selection pane="topLeft" activeCell="F7" sqref="F7"/>
      <selection pane="topRight" activeCell="B3" sqref="B3"/>
    </sheetView>
  </sheetViews>
  <sheetFormatPr defaultColWidth="9.140625" defaultRowHeight="15"/>
  <cols>
    <col min="1" max="1" width="1.1484375" style="93" customWidth="1"/>
    <col min="2" max="3" width="9.57421875" style="93" customWidth="1"/>
    <col min="4" max="4" width="3.421875" style="93" customWidth="1"/>
    <col min="5" max="14" width="16.8515625" style="93" customWidth="1"/>
    <col min="15" max="15" width="9.421875" style="93" customWidth="1"/>
    <col min="16" max="16384" width="9.00390625" style="93" customWidth="1"/>
  </cols>
  <sheetData>
    <row r="1" ht="9.75" customHeight="1"/>
    <row r="2" ht="24" customHeight="1">
      <c r="B2" s="94"/>
    </row>
    <row r="3" spans="2:14" ht="14.25">
      <c r="B3" s="95" t="s">
        <v>255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2:14" ht="14.25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211" t="s">
        <v>64</v>
      </c>
    </row>
    <row r="5" spans="2:14" ht="15.75" customHeight="1">
      <c r="B5" s="553" t="s">
        <v>212</v>
      </c>
      <c r="C5" s="554"/>
      <c r="D5" s="551"/>
      <c r="E5" s="547" t="s">
        <v>128</v>
      </c>
      <c r="F5" s="547" t="s">
        <v>133</v>
      </c>
      <c r="G5" s="547" t="s">
        <v>185</v>
      </c>
      <c r="H5" s="547" t="s">
        <v>203</v>
      </c>
      <c r="I5" s="547" t="s">
        <v>218</v>
      </c>
      <c r="J5" s="547" t="s">
        <v>224</v>
      </c>
      <c r="K5" s="547" t="s">
        <v>229</v>
      </c>
      <c r="L5" s="547" t="s">
        <v>233</v>
      </c>
      <c r="M5" s="564" t="s">
        <v>249</v>
      </c>
      <c r="N5" s="549" t="s">
        <v>65</v>
      </c>
    </row>
    <row r="6" spans="2:14" ht="15.75" customHeight="1">
      <c r="B6" s="557"/>
      <c r="C6" s="558"/>
      <c r="D6" s="552"/>
      <c r="E6" s="548"/>
      <c r="F6" s="548"/>
      <c r="G6" s="548"/>
      <c r="H6" s="548"/>
      <c r="I6" s="548"/>
      <c r="J6" s="548"/>
      <c r="K6" s="548"/>
      <c r="L6" s="548"/>
      <c r="M6" s="565"/>
      <c r="N6" s="550" t="s">
        <v>186</v>
      </c>
    </row>
    <row r="7" spans="2:34" s="94" customFormat="1" ht="13.5" customHeight="1">
      <c r="B7" s="553" t="s">
        <v>60</v>
      </c>
      <c r="C7" s="554"/>
      <c r="D7" s="559" t="s">
        <v>66</v>
      </c>
      <c r="E7" s="150">
        <v>41.9</v>
      </c>
      <c r="F7" s="150">
        <v>38.6</v>
      </c>
      <c r="G7" s="150">
        <v>30.1</v>
      </c>
      <c r="H7" s="150">
        <v>29.7</v>
      </c>
      <c r="I7" s="150">
        <v>26.9</v>
      </c>
      <c r="J7" s="150">
        <v>25.7</v>
      </c>
      <c r="K7" s="150">
        <v>24.2</v>
      </c>
      <c r="L7" s="150">
        <v>27.5</v>
      </c>
      <c r="M7" s="149">
        <v>1.7</v>
      </c>
      <c r="N7" s="541">
        <v>0.5</v>
      </c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</row>
    <row r="8" spans="2:24" s="94" customFormat="1" ht="13.5" customHeight="1">
      <c r="B8" s="555"/>
      <c r="C8" s="556"/>
      <c r="D8" s="562"/>
      <c r="E8" s="151">
        <v>101463</v>
      </c>
      <c r="F8" s="151">
        <v>113347</v>
      </c>
      <c r="G8" s="151">
        <v>109460</v>
      </c>
      <c r="H8" s="151">
        <v>157321</v>
      </c>
      <c r="I8" s="151">
        <v>162831</v>
      </c>
      <c r="J8" s="151">
        <v>175839</v>
      </c>
      <c r="K8" s="151">
        <v>185533</v>
      </c>
      <c r="L8" s="151">
        <v>26733</v>
      </c>
      <c r="M8" s="286">
        <v>132</v>
      </c>
      <c r="N8" s="542"/>
      <c r="P8" s="401"/>
      <c r="Q8" s="401"/>
      <c r="R8" s="401"/>
      <c r="S8" s="401"/>
      <c r="T8" s="401"/>
      <c r="U8" s="401"/>
      <c r="V8" s="401"/>
      <c r="W8" s="401"/>
      <c r="X8" s="401"/>
    </row>
    <row r="9" spans="2:24" s="94" customFormat="1" ht="13.5" customHeight="1">
      <c r="B9" s="555"/>
      <c r="C9" s="556"/>
      <c r="D9" s="543" t="s">
        <v>67</v>
      </c>
      <c r="E9" s="232">
        <v>21.3</v>
      </c>
      <c r="F9" s="232">
        <v>21.1</v>
      </c>
      <c r="G9" s="232">
        <v>18.6</v>
      </c>
      <c r="H9" s="232">
        <v>17.3</v>
      </c>
      <c r="I9" s="232">
        <v>15.9</v>
      </c>
      <c r="J9" s="232">
        <v>15.3</v>
      </c>
      <c r="K9" s="232">
        <v>15.3</v>
      </c>
      <c r="L9" s="232">
        <v>16.9</v>
      </c>
      <c r="M9" s="234">
        <v>2</v>
      </c>
      <c r="N9" s="545">
        <v>0.7</v>
      </c>
      <c r="P9" s="401"/>
      <c r="Q9" s="401"/>
      <c r="R9" s="401"/>
      <c r="S9" s="401"/>
      <c r="T9" s="401"/>
      <c r="U9" s="401"/>
      <c r="V9" s="401"/>
      <c r="W9" s="401"/>
      <c r="X9" s="401"/>
    </row>
    <row r="10" spans="2:24" s="94" customFormat="1" ht="13.5" customHeight="1">
      <c r="B10" s="557"/>
      <c r="C10" s="558"/>
      <c r="D10" s="544"/>
      <c r="E10" s="151">
        <v>2210821</v>
      </c>
      <c r="F10" s="151">
        <v>2829821</v>
      </c>
      <c r="G10" s="151">
        <v>3677075</v>
      </c>
      <c r="H10" s="151">
        <v>4167512</v>
      </c>
      <c r="I10" s="151">
        <v>4564053</v>
      </c>
      <c r="J10" s="151">
        <v>4757258</v>
      </c>
      <c r="K10" s="286">
        <v>4890602</v>
      </c>
      <c r="L10" s="286">
        <v>694476</v>
      </c>
      <c r="M10" s="286">
        <v>5016</v>
      </c>
      <c r="N10" s="546"/>
      <c r="P10" s="401"/>
      <c r="Q10" s="401"/>
      <c r="R10" s="401"/>
      <c r="S10" s="401"/>
      <c r="T10" s="401"/>
      <c r="U10" s="401"/>
      <c r="V10" s="401"/>
      <c r="W10" s="401"/>
      <c r="X10" s="401"/>
    </row>
    <row r="11" spans="2:24" s="94" customFormat="1" ht="13.5" customHeight="1">
      <c r="B11" s="553" t="s">
        <v>61</v>
      </c>
      <c r="C11" s="554"/>
      <c r="D11" s="559" t="s">
        <v>66</v>
      </c>
      <c r="E11" s="152">
        <v>7.8</v>
      </c>
      <c r="F11" s="152">
        <v>7</v>
      </c>
      <c r="G11" s="152">
        <v>7.7</v>
      </c>
      <c r="H11" s="152">
        <v>10.4</v>
      </c>
      <c r="I11" s="152">
        <v>9.7</v>
      </c>
      <c r="J11" s="152">
        <v>9.7</v>
      </c>
      <c r="K11" s="148">
        <v>9</v>
      </c>
      <c r="L11" s="148">
        <v>8.4</v>
      </c>
      <c r="M11" s="148">
        <v>0.9</v>
      </c>
      <c r="N11" s="541">
        <v>0.9</v>
      </c>
      <c r="P11" s="401"/>
      <c r="Q11" s="401"/>
      <c r="R11" s="401"/>
      <c r="S11" s="401"/>
      <c r="T11" s="401"/>
      <c r="U11" s="401"/>
      <c r="V11" s="401"/>
      <c r="W11" s="401"/>
      <c r="X11" s="401"/>
    </row>
    <row r="12" spans="2:24" s="94" customFormat="1" ht="13.5" customHeight="1">
      <c r="B12" s="555"/>
      <c r="C12" s="556"/>
      <c r="D12" s="560"/>
      <c r="E12" s="233">
        <v>18862</v>
      </c>
      <c r="F12" s="233">
        <v>20676</v>
      </c>
      <c r="G12" s="233">
        <v>27966</v>
      </c>
      <c r="H12" s="233">
        <v>55048</v>
      </c>
      <c r="I12" s="233">
        <v>58942</v>
      </c>
      <c r="J12" s="233">
        <v>66654</v>
      </c>
      <c r="K12" s="287">
        <v>68913</v>
      </c>
      <c r="L12" s="287">
        <v>8172</v>
      </c>
      <c r="M12" s="287">
        <v>73</v>
      </c>
      <c r="N12" s="542"/>
      <c r="P12" s="401"/>
      <c r="Q12" s="401"/>
      <c r="R12" s="401"/>
      <c r="S12" s="401"/>
      <c r="T12" s="401"/>
      <c r="U12" s="401"/>
      <c r="V12" s="401"/>
      <c r="W12" s="401"/>
      <c r="X12" s="401"/>
    </row>
    <row r="13" spans="2:24" s="94" customFormat="1" ht="13.5" customHeight="1">
      <c r="B13" s="555"/>
      <c r="C13" s="556"/>
      <c r="D13" s="561" t="s">
        <v>67</v>
      </c>
      <c r="E13" s="150">
        <v>7.2</v>
      </c>
      <c r="F13" s="150">
        <v>6.9</v>
      </c>
      <c r="G13" s="150">
        <v>7.7</v>
      </c>
      <c r="H13" s="150">
        <v>7.7</v>
      </c>
      <c r="I13" s="232">
        <v>7.8</v>
      </c>
      <c r="J13" s="150">
        <v>7.1</v>
      </c>
      <c r="K13" s="149">
        <v>7.2</v>
      </c>
      <c r="L13" s="149">
        <v>8.4</v>
      </c>
      <c r="M13" s="149">
        <v>0.5</v>
      </c>
      <c r="N13" s="545">
        <v>0.4</v>
      </c>
      <c r="P13" s="401"/>
      <c r="Q13" s="401"/>
      <c r="R13" s="401"/>
      <c r="S13" s="401"/>
      <c r="T13" s="401"/>
      <c r="U13" s="401"/>
      <c r="V13" s="401"/>
      <c r="W13" s="401"/>
      <c r="X13" s="401"/>
    </row>
    <row r="14" spans="2:24" s="94" customFormat="1" ht="13.5" customHeight="1">
      <c r="B14" s="557"/>
      <c r="C14" s="558"/>
      <c r="D14" s="544"/>
      <c r="E14" s="153">
        <v>745881</v>
      </c>
      <c r="F14" s="153">
        <v>925975</v>
      </c>
      <c r="G14" s="153">
        <v>1524292</v>
      </c>
      <c r="H14" s="153">
        <v>1839193</v>
      </c>
      <c r="I14" s="153">
        <v>2231568</v>
      </c>
      <c r="J14" s="153">
        <v>2207804</v>
      </c>
      <c r="K14" s="288">
        <v>2290792</v>
      </c>
      <c r="L14" s="288">
        <v>346020</v>
      </c>
      <c r="M14" s="288">
        <v>1252</v>
      </c>
      <c r="N14" s="546"/>
      <c r="P14" s="401"/>
      <c r="Q14" s="401"/>
      <c r="R14" s="401"/>
      <c r="S14" s="401"/>
      <c r="T14" s="401"/>
      <c r="U14" s="401"/>
      <c r="V14" s="401"/>
      <c r="W14" s="401"/>
      <c r="X14" s="401"/>
    </row>
    <row r="15" spans="2:24" s="94" customFormat="1" ht="13.5" customHeight="1">
      <c r="B15" s="553" t="s">
        <v>69</v>
      </c>
      <c r="C15" s="554"/>
      <c r="D15" s="559" t="s">
        <v>66</v>
      </c>
      <c r="E15" s="150">
        <v>6.2</v>
      </c>
      <c r="F15" s="150">
        <v>6.3</v>
      </c>
      <c r="G15" s="150">
        <v>8.3</v>
      </c>
      <c r="H15" s="150">
        <v>9.1</v>
      </c>
      <c r="I15" s="150">
        <v>8.7</v>
      </c>
      <c r="J15" s="150">
        <v>9.7</v>
      </c>
      <c r="K15" s="149">
        <v>11.5</v>
      </c>
      <c r="L15" s="149">
        <v>17.2</v>
      </c>
      <c r="M15" s="149">
        <v>4.6</v>
      </c>
      <c r="N15" s="541">
        <v>2.2</v>
      </c>
      <c r="P15" s="401"/>
      <c r="Q15" s="401"/>
      <c r="R15" s="401"/>
      <c r="S15" s="401"/>
      <c r="T15" s="401"/>
      <c r="U15" s="401"/>
      <c r="V15" s="401"/>
      <c r="W15" s="401"/>
      <c r="X15" s="401"/>
    </row>
    <row r="16" spans="2:24" s="94" customFormat="1" ht="13.5" customHeight="1">
      <c r="B16" s="555"/>
      <c r="C16" s="556"/>
      <c r="D16" s="562"/>
      <c r="E16" s="151">
        <v>15112</v>
      </c>
      <c r="F16" s="151">
        <v>18517</v>
      </c>
      <c r="G16" s="151">
        <v>30092</v>
      </c>
      <c r="H16" s="151">
        <v>48410</v>
      </c>
      <c r="I16" s="151">
        <v>52880</v>
      </c>
      <c r="J16" s="151">
        <v>66476</v>
      </c>
      <c r="K16" s="286">
        <v>88404</v>
      </c>
      <c r="L16" s="286">
        <v>16739</v>
      </c>
      <c r="M16" s="286">
        <v>364</v>
      </c>
      <c r="N16" s="542"/>
      <c r="P16" s="401"/>
      <c r="Q16" s="401"/>
      <c r="R16" s="401"/>
      <c r="S16" s="401"/>
      <c r="T16" s="401"/>
      <c r="U16" s="401"/>
      <c r="V16" s="401"/>
      <c r="W16" s="401"/>
      <c r="X16" s="401"/>
    </row>
    <row r="17" spans="2:24" s="94" customFormat="1" ht="13.5" customHeight="1">
      <c r="B17" s="555"/>
      <c r="C17" s="556"/>
      <c r="D17" s="543" t="s">
        <v>67</v>
      </c>
      <c r="E17" s="232">
        <v>12.7</v>
      </c>
      <c r="F17" s="232">
        <v>18</v>
      </c>
      <c r="G17" s="232">
        <v>25.3</v>
      </c>
      <c r="H17" s="232">
        <v>26.5</v>
      </c>
      <c r="I17" s="232">
        <v>25.6</v>
      </c>
      <c r="J17" s="232">
        <v>26.9</v>
      </c>
      <c r="K17" s="234">
        <v>30.1</v>
      </c>
      <c r="L17" s="234">
        <v>26</v>
      </c>
      <c r="M17" s="234">
        <v>17.2</v>
      </c>
      <c r="N17" s="545">
        <v>4</v>
      </c>
      <c r="P17" s="401"/>
      <c r="Q17" s="401"/>
      <c r="R17" s="401"/>
      <c r="S17" s="401"/>
      <c r="T17" s="401"/>
      <c r="U17" s="401"/>
      <c r="V17" s="401"/>
      <c r="W17" s="401"/>
      <c r="X17" s="401"/>
    </row>
    <row r="18" spans="2:24" s="94" customFormat="1" ht="13.5" customHeight="1">
      <c r="B18" s="557"/>
      <c r="C18" s="558"/>
      <c r="D18" s="544"/>
      <c r="E18" s="153">
        <v>1314437</v>
      </c>
      <c r="F18" s="153">
        <v>2409158</v>
      </c>
      <c r="G18" s="153">
        <v>4993689</v>
      </c>
      <c r="H18" s="153">
        <v>6373564</v>
      </c>
      <c r="I18" s="153">
        <v>7355818</v>
      </c>
      <c r="J18" s="153">
        <v>8380034</v>
      </c>
      <c r="K18" s="288">
        <v>9594394</v>
      </c>
      <c r="L18" s="288">
        <v>1069256</v>
      </c>
      <c r="M18" s="288">
        <v>42239</v>
      </c>
      <c r="N18" s="546"/>
      <c r="P18" s="401"/>
      <c r="Q18" s="401"/>
      <c r="R18" s="401"/>
      <c r="S18" s="401"/>
      <c r="T18" s="401"/>
      <c r="U18" s="401"/>
      <c r="V18" s="401"/>
      <c r="W18" s="401"/>
      <c r="X18" s="401"/>
    </row>
    <row r="19" spans="2:24" s="94" customFormat="1" ht="13.5" customHeight="1">
      <c r="B19" s="553" t="s">
        <v>68</v>
      </c>
      <c r="C19" s="554"/>
      <c r="D19" s="559" t="s">
        <v>66</v>
      </c>
      <c r="E19" s="152">
        <v>5.1</v>
      </c>
      <c r="F19" s="152">
        <v>4.8</v>
      </c>
      <c r="G19" s="152">
        <v>3.6</v>
      </c>
      <c r="H19" s="152">
        <v>3.5</v>
      </c>
      <c r="I19" s="150">
        <v>3.6</v>
      </c>
      <c r="J19" s="152">
        <v>3.6</v>
      </c>
      <c r="K19" s="148">
        <v>2.6</v>
      </c>
      <c r="L19" s="148">
        <v>1.8</v>
      </c>
      <c r="M19" s="148">
        <v>1.6</v>
      </c>
      <c r="N19" s="541">
        <v>7.4</v>
      </c>
      <c r="P19" s="401"/>
      <c r="Q19" s="401"/>
      <c r="R19" s="401"/>
      <c r="S19" s="401"/>
      <c r="T19" s="401"/>
      <c r="U19" s="401"/>
      <c r="V19" s="401"/>
      <c r="W19" s="401"/>
      <c r="X19" s="401"/>
    </row>
    <row r="20" spans="2:24" s="94" customFormat="1" ht="13.5" customHeight="1">
      <c r="B20" s="555"/>
      <c r="C20" s="556"/>
      <c r="D20" s="560"/>
      <c r="E20" s="233">
        <v>12428</v>
      </c>
      <c r="F20" s="233">
        <v>14238</v>
      </c>
      <c r="G20" s="233">
        <v>12985</v>
      </c>
      <c r="H20" s="233">
        <v>18741</v>
      </c>
      <c r="I20" s="233">
        <v>21566</v>
      </c>
      <c r="J20" s="233">
        <v>24621</v>
      </c>
      <c r="K20" s="287">
        <v>19566</v>
      </c>
      <c r="L20" s="287">
        <v>1743</v>
      </c>
      <c r="M20" s="287">
        <v>129</v>
      </c>
      <c r="N20" s="542"/>
      <c r="P20" s="401"/>
      <c r="Q20" s="401"/>
      <c r="R20" s="401"/>
      <c r="S20" s="401"/>
      <c r="T20" s="401"/>
      <c r="U20" s="401"/>
      <c r="V20" s="401"/>
      <c r="W20" s="401"/>
      <c r="X20" s="401"/>
    </row>
    <row r="21" spans="2:24" s="94" customFormat="1" ht="13.5" customHeight="1">
      <c r="B21" s="555"/>
      <c r="C21" s="556"/>
      <c r="D21" s="561" t="s">
        <v>67</v>
      </c>
      <c r="E21" s="150">
        <v>23.7</v>
      </c>
      <c r="F21" s="150">
        <v>20.5</v>
      </c>
      <c r="G21" s="150">
        <v>20.3</v>
      </c>
      <c r="H21" s="150">
        <v>21.2</v>
      </c>
      <c r="I21" s="232">
        <v>24.9</v>
      </c>
      <c r="J21" s="150">
        <v>24.2</v>
      </c>
      <c r="K21" s="149">
        <v>17.5</v>
      </c>
      <c r="L21" s="149">
        <v>11.9</v>
      </c>
      <c r="M21" s="149">
        <v>7.7</v>
      </c>
      <c r="N21" s="545">
        <v>3.9</v>
      </c>
      <c r="P21" s="401"/>
      <c r="Q21" s="401"/>
      <c r="R21" s="401"/>
      <c r="S21" s="401"/>
      <c r="T21" s="401"/>
      <c r="U21" s="401"/>
      <c r="V21" s="401"/>
      <c r="W21" s="401"/>
      <c r="X21" s="401"/>
    </row>
    <row r="22" spans="2:24" s="94" customFormat="1" ht="13.5" customHeight="1">
      <c r="B22" s="557"/>
      <c r="C22" s="558"/>
      <c r="D22" s="544"/>
      <c r="E22" s="153">
        <v>2456165</v>
      </c>
      <c r="F22" s="153">
        <v>2755313</v>
      </c>
      <c r="G22" s="153">
        <v>4002095</v>
      </c>
      <c r="H22" s="153">
        <v>5090302</v>
      </c>
      <c r="I22" s="153">
        <v>7140438</v>
      </c>
      <c r="J22" s="153">
        <v>7538952</v>
      </c>
      <c r="K22" s="288">
        <v>5584597</v>
      </c>
      <c r="L22" s="288">
        <v>487939</v>
      </c>
      <c r="M22" s="288">
        <v>18947</v>
      </c>
      <c r="N22" s="546"/>
      <c r="P22" s="401"/>
      <c r="Q22" s="401"/>
      <c r="R22" s="401"/>
      <c r="S22" s="401"/>
      <c r="T22" s="401"/>
      <c r="U22" s="401"/>
      <c r="V22" s="401"/>
      <c r="W22" s="401"/>
      <c r="X22" s="401"/>
    </row>
    <row r="23" spans="2:24" s="94" customFormat="1" ht="13.5" customHeight="1">
      <c r="B23" s="563" t="s">
        <v>187</v>
      </c>
      <c r="C23" s="554"/>
      <c r="D23" s="559" t="s">
        <v>66</v>
      </c>
      <c r="E23" s="150">
        <v>6.3</v>
      </c>
      <c r="F23" s="150">
        <v>6.9</v>
      </c>
      <c r="G23" s="150">
        <v>7.4</v>
      </c>
      <c r="H23" s="150">
        <v>8.8</v>
      </c>
      <c r="I23" s="150">
        <v>8.3</v>
      </c>
      <c r="J23" s="150">
        <v>8.6</v>
      </c>
      <c r="K23" s="149">
        <v>8.1</v>
      </c>
      <c r="L23" s="149">
        <v>10.1</v>
      </c>
      <c r="M23" s="149">
        <v>4.7</v>
      </c>
      <c r="N23" s="541">
        <v>3.7</v>
      </c>
      <c r="P23" s="401"/>
      <c r="Q23" s="401"/>
      <c r="R23" s="401"/>
      <c r="S23" s="401"/>
      <c r="T23" s="401"/>
      <c r="U23" s="401"/>
      <c r="V23" s="401"/>
      <c r="W23" s="401"/>
      <c r="X23" s="401"/>
    </row>
    <row r="24" spans="2:24" s="94" customFormat="1" ht="13.5" customHeight="1">
      <c r="B24" s="555"/>
      <c r="C24" s="556"/>
      <c r="D24" s="562"/>
      <c r="E24" s="151">
        <v>15206</v>
      </c>
      <c r="F24" s="151">
        <v>20269</v>
      </c>
      <c r="G24" s="151">
        <v>26767</v>
      </c>
      <c r="H24" s="151">
        <v>46699</v>
      </c>
      <c r="I24" s="151">
        <v>50192</v>
      </c>
      <c r="J24" s="151">
        <v>59072</v>
      </c>
      <c r="K24" s="286">
        <v>61909</v>
      </c>
      <c r="L24" s="286">
        <v>9852</v>
      </c>
      <c r="M24" s="286">
        <v>368</v>
      </c>
      <c r="N24" s="542"/>
      <c r="P24" s="401"/>
      <c r="Q24" s="401"/>
      <c r="R24" s="401"/>
      <c r="S24" s="401"/>
      <c r="T24" s="401"/>
      <c r="U24" s="401"/>
      <c r="V24" s="401"/>
      <c r="W24" s="401"/>
      <c r="X24" s="401"/>
    </row>
    <row r="25" spans="2:24" s="94" customFormat="1" ht="13.5" customHeight="1">
      <c r="B25" s="555"/>
      <c r="C25" s="556"/>
      <c r="D25" s="543" t="s">
        <v>67</v>
      </c>
      <c r="E25" s="232">
        <v>9.2</v>
      </c>
      <c r="F25" s="232">
        <v>9.6</v>
      </c>
      <c r="G25" s="232">
        <v>8.2</v>
      </c>
      <c r="H25" s="232">
        <v>8</v>
      </c>
      <c r="I25" s="232">
        <v>7.6</v>
      </c>
      <c r="J25" s="232">
        <v>7.8</v>
      </c>
      <c r="K25" s="234">
        <v>8.5</v>
      </c>
      <c r="L25" s="234">
        <v>10.4</v>
      </c>
      <c r="M25" s="234">
        <v>4.3</v>
      </c>
      <c r="N25" s="545">
        <v>2.5</v>
      </c>
      <c r="P25" s="401"/>
      <c r="Q25" s="401"/>
      <c r="R25" s="401"/>
      <c r="S25" s="401"/>
      <c r="T25" s="401"/>
      <c r="U25" s="401"/>
      <c r="V25" s="401"/>
      <c r="W25" s="401"/>
      <c r="X25" s="401"/>
    </row>
    <row r="26" spans="2:24" s="94" customFormat="1" ht="13.5" customHeight="1">
      <c r="B26" s="557"/>
      <c r="C26" s="558"/>
      <c r="D26" s="544"/>
      <c r="E26" s="153">
        <v>956240</v>
      </c>
      <c r="F26" s="153">
        <v>1293792</v>
      </c>
      <c r="G26" s="153">
        <v>1616044</v>
      </c>
      <c r="H26" s="153">
        <v>1928614</v>
      </c>
      <c r="I26" s="153">
        <v>2183221</v>
      </c>
      <c r="J26" s="153">
        <v>2434652</v>
      </c>
      <c r="K26" s="288">
        <v>2725600</v>
      </c>
      <c r="L26" s="288">
        <v>429400</v>
      </c>
      <c r="M26" s="288">
        <v>10655</v>
      </c>
      <c r="N26" s="546"/>
      <c r="P26" s="401"/>
      <c r="Q26" s="401"/>
      <c r="R26" s="401"/>
      <c r="S26" s="401"/>
      <c r="T26" s="401"/>
      <c r="U26" s="401"/>
      <c r="V26" s="401"/>
      <c r="W26" s="401"/>
      <c r="X26" s="401"/>
    </row>
    <row r="27" spans="2:24" s="94" customFormat="1" ht="13.5" customHeight="1">
      <c r="B27" s="553" t="s">
        <v>70</v>
      </c>
      <c r="C27" s="554"/>
      <c r="D27" s="559" t="s">
        <v>66</v>
      </c>
      <c r="E27" s="152">
        <v>10.5</v>
      </c>
      <c r="F27" s="152">
        <v>11.1</v>
      </c>
      <c r="G27" s="152">
        <v>15.6</v>
      </c>
      <c r="H27" s="152">
        <v>14.8</v>
      </c>
      <c r="I27" s="150">
        <v>15.5</v>
      </c>
      <c r="J27" s="152">
        <v>17.8</v>
      </c>
      <c r="K27" s="148">
        <v>17.3</v>
      </c>
      <c r="L27" s="148">
        <v>7.2</v>
      </c>
      <c r="M27" s="148">
        <v>37</v>
      </c>
      <c r="N27" s="541">
        <v>41.5</v>
      </c>
      <c r="P27" s="401"/>
      <c r="Q27" s="401"/>
      <c r="R27" s="401"/>
      <c r="S27" s="401"/>
      <c r="T27" s="401"/>
      <c r="U27" s="401"/>
      <c r="V27" s="401"/>
      <c r="W27" s="401"/>
      <c r="X27" s="401"/>
    </row>
    <row r="28" spans="2:24" s="94" customFormat="1" ht="13.5" customHeight="1">
      <c r="B28" s="555"/>
      <c r="C28" s="556"/>
      <c r="D28" s="560"/>
      <c r="E28" s="233">
        <v>25499</v>
      </c>
      <c r="F28" s="233">
        <v>32686</v>
      </c>
      <c r="G28" s="233">
        <v>56545</v>
      </c>
      <c r="H28" s="233">
        <v>78193</v>
      </c>
      <c r="I28" s="233">
        <v>94009</v>
      </c>
      <c r="J28" s="233">
        <v>122036</v>
      </c>
      <c r="K28" s="287">
        <v>132782</v>
      </c>
      <c r="L28" s="287">
        <v>7025</v>
      </c>
      <c r="M28" s="287">
        <v>2913</v>
      </c>
      <c r="N28" s="542"/>
      <c r="P28" s="401"/>
      <c r="Q28" s="401"/>
      <c r="R28" s="401"/>
      <c r="S28" s="401"/>
      <c r="T28" s="401"/>
      <c r="U28" s="401"/>
      <c r="V28" s="401"/>
      <c r="W28" s="401"/>
      <c r="X28" s="401"/>
    </row>
    <row r="29" spans="2:24" s="94" customFormat="1" ht="13.5" customHeight="1">
      <c r="B29" s="555"/>
      <c r="C29" s="556"/>
      <c r="D29" s="561" t="s">
        <v>67</v>
      </c>
      <c r="E29" s="150">
        <v>8.7</v>
      </c>
      <c r="F29" s="150">
        <v>7.8</v>
      </c>
      <c r="G29" s="150">
        <v>6.3</v>
      </c>
      <c r="H29" s="150">
        <v>5.9</v>
      </c>
      <c r="I29" s="232">
        <v>5.3</v>
      </c>
      <c r="J29" s="150">
        <v>5.5</v>
      </c>
      <c r="K29" s="149">
        <v>6.2</v>
      </c>
      <c r="L29" s="149">
        <v>5.9</v>
      </c>
      <c r="M29" s="149">
        <v>21.2</v>
      </c>
      <c r="N29" s="545">
        <v>21.7</v>
      </c>
      <c r="P29" s="401"/>
      <c r="Q29" s="401"/>
      <c r="R29" s="401"/>
      <c r="S29" s="401"/>
      <c r="T29" s="401"/>
      <c r="U29" s="401"/>
      <c r="V29" s="401"/>
      <c r="W29" s="401"/>
      <c r="X29" s="401"/>
    </row>
    <row r="30" spans="2:24" s="94" customFormat="1" ht="13.5" customHeight="1">
      <c r="B30" s="557"/>
      <c r="C30" s="558"/>
      <c r="D30" s="544"/>
      <c r="E30" s="153">
        <v>904132</v>
      </c>
      <c r="F30" s="153">
        <v>1048731</v>
      </c>
      <c r="G30" s="153">
        <v>1244970</v>
      </c>
      <c r="H30" s="153">
        <v>1421934</v>
      </c>
      <c r="I30" s="153">
        <v>1525662</v>
      </c>
      <c r="J30" s="153">
        <v>1720064</v>
      </c>
      <c r="K30" s="288">
        <v>1986529</v>
      </c>
      <c r="L30" s="288">
        <v>240897</v>
      </c>
      <c r="M30" s="288">
        <v>52238</v>
      </c>
      <c r="N30" s="546"/>
      <c r="P30" s="401"/>
      <c r="Q30" s="401"/>
      <c r="R30" s="401"/>
      <c r="S30" s="401"/>
      <c r="T30" s="401"/>
      <c r="U30" s="401"/>
      <c r="V30" s="401"/>
      <c r="W30" s="401"/>
      <c r="X30" s="401"/>
    </row>
    <row r="31" spans="2:24" s="94" customFormat="1" ht="13.5" customHeight="1">
      <c r="B31" s="553" t="s">
        <v>62</v>
      </c>
      <c r="C31" s="554"/>
      <c r="D31" s="559" t="s">
        <v>66</v>
      </c>
      <c r="E31" s="152">
        <v>7.9</v>
      </c>
      <c r="F31" s="152">
        <v>7.6</v>
      </c>
      <c r="G31" s="152">
        <v>8.8</v>
      </c>
      <c r="H31" s="152">
        <v>8</v>
      </c>
      <c r="I31" s="150">
        <v>8.2</v>
      </c>
      <c r="J31" s="152">
        <v>7.7</v>
      </c>
      <c r="K31" s="148">
        <v>7.6</v>
      </c>
      <c r="L31" s="148">
        <v>4.1</v>
      </c>
      <c r="M31" s="148">
        <v>11.9</v>
      </c>
      <c r="N31" s="541">
        <v>23.2</v>
      </c>
      <c r="P31" s="401"/>
      <c r="Q31" s="401"/>
      <c r="R31" s="401"/>
      <c r="S31" s="401"/>
      <c r="T31" s="401"/>
      <c r="U31" s="401"/>
      <c r="V31" s="401"/>
      <c r="W31" s="401"/>
      <c r="X31" s="401"/>
    </row>
    <row r="32" spans="2:24" s="94" customFormat="1" ht="13.5" customHeight="1">
      <c r="B32" s="555"/>
      <c r="C32" s="556"/>
      <c r="D32" s="562"/>
      <c r="E32" s="151">
        <v>19088</v>
      </c>
      <c r="F32" s="151">
        <v>22254</v>
      </c>
      <c r="G32" s="151">
        <v>32005</v>
      </c>
      <c r="H32" s="151">
        <v>42342</v>
      </c>
      <c r="I32" s="151">
        <v>49945</v>
      </c>
      <c r="J32" s="151">
        <v>52818</v>
      </c>
      <c r="K32" s="286">
        <v>58376</v>
      </c>
      <c r="L32" s="286">
        <v>4031</v>
      </c>
      <c r="M32" s="286">
        <v>935</v>
      </c>
      <c r="N32" s="542"/>
      <c r="P32" s="401"/>
      <c r="Q32" s="401"/>
      <c r="R32" s="401"/>
      <c r="S32" s="401"/>
      <c r="T32" s="401"/>
      <c r="U32" s="401"/>
      <c r="V32" s="401"/>
      <c r="W32" s="401"/>
      <c r="X32" s="401"/>
    </row>
    <row r="33" spans="2:24" s="94" customFormat="1" ht="13.5" customHeight="1">
      <c r="B33" s="555"/>
      <c r="C33" s="556"/>
      <c r="D33" s="543" t="s">
        <v>67</v>
      </c>
      <c r="E33" s="232">
        <v>7.7</v>
      </c>
      <c r="F33" s="232">
        <v>6.6</v>
      </c>
      <c r="G33" s="232">
        <v>5.2</v>
      </c>
      <c r="H33" s="232">
        <v>5.2</v>
      </c>
      <c r="I33" s="232">
        <v>4.8</v>
      </c>
      <c r="J33" s="232">
        <v>4.9</v>
      </c>
      <c r="K33" s="234">
        <v>5.4</v>
      </c>
      <c r="L33" s="234">
        <v>5.3</v>
      </c>
      <c r="M33" s="234">
        <v>8.1</v>
      </c>
      <c r="N33" s="545">
        <v>9.1</v>
      </c>
      <c r="P33" s="401"/>
      <c r="Q33" s="401"/>
      <c r="R33" s="401"/>
      <c r="S33" s="401"/>
      <c r="T33" s="401"/>
      <c r="U33" s="401"/>
      <c r="V33" s="401"/>
      <c r="W33" s="401"/>
      <c r="X33" s="401"/>
    </row>
    <row r="34" spans="2:24" s="94" customFormat="1" ht="13.5" customHeight="1">
      <c r="B34" s="557"/>
      <c r="C34" s="558"/>
      <c r="D34" s="544"/>
      <c r="E34" s="153">
        <v>799280</v>
      </c>
      <c r="F34" s="153">
        <v>891668</v>
      </c>
      <c r="G34" s="153">
        <v>1033258</v>
      </c>
      <c r="H34" s="153">
        <v>1242719</v>
      </c>
      <c r="I34" s="153">
        <v>1374964</v>
      </c>
      <c r="J34" s="153">
        <v>1526407</v>
      </c>
      <c r="K34" s="288">
        <v>1723861</v>
      </c>
      <c r="L34" s="288">
        <v>219307</v>
      </c>
      <c r="M34" s="288">
        <v>20026</v>
      </c>
      <c r="N34" s="546"/>
      <c r="P34" s="401"/>
      <c r="Q34" s="401"/>
      <c r="R34" s="401"/>
      <c r="S34" s="401"/>
      <c r="T34" s="401"/>
      <c r="U34" s="401"/>
      <c r="V34" s="401"/>
      <c r="W34" s="401"/>
      <c r="X34" s="401"/>
    </row>
    <row r="35" spans="2:24" s="94" customFormat="1" ht="13.5" customHeight="1">
      <c r="B35" s="553" t="s">
        <v>71</v>
      </c>
      <c r="C35" s="554"/>
      <c r="D35" s="559" t="s">
        <v>66</v>
      </c>
      <c r="E35" s="150">
        <v>2.5</v>
      </c>
      <c r="F35" s="150">
        <v>2.6</v>
      </c>
      <c r="G35" s="150">
        <v>3.2</v>
      </c>
      <c r="H35" s="150">
        <v>3.3</v>
      </c>
      <c r="I35" s="150">
        <v>3.6</v>
      </c>
      <c r="J35" s="150">
        <v>3.8</v>
      </c>
      <c r="K35" s="149">
        <v>4</v>
      </c>
      <c r="L35" s="149">
        <v>3.8</v>
      </c>
      <c r="M35" s="149">
        <v>0.4</v>
      </c>
      <c r="N35" s="541">
        <v>0.9</v>
      </c>
      <c r="P35" s="401"/>
      <c r="Q35" s="401"/>
      <c r="R35" s="401"/>
      <c r="S35" s="401"/>
      <c r="T35" s="401"/>
      <c r="U35" s="401"/>
      <c r="V35" s="401"/>
      <c r="W35" s="401"/>
      <c r="X35" s="401"/>
    </row>
    <row r="36" spans="2:24" s="94" customFormat="1" ht="13.5" customHeight="1">
      <c r="B36" s="555"/>
      <c r="C36" s="556"/>
      <c r="D36" s="560"/>
      <c r="E36" s="233">
        <v>6020</v>
      </c>
      <c r="F36" s="233">
        <v>7656</v>
      </c>
      <c r="G36" s="233">
        <v>11515</v>
      </c>
      <c r="H36" s="233">
        <v>17491</v>
      </c>
      <c r="I36" s="233">
        <v>22071</v>
      </c>
      <c r="J36" s="233">
        <v>26235</v>
      </c>
      <c r="K36" s="287">
        <v>30814</v>
      </c>
      <c r="L36" s="287">
        <v>3661</v>
      </c>
      <c r="M36" s="287">
        <v>32</v>
      </c>
      <c r="N36" s="542"/>
      <c r="P36" s="401"/>
      <c r="Q36" s="401"/>
      <c r="R36" s="401"/>
      <c r="S36" s="401"/>
      <c r="T36" s="401"/>
      <c r="U36" s="401"/>
      <c r="V36" s="401"/>
      <c r="W36" s="401"/>
      <c r="X36" s="401"/>
    </row>
    <row r="37" spans="2:24" s="94" customFormat="1" ht="13.5" customHeight="1">
      <c r="B37" s="555"/>
      <c r="C37" s="556"/>
      <c r="D37" s="561" t="s">
        <v>67</v>
      </c>
      <c r="E37" s="150">
        <v>2.4</v>
      </c>
      <c r="F37" s="150">
        <v>2.3</v>
      </c>
      <c r="G37" s="150">
        <v>1.9</v>
      </c>
      <c r="H37" s="150">
        <v>1.9</v>
      </c>
      <c r="I37" s="232">
        <v>1.7</v>
      </c>
      <c r="J37" s="150">
        <v>1.8</v>
      </c>
      <c r="K37" s="149">
        <v>2</v>
      </c>
      <c r="L37" s="149">
        <v>3.5</v>
      </c>
      <c r="M37" s="149">
        <v>1.3</v>
      </c>
      <c r="N37" s="545">
        <v>2.3</v>
      </c>
      <c r="P37" s="401"/>
      <c r="Q37" s="401"/>
      <c r="R37" s="401"/>
      <c r="S37" s="401"/>
      <c r="T37" s="401"/>
      <c r="U37" s="401"/>
      <c r="V37" s="401"/>
      <c r="W37" s="401"/>
      <c r="X37" s="401"/>
    </row>
    <row r="38" spans="2:24" s="94" customFormat="1" ht="13.5" customHeight="1">
      <c r="B38" s="557"/>
      <c r="C38" s="558"/>
      <c r="D38" s="544"/>
      <c r="E38" s="153">
        <v>244569</v>
      </c>
      <c r="F38" s="153">
        <v>302656</v>
      </c>
      <c r="G38" s="153">
        <v>376075</v>
      </c>
      <c r="H38" s="153">
        <v>445332</v>
      </c>
      <c r="I38" s="153">
        <v>495054</v>
      </c>
      <c r="J38" s="153">
        <v>552440</v>
      </c>
      <c r="K38" s="288">
        <v>621771</v>
      </c>
      <c r="L38" s="288">
        <v>143508</v>
      </c>
      <c r="M38" s="288">
        <v>3265</v>
      </c>
      <c r="N38" s="546"/>
      <c r="P38" s="401"/>
      <c r="Q38" s="401"/>
      <c r="R38" s="401"/>
      <c r="S38" s="401"/>
      <c r="T38" s="401"/>
      <c r="U38" s="401"/>
      <c r="V38" s="401"/>
      <c r="W38" s="401"/>
      <c r="X38" s="401"/>
    </row>
    <row r="39" spans="2:24" s="94" customFormat="1" ht="13.5" customHeight="1">
      <c r="B39" s="553" t="s">
        <v>72</v>
      </c>
      <c r="C39" s="554"/>
      <c r="D39" s="559" t="s">
        <v>66</v>
      </c>
      <c r="E39" s="152">
        <v>11.8</v>
      </c>
      <c r="F39" s="152">
        <v>15.1</v>
      </c>
      <c r="G39" s="152">
        <v>15.4</v>
      </c>
      <c r="H39" s="152">
        <v>12.3</v>
      </c>
      <c r="I39" s="150">
        <v>15.5</v>
      </c>
      <c r="J39" s="152">
        <v>13.2</v>
      </c>
      <c r="K39" s="148">
        <v>15.8</v>
      </c>
      <c r="L39" s="148">
        <v>19.8</v>
      </c>
      <c r="M39" s="148">
        <v>37.2</v>
      </c>
      <c r="N39" s="541">
        <v>15.2</v>
      </c>
      <c r="P39" s="401"/>
      <c r="Q39" s="401"/>
      <c r="R39" s="401"/>
      <c r="S39" s="401"/>
      <c r="T39" s="401"/>
      <c r="U39" s="401"/>
      <c r="V39" s="401"/>
      <c r="W39" s="401"/>
      <c r="X39" s="401"/>
    </row>
    <row r="40" spans="2:24" s="94" customFormat="1" ht="13.5" customHeight="1">
      <c r="B40" s="555"/>
      <c r="C40" s="556"/>
      <c r="D40" s="562"/>
      <c r="E40" s="151">
        <v>28614</v>
      </c>
      <c r="F40" s="151">
        <v>44313</v>
      </c>
      <c r="G40" s="151">
        <v>56064</v>
      </c>
      <c r="H40" s="151">
        <v>65228</v>
      </c>
      <c r="I40" s="151">
        <v>93983</v>
      </c>
      <c r="J40" s="151">
        <v>90111</v>
      </c>
      <c r="K40" s="286">
        <v>120973</v>
      </c>
      <c r="L40" s="286">
        <v>19288</v>
      </c>
      <c r="M40" s="286">
        <v>2927</v>
      </c>
      <c r="N40" s="542"/>
      <c r="P40" s="401"/>
      <c r="Q40" s="401"/>
      <c r="R40" s="401"/>
      <c r="S40" s="401"/>
      <c r="T40" s="401"/>
      <c r="U40" s="401"/>
      <c r="V40" s="401"/>
      <c r="W40" s="401"/>
      <c r="X40" s="401"/>
    </row>
    <row r="41" spans="2:24" s="94" customFormat="1" ht="13.5" customHeight="1">
      <c r="B41" s="555"/>
      <c r="C41" s="556"/>
      <c r="D41" s="543" t="s">
        <v>67</v>
      </c>
      <c r="E41" s="232">
        <v>7.1</v>
      </c>
      <c r="F41" s="232">
        <v>7.1</v>
      </c>
      <c r="G41" s="232">
        <v>6.4</v>
      </c>
      <c r="H41" s="232">
        <v>6.4</v>
      </c>
      <c r="I41" s="232">
        <v>6.3</v>
      </c>
      <c r="J41" s="232">
        <v>6.6</v>
      </c>
      <c r="K41" s="234">
        <v>7.7</v>
      </c>
      <c r="L41" s="234">
        <v>11.8</v>
      </c>
      <c r="M41" s="234">
        <v>37.5</v>
      </c>
      <c r="N41" s="545">
        <v>19</v>
      </c>
      <c r="P41" s="401"/>
      <c r="Q41" s="401"/>
      <c r="R41" s="401"/>
      <c r="S41" s="401"/>
      <c r="T41" s="401"/>
      <c r="U41" s="401"/>
      <c r="V41" s="401"/>
      <c r="W41" s="401"/>
      <c r="X41" s="401"/>
    </row>
    <row r="42" spans="2:24" s="94" customFormat="1" ht="13.5" customHeight="1">
      <c r="B42" s="557"/>
      <c r="C42" s="558"/>
      <c r="D42" s="544"/>
      <c r="E42" s="153">
        <v>732379</v>
      </c>
      <c r="F42" s="153">
        <v>956353</v>
      </c>
      <c r="G42" s="153">
        <v>1269911</v>
      </c>
      <c r="H42" s="153">
        <v>1530530</v>
      </c>
      <c r="I42" s="153">
        <v>1820295</v>
      </c>
      <c r="J42" s="153">
        <v>2074245</v>
      </c>
      <c r="K42" s="288">
        <v>2463903</v>
      </c>
      <c r="L42" s="288">
        <v>485025</v>
      </c>
      <c r="M42" s="288">
        <v>92224</v>
      </c>
      <c r="N42" s="546"/>
      <c r="P42" s="401"/>
      <c r="Q42" s="401"/>
      <c r="R42" s="401"/>
      <c r="S42" s="401"/>
      <c r="T42" s="401"/>
      <c r="U42" s="401"/>
      <c r="V42" s="401"/>
      <c r="W42" s="401"/>
      <c r="X42" s="401"/>
    </row>
    <row r="43" spans="2:24" s="94" customFormat="1" ht="13.5" customHeight="1">
      <c r="B43" s="553" t="s">
        <v>14</v>
      </c>
      <c r="C43" s="554"/>
      <c r="D43" s="559" t="s">
        <v>66</v>
      </c>
      <c r="E43" s="150">
        <v>100</v>
      </c>
      <c r="F43" s="150">
        <v>100</v>
      </c>
      <c r="G43" s="150">
        <v>100</v>
      </c>
      <c r="H43" s="150">
        <v>100</v>
      </c>
      <c r="I43" s="150">
        <v>100</v>
      </c>
      <c r="J43" s="150">
        <v>100</v>
      </c>
      <c r="K43" s="149">
        <v>100</v>
      </c>
      <c r="L43" s="149">
        <v>100</v>
      </c>
      <c r="M43" s="149">
        <v>100</v>
      </c>
      <c r="N43" s="541">
        <v>8.1</v>
      </c>
      <c r="P43" s="401"/>
      <c r="Q43" s="401"/>
      <c r="R43" s="401"/>
      <c r="S43" s="401"/>
      <c r="T43" s="401"/>
      <c r="U43" s="401"/>
      <c r="V43" s="401"/>
      <c r="W43" s="401"/>
      <c r="X43" s="401"/>
    </row>
    <row r="44" spans="2:24" s="94" customFormat="1" ht="13.5" customHeight="1">
      <c r="B44" s="555"/>
      <c r="C44" s="556"/>
      <c r="D44" s="560"/>
      <c r="E44" s="233">
        <v>242292</v>
      </c>
      <c r="F44" s="233">
        <v>293956</v>
      </c>
      <c r="G44" s="233">
        <v>363399</v>
      </c>
      <c r="H44" s="233">
        <v>529473</v>
      </c>
      <c r="I44" s="233">
        <v>606419</v>
      </c>
      <c r="J44" s="233">
        <v>683862</v>
      </c>
      <c r="K44" s="287">
        <v>767270</v>
      </c>
      <c r="L44" s="287">
        <v>97244</v>
      </c>
      <c r="M44" s="287">
        <v>7873</v>
      </c>
      <c r="N44" s="542"/>
      <c r="P44" s="401"/>
      <c r="Q44" s="401"/>
      <c r="R44" s="401"/>
      <c r="S44" s="401"/>
      <c r="T44" s="401"/>
      <c r="U44" s="401"/>
      <c r="V44" s="401"/>
      <c r="W44" s="401"/>
      <c r="X44" s="401"/>
    </row>
    <row r="45" spans="2:24" s="94" customFormat="1" ht="13.5" customHeight="1">
      <c r="B45" s="555"/>
      <c r="C45" s="556"/>
      <c r="D45" s="561" t="s">
        <v>67</v>
      </c>
      <c r="E45" s="150">
        <v>100</v>
      </c>
      <c r="F45" s="150">
        <v>100</v>
      </c>
      <c r="G45" s="150">
        <v>100</v>
      </c>
      <c r="H45" s="150">
        <v>100</v>
      </c>
      <c r="I45" s="150">
        <v>100</v>
      </c>
      <c r="J45" s="150">
        <v>100</v>
      </c>
      <c r="K45" s="149">
        <v>100</v>
      </c>
      <c r="L45" s="149">
        <v>100</v>
      </c>
      <c r="M45" s="149">
        <v>100</v>
      </c>
      <c r="N45" s="545">
        <v>6</v>
      </c>
      <c r="P45" s="401"/>
      <c r="Q45" s="401"/>
      <c r="R45" s="401"/>
      <c r="S45" s="401"/>
      <c r="T45" s="401"/>
      <c r="U45" s="401"/>
      <c r="V45" s="401"/>
      <c r="W45" s="401"/>
      <c r="X45" s="401"/>
    </row>
    <row r="46" spans="2:24" s="94" customFormat="1" ht="13.5" customHeight="1">
      <c r="B46" s="557"/>
      <c r="C46" s="558"/>
      <c r="D46" s="544"/>
      <c r="E46" s="153">
        <v>10363904</v>
      </c>
      <c r="F46" s="153">
        <v>13413467</v>
      </c>
      <c r="G46" s="153">
        <v>19737409</v>
      </c>
      <c r="H46" s="153">
        <v>24039700</v>
      </c>
      <c r="I46" s="153">
        <v>28691073</v>
      </c>
      <c r="J46" s="153">
        <v>31191856</v>
      </c>
      <c r="K46" s="288">
        <v>31882049</v>
      </c>
      <c r="L46" s="288">
        <v>4115828</v>
      </c>
      <c r="M46" s="288">
        <v>245862</v>
      </c>
      <c r="N46" s="546"/>
      <c r="P46" s="401"/>
      <c r="Q46" s="401"/>
      <c r="R46" s="401"/>
      <c r="S46" s="401"/>
      <c r="T46" s="401"/>
      <c r="U46" s="401"/>
      <c r="V46" s="401"/>
      <c r="W46" s="401"/>
      <c r="X46" s="401"/>
    </row>
    <row r="47" spans="2:14" ht="13.5" customHeight="1">
      <c r="B47" s="95" t="s">
        <v>190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7" t="s">
        <v>73</v>
      </c>
    </row>
    <row r="48" spans="2:14" ht="13.5" customHeight="1">
      <c r="B48" s="95" t="s">
        <v>207</v>
      </c>
      <c r="C48" s="96"/>
      <c r="D48" s="96"/>
      <c r="E48" s="96"/>
      <c r="F48" s="96"/>
      <c r="G48" s="96"/>
      <c r="H48" s="96"/>
      <c r="I48" s="96"/>
      <c r="N48" s="96"/>
    </row>
    <row r="49" spans="2:14" ht="13.5" customHeight="1">
      <c r="B49" s="95" t="s">
        <v>188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263"/>
    </row>
    <row r="50" spans="2:14" ht="13.5" customHeight="1">
      <c r="B50" s="95"/>
      <c r="C50" s="96"/>
      <c r="D50" s="96"/>
      <c r="E50" s="96"/>
      <c r="F50" s="96"/>
      <c r="G50" s="96"/>
      <c r="H50" s="96"/>
      <c r="I50" s="96"/>
      <c r="J50" s="263"/>
      <c r="K50" s="263"/>
      <c r="L50" s="263"/>
      <c r="M50" s="263"/>
      <c r="N50" s="96"/>
    </row>
  </sheetData>
  <sheetProtection/>
  <mergeCells count="62">
    <mergeCell ref="B5:C6"/>
    <mergeCell ref="I5:I6"/>
    <mergeCell ref="L5:L6"/>
    <mergeCell ref="D43:D44"/>
    <mergeCell ref="B7:C10"/>
    <mergeCell ref="D7:D8"/>
    <mergeCell ref="B11:C14"/>
    <mergeCell ref="D11:D12"/>
    <mergeCell ref="N43:N44"/>
    <mergeCell ref="D45:D46"/>
    <mergeCell ref="N45:N46"/>
    <mergeCell ref="B23:C26"/>
    <mergeCell ref="D23:D24"/>
    <mergeCell ref="N23:N24"/>
    <mergeCell ref="D25:D26"/>
    <mergeCell ref="N25:N26"/>
    <mergeCell ref="B39:C42"/>
    <mergeCell ref="D39:D40"/>
    <mergeCell ref="N39:N40"/>
    <mergeCell ref="D41:D42"/>
    <mergeCell ref="N41:N42"/>
    <mergeCell ref="D33:D34"/>
    <mergeCell ref="N33:N34"/>
    <mergeCell ref="B43:C46"/>
    <mergeCell ref="N11:N12"/>
    <mergeCell ref="D13:D14"/>
    <mergeCell ref="N13:N14"/>
    <mergeCell ref="B35:C38"/>
    <mergeCell ref="D35:D36"/>
    <mergeCell ref="N35:N36"/>
    <mergeCell ref="D37:D38"/>
    <mergeCell ref="N37:N38"/>
    <mergeCell ref="B27:C30"/>
    <mergeCell ref="D27:D28"/>
    <mergeCell ref="N27:N28"/>
    <mergeCell ref="D29:D30"/>
    <mergeCell ref="N29:N30"/>
    <mergeCell ref="B31:C34"/>
    <mergeCell ref="D31:D32"/>
    <mergeCell ref="N31:N32"/>
    <mergeCell ref="N15:N16"/>
    <mergeCell ref="D17:D18"/>
    <mergeCell ref="N17:N18"/>
    <mergeCell ref="B19:C22"/>
    <mergeCell ref="D19:D20"/>
    <mergeCell ref="N19:N20"/>
    <mergeCell ref="D21:D22"/>
    <mergeCell ref="N21:N22"/>
    <mergeCell ref="B15:C18"/>
    <mergeCell ref="D15:D16"/>
    <mergeCell ref="N7:N8"/>
    <mergeCell ref="D9:D10"/>
    <mergeCell ref="N9:N10"/>
    <mergeCell ref="G5:G6"/>
    <mergeCell ref="N5:N6"/>
    <mergeCell ref="E5:E6"/>
    <mergeCell ref="F5:F6"/>
    <mergeCell ref="D5:D6"/>
    <mergeCell ref="K5:K6"/>
    <mergeCell ref="M5:M6"/>
    <mergeCell ref="J5:J6"/>
    <mergeCell ref="H5:H6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7"/>
  <sheetViews>
    <sheetView showGridLines="0" zoomScaleSheetLayoutView="100" zoomScalePageLayoutView="0" workbookViewId="0" topLeftCell="E1">
      <selection activeCell="U8" sqref="U8"/>
    </sheetView>
  </sheetViews>
  <sheetFormatPr defaultColWidth="9.140625" defaultRowHeight="15"/>
  <cols>
    <col min="1" max="1" width="0.85546875" style="98" customWidth="1"/>
    <col min="2" max="2" width="5.140625" style="98" customWidth="1"/>
    <col min="3" max="3" width="27.421875" style="98" customWidth="1"/>
    <col min="4" max="4" width="22.28125" style="98" customWidth="1"/>
    <col min="5" max="8" width="1.1484375" style="98" customWidth="1"/>
    <col min="9" max="9" width="6.421875" style="98" customWidth="1"/>
    <col min="10" max="10" width="1.57421875" style="98" customWidth="1"/>
    <col min="11" max="11" width="13.8515625" style="98" customWidth="1"/>
    <col min="12" max="12" width="11.7109375" style="98" customWidth="1"/>
    <col min="13" max="18" width="10.421875" style="98" customWidth="1"/>
    <col min="19" max="19" width="1.421875" style="98" customWidth="1"/>
    <col min="20" max="168" width="9.00390625" style="98" customWidth="1"/>
    <col min="169" max="169" width="4.00390625" style="98" customWidth="1"/>
    <col min="170" max="170" width="17.00390625" style="98" customWidth="1"/>
    <col min="171" max="178" width="0" style="98" hidden="1" customWidth="1"/>
    <col min="179" max="179" width="3.140625" style="98" customWidth="1"/>
    <col min="180" max="180" width="8.57421875" style="98" customWidth="1"/>
    <col min="181" max="181" width="1.8515625" style="98" customWidth="1"/>
    <col min="182" max="182" width="1.28515625" style="98" customWidth="1"/>
    <col min="183" max="183" width="3.140625" style="98" customWidth="1"/>
    <col min="184" max="184" width="8.57421875" style="98" customWidth="1"/>
    <col min="185" max="185" width="1.8515625" style="98" customWidth="1"/>
    <col min="186" max="186" width="1.28515625" style="98" customWidth="1"/>
    <col min="187" max="187" width="3.140625" style="98" customWidth="1"/>
    <col min="188" max="188" width="8.57421875" style="98" customWidth="1"/>
    <col min="189" max="189" width="1.8515625" style="98" customWidth="1"/>
    <col min="190" max="190" width="1.28515625" style="98" customWidth="1"/>
    <col min="191" max="191" width="3.140625" style="98" customWidth="1"/>
    <col min="192" max="192" width="8.57421875" style="98" customWidth="1"/>
    <col min="193" max="193" width="1.8515625" style="98" customWidth="1"/>
    <col min="194" max="194" width="1.28515625" style="98" customWidth="1"/>
    <col min="195" max="195" width="3.140625" style="98" customWidth="1"/>
    <col min="196" max="196" width="8.57421875" style="98" customWidth="1"/>
    <col min="197" max="197" width="1.8515625" style="98" customWidth="1"/>
    <col min="198" max="198" width="1.28515625" style="98" customWidth="1"/>
    <col min="199" max="16384" width="9.00390625" style="98" customWidth="1"/>
  </cols>
  <sheetData>
    <row r="1" spans="1:18" s="20" customFormat="1" ht="21.75" customHeight="1">
      <c r="A1" s="159"/>
      <c r="B1" s="159"/>
      <c r="C1" s="159"/>
      <c r="D1" s="177"/>
      <c r="E1" s="177"/>
      <c r="F1" s="177"/>
      <c r="G1" s="177"/>
      <c r="H1" s="177"/>
      <c r="K1" s="98"/>
      <c r="L1" s="98"/>
      <c r="M1" s="98"/>
      <c r="N1" s="98"/>
      <c r="O1" s="98"/>
      <c r="P1" s="98"/>
      <c r="Q1" s="98"/>
      <c r="R1" s="98"/>
    </row>
    <row r="2" spans="11:18" ht="18" customHeight="1">
      <c r="K2" s="95" t="s">
        <v>255</v>
      </c>
      <c r="L2" s="20"/>
      <c r="M2" s="20"/>
      <c r="N2" s="20"/>
      <c r="O2" s="20"/>
      <c r="P2" s="20"/>
      <c r="Q2" s="20"/>
      <c r="R2" s="20"/>
    </row>
    <row r="3" spans="11:18" ht="24.75" customHeight="1">
      <c r="K3" s="21"/>
      <c r="L3" s="21"/>
      <c r="M3" s="21"/>
      <c r="N3" s="21"/>
      <c r="O3" s="21"/>
      <c r="P3" s="21"/>
      <c r="Q3" s="21"/>
      <c r="R3" s="176" t="s">
        <v>157</v>
      </c>
    </row>
    <row r="4" spans="11:18" ht="23.25" customHeight="1">
      <c r="K4" s="451" t="s">
        <v>214</v>
      </c>
      <c r="L4" s="566" t="s">
        <v>58</v>
      </c>
      <c r="M4" s="569" t="s">
        <v>158</v>
      </c>
      <c r="N4" s="570"/>
      <c r="O4" s="570"/>
      <c r="P4" s="570"/>
      <c r="Q4" s="570"/>
      <c r="R4" s="571"/>
    </row>
    <row r="5" spans="11:18" ht="23.25" customHeight="1">
      <c r="K5" s="568"/>
      <c r="L5" s="567"/>
      <c r="M5" s="178" t="s">
        <v>152</v>
      </c>
      <c r="N5" s="178" t="s">
        <v>153</v>
      </c>
      <c r="O5" s="178" t="s">
        <v>154</v>
      </c>
      <c r="P5" s="178" t="s">
        <v>155</v>
      </c>
      <c r="Q5" s="178" t="s">
        <v>156</v>
      </c>
      <c r="R5" s="178" t="s">
        <v>189</v>
      </c>
    </row>
    <row r="6" spans="11:18" ht="36.75" customHeight="1">
      <c r="K6" s="179" t="s">
        <v>215</v>
      </c>
      <c r="L6" s="180">
        <v>311970</v>
      </c>
      <c r="M6" s="181">
        <v>96280</v>
      </c>
      <c r="N6" s="181">
        <v>84531</v>
      </c>
      <c r="O6" s="181">
        <v>72186</v>
      </c>
      <c r="P6" s="181">
        <v>41640</v>
      </c>
      <c r="Q6" s="181">
        <v>10382</v>
      </c>
      <c r="R6" s="181">
        <v>6951</v>
      </c>
    </row>
    <row r="7" spans="11:18" ht="36.75" customHeight="1">
      <c r="K7" s="179" t="s">
        <v>223</v>
      </c>
      <c r="L7" s="180">
        <v>322750</v>
      </c>
      <c r="M7" s="181">
        <v>101756</v>
      </c>
      <c r="N7" s="181">
        <v>88960</v>
      </c>
      <c r="O7" s="181">
        <v>72580</v>
      </c>
      <c r="P7" s="181">
        <v>41850</v>
      </c>
      <c r="Q7" s="181">
        <v>10511</v>
      </c>
      <c r="R7" s="181">
        <v>7094</v>
      </c>
    </row>
    <row r="8" spans="11:18" ht="36.75" customHeight="1">
      <c r="K8" s="179" t="s">
        <v>230</v>
      </c>
      <c r="L8" s="180">
        <v>318367</v>
      </c>
      <c r="M8" s="181">
        <v>99306</v>
      </c>
      <c r="N8" s="181">
        <v>88790</v>
      </c>
      <c r="O8" s="181">
        <v>71885</v>
      </c>
      <c r="P8" s="181">
        <v>41036</v>
      </c>
      <c r="Q8" s="181">
        <v>10275</v>
      </c>
      <c r="R8" s="181">
        <v>7074</v>
      </c>
    </row>
    <row r="9" spans="11:18" ht="36.75" customHeight="1">
      <c r="K9" s="179" t="s">
        <v>234</v>
      </c>
      <c r="L9" s="180">
        <v>174133</v>
      </c>
      <c r="M9" s="181">
        <v>56937</v>
      </c>
      <c r="N9" s="181">
        <v>50219</v>
      </c>
      <c r="O9" s="181">
        <v>35803</v>
      </c>
      <c r="P9" s="181">
        <v>21804</v>
      </c>
      <c r="Q9" s="181">
        <v>5479</v>
      </c>
      <c r="R9" s="181">
        <v>3891</v>
      </c>
    </row>
    <row r="10" spans="11:18" ht="36.75" customHeight="1">
      <c r="K10" s="346" t="s">
        <v>242</v>
      </c>
      <c r="L10" s="347">
        <v>155951</v>
      </c>
      <c r="M10" s="348">
        <v>49056</v>
      </c>
      <c r="N10" s="348">
        <v>46318</v>
      </c>
      <c r="O10" s="348">
        <v>32874</v>
      </c>
      <c r="P10" s="348">
        <v>19706</v>
      </c>
      <c r="Q10" s="348">
        <v>4713</v>
      </c>
      <c r="R10" s="348">
        <v>3283</v>
      </c>
    </row>
    <row r="11" spans="11:18" ht="18" customHeight="1">
      <c r="K11" s="572" t="s">
        <v>256</v>
      </c>
      <c r="L11" s="301">
        <v>-18182</v>
      </c>
      <c r="M11" s="301">
        <v>-7881</v>
      </c>
      <c r="N11" s="301">
        <v>-3901</v>
      </c>
      <c r="O11" s="301">
        <v>-2928</v>
      </c>
      <c r="P11" s="301">
        <v>-2098</v>
      </c>
      <c r="Q11" s="301">
        <v>-766</v>
      </c>
      <c r="R11" s="301">
        <v>-608</v>
      </c>
    </row>
    <row r="12" spans="11:18" ht="18" customHeight="1">
      <c r="K12" s="573"/>
      <c r="L12" s="302">
        <v>0.896</v>
      </c>
      <c r="M12" s="302">
        <v>0.862</v>
      </c>
      <c r="N12" s="302">
        <v>0.922</v>
      </c>
      <c r="O12" s="302">
        <v>0.918</v>
      </c>
      <c r="P12" s="302">
        <v>0.904</v>
      </c>
      <c r="Q12" s="302">
        <v>0.86</v>
      </c>
      <c r="R12" s="302">
        <v>0.844</v>
      </c>
    </row>
    <row r="13" spans="11:18" ht="36" customHeight="1" hidden="1">
      <c r="K13" s="179" t="s">
        <v>204</v>
      </c>
      <c r="L13" s="229" t="s">
        <v>231</v>
      </c>
      <c r="M13" s="229" t="s">
        <v>231</v>
      </c>
      <c r="N13" s="229" t="s">
        <v>231</v>
      </c>
      <c r="O13" s="229" t="s">
        <v>231</v>
      </c>
      <c r="P13" s="229" t="s">
        <v>231</v>
      </c>
      <c r="Q13" s="229" t="s">
        <v>231</v>
      </c>
      <c r="R13" s="229" t="s">
        <v>231</v>
      </c>
    </row>
    <row r="14" ht="17.25">
      <c r="R14" s="230" t="s">
        <v>213</v>
      </c>
    </row>
    <row r="16" spans="12:19" ht="17.25">
      <c r="L16" s="402"/>
      <c r="M16" s="402"/>
      <c r="N16" s="402"/>
      <c r="O16" s="402"/>
      <c r="P16" s="402"/>
      <c r="Q16" s="402"/>
      <c r="R16" s="402"/>
      <c r="S16" s="264"/>
    </row>
    <row r="17" spans="12:18" ht="17.25">
      <c r="L17" s="264"/>
      <c r="M17" s="264"/>
      <c r="N17" s="264"/>
      <c r="O17" s="264"/>
      <c r="P17" s="264"/>
      <c r="Q17" s="264"/>
      <c r="R17" s="264"/>
    </row>
  </sheetData>
  <sheetProtection/>
  <mergeCells count="4">
    <mergeCell ref="L4:L5"/>
    <mergeCell ref="K4:K5"/>
    <mergeCell ref="M4:R4"/>
    <mergeCell ref="K11:K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2022-12-22T08:20:27Z</dcterms:modified>
  <cp:category/>
  <cp:version/>
  <cp:contentType/>
  <cp:contentStatus/>
</cp:coreProperties>
</file>