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0"/>
  </bookViews>
  <sheets>
    <sheet name="142" sheetId="1" r:id="rId1"/>
    <sheet name="144" sheetId="2" r:id="rId2"/>
    <sheet name="146" sheetId="3" r:id="rId3"/>
    <sheet name="148" sheetId="4" r:id="rId4"/>
    <sheet name="150" sheetId="5" r:id="rId5"/>
    <sheet name="152" sheetId="6" r:id="rId6"/>
    <sheet name="154" sheetId="7" r:id="rId7"/>
  </sheets>
  <definedNames>
    <definedName name="_xlnm.Print_Area" localSheetId="0">'142'!$A$1:$AB$62</definedName>
    <definedName name="_xlnm.Print_Area" localSheetId="1">'144'!$A$1:$S$53</definedName>
    <definedName name="_xlnm.Print_Area" localSheetId="2">'146'!$A$1:$AC$60</definedName>
    <definedName name="_xlnm.Print_Area" localSheetId="3">'148'!$A$1:$AC$66</definedName>
    <definedName name="_xlnm.Print_Area" localSheetId="4">'150'!$A$1:$BH$63</definedName>
    <definedName name="_xlnm.Print_Area" localSheetId="5">'152'!$A$1:$AA$60</definedName>
    <definedName name="_xlnm.Print_Area" localSheetId="6">'154'!$A$1:$BJ$65</definedName>
  </definedNames>
  <calcPr fullCalcOnLoad="1"/>
</workbook>
</file>

<file path=xl/sharedStrings.xml><?xml version="1.0" encoding="utf-8"?>
<sst xmlns="http://schemas.openxmlformats.org/spreadsheetml/2006/main" count="1504" uniqueCount="541">
  <si>
    <t>（単位　キロメートル）</t>
  </si>
  <si>
    <t>運輸及び通信　147</t>
  </si>
  <si>
    <t>総数</t>
  </si>
  <si>
    <t>一般国道</t>
  </si>
  <si>
    <t>計</t>
  </si>
  <si>
    <t>計</t>
  </si>
  <si>
    <t>指定区間</t>
  </si>
  <si>
    <t>（国の管理区間）</t>
  </si>
  <si>
    <t>指定区間外</t>
  </si>
  <si>
    <t>（県の管理区間）</t>
  </si>
  <si>
    <t>主要</t>
  </si>
  <si>
    <t>一般</t>
  </si>
  <si>
    <t>重用延長</t>
  </si>
  <si>
    <t>改　  良  　済　　　      　　未 改 良 内 訳</t>
  </si>
  <si>
    <t>道路延長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</si>
  <si>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</si>
  <si>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</si>
  <si>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</si>
  <si>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</si>
  <si>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</si>
  <si>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</si>
  <si>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</si>
  <si>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</si>
  <si>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</si>
  <si>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</si>
  <si>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</si>
  <si>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</si>
  <si>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うち自動車交通不能</t>
  </si>
  <si>
    <t>規　  格　　　　改 良 済　　　延　  長</t>
  </si>
  <si>
    <t>未 改 良　  延 　 長</t>
  </si>
  <si>
    <t>七尾市</t>
  </si>
  <si>
    <t>小松市</t>
  </si>
  <si>
    <t>輪島市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</si>
  <si>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</si>
  <si>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</si>
  <si>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</si>
  <si>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</si>
  <si>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</si>
  <si>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</si>
  <si>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</si>
  <si>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</si>
  <si>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</si>
  <si>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</si>
  <si>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</si>
  <si>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郡部計</t>
  </si>
  <si>
    <t>市部計</t>
  </si>
  <si>
    <t>金沢市</t>
  </si>
  <si>
    <t>珠洲市</t>
  </si>
  <si>
    <t>路線名及び駅名</t>
  </si>
  <si>
    <t>乗車人員</t>
  </si>
  <si>
    <t>合計</t>
  </si>
  <si>
    <t>北陸本線計</t>
  </si>
  <si>
    <t>(委)</t>
  </si>
  <si>
    <t>加賀温泉</t>
  </si>
  <si>
    <t>大聖寺</t>
  </si>
  <si>
    <t>動橋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</si>
  <si>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</si>
  <si>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</si>
  <si>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</si>
  <si>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</si>
  <si>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</si>
  <si>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</si>
  <si>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</si>
  <si>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</si>
  <si>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</si>
  <si>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</si>
  <si>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七尾線計</t>
  </si>
  <si>
    <t>本 津 幡</t>
  </si>
  <si>
    <t>宇 ノ 気</t>
  </si>
  <si>
    <t>高    松</t>
  </si>
  <si>
    <t>羽    咋</t>
  </si>
  <si>
    <t>良    川</t>
  </si>
  <si>
    <t>七    尾</t>
  </si>
  <si>
    <t>穴水</t>
  </si>
  <si>
    <t>輪島</t>
  </si>
  <si>
    <t>能登線計</t>
  </si>
  <si>
    <t>松波</t>
  </si>
  <si>
    <t>宇出津</t>
  </si>
  <si>
    <t>珠洲</t>
  </si>
  <si>
    <t>（単位　人員千人、金額千円）</t>
  </si>
  <si>
    <t>150 運輸及び通信</t>
  </si>
  <si>
    <t>／</t>
  </si>
  <si>
    <t>総数</t>
  </si>
  <si>
    <t>航空回数</t>
  </si>
  <si>
    <t>乗客(人)</t>
  </si>
  <si>
    <t>降客(人)</t>
  </si>
  <si>
    <t>個数</t>
  </si>
  <si>
    <t>普通車及び小型車</t>
  </si>
  <si>
    <t>計</t>
  </si>
  <si>
    <t>自家用</t>
  </si>
  <si>
    <t>営業用</t>
  </si>
  <si>
    <t>江沼郡</t>
  </si>
  <si>
    <t>郡部計</t>
  </si>
  <si>
    <t>乗合車</t>
  </si>
  <si>
    <t>年度及び月次</t>
  </si>
  <si>
    <t>総走行粁</t>
  </si>
  <si>
    <t>輸送人員</t>
  </si>
  <si>
    <t>営業収入（千円）</t>
  </si>
  <si>
    <t>一般貸切旅客自動車（観光バス）</t>
  </si>
  <si>
    <t>一般乗用旅客自動車（ハイヤ、タクシー）</t>
  </si>
  <si>
    <t>荷物収入</t>
  </si>
  <si>
    <t>港湾名</t>
  </si>
  <si>
    <t>所属地</t>
  </si>
  <si>
    <t>隻数</t>
  </si>
  <si>
    <t>総トン数</t>
  </si>
  <si>
    <t>外航商船</t>
  </si>
  <si>
    <t>内航商船</t>
  </si>
  <si>
    <t>避難船</t>
  </si>
  <si>
    <t>その他</t>
  </si>
  <si>
    <t>北陸鉄道</t>
  </si>
  <si>
    <t>旅客輸送人員</t>
  </si>
  <si>
    <t>輸送収入</t>
  </si>
  <si>
    <t>旅客収入</t>
  </si>
  <si>
    <t>年度末現在営業粁</t>
  </si>
  <si>
    <t>資料　石川県港湾課「港湾統計年報」による。</t>
  </si>
  <si>
    <t>年度末現在営業粁</t>
  </si>
  <si>
    <t>旅客輸送人員</t>
  </si>
  <si>
    <t>旅客収入</t>
  </si>
  <si>
    <t>七　　　　　尾</t>
  </si>
  <si>
    <t>金　　　　　沢</t>
  </si>
  <si>
    <t>塩　　　　　屋</t>
  </si>
  <si>
    <t>滝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</si>
  <si>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</si>
  <si>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</si>
  <si>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</si>
  <si>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</si>
  <si>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</si>
  <si>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</si>
  <si>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和　　　　　倉</t>
  </si>
  <si>
    <t>総トン数</t>
  </si>
  <si>
    <t>汽船</t>
  </si>
  <si>
    <t>帆船</t>
  </si>
  <si>
    <t>旅客</t>
  </si>
  <si>
    <t>貨物</t>
  </si>
  <si>
    <r>
      <t>年 次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及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び　　　　月　　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　次</t>
    </r>
  </si>
  <si>
    <t>資料　石川県倉庫協会「普通営業倉庫・入出庫保管残高表」による。</t>
  </si>
  <si>
    <t>告知放送</t>
  </si>
  <si>
    <t>街頭放送</t>
  </si>
  <si>
    <t>加入者数</t>
  </si>
  <si>
    <t>年度別</t>
  </si>
  <si>
    <t>施設数</t>
  </si>
  <si>
    <t>有線ラジオ</t>
  </si>
  <si>
    <t>有線テレビ</t>
  </si>
  <si>
    <t>単独業務</t>
  </si>
  <si>
    <t>公益法人</t>
  </si>
  <si>
    <t>共同業務</t>
  </si>
  <si>
    <t>端末設備数</t>
  </si>
  <si>
    <t>委託機関</t>
  </si>
  <si>
    <t>郵便局</t>
  </si>
  <si>
    <t>取扱所</t>
  </si>
  <si>
    <t>簡易郵便局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</si>
  <si>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</si>
  <si>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</si>
  <si>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</si>
  <si>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</si>
  <si>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</si>
  <si>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</si>
  <si>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</si>
  <si>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</si>
  <si>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</si>
  <si>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</si>
  <si>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</si>
  <si>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</si>
  <si>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</si>
  <si>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</si>
  <si>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</si>
  <si>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第1種</t>
  </si>
  <si>
    <t>第2種</t>
  </si>
  <si>
    <t>第3種</t>
  </si>
  <si>
    <t>第4種</t>
  </si>
  <si>
    <t>（単位　千通）</t>
  </si>
  <si>
    <t>特殊通常郵便物</t>
  </si>
  <si>
    <t>選挙郵便物</t>
  </si>
  <si>
    <t>告知放送</t>
  </si>
  <si>
    <t>共同聴取</t>
  </si>
  <si>
    <t>その他の</t>
  </si>
  <si>
    <t>普通小包</t>
  </si>
  <si>
    <t>普通速達小包</t>
  </si>
  <si>
    <t>書留小包</t>
  </si>
  <si>
    <t>（単位　千個）</t>
  </si>
  <si>
    <t>金沢自動車営業所</t>
  </si>
  <si>
    <t>穴水自動車営業所</t>
  </si>
  <si>
    <t>重　要　港　湾</t>
  </si>
  <si>
    <t>地　方　港　湾</t>
  </si>
  <si>
    <t>地方港湾(避難港)</t>
  </si>
  <si>
    <t>加賀市</t>
  </si>
  <si>
    <t>内浦町</t>
  </si>
  <si>
    <t>能都町</t>
  </si>
  <si>
    <t>穴水町</t>
  </si>
  <si>
    <t>無集配</t>
  </si>
  <si>
    <t>普通速達</t>
  </si>
  <si>
    <t>普　通</t>
  </si>
  <si>
    <t>定　期</t>
  </si>
  <si>
    <t>トン数</t>
  </si>
  <si>
    <t>コンテナ扱</t>
  </si>
  <si>
    <t>旅　　客</t>
  </si>
  <si>
    <t>　中継個数</t>
  </si>
  <si>
    <t>甲</t>
  </si>
  <si>
    <t>鵜川</t>
  </si>
  <si>
    <t>蛸島</t>
  </si>
  <si>
    <t>&lt;委&gt;</t>
  </si>
  <si>
    <t>書留
（含書留速達）</t>
  </si>
  <si>
    <t>荷物発送</t>
  </si>
  <si>
    <t>荷物到着</t>
  </si>
  <si>
    <t>トン数　</t>
  </si>
  <si>
    <t>定期外</t>
  </si>
  <si>
    <t>資料　北陸郵政局経理部会計課「北陸郵政局統計年報」による。</t>
  </si>
  <si>
    <t>七尾港</t>
  </si>
  <si>
    <t>資料　金沢鉄道管理局「営業成績報告」による。</t>
  </si>
  <si>
    <t>直営機関</t>
  </si>
  <si>
    <t>開通電話数</t>
  </si>
  <si>
    <t>構内交換電話</t>
  </si>
  <si>
    <t>街頭公衆</t>
  </si>
  <si>
    <t>店頭公衆</t>
  </si>
  <si>
    <t>電報通数</t>
  </si>
  <si>
    <t>本電話機</t>
  </si>
  <si>
    <t>ＮＨＫ</t>
  </si>
  <si>
    <t>辺地共聴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</si>
  <si>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</si>
  <si>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</si>
  <si>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</si>
  <si>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</si>
  <si>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</si>
  <si>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</si>
  <si>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</si>
  <si>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</si>
  <si>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</si>
  <si>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</si>
  <si>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</si>
  <si>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</si>
  <si>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</si>
  <si>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</si>
  <si>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</si>
  <si>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</si>
  <si>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</si>
  <si>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</si>
  <si>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</si>
  <si>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</si>
  <si>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</si>
  <si>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t>石川総線</t>
  </si>
  <si>
    <t>浅野川線</t>
  </si>
  <si>
    <t>乗車人員</t>
  </si>
  <si>
    <t>旅客運賃</t>
  </si>
  <si>
    <t>運賃雑収</t>
  </si>
  <si>
    <t>貨物輸送</t>
  </si>
  <si>
    <t>小口扱</t>
  </si>
  <si>
    <t>小口扱</t>
  </si>
  <si>
    <t>荷物輸送  (個)</t>
  </si>
  <si>
    <t>貨物収入</t>
  </si>
  <si>
    <t>小手荷物</t>
  </si>
  <si>
    <t>郵便物</t>
  </si>
  <si>
    <t>貨物輸送収入</t>
  </si>
  <si>
    <t>資料　石川県陸運事務所「輸送実績報告書」による。</t>
  </si>
  <si>
    <t>資料　東海海運局七尾支局「一般旅客定期航路事業月別輸送実績内訳表」による。</t>
  </si>
  <si>
    <t>通話及び放送受信</t>
  </si>
  <si>
    <t>資料　北陸電波監理局「年度末報告調査資料」による。</t>
  </si>
  <si>
    <t>注　発信度数は交換手を通して発信したもので、ダイヤル即時分は含まない。</t>
  </si>
  <si>
    <t>市外通話度数</t>
  </si>
  <si>
    <t>資料　石川県道路整備課「道路統計資料」による。</t>
  </si>
  <si>
    <t>一回平均人員</t>
  </si>
  <si>
    <t>乗客(人)</t>
  </si>
  <si>
    <t>降客(人)</t>
  </si>
  <si>
    <t>軽自動車</t>
  </si>
  <si>
    <t>資料　北陸電気通信局経営調査室「北陸電気通信局統計年報」による。</t>
  </si>
  <si>
    <t>資料　北鉄交通社小松空港営業所「定期便実績」による。</t>
  </si>
  <si>
    <t>私有鉄道</t>
  </si>
  <si>
    <t>100円公衆</t>
  </si>
  <si>
    <t>親子電話</t>
  </si>
  <si>
    <t>小型二輪車及び軽自動車二輪</t>
  </si>
  <si>
    <t>20　Ｇ／Ｔ　以上</t>
  </si>
  <si>
    <t>小松　―　東京</t>
  </si>
  <si>
    <t>小松　―　札幌</t>
  </si>
  <si>
    <t>資料　運輸省自動車登録センター「市町村別、車種別統計表」による。</t>
  </si>
  <si>
    <t>資料　東海海運局七尾支局「船舶登録原簿」、石川県商工課による。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</si>
  <si>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</si>
  <si>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昭和52年1月</t>
  </si>
  <si>
    <t>委託</t>
  </si>
  <si>
    <t>簡易</t>
  </si>
  <si>
    <t>局内</t>
  </si>
  <si>
    <t>特殊局内</t>
  </si>
  <si>
    <t>運輸及び通信　143</t>
  </si>
  <si>
    <t>渡船場</t>
  </si>
  <si>
    <t>延長</t>
  </si>
  <si>
    <t>運輸及び通信　145</t>
  </si>
  <si>
    <t>北陸鉄道計</t>
  </si>
  <si>
    <t>昭和47年度</t>
  </si>
  <si>
    <t>尾小屋鉄道</t>
  </si>
  <si>
    <t>資料　北陸鉄道㈱、尾小屋鉄道㈱「鉄道及び軌道統計報告」による。</t>
  </si>
  <si>
    <t>昭和51年4月</t>
  </si>
  <si>
    <t>昭和47年度</t>
  </si>
  <si>
    <t>運輸及び通信 151</t>
  </si>
  <si>
    <t>昭和47年度</t>
  </si>
  <si>
    <t>資料　国鉄金沢自動車営業所、国鉄穴水自動車営業所、北陸鉄道、尾小屋鉄道「営業実績」による。</t>
  </si>
  <si>
    <t>152 運輸及び通信</t>
  </si>
  <si>
    <t>昭和51年1月</t>
  </si>
  <si>
    <t>昭和47年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</si>
  <si>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</si>
  <si>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</si>
  <si>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入庫高</t>
  </si>
  <si>
    <t>金額</t>
  </si>
  <si>
    <t>数量</t>
  </si>
  <si>
    <t>出庫高</t>
  </si>
  <si>
    <t>農水産品</t>
  </si>
  <si>
    <t>金属製品機械</t>
  </si>
  <si>
    <t>窯業品</t>
  </si>
  <si>
    <t>その他化学工業品</t>
  </si>
  <si>
    <t>紙パルプ</t>
  </si>
  <si>
    <t>繊維工業品</t>
  </si>
  <si>
    <t>食料工業品</t>
  </si>
  <si>
    <t>雑工業品</t>
  </si>
  <si>
    <t>昭和47年度</t>
  </si>
  <si>
    <t>電気通信局</t>
  </si>
  <si>
    <t>資材配給所</t>
  </si>
  <si>
    <t>電報局</t>
  </si>
  <si>
    <t>搬送通信部</t>
  </si>
  <si>
    <t>高速道路
通信施設区</t>
  </si>
  <si>
    <t>住宅用</t>
  </si>
  <si>
    <t>単独電話</t>
  </si>
  <si>
    <t>共同電話</t>
  </si>
  <si>
    <t>郵便局
(公衆)</t>
  </si>
  <si>
    <t>公衆電話数</t>
  </si>
  <si>
    <t>154　運輸及び通信</t>
  </si>
  <si>
    <t>年賀郵便物</t>
  </si>
  <si>
    <t>和倉</t>
  </si>
  <si>
    <t>…</t>
  </si>
  <si>
    <t>…</t>
  </si>
  <si>
    <t>年及び月末在庫高</t>
  </si>
  <si>
    <t>路　　線　　名</t>
  </si>
  <si>
    <t>142　運輸及び通信</t>
  </si>
  <si>
    <t>61　　道　　　　　　　　　　路</t>
  </si>
  <si>
    <t>（１）　　国　　道　　及　　び　　県　　道　（昭和52.3.31現在）</t>
  </si>
  <si>
    <t>－</t>
  </si>
  <si>
    <t>－</t>
  </si>
  <si>
    <t>県　道</t>
  </si>
  <si>
    <t>総 延 長</t>
  </si>
  <si>
    <t>実 延 長</t>
  </si>
  <si>
    <t>種　　　類　　　別　　　内　　　訳</t>
  </si>
  <si>
    <t>個　　数</t>
  </si>
  <si>
    <t>橋　　　　梁</t>
  </si>
  <si>
    <t>ト  ン  ネ  ル</t>
  </si>
  <si>
    <t>砂　利　道</t>
  </si>
  <si>
    <t>幅　　　　　　員　　　　　　別　　　　　　内　　　　　　訳</t>
  </si>
  <si>
    <t>実　　延　　長　　の　　内　　訳</t>
  </si>
  <si>
    <t>路　　　　面　　　　別　　　　内　　　　訳</t>
  </si>
  <si>
    <t>舗　　　　　　装　　　　　　道</t>
  </si>
  <si>
    <t>未供用延長</t>
  </si>
  <si>
    <t>総　延　長</t>
  </si>
  <si>
    <t>市 郡 別</t>
  </si>
  <si>
    <t>注　　能登海浜有料道路を含む。</t>
  </si>
  <si>
    <t>砂　利　道</t>
  </si>
  <si>
    <t>規　　 格　　 改　　 良　　 済</t>
  </si>
  <si>
    <t>未 　　　　　改 　　　　　良</t>
  </si>
  <si>
    <t>未　　　　　 改　　　　　 良</t>
  </si>
  <si>
    <t>（２）　　市　　　　町　　　　村　　　　道　（昭和52.3.31現在）</t>
  </si>
  <si>
    <t>　</t>
  </si>
  <si>
    <t>１０　　運　　　　輸　　　　及　　　　び　　　　通　　　　信</t>
  </si>
  <si>
    <t>（単位　１日平均）</t>
  </si>
  <si>
    <t>貨　　物</t>
  </si>
  <si>
    <t>省略駅</t>
  </si>
  <si>
    <t>省略駅</t>
  </si>
  <si>
    <t>注　　１　旅客収入には荷物収入を含めてある。</t>
  </si>
  <si>
    <t>　　　２　（委）&lt;委&gt;は業務委託駅で、&lt;委&gt;は運転関係職員配置駅である。</t>
  </si>
  <si>
    <t>144　運輸及び通信</t>
  </si>
  <si>
    <t>62　　国　　有　　鉄　　道　　駅　　別　　運　　輸　　実　　績　（昭和51年度）</t>
  </si>
  <si>
    <t>個　　数</t>
  </si>
  <si>
    <t>旅　　　　　　　　　　　　　　　客</t>
  </si>
  <si>
    <t>個　数</t>
  </si>
  <si>
    <t>車　数</t>
  </si>
  <si>
    <t>車　数</t>
  </si>
  <si>
    <t>車　　　　　扱</t>
  </si>
  <si>
    <t>発　　　　　　　　　　送</t>
  </si>
  <si>
    <t>到　　　　　　　　　　着</t>
  </si>
  <si>
    <t>貨　　　　　　　　　　　　　　　　　　　　物</t>
  </si>
  <si>
    <t>収　　　　　　　入　（円）</t>
  </si>
  <si>
    <t>のと小木</t>
  </si>
  <si>
    <t>のと鵜飼</t>
  </si>
  <si>
    <t>－</t>
  </si>
  <si>
    <t>－</t>
  </si>
  <si>
    <t>－</t>
  </si>
  <si>
    <t>小 松 線</t>
  </si>
  <si>
    <t>年 度 及 び　  　　路  線  名</t>
  </si>
  <si>
    <t>年度末旅 客　営業粁</t>
  </si>
  <si>
    <t>総　数</t>
  </si>
  <si>
    <t>旅　　　客　　　輸　　　送</t>
  </si>
  <si>
    <t>旅　客　運　賃</t>
  </si>
  <si>
    <t>総　　額</t>
  </si>
  <si>
    <t>定 期 外</t>
  </si>
  <si>
    <t>定　 期</t>
  </si>
  <si>
    <t>年度末貨 物　営業粁</t>
  </si>
  <si>
    <t>車　扱</t>
  </si>
  <si>
    <t>貨　　物　　輸　　送</t>
  </si>
  <si>
    <t>146　運輸及び通信</t>
  </si>
  <si>
    <t>（単位　人員千人、数量トン、金額千円）</t>
  </si>
  <si>
    <t>車 扱</t>
  </si>
  <si>
    <t>64　　航　　　空　　　輸　　　送　　　状　　　況　（昭和47～51年度）</t>
  </si>
  <si>
    <t>注　　北陸鉄道金石線は、昭和46年8月31日限り営業廃止</t>
  </si>
  <si>
    <t>　　　　 〃 　加南線は、昭和46年7月10日限り営業廃止</t>
  </si>
  <si>
    <t>　　　　 〃 　能登線は、昭和47年6月25日限り営業廃止</t>
  </si>
  <si>
    <t>　　　尾小屋鉄道は鉄道運輸部門が昭和52年3月19日廃線</t>
  </si>
  <si>
    <t>総　　　　　　　　　　数</t>
  </si>
  <si>
    <t>発　　　送</t>
  </si>
  <si>
    <t>到　　　着</t>
  </si>
  <si>
    <t>重量(㎏)</t>
  </si>
  <si>
    <t>旅　　　　　客　　　　　輸　　　　　送</t>
  </si>
  <si>
    <t>年 度 及 び　  　　月       次</t>
  </si>
  <si>
    <t>63　　私　　有　　鉄　　道　　運　　輸　　実　　績　（昭和47～51年度）</t>
  </si>
  <si>
    <t>－</t>
  </si>
  <si>
    <t>総　 額</t>
  </si>
  <si>
    <t>注　　小松――名古屋便は昭和50年12月廃止</t>
  </si>
  <si>
    <t>貨　　物（小包を含む）輸　　送</t>
  </si>
  <si>
    <t>注　　市郡別は、使用者の住所により掲げ、県外住所の者は、その他の欄に記載した。</t>
  </si>
  <si>
    <t>軽自動　車四輪</t>
  </si>
  <si>
    <t>被けん　引　車</t>
  </si>
  <si>
    <t>普　　通　　車</t>
  </si>
  <si>
    <t>貨　　　　　　　　　　物　　　　　　　　　　車</t>
  </si>
  <si>
    <t>小　　　型　　　車</t>
  </si>
  <si>
    <t>四　　　輪</t>
  </si>
  <si>
    <t>三　　　輪</t>
  </si>
  <si>
    <t>四　輪</t>
  </si>
  <si>
    <t>三　輪</t>
  </si>
  <si>
    <t>小　　型　　車</t>
  </si>
  <si>
    <t>乗　　　　　用　　　　　車</t>
  </si>
  <si>
    <t>総　数</t>
  </si>
  <si>
    <t>148　運輸及び通信</t>
  </si>
  <si>
    <t>運輸及び通信　149</t>
  </si>
  <si>
    <t>65　　自　　　　　　　　　　動　　　　　　　　　　車</t>
  </si>
  <si>
    <t>（１）　　市　　　郡　　　別　　　車　　　種　　　別　　　車　　　両　　　数　（昭和52.3.31現在）</t>
  </si>
  <si>
    <t>特種用途車及び大型特殊車</t>
  </si>
  <si>
    <t>（２）　　旅　　　客　　　自　　　動　　　車　　　輸　　　送　　　実　　　績　（昭和47～51年度）</t>
  </si>
  <si>
    <t>昭　和　47　年　度</t>
  </si>
  <si>
    <t>年度及び市郡別</t>
  </si>
  <si>
    <t>年度末実在車輛数</t>
  </si>
  <si>
    <t>（３）　　乗　　合　　自　　動　　車　　輸　　送　　実　　績　（昭和47～51年度）</t>
  </si>
  <si>
    <t>（単位　旅客人、貨物トン）</t>
  </si>
  <si>
    <t>総　　　額</t>
  </si>
  <si>
    <t>国　有　鉄　道</t>
  </si>
  <si>
    <t>輸　送　収　入</t>
  </si>
  <si>
    <t>総　　　額</t>
  </si>
  <si>
    <t>年度および路線別</t>
  </si>
  <si>
    <t>年度および　　路線別</t>
  </si>
  <si>
    <t>種　　　類</t>
  </si>
  <si>
    <t>66　　港　　　湾　　　及　　　び　　　船　　　舶　（昭和51.12.31現在）</t>
  </si>
  <si>
    <t>　本表の入港船舶は、昭和50年の事実につき調査集計したもので、積載貨物の有無にかかわらず総トン数５トン以上のものにつき調査したものである。</t>
  </si>
  <si>
    <t>（１）　　港　　湾　　及　　び　　入　　港　　船　　舶</t>
  </si>
  <si>
    <t>大型船泊地(千㎡)</t>
  </si>
  <si>
    <t>総　　　数</t>
  </si>
  <si>
    <t>漁　　　　船</t>
  </si>
  <si>
    <t>隻　　数</t>
  </si>
  <si>
    <t>鋼　　　　　船</t>
  </si>
  <si>
    <t>木　　　　　船</t>
  </si>
  <si>
    <t>総　　　　　　　　　　　　　　　数</t>
  </si>
  <si>
    <t>５　Ｇ／Ｔ　以上</t>
  </si>
  <si>
    <t>（２）　　船　　　　　　　　　　舶　　　　　　　　　　数</t>
  </si>
  <si>
    <t>区　　　分</t>
  </si>
  <si>
    <t>総　　数</t>
  </si>
  <si>
    <t>２　月</t>
  </si>
  <si>
    <t>１　月</t>
  </si>
  <si>
    <t>３　月</t>
  </si>
  <si>
    <t>４　月</t>
  </si>
  <si>
    <t>５　　月</t>
  </si>
  <si>
    <t>６　月</t>
  </si>
  <si>
    <t>７　月</t>
  </si>
  <si>
    <t>８　　月</t>
  </si>
  <si>
    <t>９　月</t>
  </si>
  <si>
    <t>10　　月</t>
  </si>
  <si>
    <t>11　月</t>
  </si>
  <si>
    <t>12　月</t>
  </si>
  <si>
    <t>区　　　　分</t>
  </si>
  <si>
    <t>－</t>
  </si>
  <si>
    <t>－</t>
  </si>
  <si>
    <t>（３）　　定　　　期　　　船　　　客　　　貨　　　輸　　　送　　　量</t>
  </si>
  <si>
    <t>富来町</t>
  </si>
  <si>
    <t>運輸及び通信　153</t>
  </si>
  <si>
    <t>67　　普　　　通　　　営　　　業　　　倉　　　庫　　　使　　　用　　　状　　　況　（昭和47～51年）</t>
  </si>
  <si>
    <t>雑　　　品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</si>
  <si>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</si>
  <si>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金　　属</t>
  </si>
  <si>
    <t>（単位　数量　トン、金額　千円）</t>
  </si>
  <si>
    <t>委託機関 1)</t>
  </si>
  <si>
    <t>68　　電　　　　　報　　　　　電　　　　　話　（昭和47～51年度）</t>
  </si>
  <si>
    <t>（１）　　局　　　　　　　　　　所　　　　　　　　　　数</t>
  </si>
  <si>
    <t>年　度　別</t>
  </si>
  <si>
    <t>工　事
事務所</t>
  </si>
  <si>
    <t>保全工事
事 務 所</t>
  </si>
  <si>
    <t>電　気
通信部</t>
  </si>
  <si>
    <t>電　話　局</t>
  </si>
  <si>
    <t>電　信
施設所</t>
  </si>
  <si>
    <t>電　報
電話局</t>
  </si>
  <si>
    <t>統制電話
中 継 所</t>
  </si>
  <si>
    <t>電　話
中継所</t>
  </si>
  <si>
    <t>無　線
通信部</t>
  </si>
  <si>
    <t>統制無線
中 継 所</t>
  </si>
  <si>
    <t>無　線
中継所</t>
  </si>
  <si>
    <t>市外電話局</t>
  </si>
  <si>
    <t>電信電話
料 金 局</t>
  </si>
  <si>
    <t>逓 信 病 院</t>
  </si>
  <si>
    <t>（２）　　開　　通　　電　　話　　数　　及　　び　　公　　衆　　電　　話　　数</t>
  </si>
  <si>
    <t>合　　　　　　　計</t>
  </si>
  <si>
    <t>事　務　用</t>
  </si>
  <si>
    <t>事 務 用</t>
  </si>
  <si>
    <t>住　宅　用</t>
  </si>
  <si>
    <t>普　　通</t>
  </si>
  <si>
    <t>注１　単独電話事務用にはＰＢＸ、ビル電話を含み、共用電話住宅用には地域集団電話を含む。</t>
  </si>
  <si>
    <t>　２　構内交換電話は再掲である。</t>
  </si>
  <si>
    <t>注　　1）委託郵便局数は電話交換局のみである。</t>
  </si>
  <si>
    <t>運輸及び通信 155</t>
  </si>
  <si>
    <t>（３）　　電　　　話　　　機　　　数</t>
  </si>
  <si>
    <t>内　線　　電話機</t>
  </si>
  <si>
    <t>附　属　電話機</t>
  </si>
  <si>
    <t>公　衆　 電話機</t>
  </si>
  <si>
    <t>ビジネスホ　　ン</t>
  </si>
  <si>
    <t>ホ ー ム　テレホン</t>
  </si>
  <si>
    <t>注　　本電話機には、ビジネスホン、ホームテレホンの本電話機分は含まない。</t>
  </si>
  <si>
    <t>（４）　　国内有料発信電報通数及び有料発信市外通話度数</t>
  </si>
  <si>
    <t>年 度 別</t>
  </si>
  <si>
    <t>直　営　局</t>
  </si>
  <si>
    <t>発　信</t>
  </si>
  <si>
    <t>（５）　　有　線　放　送　電　話　設　備　設　置　状　況</t>
  </si>
  <si>
    <t>地方公共　団　　体</t>
  </si>
  <si>
    <t>農林漁業　団　　体</t>
  </si>
  <si>
    <t>個　人</t>
  </si>
  <si>
    <t>－</t>
  </si>
  <si>
    <t>－</t>
  </si>
  <si>
    <t>放送受信の　　み</t>
  </si>
  <si>
    <t>設　　　　　備　　　　　数</t>
  </si>
  <si>
    <t>共　　聴</t>
  </si>
  <si>
    <t>（６）　　有　線　放　送　設　備　設　置　状　況</t>
  </si>
  <si>
    <t>施　設　数</t>
  </si>
  <si>
    <t>69　　郵　　　　　　　便　（昭和47～51年度）</t>
  </si>
  <si>
    <t>（１）　　市　郡　別　施　設　数　（昭和52.3.31現在）</t>
  </si>
  <si>
    <t>年度及び　市郡別</t>
  </si>
  <si>
    <t>集　配</t>
  </si>
  <si>
    <t>鉄　道</t>
  </si>
  <si>
    <t>郵便局　分　室</t>
  </si>
  <si>
    <t>普　通　便</t>
  </si>
  <si>
    <t>特　定　局</t>
  </si>
  <si>
    <t>（２）　　普　通　通　常　郵　便　物　数</t>
  </si>
  <si>
    <t>定　　型</t>
  </si>
  <si>
    <t>定 型 外</t>
  </si>
  <si>
    <t>（３）　　特　殊　通　常　郵　便　物　数</t>
  </si>
  <si>
    <t>（４）　　小　　包　　郵　　便　　物　　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</si>
</sst>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"/>
    <numFmt numFmtId="179" formatCode="#,##0.0;\-#,##0.0"/>
    <numFmt numFmtId="180" formatCode="#,##0_);[Red]\(#,##0\)"/>
    <numFmt numFmtId="181" formatCode="#,##0.0;[Red]\-#,##0.0"/>
    <numFmt numFmtId="182" formatCode="#,##0.0"/>
    <numFmt numFmtId="183" formatCode="#,##0_ "/>
    <numFmt numFmtId="184" formatCode="0.0_ "/>
    <numFmt numFmtId="185" formatCode="#,##0.0_ "/>
    <numFmt numFmtId="186" formatCode="&quot;¥&quot;#,##0_);[Red]\(&quot;¥&quot;#,##0\)"/>
    <numFmt numFmtId="187" formatCode="0_);[Red]\(0\)"/>
    <numFmt numFmtId="188" formatCode="#,##0_ ;[Red]\-#,##0\ "/>
    <numFmt numFmtId="189" formatCode="#,##0;[Red]#,##0"/>
    <numFmt numFmtId="190" formatCode="0.0;[Red]0.0"/>
    <numFmt numFmtId="191" formatCode="0;[Red]0"/>
  </numFmts>
  <fonts count="6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4"/>
      <name val="ＭＳ ゴシック"/>
      <family val="3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12"/>
      <name val="ＭＳ ゴシック"/>
      <family val="3"/>
    </font>
    <font>
      <b/>
      <sz val="11"/>
      <name val="ＭＳ ゴシック"/>
      <family val="3"/>
    </font>
    <font>
      <b/>
      <sz val="12"/>
      <color indexed="9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 shrinkToFit="1"/>
      <protection/>
    </xf>
    <xf numFmtId="37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37" fontId="4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/>
    </xf>
    <xf numFmtId="176" fontId="4" fillId="0" borderId="18" xfId="0" applyNumberFormat="1" applyFont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19" xfId="0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37" fontId="10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38" fontId="12" fillId="0" borderId="0" xfId="49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Continuous" vertical="center"/>
      <protection/>
    </xf>
    <xf numFmtId="38" fontId="15" fillId="0" borderId="12" xfId="49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horizontal="right" vertical="center"/>
      <protection/>
    </xf>
    <xf numFmtId="38" fontId="10" fillId="0" borderId="12" xfId="0" applyNumberFormat="1" applyFont="1" applyFill="1" applyBorder="1" applyAlignment="1">
      <alignment vertical="center"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38" fontId="4" fillId="0" borderId="20" xfId="49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distributed"/>
      <protection/>
    </xf>
    <xf numFmtId="0" fontId="0" fillId="0" borderId="0" xfId="0" applyFont="1" applyAlignment="1">
      <alignment vertical="distributed"/>
    </xf>
    <xf numFmtId="0" fontId="0" fillId="0" borderId="0" xfId="0" applyFont="1" applyBorder="1" applyAlignment="1">
      <alignment vertical="distributed"/>
    </xf>
    <xf numFmtId="180" fontId="4" fillId="0" borderId="0" xfId="0" applyNumberFormat="1" applyFont="1" applyFill="1" applyBorder="1" applyAlignment="1" applyProtection="1">
      <alignment vertical="distributed"/>
      <protection/>
    </xf>
    <xf numFmtId="180" fontId="4" fillId="0" borderId="0" xfId="0" applyNumberFormat="1" applyFont="1" applyFill="1" applyBorder="1" applyAlignment="1">
      <alignment horizontal="center" vertical="distributed"/>
    </xf>
    <xf numFmtId="38" fontId="4" fillId="0" borderId="0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179" fontId="14" fillId="0" borderId="12" xfId="0" applyNumberFormat="1" applyFont="1" applyFill="1" applyBorder="1" applyAlignment="1" applyProtection="1">
      <alignment vertical="center"/>
      <protection/>
    </xf>
    <xf numFmtId="180" fontId="1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top"/>
    </xf>
    <xf numFmtId="180" fontId="4" fillId="0" borderId="0" xfId="0" applyNumberFormat="1" applyFont="1" applyFill="1" applyBorder="1" applyAlignment="1" applyProtection="1">
      <alignment horizontal="center" vertical="distributed"/>
      <protection/>
    </xf>
    <xf numFmtId="0" fontId="9" fillId="0" borderId="12" xfId="0" applyFont="1" applyBorder="1" applyAlignment="1" applyProtection="1" quotePrefix="1">
      <alignment horizontal="center" vertical="center"/>
      <protection/>
    </xf>
    <xf numFmtId="179" fontId="12" fillId="0" borderId="12" xfId="0" applyNumberFormat="1" applyFont="1" applyFill="1" applyBorder="1" applyAlignment="1" applyProtection="1">
      <alignment vertical="center"/>
      <protection/>
    </xf>
    <xf numFmtId="180" fontId="12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distributed"/>
    </xf>
    <xf numFmtId="0" fontId="4" fillId="0" borderId="12" xfId="0" applyFont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37" fontId="4" fillId="0" borderId="2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38" fontId="4" fillId="0" borderId="0" xfId="0" applyNumberFormat="1" applyFont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80" fontId="4" fillId="0" borderId="18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8" fontId="4" fillId="0" borderId="0" xfId="0" applyNumberFormat="1" applyFont="1" applyBorder="1" applyAlignment="1" applyProtection="1">
      <alignment horizontal="right" vertical="center"/>
      <protection/>
    </xf>
    <xf numFmtId="38" fontId="4" fillId="0" borderId="22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2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2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14" fillId="0" borderId="2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 shrinkToFi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>
      <alignment horizontal="right" vertical="center" wrapText="1"/>
    </xf>
    <xf numFmtId="181" fontId="7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37" fontId="19" fillId="0" borderId="20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7" fillId="0" borderId="24" xfId="49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37" fontId="20" fillId="0" borderId="21" xfId="0" applyNumberFormat="1" applyFont="1" applyFill="1" applyBorder="1" applyAlignment="1" applyProtection="1">
      <alignment vertical="center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38" fontId="20" fillId="0" borderId="0" xfId="0" applyNumberFormat="1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37" fontId="19" fillId="0" borderId="25" xfId="0" applyNumberFormat="1" applyFont="1" applyFill="1" applyBorder="1" applyAlignment="1" applyProtection="1">
      <alignment vertical="center"/>
      <protection/>
    </xf>
    <xf numFmtId="37" fontId="19" fillId="0" borderId="18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  <protection/>
    </xf>
    <xf numFmtId="179" fontId="4" fillId="0" borderId="29" xfId="0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25" xfId="0" applyNumberFormat="1" applyFont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18" xfId="0" applyNumberFormat="1" applyFont="1" applyBorder="1" applyAlignment="1" applyProtection="1">
      <alignment horizontal="lef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38" fontId="9" fillId="0" borderId="21" xfId="49" applyFont="1" applyFill="1" applyBorder="1" applyAlignment="1" applyProtection="1">
      <alignment horizontal="right" vertical="center"/>
      <protection/>
    </xf>
    <xf numFmtId="38" fontId="4" fillId="0" borderId="21" xfId="49" applyFont="1" applyBorder="1" applyAlignment="1" applyProtection="1">
      <alignment horizontal="right" vertical="center"/>
      <protection/>
    </xf>
    <xf numFmtId="38" fontId="4" fillId="0" borderId="0" xfId="49" applyFont="1" applyBorder="1" applyAlignment="1" applyProtection="1">
      <alignment horizontal="right" vertical="center"/>
      <protection/>
    </xf>
    <xf numFmtId="38" fontId="4" fillId="0" borderId="25" xfId="49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horizontal="right" vertical="center"/>
      <protection/>
    </xf>
    <xf numFmtId="38" fontId="4" fillId="0" borderId="18" xfId="49" applyFont="1" applyBorder="1" applyAlignment="1" applyProtection="1">
      <alignment horizontal="right" vertical="center"/>
      <protection/>
    </xf>
    <xf numFmtId="37" fontId="4" fillId="0" borderId="15" xfId="0" applyNumberFormat="1" applyFont="1" applyBorder="1" applyAlignment="1" applyProtection="1">
      <alignment vertical="center" shrinkToFit="1"/>
      <protection/>
    </xf>
    <xf numFmtId="37" fontId="4" fillId="0" borderId="0" xfId="0" applyNumberFormat="1" applyFont="1" applyBorder="1" applyAlignment="1" applyProtection="1">
      <alignment vertical="center" shrinkToFit="1"/>
      <protection/>
    </xf>
    <xf numFmtId="37" fontId="4" fillId="0" borderId="18" xfId="0" applyNumberFormat="1" applyFont="1" applyBorder="1" applyAlignment="1" applyProtection="1">
      <alignment vertical="center" shrinkToFit="1"/>
      <protection/>
    </xf>
    <xf numFmtId="38" fontId="4" fillId="0" borderId="15" xfId="49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Alignment="1">
      <alignment horizontal="right" vertical="center"/>
    </xf>
    <xf numFmtId="38" fontId="4" fillId="0" borderId="15" xfId="49" applyNumberFormat="1" applyFont="1" applyFill="1" applyBorder="1" applyAlignment="1" applyProtection="1">
      <alignment vertical="center"/>
      <protection/>
    </xf>
    <xf numFmtId="38" fontId="4" fillId="0" borderId="0" xfId="49" applyNumberFormat="1" applyFont="1" applyFill="1" applyBorder="1" applyAlignment="1" applyProtection="1">
      <alignment vertical="center"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Alignment="1">
      <alignment vertical="center"/>
    </xf>
    <xf numFmtId="0" fontId="4" fillId="0" borderId="12" xfId="0" applyFont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 textRotation="255"/>
    </xf>
    <xf numFmtId="181" fontId="4" fillId="0" borderId="0" xfId="49" applyNumberFormat="1" applyFont="1" applyBorder="1" applyAlignment="1">
      <alignment horizontal="right" vertical="center"/>
    </xf>
    <xf numFmtId="38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 textRotation="255"/>
    </xf>
    <xf numFmtId="182" fontId="4" fillId="0" borderId="35" xfId="0" applyNumberFormat="1" applyFont="1" applyBorder="1" applyAlignment="1">
      <alignment horizontal="right" vertical="center"/>
    </xf>
    <xf numFmtId="181" fontId="4" fillId="0" borderId="20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81" fontId="13" fillId="0" borderId="0" xfId="49" applyNumberFormat="1" applyFont="1" applyFill="1" applyBorder="1" applyAlignment="1">
      <alignment horizontal="right" vertical="center"/>
    </xf>
    <xf numFmtId="181" fontId="13" fillId="0" borderId="0" xfId="49" applyNumberFormat="1" applyFont="1" applyBorder="1" applyAlignment="1">
      <alignment horizontal="right" vertical="center"/>
    </xf>
    <xf numFmtId="38" fontId="13" fillId="0" borderId="0" xfId="49" applyNumberFormat="1" applyFont="1" applyBorder="1" applyAlignment="1">
      <alignment horizontal="right" vertical="center"/>
    </xf>
    <xf numFmtId="181" fontId="13" fillId="0" borderId="0" xfId="49" applyNumberFormat="1" applyFont="1" applyAlignment="1">
      <alignment horizontal="right" vertical="center"/>
    </xf>
    <xf numFmtId="181" fontId="13" fillId="0" borderId="0" xfId="49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2" fontId="13" fillId="0" borderId="22" xfId="0" applyNumberFormat="1" applyFont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0" xfId="0" applyNumberFormat="1" applyFont="1" applyBorder="1" applyAlignment="1">
      <alignment horizontal="right" vertical="center"/>
    </xf>
    <xf numFmtId="181" fontId="13" fillId="0" borderId="22" xfId="49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189" fontId="13" fillId="0" borderId="22" xfId="0" applyNumberFormat="1" applyFont="1" applyFill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 wrapText="1"/>
    </xf>
    <xf numFmtId="189" fontId="4" fillId="0" borderId="20" xfId="0" applyNumberFormat="1" applyFont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distributed"/>
      <protection/>
    </xf>
    <xf numFmtId="190" fontId="4" fillId="0" borderId="15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6" xfId="0" applyFont="1" applyBorder="1" applyAlignment="1" applyProtection="1" quotePrefix="1">
      <alignment horizontal="center" vertical="center"/>
      <protection/>
    </xf>
    <xf numFmtId="179" fontId="13" fillId="0" borderId="21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>
      <alignment horizontal="left" vertical="center"/>
    </xf>
    <xf numFmtId="189" fontId="4" fillId="0" borderId="0" xfId="0" applyNumberFormat="1" applyFont="1" applyFill="1" applyBorder="1" applyAlignment="1" applyProtection="1">
      <alignment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Alignment="1">
      <alignment vertical="center"/>
    </xf>
    <xf numFmtId="189" fontId="4" fillId="0" borderId="15" xfId="0" applyNumberFormat="1" applyFont="1" applyFill="1" applyBorder="1" applyAlignment="1" applyProtection="1">
      <alignment vertical="center"/>
      <protection/>
    </xf>
    <xf numFmtId="189" fontId="4" fillId="0" borderId="15" xfId="0" applyNumberFormat="1" applyFont="1" applyFill="1" applyBorder="1" applyAlignment="1" applyProtection="1">
      <alignment horizontal="right" vertical="center"/>
      <protection/>
    </xf>
    <xf numFmtId="191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38" fontId="13" fillId="0" borderId="21" xfId="49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Border="1" applyAlignment="1" applyProtection="1">
      <alignment horizontal="center" vertical="center" shrinkToFit="1"/>
      <protection/>
    </xf>
    <xf numFmtId="180" fontId="13" fillId="0" borderId="0" xfId="0" applyNumberFormat="1" applyFont="1" applyFill="1" applyBorder="1" applyAlignment="1" applyProtection="1">
      <alignment horizontal="left" vertical="center"/>
      <protection/>
    </xf>
    <xf numFmtId="189" fontId="13" fillId="0" borderId="0" xfId="49" applyNumberFormat="1" applyFont="1" applyFill="1" applyBorder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189" fontId="4" fillId="0" borderId="0" xfId="49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 applyProtection="1">
      <alignment horizontal="right" vertical="center"/>
      <protection/>
    </xf>
    <xf numFmtId="189" fontId="14" fillId="0" borderId="0" xfId="49" applyNumberFormat="1" applyFont="1" applyFill="1" applyBorder="1" applyAlignment="1" applyProtection="1">
      <alignment horizontal="right" vertical="center"/>
      <protection/>
    </xf>
    <xf numFmtId="189" fontId="10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9" fontId="4" fillId="0" borderId="20" xfId="49" applyNumberFormat="1" applyFont="1" applyFill="1" applyBorder="1" applyAlignment="1" applyProtection="1">
      <alignment horizontal="right" vertical="center"/>
      <protection/>
    </xf>
    <xf numFmtId="189" fontId="7" fillId="0" borderId="20" xfId="0" applyNumberFormat="1" applyFont="1" applyFill="1" applyBorder="1" applyAlignment="1">
      <alignment horizontal="right" vertical="center"/>
    </xf>
    <xf numFmtId="189" fontId="4" fillId="0" borderId="20" xfId="0" applyNumberFormat="1" applyFont="1" applyFill="1" applyBorder="1" applyAlignment="1">
      <alignment vertical="center"/>
    </xf>
    <xf numFmtId="189" fontId="4" fillId="0" borderId="20" xfId="0" applyNumberFormat="1" applyFont="1" applyFill="1" applyBorder="1" applyAlignment="1" applyProtection="1">
      <alignment horizontal="right" vertical="center"/>
      <protection/>
    </xf>
    <xf numFmtId="37" fontId="24" fillId="0" borderId="0" xfId="0" applyNumberFormat="1" applyFont="1" applyFill="1" applyAlignment="1">
      <alignment vertical="center"/>
    </xf>
    <xf numFmtId="189" fontId="24" fillId="0" borderId="0" xfId="0" applyNumberFormat="1" applyFont="1" applyFill="1" applyBorder="1" applyAlignment="1">
      <alignment vertical="center"/>
    </xf>
    <xf numFmtId="189" fontId="13" fillId="0" borderId="0" xfId="49" applyNumberFormat="1" applyFont="1" applyFill="1" applyBorder="1" applyAlignment="1" applyProtection="1">
      <alignment horizontal="right" vertical="center"/>
      <protection/>
    </xf>
    <xf numFmtId="189" fontId="13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distributed" vertical="center"/>
    </xf>
    <xf numFmtId="0" fontId="13" fillId="0" borderId="34" xfId="0" applyFont="1" applyFill="1" applyBorder="1" applyAlignment="1">
      <alignment horizontal="center" vertical="center"/>
    </xf>
    <xf numFmtId="37" fontId="20" fillId="0" borderId="35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37" fontId="8" fillId="0" borderId="36" xfId="0" applyNumberFormat="1" applyFont="1" applyFill="1" applyBorder="1" applyAlignment="1" applyProtection="1">
      <alignment vertical="center"/>
      <protection/>
    </xf>
    <xf numFmtId="38" fontId="13" fillId="0" borderId="20" xfId="49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Fill="1" applyBorder="1" applyAlignment="1" applyProtection="1">
      <alignment horizontal="center" vertical="distributed" textRotation="255"/>
      <protection/>
    </xf>
    <xf numFmtId="0" fontId="4" fillId="0" borderId="28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Alignment="1">
      <alignment horizontal="left" vertical="distributed" textRotation="255"/>
    </xf>
    <xf numFmtId="0" fontId="4" fillId="0" borderId="36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7" fontId="4" fillId="0" borderId="0" xfId="0" applyNumberFormat="1" applyFont="1" applyBorder="1" applyAlignment="1" applyProtection="1">
      <alignment horizontal="right" vertical="center" shrinkToFit="1"/>
      <protection/>
    </xf>
    <xf numFmtId="37" fontId="13" fillId="0" borderId="0" xfId="0" applyNumberFormat="1" applyFont="1" applyBorder="1" applyAlignment="1" applyProtection="1">
      <alignment horizontal="right" vertical="center" shrinkToFi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 applyProtection="1">
      <alignment horizontal="distributed" vertical="center"/>
      <protection/>
    </xf>
    <xf numFmtId="0" fontId="4" fillId="0" borderId="41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37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distributed" vertical="center"/>
      <protection/>
    </xf>
    <xf numFmtId="37" fontId="4" fillId="0" borderId="18" xfId="0" applyNumberFormat="1" applyFont="1" applyBorder="1" applyAlignment="1" applyProtection="1">
      <alignment horizontal="right" vertical="center" shrinkToFi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3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45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56" xfId="0" applyFont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58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right" vertical="center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4" fillId="0" borderId="48" xfId="0" applyNumberFormat="1" applyFont="1" applyFill="1" applyBorder="1" applyAlignment="1" applyProtection="1">
      <alignment horizontal="distributed" vertical="center"/>
      <protection/>
    </xf>
    <xf numFmtId="176" fontId="4" fillId="0" borderId="59" xfId="0" applyNumberFormat="1" applyFont="1" applyFill="1" applyBorder="1" applyAlignment="1" applyProtection="1">
      <alignment horizontal="distributed" vertical="center"/>
      <protection/>
    </xf>
    <xf numFmtId="176" fontId="4" fillId="0" borderId="49" xfId="0" applyNumberFormat="1" applyFont="1" applyFill="1" applyBorder="1" applyAlignment="1" applyProtection="1">
      <alignment horizontal="distributed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37" fontId="4" fillId="0" borderId="45" xfId="0" applyNumberFormat="1" applyFont="1" applyFill="1" applyBorder="1" applyAlignment="1" applyProtection="1">
      <alignment horizontal="distributed" vertical="center"/>
      <protection/>
    </xf>
    <xf numFmtId="37" fontId="4" fillId="0" borderId="32" xfId="0" applyNumberFormat="1" applyFont="1" applyFill="1" applyBorder="1" applyAlignment="1" applyProtection="1">
      <alignment horizontal="distributed" vertical="center"/>
      <protection/>
    </xf>
    <xf numFmtId="37" fontId="4" fillId="0" borderId="47" xfId="0" applyNumberFormat="1" applyFont="1" applyFill="1" applyBorder="1" applyAlignment="1" applyProtection="1">
      <alignment horizontal="distributed" vertical="center"/>
      <protection/>
    </xf>
    <xf numFmtId="37" fontId="4" fillId="0" borderId="13" xfId="0" applyNumberFormat="1" applyFont="1" applyFill="1" applyBorder="1" applyAlignment="1" applyProtection="1">
      <alignment horizontal="distributed" vertical="center"/>
      <protection/>
    </xf>
    <xf numFmtId="37" fontId="4" fillId="0" borderId="55" xfId="0" applyNumberFormat="1" applyFont="1" applyFill="1" applyBorder="1" applyAlignment="1" applyProtection="1">
      <alignment horizontal="distributed" vertical="center"/>
      <protection/>
    </xf>
    <xf numFmtId="37" fontId="4" fillId="0" borderId="56" xfId="0" applyNumberFormat="1" applyFont="1" applyFill="1" applyBorder="1" applyAlignment="1" applyProtection="1">
      <alignment horizontal="distributed" vertical="center"/>
      <protection/>
    </xf>
    <xf numFmtId="0" fontId="4" fillId="0" borderId="26" xfId="0" applyNumberFormat="1" applyFont="1" applyFill="1" applyBorder="1" applyAlignment="1" applyProtection="1">
      <alignment horizontal="distributed" vertical="center"/>
      <protection/>
    </xf>
    <xf numFmtId="0" fontId="4" fillId="0" borderId="28" xfId="0" applyNumberFormat="1" applyFont="1" applyFill="1" applyBorder="1" applyAlignment="1" applyProtection="1">
      <alignment horizontal="distributed" vertical="center"/>
      <protection/>
    </xf>
    <xf numFmtId="0" fontId="4" fillId="0" borderId="27" xfId="0" applyNumberFormat="1" applyFont="1" applyFill="1" applyBorder="1" applyAlignment="1" applyProtection="1">
      <alignment horizontal="distributed" vertical="center"/>
      <protection/>
    </xf>
    <xf numFmtId="176" fontId="4" fillId="0" borderId="45" xfId="0" applyNumberFormat="1" applyFont="1" applyFill="1" applyBorder="1" applyAlignment="1" applyProtection="1">
      <alignment horizontal="distributed" vertical="center"/>
      <protection/>
    </xf>
    <xf numFmtId="176" fontId="4" fillId="0" borderId="32" xfId="0" applyNumberFormat="1" applyFont="1" applyFill="1" applyBorder="1" applyAlignment="1" applyProtection="1">
      <alignment horizontal="distributed" vertical="center"/>
      <protection/>
    </xf>
    <xf numFmtId="176" fontId="4" fillId="0" borderId="47" xfId="0" applyNumberFormat="1" applyFont="1" applyFill="1" applyBorder="1" applyAlignment="1" applyProtection="1">
      <alignment horizontal="distributed" vertical="center"/>
      <protection/>
    </xf>
    <xf numFmtId="176" fontId="4" fillId="0" borderId="13" xfId="0" applyNumberFormat="1" applyFont="1" applyFill="1" applyBorder="1" applyAlignment="1" applyProtection="1">
      <alignment horizontal="distributed" vertical="center"/>
      <protection/>
    </xf>
    <xf numFmtId="176" fontId="4" fillId="0" borderId="55" xfId="0" applyNumberFormat="1" applyFont="1" applyFill="1" applyBorder="1" applyAlignment="1" applyProtection="1">
      <alignment horizontal="distributed" vertical="center"/>
      <protection/>
    </xf>
    <xf numFmtId="176" fontId="4" fillId="0" borderId="56" xfId="0" applyNumberFormat="1" applyFont="1" applyFill="1" applyBorder="1" applyAlignment="1" applyProtection="1">
      <alignment horizontal="distributed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42" xfId="0" applyFont="1" applyBorder="1" applyAlignment="1" applyProtection="1">
      <alignment horizontal="distributed" vertical="center"/>
      <protection/>
    </xf>
    <xf numFmtId="37" fontId="4" fillId="0" borderId="26" xfId="0" applyNumberFormat="1" applyFont="1" applyFill="1" applyBorder="1" applyAlignment="1" applyProtection="1">
      <alignment horizontal="distributed" vertical="center"/>
      <protection/>
    </xf>
    <xf numFmtId="37" fontId="4" fillId="0" borderId="28" xfId="0" applyNumberFormat="1" applyFont="1" applyFill="1" applyBorder="1" applyAlignment="1" applyProtection="1">
      <alignment horizontal="distributed" vertical="center"/>
      <protection/>
    </xf>
    <xf numFmtId="37" fontId="4" fillId="0" borderId="27" xfId="0" applyNumberFormat="1" applyFont="1" applyFill="1" applyBorder="1" applyAlignment="1" applyProtection="1">
      <alignment horizontal="distributed" vertical="center"/>
      <protection/>
    </xf>
    <xf numFmtId="0" fontId="4" fillId="0" borderId="4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Alignment="1">
      <alignment horizontal="right" vertical="center"/>
    </xf>
    <xf numFmtId="189" fontId="4" fillId="0" borderId="20" xfId="49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Border="1" applyAlignment="1">
      <alignment horizontal="right" vertical="center"/>
    </xf>
    <xf numFmtId="189" fontId="4" fillId="0" borderId="22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 applyProtection="1">
      <alignment horizontal="right" vertical="center"/>
      <protection/>
    </xf>
    <xf numFmtId="189" fontId="25" fillId="0" borderId="0" xfId="0" applyNumberFormat="1" applyFont="1" applyAlignment="1">
      <alignment horizontal="right" vertical="center"/>
    </xf>
    <xf numFmtId="189" fontId="4" fillId="0" borderId="0" xfId="0" applyNumberFormat="1" applyFont="1" applyFill="1" applyBorder="1" applyAlignment="1" applyProtection="1">
      <alignment vertical="center"/>
      <protection/>
    </xf>
    <xf numFmtId="189" fontId="4" fillId="0" borderId="20" xfId="49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>
      <alignment horizontal="distributed" vertical="center"/>
    </xf>
    <xf numFmtId="37" fontId="4" fillId="0" borderId="36" xfId="0" applyNumberFormat="1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37" fontId="4" fillId="0" borderId="4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64" xfId="0" applyFont="1" applyFill="1" applyBorder="1" applyAlignment="1" applyProtection="1">
      <alignment horizontal="distributed" vertical="center"/>
      <protection/>
    </xf>
    <xf numFmtId="0" fontId="4" fillId="0" borderId="65" xfId="0" applyFont="1" applyFill="1" applyBorder="1" applyAlignment="1" applyProtection="1">
      <alignment horizontal="distributed" vertical="center"/>
      <protection/>
    </xf>
    <xf numFmtId="0" fontId="4" fillId="0" borderId="66" xfId="0" applyFont="1" applyFill="1" applyBorder="1" applyAlignment="1" applyProtection="1">
      <alignment horizontal="distributed" vertical="center"/>
      <protection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4" fillId="0" borderId="68" xfId="0" applyFont="1" applyFill="1" applyBorder="1" applyAlignment="1" applyProtection="1">
      <alignment horizontal="distributed" vertical="center"/>
      <protection/>
    </xf>
    <xf numFmtId="0" fontId="4" fillId="0" borderId="69" xfId="0" applyFont="1" applyFill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37" fontId="4" fillId="0" borderId="11" xfId="0" applyNumberFormat="1" applyFont="1" applyFill="1" applyBorder="1" applyAlignment="1">
      <alignment horizontal="distributed" vertical="center"/>
    </xf>
    <xf numFmtId="37" fontId="4" fillId="0" borderId="27" xfId="0" applyNumberFormat="1" applyFont="1" applyFill="1" applyBorder="1" applyAlignment="1">
      <alignment horizontal="distributed" vertical="center"/>
    </xf>
    <xf numFmtId="37" fontId="4" fillId="0" borderId="35" xfId="0" applyNumberFormat="1" applyFont="1" applyFill="1" applyBorder="1" applyAlignment="1">
      <alignment horizontal="distributed" vertical="center"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Alignment="1">
      <alignment horizontal="center" vertical="distributed"/>
    </xf>
    <xf numFmtId="38" fontId="4" fillId="0" borderId="0" xfId="49" applyFont="1" applyFill="1" applyBorder="1" applyAlignment="1" applyProtection="1">
      <alignment horizontal="center" vertical="distributed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distributed"/>
    </xf>
    <xf numFmtId="38" fontId="4" fillId="0" borderId="20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4" fillId="0" borderId="35" xfId="49" applyFont="1" applyBorder="1" applyAlignment="1">
      <alignment horizontal="right" vertical="center"/>
    </xf>
    <xf numFmtId="38" fontId="4" fillId="0" borderId="47" xfId="49" applyFont="1" applyBorder="1" applyAlignment="1">
      <alignment horizontal="right" vertical="center"/>
    </xf>
    <xf numFmtId="38" fontId="13" fillId="0" borderId="22" xfId="49" applyFont="1" applyBorder="1" applyAlignment="1">
      <alignment horizontal="right" vertical="center"/>
    </xf>
    <xf numFmtId="38" fontId="25" fillId="0" borderId="22" xfId="49" applyFont="1" applyBorder="1" applyAlignment="1">
      <alignment horizontal="right" vertical="center"/>
    </xf>
    <xf numFmtId="38" fontId="13" fillId="0" borderId="45" xfId="49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distributed"/>
    </xf>
    <xf numFmtId="180" fontId="4" fillId="0" borderId="20" xfId="0" applyNumberFormat="1" applyFont="1" applyBorder="1" applyAlignment="1">
      <alignment horizontal="right" vertical="distributed"/>
    </xf>
    <xf numFmtId="38" fontId="4" fillId="0" borderId="0" xfId="49" applyFont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0" fontId="4" fillId="0" borderId="44" xfId="0" applyFont="1" applyBorder="1" applyAlignment="1">
      <alignment horizontal="distributed" vertical="center"/>
    </xf>
    <xf numFmtId="38" fontId="4" fillId="0" borderId="35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45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38" fontId="4" fillId="0" borderId="47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9" fontId="4" fillId="0" borderId="36" xfId="0" applyNumberFormat="1" applyFont="1" applyFill="1" applyBorder="1" applyAlignment="1" applyProtection="1">
      <alignment horizontal="distributed" vertical="center"/>
      <protection/>
    </xf>
    <xf numFmtId="179" fontId="4" fillId="0" borderId="42" xfId="0" applyNumberFormat="1" applyFont="1" applyFill="1" applyBorder="1" applyAlignment="1" applyProtection="1">
      <alignment horizontal="distributed" vertical="center"/>
      <protection/>
    </xf>
    <xf numFmtId="179" fontId="4" fillId="0" borderId="43" xfId="0" applyNumberFormat="1" applyFont="1" applyFill="1" applyBorder="1" applyAlignment="1" applyProtection="1">
      <alignment horizontal="distributed" vertical="center"/>
      <protection/>
    </xf>
    <xf numFmtId="179" fontId="4" fillId="0" borderId="10" xfId="0" applyNumberFormat="1" applyFont="1" applyFill="1" applyBorder="1" applyAlignment="1" applyProtection="1">
      <alignment horizontal="distributed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2" fontId="13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3" fontId="4" fillId="0" borderId="20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82" fontId="4" fillId="0" borderId="2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9" fontId="4" fillId="0" borderId="27" xfId="0" applyNumberFormat="1" applyFont="1" applyFill="1" applyBorder="1" applyAlignment="1" applyProtection="1">
      <alignment horizontal="distributed" vertical="center"/>
      <protection/>
    </xf>
    <xf numFmtId="180" fontId="4" fillId="0" borderId="22" xfId="0" applyNumberFormat="1" applyFont="1" applyBorder="1" applyAlignment="1">
      <alignment horizontal="right" vertical="distributed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 applyProtection="1">
      <alignment horizontal="center" vertical="distributed"/>
      <protection/>
    </xf>
    <xf numFmtId="180" fontId="4" fillId="0" borderId="22" xfId="0" applyNumberFormat="1" applyFont="1" applyBorder="1" applyAlignment="1">
      <alignment horizontal="right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2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/>
    </xf>
    <xf numFmtId="179" fontId="4" fillId="0" borderId="34" xfId="0" applyNumberFormat="1" applyFont="1" applyFill="1" applyBorder="1" applyAlignment="1" applyProtection="1">
      <alignment horizontal="distributed" vertical="center"/>
      <protection/>
    </xf>
    <xf numFmtId="179" fontId="4" fillId="0" borderId="35" xfId="0" applyNumberFormat="1" applyFont="1" applyFill="1" applyBorder="1" applyAlignment="1" applyProtection="1">
      <alignment horizontal="distributed" vertical="center"/>
      <protection/>
    </xf>
    <xf numFmtId="180" fontId="4" fillId="0" borderId="11" xfId="0" applyNumberFormat="1" applyFont="1" applyFill="1" applyBorder="1" applyAlignment="1" applyProtection="1">
      <alignment horizontal="center" vertical="distributed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36" xfId="0" applyFont="1" applyBorder="1" applyAlignment="1">
      <alignment horizontal="distributed" vertical="distributed"/>
    </xf>
    <xf numFmtId="0" fontId="4" fillId="0" borderId="42" xfId="0" applyFont="1" applyBorder="1" applyAlignment="1">
      <alignment horizontal="distributed" vertical="distributed"/>
    </xf>
    <xf numFmtId="180" fontId="4" fillId="0" borderId="22" xfId="0" applyNumberFormat="1" applyFont="1" applyFill="1" applyBorder="1" applyAlignment="1">
      <alignment horizontal="right" vertical="distributed"/>
    </xf>
    <xf numFmtId="180" fontId="4" fillId="0" borderId="0" xfId="0" applyNumberFormat="1" applyFont="1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distributed" vertical="center"/>
    </xf>
    <xf numFmtId="0" fontId="4" fillId="0" borderId="71" xfId="0" applyFont="1" applyFill="1" applyBorder="1" applyAlignment="1" applyProtection="1">
      <alignment horizontal="distributed" vertical="center"/>
      <protection/>
    </xf>
    <xf numFmtId="0" fontId="0" fillId="0" borderId="75" xfId="0" applyBorder="1" applyAlignment="1">
      <alignment horizontal="distributed" vertical="center"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37" fontId="4" fillId="0" borderId="36" xfId="0" applyNumberFormat="1" applyFont="1" applyFill="1" applyBorder="1" applyAlignment="1" applyProtection="1">
      <alignment horizontal="distributed" vertical="center"/>
      <protection/>
    </xf>
    <xf numFmtId="37" fontId="4" fillId="0" borderId="42" xfId="0" applyNumberFormat="1" applyFont="1" applyFill="1" applyBorder="1" applyAlignment="1" applyProtection="1">
      <alignment horizontal="distributed" vertical="center"/>
      <protection/>
    </xf>
    <xf numFmtId="37" fontId="4" fillId="0" borderId="43" xfId="0" applyNumberFormat="1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64" xfId="0" applyFont="1" applyFill="1" applyBorder="1" applyAlignment="1" applyProtection="1">
      <alignment horizontal="distributed" vertical="distributed" indent="13"/>
      <protection/>
    </xf>
    <xf numFmtId="0" fontId="4" fillId="0" borderId="65" xfId="0" applyFont="1" applyFill="1" applyBorder="1" applyAlignment="1" applyProtection="1">
      <alignment horizontal="distributed" vertical="distributed" indent="13"/>
      <protection/>
    </xf>
    <xf numFmtId="0" fontId="4" fillId="0" borderId="26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3" fontId="13" fillId="0" borderId="2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13" fillId="0" borderId="3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/>
    </xf>
    <xf numFmtId="0" fontId="4" fillId="0" borderId="46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35" xfId="0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38100</xdr:rowOff>
    </xdr:from>
    <xdr:to>
      <xdr:col>0</xdr:col>
      <xdr:colOff>352425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3476625"/>
          <a:ext cx="104775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19050</xdr:rowOff>
    </xdr:from>
    <xdr:to>
      <xdr:col>0</xdr:col>
      <xdr:colOff>352425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4886325"/>
          <a:ext cx="1047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38100</xdr:rowOff>
    </xdr:from>
    <xdr:to>
      <xdr:col>0</xdr:col>
      <xdr:colOff>352425</xdr:colOff>
      <xdr:row>19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247650" y="3476625"/>
          <a:ext cx="104775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19050</xdr:rowOff>
    </xdr:from>
    <xdr:to>
      <xdr:col>0</xdr:col>
      <xdr:colOff>352425</xdr:colOff>
      <xdr:row>24</xdr:row>
      <xdr:rowOff>9525</xdr:rowOff>
    </xdr:to>
    <xdr:sp>
      <xdr:nvSpPr>
        <xdr:cNvPr id="4" name="AutoShape 8"/>
        <xdr:cNvSpPr>
          <a:spLocks/>
        </xdr:cNvSpPr>
      </xdr:nvSpPr>
      <xdr:spPr>
        <a:xfrm>
          <a:off x="247650" y="4886325"/>
          <a:ext cx="1047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zoomScaleSheetLayoutView="50" zoomScalePageLayoutView="0" workbookViewId="0" topLeftCell="A19">
      <selection activeCell="A5" sqref="A5:AB5"/>
    </sheetView>
  </sheetViews>
  <sheetFormatPr defaultColWidth="9.00390625" defaultRowHeight="13.5"/>
  <cols>
    <col min="1" max="1" width="4.875" style="27" customWidth="1"/>
    <col min="2" max="2" width="9.00390625" style="27" customWidth="1"/>
    <col min="3" max="3" width="12.125" style="27" bestFit="1" customWidth="1"/>
    <col min="4" max="4" width="10.50390625" style="27" bestFit="1" customWidth="1"/>
    <col min="5" max="5" width="9.625" style="27" bestFit="1" customWidth="1"/>
    <col min="6" max="7" width="10.625" style="27" bestFit="1" customWidth="1"/>
    <col min="8" max="8" width="10.00390625" style="27" bestFit="1" customWidth="1"/>
    <col min="9" max="9" width="10.50390625" style="27" bestFit="1" customWidth="1"/>
    <col min="10" max="10" width="11.00390625" style="27" bestFit="1" customWidth="1"/>
    <col min="11" max="11" width="9.625" style="27" bestFit="1" customWidth="1"/>
    <col min="12" max="15" width="9.50390625" style="27" bestFit="1" customWidth="1"/>
    <col min="16" max="17" width="12.25390625" style="27" bestFit="1" customWidth="1"/>
    <col min="18" max="18" width="9.50390625" style="27" bestFit="1" customWidth="1"/>
    <col min="19" max="19" width="9.75390625" style="27" bestFit="1" customWidth="1"/>
    <col min="20" max="20" width="12.25390625" style="27" bestFit="1" customWidth="1"/>
    <col min="21" max="21" width="9.75390625" style="27" bestFit="1" customWidth="1"/>
    <col min="22" max="23" width="12.25390625" style="27" bestFit="1" customWidth="1"/>
    <col min="24" max="24" width="9.75390625" style="27" bestFit="1" customWidth="1"/>
    <col min="25" max="25" width="10.50390625" style="27" bestFit="1" customWidth="1"/>
    <col min="26" max="26" width="12.25390625" style="27" bestFit="1" customWidth="1"/>
    <col min="27" max="28" width="5.625" style="27" customWidth="1"/>
    <col min="29" max="16384" width="9.00390625" style="27" customWidth="1"/>
  </cols>
  <sheetData>
    <row r="1" spans="1:28" ht="14.25">
      <c r="A1" s="274" t="s">
        <v>328</v>
      </c>
      <c r="AB1" s="275" t="s">
        <v>280</v>
      </c>
    </row>
    <row r="3" spans="1:28" ht="18.75">
      <c r="A3" s="404" t="s">
        <v>355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</row>
    <row r="5" spans="1:28" ht="17.25">
      <c r="A5" s="405" t="s">
        <v>329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</row>
    <row r="7" spans="1:28" ht="14.25">
      <c r="A7" s="373" t="s">
        <v>330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</row>
    <row r="8" spans="1:28" ht="18.75" customHeight="1" thickBo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253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253"/>
      <c r="AA8" s="18"/>
      <c r="AB8" s="253" t="s">
        <v>0</v>
      </c>
    </row>
    <row r="9" spans="1:28" ht="18.75" customHeight="1">
      <c r="A9" s="377" t="s">
        <v>327</v>
      </c>
      <c r="B9" s="377"/>
      <c r="C9" s="378"/>
      <c r="D9" s="391" t="s">
        <v>334</v>
      </c>
      <c r="E9" s="391" t="s">
        <v>12</v>
      </c>
      <c r="F9" s="391" t="s">
        <v>335</v>
      </c>
      <c r="G9" s="397" t="s">
        <v>342</v>
      </c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9"/>
      <c r="AA9" s="400" t="s">
        <v>281</v>
      </c>
      <c r="AB9" s="401"/>
    </row>
    <row r="10" spans="1:28" ht="26.25" customHeight="1">
      <c r="A10" s="379"/>
      <c r="B10" s="379"/>
      <c r="C10" s="380"/>
      <c r="D10" s="392"/>
      <c r="E10" s="392"/>
      <c r="F10" s="392"/>
      <c r="G10" s="386" t="s">
        <v>13</v>
      </c>
      <c r="H10" s="386"/>
      <c r="I10" s="363" t="s">
        <v>336</v>
      </c>
      <c r="J10" s="363"/>
      <c r="K10" s="363"/>
      <c r="L10" s="363"/>
      <c r="M10" s="363"/>
      <c r="N10" s="364" t="s">
        <v>341</v>
      </c>
      <c r="O10" s="365"/>
      <c r="P10" s="365"/>
      <c r="Q10" s="365"/>
      <c r="R10" s="365"/>
      <c r="S10" s="365"/>
      <c r="T10" s="365"/>
      <c r="U10" s="366"/>
      <c r="V10" s="363" t="s">
        <v>343</v>
      </c>
      <c r="W10" s="363"/>
      <c r="X10" s="363"/>
      <c r="Y10" s="363"/>
      <c r="Z10" s="364"/>
      <c r="AA10" s="402"/>
      <c r="AB10" s="403"/>
    </row>
    <row r="11" spans="1:28" ht="18.75" customHeight="1">
      <c r="A11" s="379"/>
      <c r="B11" s="379"/>
      <c r="C11" s="380"/>
      <c r="D11" s="392"/>
      <c r="E11" s="392"/>
      <c r="F11" s="392"/>
      <c r="G11" s="362" t="s">
        <v>28</v>
      </c>
      <c r="H11" s="362" t="s">
        <v>29</v>
      </c>
      <c r="I11" s="368" t="s">
        <v>14</v>
      </c>
      <c r="J11" s="368" t="s">
        <v>338</v>
      </c>
      <c r="K11" s="368"/>
      <c r="L11" s="368" t="s">
        <v>339</v>
      </c>
      <c r="M11" s="368"/>
      <c r="N11" s="387" t="s">
        <v>350</v>
      </c>
      <c r="O11" s="388"/>
      <c r="P11" s="388"/>
      <c r="Q11" s="390"/>
      <c r="R11" s="387" t="s">
        <v>351</v>
      </c>
      <c r="S11" s="388"/>
      <c r="T11" s="388"/>
      <c r="U11" s="388"/>
      <c r="V11" s="368" t="s">
        <v>340</v>
      </c>
      <c r="W11" s="368" t="s">
        <v>344</v>
      </c>
      <c r="X11" s="368"/>
      <c r="Y11" s="368"/>
      <c r="Z11" s="387"/>
      <c r="AA11" s="368" t="s">
        <v>86</v>
      </c>
      <c r="AB11" s="387" t="s">
        <v>282</v>
      </c>
    </row>
    <row r="12" spans="1:28" ht="15" customHeight="1">
      <c r="A12" s="379"/>
      <c r="B12" s="379"/>
      <c r="C12" s="380"/>
      <c r="D12" s="392"/>
      <c r="E12" s="392"/>
      <c r="F12" s="392"/>
      <c r="G12" s="362"/>
      <c r="H12" s="362"/>
      <c r="I12" s="368"/>
      <c r="J12" s="368" t="s">
        <v>337</v>
      </c>
      <c r="K12" s="368" t="s">
        <v>24</v>
      </c>
      <c r="L12" s="367" t="s">
        <v>23</v>
      </c>
      <c r="M12" s="368" t="s">
        <v>24</v>
      </c>
      <c r="N12" s="362" t="s">
        <v>15</v>
      </c>
      <c r="O12" s="362" t="s">
        <v>16</v>
      </c>
      <c r="P12" s="362" t="s">
        <v>17</v>
      </c>
      <c r="Q12" s="362" t="s">
        <v>18</v>
      </c>
      <c r="R12" s="386" t="s">
        <v>17</v>
      </c>
      <c r="S12" s="386" t="s">
        <v>19</v>
      </c>
      <c r="T12" s="389" t="s">
        <v>20</v>
      </c>
      <c r="U12" s="18"/>
      <c r="V12" s="368"/>
      <c r="W12" s="368" t="s">
        <v>4</v>
      </c>
      <c r="X12" s="362" t="s">
        <v>21</v>
      </c>
      <c r="Y12" s="368" t="s">
        <v>22</v>
      </c>
      <c r="Z12" s="387"/>
      <c r="AA12" s="368"/>
      <c r="AB12" s="387"/>
    </row>
    <row r="13" spans="1:28" ht="30.75" customHeight="1">
      <c r="A13" s="381"/>
      <c r="B13" s="381"/>
      <c r="C13" s="382"/>
      <c r="D13" s="393"/>
      <c r="E13" s="393"/>
      <c r="F13" s="393"/>
      <c r="G13" s="362"/>
      <c r="H13" s="362"/>
      <c r="I13" s="368"/>
      <c r="J13" s="368"/>
      <c r="K13" s="368"/>
      <c r="L13" s="367"/>
      <c r="M13" s="368"/>
      <c r="N13" s="362"/>
      <c r="O13" s="362"/>
      <c r="P13" s="362"/>
      <c r="Q13" s="362"/>
      <c r="R13" s="362"/>
      <c r="S13" s="362"/>
      <c r="T13" s="362"/>
      <c r="U13" s="276" t="s">
        <v>27</v>
      </c>
      <c r="V13" s="368"/>
      <c r="W13" s="368"/>
      <c r="X13" s="362"/>
      <c r="Y13" s="9" t="s">
        <v>25</v>
      </c>
      <c r="Z13" s="10" t="s">
        <v>26</v>
      </c>
      <c r="AA13" s="368"/>
      <c r="AB13" s="387"/>
    </row>
    <row r="14" spans="1:28" ht="18.75" customHeight="1">
      <c r="A14" s="375" t="s">
        <v>2</v>
      </c>
      <c r="B14" s="375"/>
      <c r="C14" s="376"/>
      <c r="D14" s="269">
        <f>SUM(D16,D22)</f>
        <v>2561.3999999999996</v>
      </c>
      <c r="E14" s="270">
        <f aca="true" t="shared" si="0" ref="E14:Z14">SUM(E16,E22)</f>
        <v>206.2</v>
      </c>
      <c r="F14" s="270">
        <f t="shared" si="0"/>
        <v>2355.2</v>
      </c>
      <c r="G14" s="270">
        <f t="shared" si="0"/>
        <v>1701.6999999999998</v>
      </c>
      <c r="H14" s="270">
        <f t="shared" si="0"/>
        <v>653.5</v>
      </c>
      <c r="I14" s="270">
        <f t="shared" si="0"/>
        <v>2319.3</v>
      </c>
      <c r="J14" s="271">
        <f t="shared" si="0"/>
        <v>2184</v>
      </c>
      <c r="K14" s="270">
        <f t="shared" si="0"/>
        <v>28.6</v>
      </c>
      <c r="L14" s="271">
        <f t="shared" si="0"/>
        <v>50</v>
      </c>
      <c r="M14" s="270">
        <f t="shared" si="0"/>
        <v>7.3</v>
      </c>
      <c r="N14" s="270">
        <f t="shared" si="0"/>
        <v>0.6</v>
      </c>
      <c r="O14" s="270">
        <f t="shared" si="0"/>
        <v>57.5</v>
      </c>
      <c r="P14" s="270">
        <f t="shared" si="0"/>
        <v>1300.1</v>
      </c>
      <c r="Q14" s="270">
        <f t="shared" si="0"/>
        <v>343.49999999999994</v>
      </c>
      <c r="R14" s="270" t="s">
        <v>332</v>
      </c>
      <c r="S14" s="270">
        <f t="shared" si="0"/>
        <v>262.6</v>
      </c>
      <c r="T14" s="272">
        <f t="shared" si="0"/>
        <v>390.9</v>
      </c>
      <c r="U14" s="273">
        <f t="shared" si="0"/>
        <v>27.599999999999998</v>
      </c>
      <c r="V14" s="270">
        <f t="shared" si="0"/>
        <v>517.2</v>
      </c>
      <c r="W14" s="270">
        <f t="shared" si="0"/>
        <v>1838</v>
      </c>
      <c r="X14" s="270">
        <f t="shared" si="0"/>
        <v>115</v>
      </c>
      <c r="Y14" s="272">
        <f t="shared" si="0"/>
        <v>996.5</v>
      </c>
      <c r="Z14" s="272">
        <f t="shared" si="0"/>
        <v>726.5</v>
      </c>
      <c r="AA14" s="272" t="s">
        <v>332</v>
      </c>
      <c r="AB14" s="272" t="s">
        <v>332</v>
      </c>
    </row>
    <row r="15" spans="2:28" ht="18.75" customHeight="1">
      <c r="B15" s="18"/>
      <c r="C15" s="19"/>
      <c r="D15" s="254"/>
      <c r="E15" s="255"/>
      <c r="F15" s="255"/>
      <c r="G15" s="255"/>
      <c r="H15" s="255"/>
      <c r="I15" s="255"/>
      <c r="J15" s="256"/>
      <c r="K15" s="255"/>
      <c r="L15" s="256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55" ht="18.75" customHeight="1">
      <c r="A16" s="396" t="s">
        <v>3</v>
      </c>
      <c r="B16" s="373" t="s">
        <v>5</v>
      </c>
      <c r="C16" s="374"/>
      <c r="D16" s="255">
        <f>SUM(D17,D19)</f>
        <v>566.8</v>
      </c>
      <c r="E16" s="255">
        <f aca="true" t="shared" si="1" ref="E16:Z16">SUM(E17,E19)</f>
        <v>89.2</v>
      </c>
      <c r="F16" s="255">
        <f t="shared" si="1"/>
        <v>477.6</v>
      </c>
      <c r="G16" s="255">
        <f t="shared" si="1"/>
        <v>455.9</v>
      </c>
      <c r="H16" s="255">
        <f t="shared" si="1"/>
        <v>21.7</v>
      </c>
      <c r="I16" s="255">
        <f t="shared" si="1"/>
        <v>465.90000000000003</v>
      </c>
      <c r="J16" s="182">
        <f t="shared" si="1"/>
        <v>668</v>
      </c>
      <c r="K16" s="255">
        <f t="shared" si="1"/>
        <v>8.5</v>
      </c>
      <c r="L16" s="182">
        <f t="shared" si="1"/>
        <v>21</v>
      </c>
      <c r="M16" s="178">
        <f t="shared" si="1"/>
        <v>3.2</v>
      </c>
      <c r="N16" s="178" t="s">
        <v>331</v>
      </c>
      <c r="O16" s="178">
        <f t="shared" si="1"/>
        <v>29.5</v>
      </c>
      <c r="P16" s="178">
        <f t="shared" si="1"/>
        <v>409.2</v>
      </c>
      <c r="Q16" s="179">
        <f t="shared" si="1"/>
        <v>17.2</v>
      </c>
      <c r="R16" s="179" t="s">
        <v>332</v>
      </c>
      <c r="S16" s="179">
        <f t="shared" si="1"/>
        <v>12.2</v>
      </c>
      <c r="T16" s="179">
        <f t="shared" si="1"/>
        <v>9.5</v>
      </c>
      <c r="U16" s="179" t="s">
        <v>332</v>
      </c>
      <c r="V16" s="179" t="s">
        <v>332</v>
      </c>
      <c r="W16" s="179">
        <f>SUM(X16:Z16)</f>
        <v>477.59999999999997</v>
      </c>
      <c r="X16" s="179">
        <f t="shared" si="1"/>
        <v>91.6</v>
      </c>
      <c r="Y16" s="179">
        <f t="shared" si="1"/>
        <v>348.2</v>
      </c>
      <c r="Z16" s="179">
        <f t="shared" si="1"/>
        <v>37.8</v>
      </c>
      <c r="AA16" s="179" t="s">
        <v>332</v>
      </c>
      <c r="AB16" s="179" t="s">
        <v>332</v>
      </c>
      <c r="AC16" s="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8.75" customHeight="1">
      <c r="A17" s="396"/>
      <c r="B17" s="369" t="s">
        <v>6</v>
      </c>
      <c r="C17" s="370"/>
      <c r="D17" s="255">
        <v>157.4</v>
      </c>
      <c r="E17" s="257">
        <v>2.9</v>
      </c>
      <c r="F17" s="178">
        <v>154.5</v>
      </c>
      <c r="G17" s="178">
        <v>154.5</v>
      </c>
      <c r="H17" s="178" t="s">
        <v>331</v>
      </c>
      <c r="I17" s="180">
        <v>150.3</v>
      </c>
      <c r="J17" s="183">
        <v>419</v>
      </c>
      <c r="K17" s="178">
        <v>4.1</v>
      </c>
      <c r="L17" s="182">
        <v>1</v>
      </c>
      <c r="M17" s="178">
        <v>0.1</v>
      </c>
      <c r="N17" s="178" t="s">
        <v>332</v>
      </c>
      <c r="O17" s="178">
        <v>29.5</v>
      </c>
      <c r="P17" s="178">
        <v>125</v>
      </c>
      <c r="Q17" s="179" t="s">
        <v>332</v>
      </c>
      <c r="R17" s="179" t="s">
        <v>332</v>
      </c>
      <c r="S17" s="179" t="s">
        <v>332</v>
      </c>
      <c r="T17" s="255" t="s">
        <v>332</v>
      </c>
      <c r="U17" s="255" t="s">
        <v>332</v>
      </c>
      <c r="V17" s="179" t="s">
        <v>332</v>
      </c>
      <c r="W17" s="179">
        <f>SUM(X17:Z17)</f>
        <v>154.5</v>
      </c>
      <c r="X17" s="179">
        <v>77.8</v>
      </c>
      <c r="Y17" s="255">
        <v>76.7</v>
      </c>
      <c r="Z17" s="255" t="s">
        <v>332</v>
      </c>
      <c r="AA17" s="255" t="s">
        <v>332</v>
      </c>
      <c r="AB17" s="255" t="s">
        <v>332</v>
      </c>
      <c r="AC17" s="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8.75" customHeight="1">
      <c r="A18" s="396"/>
      <c r="B18" s="373" t="s">
        <v>7</v>
      </c>
      <c r="C18" s="374"/>
      <c r="D18" s="255"/>
      <c r="E18" s="257"/>
      <c r="F18" s="178"/>
      <c r="G18" s="178"/>
      <c r="H18" s="178"/>
      <c r="I18" s="180"/>
      <c r="J18" s="182"/>
      <c r="K18" s="178"/>
      <c r="L18" s="182"/>
      <c r="M18" s="178"/>
      <c r="N18" s="178"/>
      <c r="O18" s="178"/>
      <c r="P18" s="178"/>
      <c r="Q18" s="179"/>
      <c r="R18" s="179"/>
      <c r="S18" s="179"/>
      <c r="T18" s="255"/>
      <c r="U18" s="255"/>
      <c r="V18" s="179"/>
      <c r="W18" s="179"/>
      <c r="X18" s="179"/>
      <c r="Y18" s="255"/>
      <c r="Z18" s="255"/>
      <c r="AA18" s="255"/>
      <c r="AB18" s="255"/>
      <c r="AC18" s="6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8.75" customHeight="1">
      <c r="A19" s="396"/>
      <c r="B19" s="369" t="s">
        <v>8</v>
      </c>
      <c r="C19" s="370"/>
      <c r="D19" s="257">
        <v>409.4</v>
      </c>
      <c r="E19" s="257">
        <v>86.3</v>
      </c>
      <c r="F19" s="178">
        <v>323.1</v>
      </c>
      <c r="G19" s="178">
        <v>301.4</v>
      </c>
      <c r="H19" s="178">
        <v>21.7</v>
      </c>
      <c r="I19" s="180">
        <v>315.6</v>
      </c>
      <c r="J19" s="183">
        <v>249</v>
      </c>
      <c r="K19" s="255">
        <v>4.4</v>
      </c>
      <c r="L19" s="256">
        <v>20</v>
      </c>
      <c r="M19" s="178">
        <v>3.1</v>
      </c>
      <c r="N19" s="255" t="s">
        <v>332</v>
      </c>
      <c r="O19" s="178" t="s">
        <v>332</v>
      </c>
      <c r="P19" s="178">
        <v>284.2</v>
      </c>
      <c r="Q19" s="255">
        <v>17.2</v>
      </c>
      <c r="R19" s="255" t="s">
        <v>332</v>
      </c>
      <c r="S19" s="255">
        <v>12.2</v>
      </c>
      <c r="T19" s="255">
        <v>9.5</v>
      </c>
      <c r="U19" s="255" t="s">
        <v>332</v>
      </c>
      <c r="V19" s="255" t="s">
        <v>332</v>
      </c>
      <c r="W19" s="179">
        <f>SUM(X19:Z19)</f>
        <v>323.1</v>
      </c>
      <c r="X19" s="179">
        <v>13.8</v>
      </c>
      <c r="Y19" s="178">
        <v>271.5</v>
      </c>
      <c r="Z19" s="255">
        <v>37.8</v>
      </c>
      <c r="AA19" s="255" t="s">
        <v>332</v>
      </c>
      <c r="AB19" s="255" t="s">
        <v>332</v>
      </c>
      <c r="AC19" s="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8.75" customHeight="1">
      <c r="A20" s="396"/>
      <c r="B20" s="373" t="s">
        <v>9</v>
      </c>
      <c r="C20" s="374"/>
      <c r="D20" s="257"/>
      <c r="E20" s="257"/>
      <c r="F20" s="178"/>
      <c r="G20" s="178"/>
      <c r="H20" s="178"/>
      <c r="I20" s="255"/>
      <c r="J20" s="256"/>
      <c r="K20" s="178"/>
      <c r="L20" s="182"/>
      <c r="M20" s="178"/>
      <c r="N20" s="178"/>
      <c r="O20" s="178"/>
      <c r="P20" s="178"/>
      <c r="Q20" s="180"/>
      <c r="R20" s="180"/>
      <c r="S20" s="180"/>
      <c r="T20" s="180"/>
      <c r="U20" s="180"/>
      <c r="V20" s="180"/>
      <c r="W20" s="180"/>
      <c r="X20" s="255"/>
      <c r="Y20" s="178"/>
      <c r="Z20" s="181"/>
      <c r="AA20" s="181"/>
      <c r="AB20" s="181"/>
      <c r="AC20" s="1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8.75" customHeight="1">
      <c r="A21" s="258"/>
      <c r="B21" s="18"/>
      <c r="C21" s="19"/>
      <c r="D21" s="255"/>
      <c r="E21" s="255"/>
      <c r="F21" s="254"/>
      <c r="G21" s="254"/>
      <c r="H21" s="254"/>
      <c r="I21" s="180"/>
      <c r="J21" s="183"/>
      <c r="K21" s="178"/>
      <c r="L21" s="182"/>
      <c r="M21" s="178"/>
      <c r="N21" s="178"/>
      <c r="O21" s="178"/>
      <c r="P21" s="178"/>
      <c r="Q21" s="180"/>
      <c r="R21" s="180"/>
      <c r="S21" s="180"/>
      <c r="T21" s="180"/>
      <c r="U21" s="180"/>
      <c r="V21" s="180"/>
      <c r="W21" s="180"/>
      <c r="X21" s="180"/>
      <c r="Y21" s="178"/>
      <c r="Z21" s="181"/>
      <c r="AA21" s="181"/>
      <c r="AB21" s="181"/>
      <c r="AC21" s="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29" ht="18.75" customHeight="1">
      <c r="A22" s="395" t="s">
        <v>333</v>
      </c>
      <c r="B22" s="373" t="s">
        <v>5</v>
      </c>
      <c r="C22" s="374"/>
      <c r="D22" s="255">
        <f>SUM(D23:D24)</f>
        <v>1994.6</v>
      </c>
      <c r="E22" s="255">
        <f aca="true" t="shared" si="2" ref="E22:Z22">SUM(E23:E24)</f>
        <v>117</v>
      </c>
      <c r="F22" s="255">
        <f t="shared" si="2"/>
        <v>1877.6</v>
      </c>
      <c r="G22" s="255">
        <f t="shared" si="2"/>
        <v>1245.8</v>
      </c>
      <c r="H22" s="255">
        <f t="shared" si="2"/>
        <v>631.8</v>
      </c>
      <c r="I22" s="255">
        <f t="shared" si="2"/>
        <v>1853.4</v>
      </c>
      <c r="J22" s="256">
        <f t="shared" si="2"/>
        <v>1516</v>
      </c>
      <c r="K22" s="255">
        <f t="shared" si="2"/>
        <v>20.1</v>
      </c>
      <c r="L22" s="256">
        <f t="shared" si="2"/>
        <v>29</v>
      </c>
      <c r="M22" s="255">
        <f t="shared" si="2"/>
        <v>4.1</v>
      </c>
      <c r="N22" s="255">
        <f t="shared" si="2"/>
        <v>0.6</v>
      </c>
      <c r="O22" s="255">
        <f t="shared" si="2"/>
        <v>28</v>
      </c>
      <c r="P22" s="255">
        <f t="shared" si="2"/>
        <v>890.9</v>
      </c>
      <c r="Q22" s="255">
        <f t="shared" si="2"/>
        <v>326.29999999999995</v>
      </c>
      <c r="R22" s="255" t="s">
        <v>332</v>
      </c>
      <c r="S22" s="255">
        <f t="shared" si="2"/>
        <v>250.4</v>
      </c>
      <c r="T22" s="255">
        <f t="shared" si="2"/>
        <v>381.4</v>
      </c>
      <c r="U22" s="255">
        <f t="shared" si="2"/>
        <v>27.599999999999998</v>
      </c>
      <c r="V22" s="255">
        <f t="shared" si="2"/>
        <v>517.2</v>
      </c>
      <c r="W22" s="179">
        <f>SUM(X22:Z22)</f>
        <v>1360.4</v>
      </c>
      <c r="X22" s="255">
        <f t="shared" si="2"/>
        <v>23.4</v>
      </c>
      <c r="Y22" s="255">
        <f t="shared" si="2"/>
        <v>648.3</v>
      </c>
      <c r="Z22" s="255">
        <f t="shared" si="2"/>
        <v>688.7</v>
      </c>
      <c r="AA22" s="255" t="s">
        <v>332</v>
      </c>
      <c r="AB22" s="255" t="s">
        <v>332</v>
      </c>
      <c r="AC22" s="18"/>
    </row>
    <row r="23" spans="1:29" ht="18.75" customHeight="1">
      <c r="A23" s="395"/>
      <c r="B23" s="369" t="s">
        <v>10</v>
      </c>
      <c r="C23" s="370"/>
      <c r="D23" s="255">
        <v>769.3</v>
      </c>
      <c r="E23" s="255">
        <v>96.5</v>
      </c>
      <c r="F23" s="255">
        <v>672.8</v>
      </c>
      <c r="G23" s="255">
        <v>479.2</v>
      </c>
      <c r="H23" s="255">
        <v>193.6</v>
      </c>
      <c r="I23" s="255">
        <v>661.7</v>
      </c>
      <c r="J23" s="256">
        <v>552</v>
      </c>
      <c r="K23" s="255">
        <v>8.8</v>
      </c>
      <c r="L23" s="256">
        <v>15</v>
      </c>
      <c r="M23" s="255">
        <v>2.3</v>
      </c>
      <c r="N23" s="255">
        <v>0.6</v>
      </c>
      <c r="O23" s="255">
        <v>20</v>
      </c>
      <c r="P23" s="255">
        <v>366.5</v>
      </c>
      <c r="Q23" s="255">
        <v>92.1</v>
      </c>
      <c r="R23" s="255" t="s">
        <v>332</v>
      </c>
      <c r="S23" s="255">
        <v>78.5</v>
      </c>
      <c r="T23" s="255">
        <v>115.1</v>
      </c>
      <c r="U23" s="255">
        <v>2.4</v>
      </c>
      <c r="V23" s="255">
        <v>140.9</v>
      </c>
      <c r="W23" s="179">
        <f>SUM(X23:Z23)</f>
        <v>531.9000000000001</v>
      </c>
      <c r="X23" s="255">
        <v>14.6</v>
      </c>
      <c r="Y23" s="255">
        <v>261.8</v>
      </c>
      <c r="Z23" s="255">
        <v>255.5</v>
      </c>
      <c r="AA23" s="255" t="s">
        <v>332</v>
      </c>
      <c r="AB23" s="255" t="s">
        <v>332</v>
      </c>
      <c r="AC23" s="18"/>
    </row>
    <row r="24" spans="1:28" ht="18.75" customHeight="1">
      <c r="A24" s="395"/>
      <c r="B24" s="369" t="s">
        <v>11</v>
      </c>
      <c r="C24" s="370"/>
      <c r="D24" s="255">
        <v>1225.3</v>
      </c>
      <c r="E24" s="255">
        <v>20.5</v>
      </c>
      <c r="F24" s="255">
        <v>1204.8</v>
      </c>
      <c r="G24" s="255">
        <v>766.6</v>
      </c>
      <c r="H24" s="255">
        <v>438.2</v>
      </c>
      <c r="I24" s="255">
        <v>1191.7</v>
      </c>
      <c r="J24" s="256">
        <v>964</v>
      </c>
      <c r="K24" s="255">
        <v>11.3</v>
      </c>
      <c r="L24" s="256">
        <v>14</v>
      </c>
      <c r="M24" s="255">
        <v>1.8</v>
      </c>
      <c r="N24" s="255" t="s">
        <v>332</v>
      </c>
      <c r="O24" s="255">
        <v>8</v>
      </c>
      <c r="P24" s="255">
        <v>524.4</v>
      </c>
      <c r="Q24" s="255">
        <v>234.2</v>
      </c>
      <c r="R24" s="255" t="s">
        <v>332</v>
      </c>
      <c r="S24" s="255">
        <v>171.9</v>
      </c>
      <c r="T24" s="255">
        <v>266.3</v>
      </c>
      <c r="U24" s="255">
        <v>25.2</v>
      </c>
      <c r="V24" s="255">
        <v>376.3</v>
      </c>
      <c r="W24" s="179">
        <f>SUM(X24:Z24)</f>
        <v>828.5</v>
      </c>
      <c r="X24" s="255">
        <v>8.8</v>
      </c>
      <c r="Y24" s="255">
        <v>386.5</v>
      </c>
      <c r="Z24" s="255">
        <v>433.2</v>
      </c>
      <c r="AA24" s="255" t="s">
        <v>332</v>
      </c>
      <c r="AB24" s="255" t="s">
        <v>332</v>
      </c>
    </row>
    <row r="25" spans="1:28" ht="14.25">
      <c r="A25" s="259"/>
      <c r="B25" s="259"/>
      <c r="C25" s="260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</row>
    <row r="26" ht="14.25">
      <c r="A26" s="27" t="s">
        <v>348</v>
      </c>
    </row>
    <row r="27" ht="14.25">
      <c r="A27" s="27" t="s">
        <v>258</v>
      </c>
    </row>
    <row r="32" spans="14:19" ht="13.5" customHeight="1">
      <c r="N32" s="18"/>
      <c r="O32" s="18"/>
      <c r="P32" s="18"/>
      <c r="Q32" s="18"/>
      <c r="R32" s="18"/>
      <c r="S32" s="18"/>
    </row>
    <row r="33" spans="1:28" ht="14.25">
      <c r="A33" s="373" t="s">
        <v>353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</row>
    <row r="34" spans="1:28" ht="15" thickBo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253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253"/>
      <c r="AA34" s="18"/>
      <c r="AB34" s="253" t="s">
        <v>0</v>
      </c>
    </row>
    <row r="35" spans="1:28" ht="18.75" customHeight="1">
      <c r="A35" s="377" t="s">
        <v>347</v>
      </c>
      <c r="B35" s="378"/>
      <c r="C35" s="391" t="s">
        <v>346</v>
      </c>
      <c r="D35" s="391" t="s">
        <v>12</v>
      </c>
      <c r="E35" s="383" t="s">
        <v>345</v>
      </c>
      <c r="F35" s="391" t="s">
        <v>335</v>
      </c>
      <c r="G35" s="397" t="s">
        <v>342</v>
      </c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9"/>
      <c r="AA35" s="400" t="s">
        <v>281</v>
      </c>
      <c r="AB35" s="401"/>
    </row>
    <row r="36" spans="1:28" ht="30.75" customHeight="1">
      <c r="A36" s="379"/>
      <c r="B36" s="380"/>
      <c r="C36" s="392"/>
      <c r="D36" s="392"/>
      <c r="E36" s="384"/>
      <c r="F36" s="392"/>
      <c r="G36" s="386" t="s">
        <v>13</v>
      </c>
      <c r="H36" s="386"/>
      <c r="I36" s="363" t="s">
        <v>336</v>
      </c>
      <c r="J36" s="363"/>
      <c r="K36" s="363"/>
      <c r="L36" s="363"/>
      <c r="M36" s="363"/>
      <c r="N36" s="364" t="s">
        <v>341</v>
      </c>
      <c r="O36" s="365"/>
      <c r="P36" s="365"/>
      <c r="Q36" s="365"/>
      <c r="R36" s="365"/>
      <c r="S36" s="365"/>
      <c r="T36" s="365"/>
      <c r="U36" s="366"/>
      <c r="V36" s="363" t="s">
        <v>343</v>
      </c>
      <c r="W36" s="363"/>
      <c r="X36" s="363"/>
      <c r="Y36" s="363"/>
      <c r="Z36" s="364"/>
      <c r="AA36" s="402"/>
      <c r="AB36" s="403"/>
    </row>
    <row r="37" spans="1:28" ht="18.75" customHeight="1">
      <c r="A37" s="379"/>
      <c r="B37" s="380"/>
      <c r="C37" s="392"/>
      <c r="D37" s="392"/>
      <c r="E37" s="384"/>
      <c r="F37" s="392"/>
      <c r="G37" s="362" t="s">
        <v>28</v>
      </c>
      <c r="H37" s="362" t="s">
        <v>29</v>
      </c>
      <c r="I37" s="368" t="s">
        <v>14</v>
      </c>
      <c r="J37" s="368" t="s">
        <v>338</v>
      </c>
      <c r="K37" s="368"/>
      <c r="L37" s="368" t="s">
        <v>339</v>
      </c>
      <c r="M37" s="368"/>
      <c r="N37" s="387" t="s">
        <v>350</v>
      </c>
      <c r="O37" s="388"/>
      <c r="P37" s="388"/>
      <c r="Q37" s="390"/>
      <c r="R37" s="387" t="s">
        <v>352</v>
      </c>
      <c r="S37" s="388"/>
      <c r="T37" s="388"/>
      <c r="U37" s="388"/>
      <c r="V37" s="368" t="s">
        <v>349</v>
      </c>
      <c r="W37" s="368" t="s">
        <v>344</v>
      </c>
      <c r="X37" s="368"/>
      <c r="Y37" s="368"/>
      <c r="Z37" s="387"/>
      <c r="AA37" s="368" t="s">
        <v>86</v>
      </c>
      <c r="AB37" s="387" t="s">
        <v>282</v>
      </c>
    </row>
    <row r="38" spans="1:28" ht="15" customHeight="1">
      <c r="A38" s="379"/>
      <c r="B38" s="380"/>
      <c r="C38" s="392"/>
      <c r="D38" s="392"/>
      <c r="E38" s="384"/>
      <c r="F38" s="392"/>
      <c r="G38" s="362"/>
      <c r="H38" s="362"/>
      <c r="I38" s="368"/>
      <c r="J38" s="368" t="s">
        <v>337</v>
      </c>
      <c r="K38" s="368" t="s">
        <v>24</v>
      </c>
      <c r="L38" s="367" t="s">
        <v>23</v>
      </c>
      <c r="M38" s="368" t="s">
        <v>24</v>
      </c>
      <c r="N38" s="362" t="s">
        <v>15</v>
      </c>
      <c r="O38" s="362" t="s">
        <v>16</v>
      </c>
      <c r="P38" s="362" t="s">
        <v>17</v>
      </c>
      <c r="Q38" s="362" t="s">
        <v>18</v>
      </c>
      <c r="R38" s="386" t="s">
        <v>17</v>
      </c>
      <c r="S38" s="386" t="s">
        <v>19</v>
      </c>
      <c r="T38" s="389" t="s">
        <v>20</v>
      </c>
      <c r="U38" s="18"/>
      <c r="V38" s="368"/>
      <c r="W38" s="368" t="s">
        <v>4</v>
      </c>
      <c r="X38" s="362" t="s">
        <v>21</v>
      </c>
      <c r="Y38" s="368" t="s">
        <v>22</v>
      </c>
      <c r="Z38" s="387"/>
      <c r="AA38" s="368"/>
      <c r="AB38" s="387"/>
    </row>
    <row r="39" spans="1:28" ht="30.75" customHeight="1">
      <c r="A39" s="381"/>
      <c r="B39" s="382"/>
      <c r="C39" s="393"/>
      <c r="D39" s="393"/>
      <c r="E39" s="385"/>
      <c r="F39" s="393"/>
      <c r="G39" s="362"/>
      <c r="H39" s="362"/>
      <c r="I39" s="368"/>
      <c r="J39" s="368"/>
      <c r="K39" s="368"/>
      <c r="L39" s="367"/>
      <c r="M39" s="368"/>
      <c r="N39" s="362"/>
      <c r="O39" s="362"/>
      <c r="P39" s="362"/>
      <c r="Q39" s="362"/>
      <c r="R39" s="362"/>
      <c r="S39" s="362"/>
      <c r="T39" s="362"/>
      <c r="U39" s="276" t="s">
        <v>27</v>
      </c>
      <c r="V39" s="368"/>
      <c r="W39" s="368"/>
      <c r="X39" s="362"/>
      <c r="Y39" s="9" t="s">
        <v>25</v>
      </c>
      <c r="Z39" s="10" t="s">
        <v>26</v>
      </c>
      <c r="AA39" s="368"/>
      <c r="AB39" s="387"/>
    </row>
    <row r="40" spans="1:28" ht="17.25" customHeight="1">
      <c r="A40" s="375" t="s">
        <v>2</v>
      </c>
      <c r="B40" s="376"/>
      <c r="C40" s="277">
        <f>SUM(C42:C43)</f>
        <v>8835.7</v>
      </c>
      <c r="D40" s="278">
        <f aca="true" t="shared" si="3" ref="D40:Z40">SUM(D42:D43)</f>
        <v>82.19999999999999</v>
      </c>
      <c r="E40" s="279">
        <f t="shared" si="3"/>
        <v>16.099999999999998</v>
      </c>
      <c r="F40" s="280">
        <f t="shared" si="3"/>
        <v>8737.4</v>
      </c>
      <c r="G40" s="280">
        <f t="shared" si="3"/>
        <v>3033.7</v>
      </c>
      <c r="H40" s="280">
        <f t="shared" si="3"/>
        <v>5703.699999999999</v>
      </c>
      <c r="I40" s="280">
        <f t="shared" si="3"/>
        <v>8696.8</v>
      </c>
      <c r="J40" s="282">
        <f t="shared" si="3"/>
        <v>5281</v>
      </c>
      <c r="K40" s="279">
        <f t="shared" si="3"/>
        <v>37.5</v>
      </c>
      <c r="L40" s="281">
        <f t="shared" si="3"/>
        <v>21</v>
      </c>
      <c r="M40" s="281">
        <f t="shared" si="3"/>
        <v>3.1000000000000005</v>
      </c>
      <c r="N40" s="281">
        <f t="shared" si="3"/>
        <v>4.3999999999999995</v>
      </c>
      <c r="O40" s="281">
        <f t="shared" si="3"/>
        <v>33.6</v>
      </c>
      <c r="P40" s="278">
        <f t="shared" si="3"/>
        <v>1236.3000000000002</v>
      </c>
      <c r="Q40" s="278">
        <f t="shared" si="3"/>
        <v>1759.3999999999999</v>
      </c>
      <c r="R40" s="278">
        <f t="shared" si="3"/>
        <v>102.19999999999999</v>
      </c>
      <c r="S40" s="278">
        <f t="shared" si="3"/>
        <v>1374.8</v>
      </c>
      <c r="T40" s="278">
        <f t="shared" si="3"/>
        <v>4226.7</v>
      </c>
      <c r="U40" s="278">
        <f t="shared" si="3"/>
        <v>1613.8000000000002</v>
      </c>
      <c r="V40" s="278">
        <f t="shared" si="3"/>
        <v>5008.4</v>
      </c>
      <c r="W40" s="278">
        <f t="shared" si="3"/>
        <v>3729</v>
      </c>
      <c r="X40" s="278">
        <f t="shared" si="3"/>
        <v>115.39999999999999</v>
      </c>
      <c r="Y40" s="278">
        <f t="shared" si="3"/>
        <v>1366.7999999999997</v>
      </c>
      <c r="Z40" s="278">
        <f t="shared" si="3"/>
        <v>2246.8</v>
      </c>
      <c r="AA40" s="272" t="s">
        <v>332</v>
      </c>
      <c r="AB40" s="272" t="s">
        <v>332</v>
      </c>
    </row>
    <row r="41" spans="1:28" ht="17.25" customHeight="1">
      <c r="A41" s="369"/>
      <c r="B41" s="370"/>
      <c r="C41" s="135"/>
      <c r="D41" s="261"/>
      <c r="E41" s="135"/>
      <c r="F41" s="135"/>
      <c r="G41" s="135"/>
      <c r="H41" s="135"/>
      <c r="I41" s="135"/>
      <c r="J41" s="283"/>
      <c r="K41" s="135"/>
      <c r="L41" s="137"/>
      <c r="M41" s="137"/>
      <c r="N41" s="137"/>
      <c r="O41" s="137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55" ht="17.25" customHeight="1">
      <c r="A42" s="369" t="s">
        <v>45</v>
      </c>
      <c r="B42" s="370"/>
      <c r="C42" s="135">
        <f>SUM(C45:C52)</f>
        <v>4835</v>
      </c>
      <c r="D42" s="135">
        <f aca="true" t="shared" si="4" ref="D42:Z42">SUM(D45:D52)</f>
        <v>44.9</v>
      </c>
      <c r="E42" s="135">
        <f t="shared" si="4"/>
        <v>3.3</v>
      </c>
      <c r="F42" s="135">
        <f t="shared" si="4"/>
        <v>4786.8</v>
      </c>
      <c r="G42" s="135">
        <f t="shared" si="4"/>
        <v>1740</v>
      </c>
      <c r="H42" s="135">
        <f t="shared" si="4"/>
        <v>3046.7999999999997</v>
      </c>
      <c r="I42" s="135">
        <f t="shared" si="4"/>
        <v>4764.5</v>
      </c>
      <c r="J42" s="283">
        <f t="shared" si="4"/>
        <v>2910</v>
      </c>
      <c r="K42" s="135">
        <f t="shared" si="4"/>
        <v>20.000000000000004</v>
      </c>
      <c r="L42" s="137">
        <f t="shared" si="4"/>
        <v>9</v>
      </c>
      <c r="M42" s="137">
        <f t="shared" si="4"/>
        <v>2.3000000000000003</v>
      </c>
      <c r="N42" s="137">
        <f t="shared" si="4"/>
        <v>0</v>
      </c>
      <c r="O42" s="135">
        <f t="shared" si="4"/>
        <v>27</v>
      </c>
      <c r="P42" s="135">
        <f t="shared" si="4"/>
        <v>752.4000000000002</v>
      </c>
      <c r="Q42" s="135">
        <f t="shared" si="4"/>
        <v>960.6</v>
      </c>
      <c r="R42" s="135">
        <f t="shared" si="4"/>
        <v>41.1</v>
      </c>
      <c r="S42" s="135">
        <f t="shared" si="4"/>
        <v>464.3</v>
      </c>
      <c r="T42" s="135">
        <v>2541.4</v>
      </c>
      <c r="U42" s="135">
        <f t="shared" si="4"/>
        <v>1035.5</v>
      </c>
      <c r="V42" s="135">
        <f t="shared" si="4"/>
        <v>2699.5</v>
      </c>
      <c r="W42" s="135">
        <f t="shared" si="4"/>
        <v>2087.2999999999997</v>
      </c>
      <c r="X42" s="135">
        <f t="shared" si="4"/>
        <v>88.39999999999999</v>
      </c>
      <c r="Y42" s="135">
        <f t="shared" si="4"/>
        <v>1063.4999999999998</v>
      </c>
      <c r="Z42" s="135">
        <f t="shared" si="4"/>
        <v>935.4000000000001</v>
      </c>
      <c r="AA42" s="255" t="s">
        <v>332</v>
      </c>
      <c r="AB42" s="255" t="s">
        <v>332</v>
      </c>
      <c r="AC42" s="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7.25" customHeight="1">
      <c r="A43" s="369" t="s">
        <v>44</v>
      </c>
      <c r="B43" s="370"/>
      <c r="C43" s="135">
        <f>SUM(C54:C61)</f>
        <v>4000.7</v>
      </c>
      <c r="D43" s="135">
        <f aca="true" t="shared" si="5" ref="D43:Z43">SUM(D54:D61)</f>
        <v>37.3</v>
      </c>
      <c r="E43" s="135">
        <f t="shared" si="5"/>
        <v>12.799999999999999</v>
      </c>
      <c r="F43" s="135">
        <f t="shared" si="5"/>
        <v>3950.6</v>
      </c>
      <c r="G43" s="135">
        <f t="shared" si="5"/>
        <v>1293.7</v>
      </c>
      <c r="H43" s="135">
        <f t="shared" si="5"/>
        <v>2656.8999999999996</v>
      </c>
      <c r="I43" s="135">
        <f t="shared" si="5"/>
        <v>3932.2999999999997</v>
      </c>
      <c r="J43" s="283">
        <f t="shared" si="5"/>
        <v>2371</v>
      </c>
      <c r="K43" s="135">
        <f t="shared" si="5"/>
        <v>17.499999999999996</v>
      </c>
      <c r="L43" s="137">
        <f t="shared" si="5"/>
        <v>12</v>
      </c>
      <c r="M43" s="137">
        <f t="shared" si="5"/>
        <v>0.8</v>
      </c>
      <c r="N43" s="137">
        <f t="shared" si="5"/>
        <v>4.3999999999999995</v>
      </c>
      <c r="O43" s="137">
        <f t="shared" si="5"/>
        <v>6.6</v>
      </c>
      <c r="P43" s="135">
        <f t="shared" si="5"/>
        <v>483.90000000000003</v>
      </c>
      <c r="Q43" s="135">
        <f t="shared" si="5"/>
        <v>798.7999999999998</v>
      </c>
      <c r="R43" s="135">
        <f t="shared" si="5"/>
        <v>61.099999999999994</v>
      </c>
      <c r="S43" s="135">
        <f t="shared" si="5"/>
        <v>910.5</v>
      </c>
      <c r="T43" s="135">
        <f t="shared" si="5"/>
        <v>1685.3</v>
      </c>
      <c r="U43" s="135">
        <f t="shared" si="5"/>
        <v>578.3000000000001</v>
      </c>
      <c r="V43" s="135">
        <f t="shared" si="5"/>
        <v>2308.9</v>
      </c>
      <c r="W43" s="135">
        <f t="shared" si="5"/>
        <v>1641.7</v>
      </c>
      <c r="X43" s="135">
        <f t="shared" si="5"/>
        <v>27</v>
      </c>
      <c r="Y43" s="135">
        <f t="shared" si="5"/>
        <v>303.30000000000007</v>
      </c>
      <c r="Z43" s="135">
        <f t="shared" si="5"/>
        <v>1311.3999999999999</v>
      </c>
      <c r="AA43" s="255" t="s">
        <v>332</v>
      </c>
      <c r="AB43" s="255" t="s">
        <v>332</v>
      </c>
      <c r="AC43" s="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7.25" customHeight="1">
      <c r="A44" s="369"/>
      <c r="B44" s="370"/>
      <c r="C44" s="135"/>
      <c r="D44" s="135"/>
      <c r="E44" s="248"/>
      <c r="F44" s="134"/>
      <c r="G44" s="134"/>
      <c r="H44" s="134"/>
      <c r="I44" s="136"/>
      <c r="J44" s="284"/>
      <c r="K44" s="135"/>
      <c r="L44" s="137"/>
      <c r="M44" s="24"/>
      <c r="N44" s="137"/>
      <c r="O44" s="24"/>
      <c r="P44" s="135"/>
      <c r="Q44" s="135"/>
      <c r="R44" s="135"/>
      <c r="S44" s="135"/>
      <c r="T44" s="135"/>
      <c r="U44" s="135"/>
      <c r="V44" s="135"/>
      <c r="W44" s="135"/>
      <c r="X44" s="139"/>
      <c r="Y44" s="134"/>
      <c r="Z44" s="135"/>
      <c r="AA44" s="255" t="s">
        <v>354</v>
      </c>
      <c r="AB44" s="255" t="s">
        <v>354</v>
      </c>
      <c r="AC44" s="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7.25" customHeight="1">
      <c r="A45" s="369" t="s">
        <v>46</v>
      </c>
      <c r="B45" s="370"/>
      <c r="C45" s="135">
        <v>1396.5</v>
      </c>
      <c r="D45" s="135">
        <v>10.5</v>
      </c>
      <c r="E45" s="248">
        <v>1.3</v>
      </c>
      <c r="F45" s="134">
        <v>1384.7</v>
      </c>
      <c r="G45" s="134">
        <v>724</v>
      </c>
      <c r="H45" s="134">
        <v>660.7</v>
      </c>
      <c r="I45" s="135">
        <v>1377.8</v>
      </c>
      <c r="J45" s="283">
        <v>902</v>
      </c>
      <c r="K45" s="134">
        <v>6.7</v>
      </c>
      <c r="L45" s="24">
        <v>2</v>
      </c>
      <c r="M45" s="24">
        <v>0.2</v>
      </c>
      <c r="N45" s="24" t="s">
        <v>332</v>
      </c>
      <c r="O45" s="286">
        <v>21</v>
      </c>
      <c r="P45" s="136">
        <v>254</v>
      </c>
      <c r="Q45" s="136">
        <v>449</v>
      </c>
      <c r="R45" s="136">
        <v>10.4</v>
      </c>
      <c r="S45" s="136">
        <v>27.2</v>
      </c>
      <c r="T45" s="136">
        <v>623.1</v>
      </c>
      <c r="U45" s="136">
        <v>33.7</v>
      </c>
      <c r="V45" s="136">
        <v>381.5</v>
      </c>
      <c r="W45" s="136">
        <f aca="true" t="shared" si="6" ref="W45:W52">SUM(X45:Z45)</f>
        <v>1003.2</v>
      </c>
      <c r="X45" s="135">
        <v>58</v>
      </c>
      <c r="Y45" s="134">
        <v>945.2</v>
      </c>
      <c r="Z45" s="184" t="s">
        <v>332</v>
      </c>
      <c r="AA45" s="255" t="s">
        <v>332</v>
      </c>
      <c r="AB45" s="255" t="s">
        <v>332</v>
      </c>
      <c r="AC45" s="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7.25" customHeight="1">
      <c r="A46" s="369" t="s">
        <v>30</v>
      </c>
      <c r="B46" s="370"/>
      <c r="C46" s="135">
        <v>563</v>
      </c>
      <c r="D46" s="135" t="s">
        <v>332</v>
      </c>
      <c r="E46" s="248" t="s">
        <v>332</v>
      </c>
      <c r="F46" s="134">
        <v>563</v>
      </c>
      <c r="G46" s="134">
        <v>111.5</v>
      </c>
      <c r="H46" s="134">
        <v>451.5</v>
      </c>
      <c r="I46" s="136">
        <v>561.8</v>
      </c>
      <c r="J46" s="283">
        <v>213</v>
      </c>
      <c r="K46" s="134">
        <v>1.2</v>
      </c>
      <c r="L46" s="137" t="s">
        <v>332</v>
      </c>
      <c r="M46" s="137" t="s">
        <v>332</v>
      </c>
      <c r="N46" s="137" t="s">
        <v>332</v>
      </c>
      <c r="O46" s="137">
        <v>0.9</v>
      </c>
      <c r="P46" s="136">
        <v>20.5</v>
      </c>
      <c r="Q46" s="136">
        <v>90.1</v>
      </c>
      <c r="R46" s="136">
        <v>9.8</v>
      </c>
      <c r="S46" s="136">
        <v>43.6</v>
      </c>
      <c r="T46" s="136">
        <v>398.1</v>
      </c>
      <c r="U46" s="136">
        <v>28.8</v>
      </c>
      <c r="V46" s="136">
        <v>451.5</v>
      </c>
      <c r="W46" s="136">
        <f t="shared" si="6"/>
        <v>111.49999999999999</v>
      </c>
      <c r="X46" s="136">
        <v>1.1</v>
      </c>
      <c r="Y46" s="134">
        <v>110.1</v>
      </c>
      <c r="Z46" s="134">
        <v>0.3</v>
      </c>
      <c r="AA46" s="255" t="s">
        <v>332</v>
      </c>
      <c r="AB46" s="255" t="s">
        <v>332</v>
      </c>
      <c r="AC46" s="1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7.25" customHeight="1">
      <c r="A47" s="369" t="s">
        <v>31</v>
      </c>
      <c r="B47" s="370"/>
      <c r="C47" s="135">
        <v>571.3</v>
      </c>
      <c r="D47" s="135">
        <v>5.1</v>
      </c>
      <c r="E47" s="135" t="s">
        <v>332</v>
      </c>
      <c r="F47" s="134">
        <v>566.2</v>
      </c>
      <c r="G47" s="134">
        <v>334.9</v>
      </c>
      <c r="H47" s="134">
        <v>231.3</v>
      </c>
      <c r="I47" s="136">
        <v>561</v>
      </c>
      <c r="J47" s="283">
        <v>372</v>
      </c>
      <c r="K47" s="134">
        <v>3.2</v>
      </c>
      <c r="L47" s="24">
        <v>5</v>
      </c>
      <c r="M47" s="286">
        <v>2</v>
      </c>
      <c r="N47" s="132" t="s">
        <v>332</v>
      </c>
      <c r="O47" s="24">
        <v>0.7</v>
      </c>
      <c r="P47" s="136">
        <v>240.1</v>
      </c>
      <c r="Q47" s="136">
        <v>94.1</v>
      </c>
      <c r="R47" s="136">
        <v>7.8</v>
      </c>
      <c r="S47" s="136">
        <v>78.4</v>
      </c>
      <c r="T47" s="136">
        <v>145.1</v>
      </c>
      <c r="U47" s="136">
        <v>38.9</v>
      </c>
      <c r="V47" s="136">
        <v>249.7</v>
      </c>
      <c r="W47" s="136">
        <f t="shared" si="6"/>
        <v>316.5</v>
      </c>
      <c r="X47" s="136">
        <v>9.4</v>
      </c>
      <c r="Y47" s="134" t="s">
        <v>332</v>
      </c>
      <c r="Z47" s="134">
        <v>307.1</v>
      </c>
      <c r="AA47" s="255" t="s">
        <v>332</v>
      </c>
      <c r="AB47" s="255" t="s">
        <v>332</v>
      </c>
      <c r="AC47" s="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29" ht="17.25" customHeight="1">
      <c r="A48" s="394" t="s">
        <v>32</v>
      </c>
      <c r="B48" s="370"/>
      <c r="C48" s="135">
        <v>436</v>
      </c>
      <c r="D48" s="135">
        <v>10.8</v>
      </c>
      <c r="E48" s="135">
        <v>0.2</v>
      </c>
      <c r="F48" s="135">
        <v>425</v>
      </c>
      <c r="G48" s="135">
        <v>98.9</v>
      </c>
      <c r="H48" s="135">
        <v>326.1</v>
      </c>
      <c r="I48" s="135">
        <v>422.9</v>
      </c>
      <c r="J48" s="283">
        <v>211</v>
      </c>
      <c r="K48" s="135">
        <v>2.1</v>
      </c>
      <c r="L48" s="137">
        <v>1</v>
      </c>
      <c r="M48" s="137">
        <v>0</v>
      </c>
      <c r="N48" s="135" t="s">
        <v>332</v>
      </c>
      <c r="O48" s="137">
        <v>0.5</v>
      </c>
      <c r="P48" s="135">
        <v>24.2</v>
      </c>
      <c r="Q48" s="135">
        <v>74.2</v>
      </c>
      <c r="R48" s="135">
        <v>0.2</v>
      </c>
      <c r="S48" s="135">
        <v>118.4</v>
      </c>
      <c r="T48" s="135">
        <v>207.5</v>
      </c>
      <c r="U48" s="135">
        <v>89.1</v>
      </c>
      <c r="V48" s="135">
        <v>351</v>
      </c>
      <c r="W48" s="135">
        <f t="shared" si="6"/>
        <v>74</v>
      </c>
      <c r="X48" s="135">
        <v>12.2</v>
      </c>
      <c r="Y48" s="135">
        <v>2.2</v>
      </c>
      <c r="Z48" s="135">
        <v>59.6</v>
      </c>
      <c r="AA48" s="255" t="s">
        <v>332</v>
      </c>
      <c r="AB48" s="255" t="s">
        <v>332</v>
      </c>
      <c r="AC48" s="18"/>
    </row>
    <row r="49" spans="1:29" ht="17.25" customHeight="1">
      <c r="A49" s="394" t="s">
        <v>47</v>
      </c>
      <c r="B49" s="370"/>
      <c r="C49" s="135">
        <v>336.1</v>
      </c>
      <c r="D49" s="135" t="s">
        <v>332</v>
      </c>
      <c r="E49" s="135" t="s">
        <v>332</v>
      </c>
      <c r="F49" s="135">
        <v>336.1</v>
      </c>
      <c r="G49" s="135">
        <v>42.1</v>
      </c>
      <c r="H49" s="135">
        <v>294</v>
      </c>
      <c r="I49" s="135">
        <v>334.9</v>
      </c>
      <c r="J49" s="283">
        <v>138</v>
      </c>
      <c r="K49" s="135">
        <v>1.2</v>
      </c>
      <c r="L49" s="137" t="s">
        <v>332</v>
      </c>
      <c r="M49" s="137" t="s">
        <v>332</v>
      </c>
      <c r="N49" s="137" t="s">
        <v>332</v>
      </c>
      <c r="O49" s="137" t="s">
        <v>332</v>
      </c>
      <c r="P49" s="135">
        <v>17.6</v>
      </c>
      <c r="Q49" s="135">
        <v>24.5</v>
      </c>
      <c r="R49" s="135" t="s">
        <v>332</v>
      </c>
      <c r="S49" s="135">
        <v>32.1</v>
      </c>
      <c r="T49" s="135">
        <v>261.4</v>
      </c>
      <c r="U49" s="135">
        <v>77.4</v>
      </c>
      <c r="V49" s="135">
        <v>203</v>
      </c>
      <c r="W49" s="135">
        <f t="shared" si="6"/>
        <v>133.1</v>
      </c>
      <c r="X49" s="135">
        <v>1.8</v>
      </c>
      <c r="Y49" s="135">
        <v>1.1</v>
      </c>
      <c r="Z49" s="135">
        <v>130.2</v>
      </c>
      <c r="AA49" s="255" t="s">
        <v>332</v>
      </c>
      <c r="AB49" s="255" t="s">
        <v>332</v>
      </c>
      <c r="AC49" s="18"/>
    </row>
    <row r="50" spans="1:28" ht="17.25" customHeight="1">
      <c r="A50" s="394" t="s">
        <v>33</v>
      </c>
      <c r="B50" s="370"/>
      <c r="C50" s="135">
        <v>349.8</v>
      </c>
      <c r="D50" s="135">
        <v>4.1</v>
      </c>
      <c r="E50" s="135">
        <v>1.8</v>
      </c>
      <c r="F50" s="135">
        <v>343.9</v>
      </c>
      <c r="G50" s="135">
        <v>171.9</v>
      </c>
      <c r="H50" s="135">
        <v>172</v>
      </c>
      <c r="I50" s="135">
        <v>341.6</v>
      </c>
      <c r="J50" s="283">
        <v>224</v>
      </c>
      <c r="K50" s="135">
        <v>2.2</v>
      </c>
      <c r="L50" s="137">
        <v>1</v>
      </c>
      <c r="M50" s="137">
        <v>0.1</v>
      </c>
      <c r="N50" s="137">
        <v>0</v>
      </c>
      <c r="O50" s="137">
        <v>0.8</v>
      </c>
      <c r="P50" s="135">
        <v>101.7</v>
      </c>
      <c r="Q50" s="135">
        <v>69.4</v>
      </c>
      <c r="R50" s="135">
        <v>5.9</v>
      </c>
      <c r="S50" s="135">
        <v>78.9</v>
      </c>
      <c r="T50" s="135">
        <v>87.2</v>
      </c>
      <c r="U50" s="135">
        <v>54.7</v>
      </c>
      <c r="V50" s="135">
        <v>187.8</v>
      </c>
      <c r="W50" s="135">
        <f t="shared" si="6"/>
        <v>156.1</v>
      </c>
      <c r="X50" s="135">
        <v>4.8</v>
      </c>
      <c r="Y50" s="135">
        <v>2.8</v>
      </c>
      <c r="Z50" s="135">
        <v>148.5</v>
      </c>
      <c r="AA50" s="255" t="s">
        <v>332</v>
      </c>
      <c r="AB50" s="255" t="s">
        <v>332</v>
      </c>
    </row>
    <row r="51" spans="1:28" ht="17.25" customHeight="1">
      <c r="A51" s="394" t="s">
        <v>34</v>
      </c>
      <c r="B51" s="370"/>
      <c r="C51" s="135">
        <v>257.5</v>
      </c>
      <c r="D51" s="135">
        <v>0.7</v>
      </c>
      <c r="E51" s="135" t="s">
        <v>332</v>
      </c>
      <c r="F51" s="135">
        <v>256.8</v>
      </c>
      <c r="G51" s="135">
        <v>106.6</v>
      </c>
      <c r="H51" s="135">
        <v>150.2</v>
      </c>
      <c r="I51" s="135">
        <v>255.7</v>
      </c>
      <c r="J51" s="283">
        <v>172</v>
      </c>
      <c r="K51" s="135">
        <v>1.1</v>
      </c>
      <c r="L51" s="137" t="s">
        <v>332</v>
      </c>
      <c r="M51" s="137" t="s">
        <v>332</v>
      </c>
      <c r="N51" s="137" t="s">
        <v>332</v>
      </c>
      <c r="O51" s="137">
        <v>3.1</v>
      </c>
      <c r="P51" s="135">
        <v>30.7</v>
      </c>
      <c r="Q51" s="135">
        <v>72.8</v>
      </c>
      <c r="R51" s="135">
        <v>3.9</v>
      </c>
      <c r="S51" s="135">
        <v>81.9</v>
      </c>
      <c r="T51" s="135">
        <v>64.4</v>
      </c>
      <c r="U51" s="135">
        <v>33.6</v>
      </c>
      <c r="V51" s="135">
        <v>152.6</v>
      </c>
      <c r="W51" s="135">
        <f t="shared" si="6"/>
        <v>104.2</v>
      </c>
      <c r="X51" s="135">
        <v>1.1</v>
      </c>
      <c r="Y51" s="135">
        <v>2.1</v>
      </c>
      <c r="Z51" s="135">
        <v>101</v>
      </c>
      <c r="AA51" s="255" t="s">
        <v>332</v>
      </c>
      <c r="AB51" s="255" t="s">
        <v>332</v>
      </c>
    </row>
    <row r="52" spans="1:28" ht="17.25" customHeight="1">
      <c r="A52" s="369" t="s">
        <v>35</v>
      </c>
      <c r="B52" s="370"/>
      <c r="C52" s="135">
        <v>924.8</v>
      </c>
      <c r="D52" s="135">
        <v>13.7</v>
      </c>
      <c r="E52" s="135" t="s">
        <v>332</v>
      </c>
      <c r="F52" s="135">
        <v>911.1</v>
      </c>
      <c r="G52" s="135">
        <v>150.1</v>
      </c>
      <c r="H52" s="135">
        <v>761</v>
      </c>
      <c r="I52" s="135">
        <v>908.8</v>
      </c>
      <c r="J52" s="283">
        <v>678</v>
      </c>
      <c r="K52" s="135">
        <v>2.3</v>
      </c>
      <c r="L52" s="137" t="s">
        <v>332</v>
      </c>
      <c r="M52" s="137" t="s">
        <v>332</v>
      </c>
      <c r="N52" s="137" t="s">
        <v>332</v>
      </c>
      <c r="O52" s="137" t="s">
        <v>332</v>
      </c>
      <c r="P52" s="135">
        <v>63.6</v>
      </c>
      <c r="Q52" s="135">
        <v>86.5</v>
      </c>
      <c r="R52" s="135">
        <v>3.1</v>
      </c>
      <c r="S52" s="135">
        <v>3.8</v>
      </c>
      <c r="T52" s="135">
        <v>754.1</v>
      </c>
      <c r="U52" s="135">
        <v>679.3</v>
      </c>
      <c r="V52" s="135">
        <v>722.4</v>
      </c>
      <c r="W52" s="135">
        <f t="shared" si="6"/>
        <v>188.7</v>
      </c>
      <c r="X52" s="135" t="s">
        <v>332</v>
      </c>
      <c r="Y52" s="135" t="s">
        <v>332</v>
      </c>
      <c r="Z52" s="135">
        <v>188.7</v>
      </c>
      <c r="AA52" s="255" t="s">
        <v>332</v>
      </c>
      <c r="AB52" s="255" t="s">
        <v>332</v>
      </c>
    </row>
    <row r="53" spans="1:28" ht="17.25" customHeight="1">
      <c r="A53" s="373"/>
      <c r="B53" s="374"/>
      <c r="C53" s="135"/>
      <c r="D53" s="135"/>
      <c r="E53" s="135"/>
      <c r="F53" s="135"/>
      <c r="G53" s="135"/>
      <c r="H53" s="135"/>
      <c r="I53" s="135"/>
      <c r="J53" s="283"/>
      <c r="K53" s="135"/>
      <c r="L53" s="137"/>
      <c r="M53" s="137"/>
      <c r="N53" s="137"/>
      <c r="O53" s="137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255" t="s">
        <v>354</v>
      </c>
      <c r="AB53" s="255" t="s">
        <v>354</v>
      </c>
    </row>
    <row r="54" spans="1:28" ht="17.25" customHeight="1">
      <c r="A54" s="369" t="s">
        <v>36</v>
      </c>
      <c r="B54" s="370"/>
      <c r="C54" s="135">
        <v>90.3</v>
      </c>
      <c r="D54" s="135">
        <v>7.8</v>
      </c>
      <c r="E54" s="135">
        <v>0.1</v>
      </c>
      <c r="F54" s="135">
        <v>82.4</v>
      </c>
      <c r="G54" s="135">
        <v>41.4</v>
      </c>
      <c r="H54" s="135">
        <v>41</v>
      </c>
      <c r="I54" s="135">
        <v>81.5</v>
      </c>
      <c r="J54" s="283">
        <v>68</v>
      </c>
      <c r="K54" s="135">
        <v>0.9</v>
      </c>
      <c r="L54" s="137" t="s">
        <v>332</v>
      </c>
      <c r="M54" s="137" t="s">
        <v>332</v>
      </c>
      <c r="N54" s="137" t="s">
        <v>332</v>
      </c>
      <c r="O54" s="137" t="s">
        <v>332</v>
      </c>
      <c r="P54" s="135">
        <v>11.1</v>
      </c>
      <c r="Q54" s="135">
        <v>30.3</v>
      </c>
      <c r="R54" s="135" t="s">
        <v>332</v>
      </c>
      <c r="S54" s="135">
        <v>8</v>
      </c>
      <c r="T54" s="135">
        <v>33</v>
      </c>
      <c r="U54" s="135">
        <v>11.1</v>
      </c>
      <c r="V54" s="135">
        <v>48.2</v>
      </c>
      <c r="W54" s="135">
        <f aca="true" t="shared" si="7" ref="W54:W61">SUM(X54:Z54)</f>
        <v>34.199999999999996</v>
      </c>
      <c r="X54" s="135">
        <v>0.9</v>
      </c>
      <c r="Y54" s="135" t="s">
        <v>332</v>
      </c>
      <c r="Z54" s="135">
        <v>33.3</v>
      </c>
      <c r="AA54" s="255" t="s">
        <v>332</v>
      </c>
      <c r="AB54" s="255" t="s">
        <v>332</v>
      </c>
    </row>
    <row r="55" spans="1:28" ht="17.25" customHeight="1">
      <c r="A55" s="369" t="s">
        <v>37</v>
      </c>
      <c r="B55" s="370"/>
      <c r="C55" s="135">
        <v>461.9</v>
      </c>
      <c r="D55" s="135">
        <v>0.9</v>
      </c>
      <c r="E55" s="135" t="s">
        <v>332</v>
      </c>
      <c r="F55" s="135">
        <v>461</v>
      </c>
      <c r="G55" s="135">
        <v>205</v>
      </c>
      <c r="H55" s="135">
        <v>256</v>
      </c>
      <c r="I55" s="135">
        <v>459.7</v>
      </c>
      <c r="J55" s="283">
        <v>304</v>
      </c>
      <c r="K55" s="135">
        <v>1.3</v>
      </c>
      <c r="L55" s="137" t="s">
        <v>332</v>
      </c>
      <c r="M55" s="137" t="s">
        <v>332</v>
      </c>
      <c r="N55" s="137" t="s">
        <v>332</v>
      </c>
      <c r="O55" s="137">
        <v>2.3</v>
      </c>
      <c r="P55" s="135">
        <v>143.1</v>
      </c>
      <c r="Q55" s="135">
        <v>59.6</v>
      </c>
      <c r="R55" s="135">
        <v>2.2</v>
      </c>
      <c r="S55" s="135">
        <v>82.9</v>
      </c>
      <c r="T55" s="135">
        <v>170.9</v>
      </c>
      <c r="U55" s="135">
        <v>44.1</v>
      </c>
      <c r="V55" s="135">
        <v>275.6</v>
      </c>
      <c r="W55" s="135">
        <f t="shared" si="7"/>
        <v>185.39999999999998</v>
      </c>
      <c r="X55" s="135">
        <v>0.7</v>
      </c>
      <c r="Y55" s="135">
        <v>78.6</v>
      </c>
      <c r="Z55" s="135">
        <v>106.1</v>
      </c>
      <c r="AA55" s="255" t="s">
        <v>332</v>
      </c>
      <c r="AB55" s="255" t="s">
        <v>332</v>
      </c>
    </row>
    <row r="56" spans="1:28" ht="17.25" customHeight="1">
      <c r="A56" s="369" t="s">
        <v>38</v>
      </c>
      <c r="B56" s="370"/>
      <c r="C56" s="135">
        <v>740.5</v>
      </c>
      <c r="D56" s="135">
        <v>2.7</v>
      </c>
      <c r="E56" s="135">
        <v>8.7</v>
      </c>
      <c r="F56" s="135">
        <v>729.1</v>
      </c>
      <c r="G56" s="135">
        <v>220.6</v>
      </c>
      <c r="H56" s="135">
        <v>508.5</v>
      </c>
      <c r="I56" s="135">
        <v>725.5</v>
      </c>
      <c r="J56" s="283">
        <v>535</v>
      </c>
      <c r="K56" s="135">
        <v>3.5</v>
      </c>
      <c r="L56" s="137">
        <v>1</v>
      </c>
      <c r="M56" s="137">
        <v>0.1</v>
      </c>
      <c r="N56" s="137" t="s">
        <v>332</v>
      </c>
      <c r="O56" s="137">
        <v>0.1</v>
      </c>
      <c r="P56" s="135">
        <v>86.5</v>
      </c>
      <c r="Q56" s="135">
        <v>134</v>
      </c>
      <c r="R56" s="135">
        <v>15</v>
      </c>
      <c r="S56" s="135">
        <v>123.1</v>
      </c>
      <c r="T56" s="135">
        <v>370.4</v>
      </c>
      <c r="U56" s="135">
        <v>164.6</v>
      </c>
      <c r="V56" s="135">
        <v>457.7</v>
      </c>
      <c r="W56" s="135">
        <f t="shared" si="7"/>
        <v>271.4</v>
      </c>
      <c r="X56" s="135">
        <v>2.1</v>
      </c>
      <c r="Y56" s="135">
        <v>110.6</v>
      </c>
      <c r="Z56" s="135">
        <v>158.7</v>
      </c>
      <c r="AA56" s="255" t="s">
        <v>332</v>
      </c>
      <c r="AB56" s="255" t="s">
        <v>332</v>
      </c>
    </row>
    <row r="57" spans="1:28" ht="17.25" customHeight="1">
      <c r="A57" s="369" t="s">
        <v>39</v>
      </c>
      <c r="B57" s="370"/>
      <c r="C57" s="135">
        <v>510.2</v>
      </c>
      <c r="D57" s="135">
        <v>2.2</v>
      </c>
      <c r="E57" s="135" t="s">
        <v>332</v>
      </c>
      <c r="F57" s="135">
        <v>508</v>
      </c>
      <c r="G57" s="135">
        <v>274</v>
      </c>
      <c r="H57" s="135">
        <v>234</v>
      </c>
      <c r="I57" s="135">
        <v>505.9</v>
      </c>
      <c r="J57" s="283">
        <v>189</v>
      </c>
      <c r="K57" s="135">
        <v>1.9</v>
      </c>
      <c r="L57" s="137">
        <v>3</v>
      </c>
      <c r="M57" s="137">
        <v>0.2</v>
      </c>
      <c r="N57" s="137">
        <v>4.3</v>
      </c>
      <c r="O57" s="137">
        <v>3.7</v>
      </c>
      <c r="P57" s="135">
        <v>83.9</v>
      </c>
      <c r="Q57" s="135">
        <v>182.1</v>
      </c>
      <c r="R57" s="135">
        <v>14.1</v>
      </c>
      <c r="S57" s="135">
        <v>45.2</v>
      </c>
      <c r="T57" s="135">
        <v>174.7</v>
      </c>
      <c r="U57" s="135">
        <v>48.9</v>
      </c>
      <c r="V57" s="135">
        <v>237.1</v>
      </c>
      <c r="W57" s="135">
        <f t="shared" si="7"/>
        <v>270.9</v>
      </c>
      <c r="X57" s="135">
        <v>6.2</v>
      </c>
      <c r="Y57" s="135">
        <v>43.3</v>
      </c>
      <c r="Z57" s="135">
        <v>221.4</v>
      </c>
      <c r="AA57" s="255" t="s">
        <v>332</v>
      </c>
      <c r="AB57" s="255" t="s">
        <v>332</v>
      </c>
    </row>
    <row r="58" spans="1:28" ht="17.25" customHeight="1">
      <c r="A58" s="369" t="s">
        <v>40</v>
      </c>
      <c r="B58" s="370"/>
      <c r="C58" s="135">
        <v>668.1</v>
      </c>
      <c r="D58" s="135">
        <v>11.2</v>
      </c>
      <c r="E58" s="135" t="s">
        <v>332</v>
      </c>
      <c r="F58" s="135">
        <v>656.9</v>
      </c>
      <c r="G58" s="135">
        <v>276.8</v>
      </c>
      <c r="H58" s="135">
        <v>380.1</v>
      </c>
      <c r="I58" s="135">
        <v>653.6</v>
      </c>
      <c r="J58" s="283">
        <v>369</v>
      </c>
      <c r="K58" s="135">
        <v>3.3</v>
      </c>
      <c r="L58" s="137" t="s">
        <v>332</v>
      </c>
      <c r="M58" s="137" t="s">
        <v>332</v>
      </c>
      <c r="N58" s="137" t="s">
        <v>332</v>
      </c>
      <c r="O58" s="137" t="s">
        <v>332</v>
      </c>
      <c r="P58" s="135">
        <v>68.9</v>
      </c>
      <c r="Q58" s="135">
        <v>207.9</v>
      </c>
      <c r="R58" s="135">
        <v>11.5</v>
      </c>
      <c r="S58" s="135">
        <v>181.9</v>
      </c>
      <c r="T58" s="135">
        <v>186.7</v>
      </c>
      <c r="U58" s="135">
        <v>57.3</v>
      </c>
      <c r="V58" s="135">
        <v>337.8</v>
      </c>
      <c r="W58" s="135">
        <f t="shared" si="7"/>
        <v>319.1</v>
      </c>
      <c r="X58" s="135">
        <v>2.3</v>
      </c>
      <c r="Y58" s="135">
        <v>15.5</v>
      </c>
      <c r="Z58" s="135">
        <v>301.3</v>
      </c>
      <c r="AA58" s="255" t="s">
        <v>332</v>
      </c>
      <c r="AB58" s="255" t="s">
        <v>332</v>
      </c>
    </row>
    <row r="59" spans="1:28" ht="17.25" customHeight="1">
      <c r="A59" s="369" t="s">
        <v>41</v>
      </c>
      <c r="B59" s="370"/>
      <c r="C59" s="135">
        <v>705.5</v>
      </c>
      <c r="D59" s="135">
        <v>1.6</v>
      </c>
      <c r="E59" s="135" t="s">
        <v>332</v>
      </c>
      <c r="F59" s="135">
        <v>703.9</v>
      </c>
      <c r="G59" s="135">
        <v>183.1</v>
      </c>
      <c r="H59" s="135">
        <v>520.8</v>
      </c>
      <c r="I59" s="135">
        <v>701.3</v>
      </c>
      <c r="J59" s="283">
        <v>429</v>
      </c>
      <c r="K59" s="135">
        <v>2.5</v>
      </c>
      <c r="L59" s="137">
        <v>3</v>
      </c>
      <c r="M59" s="137">
        <v>0.1</v>
      </c>
      <c r="N59" s="137" t="s">
        <v>332</v>
      </c>
      <c r="O59" s="137" t="s">
        <v>332</v>
      </c>
      <c r="P59" s="135">
        <v>57.8</v>
      </c>
      <c r="Q59" s="135">
        <v>125.3</v>
      </c>
      <c r="R59" s="135">
        <v>4.3</v>
      </c>
      <c r="S59" s="135">
        <v>254.2</v>
      </c>
      <c r="T59" s="135">
        <v>262.3</v>
      </c>
      <c r="U59" s="135">
        <v>111.8</v>
      </c>
      <c r="V59" s="135">
        <v>417.7</v>
      </c>
      <c r="W59" s="135">
        <f t="shared" si="7"/>
        <v>286.2</v>
      </c>
      <c r="X59" s="135">
        <v>2.5</v>
      </c>
      <c r="Y59" s="135">
        <v>54.1</v>
      </c>
      <c r="Z59" s="135">
        <v>229.6</v>
      </c>
      <c r="AA59" s="255" t="s">
        <v>332</v>
      </c>
      <c r="AB59" s="255" t="s">
        <v>332</v>
      </c>
    </row>
    <row r="60" spans="1:28" ht="19.5" customHeight="1">
      <c r="A60" s="369" t="s">
        <v>42</v>
      </c>
      <c r="B60" s="370"/>
      <c r="C60" s="135">
        <v>719.2</v>
      </c>
      <c r="D60" s="135">
        <v>10.9</v>
      </c>
      <c r="E60" s="135">
        <v>3.6</v>
      </c>
      <c r="F60" s="135">
        <v>704.7</v>
      </c>
      <c r="G60" s="135">
        <v>89.4</v>
      </c>
      <c r="H60" s="135">
        <v>615.3</v>
      </c>
      <c r="I60" s="135">
        <v>700.6</v>
      </c>
      <c r="J60" s="283">
        <v>433</v>
      </c>
      <c r="K60" s="135">
        <v>3.7</v>
      </c>
      <c r="L60" s="137">
        <v>3</v>
      </c>
      <c r="M60" s="137">
        <v>0.4</v>
      </c>
      <c r="N60" s="135">
        <v>0.1</v>
      </c>
      <c r="O60" s="137">
        <v>0.5</v>
      </c>
      <c r="P60" s="135">
        <v>30</v>
      </c>
      <c r="Q60" s="135">
        <v>58.8</v>
      </c>
      <c r="R60" s="135">
        <v>9.4</v>
      </c>
      <c r="S60" s="135">
        <v>163.1</v>
      </c>
      <c r="T60" s="135">
        <v>442.8</v>
      </c>
      <c r="U60" s="135">
        <v>139.9</v>
      </c>
      <c r="V60" s="135">
        <v>495.9</v>
      </c>
      <c r="W60" s="135">
        <f t="shared" si="7"/>
        <v>208.79999999999998</v>
      </c>
      <c r="X60" s="135">
        <v>11</v>
      </c>
      <c r="Y60" s="135">
        <v>1.1</v>
      </c>
      <c r="Z60" s="135">
        <v>196.7</v>
      </c>
      <c r="AA60" s="255" t="s">
        <v>332</v>
      </c>
      <c r="AB60" s="255" t="s">
        <v>332</v>
      </c>
    </row>
    <row r="61" spans="1:28" ht="19.5" customHeight="1">
      <c r="A61" s="371" t="s">
        <v>43</v>
      </c>
      <c r="B61" s="372"/>
      <c r="C61" s="262">
        <v>105</v>
      </c>
      <c r="D61" s="138" t="s">
        <v>332</v>
      </c>
      <c r="E61" s="259">
        <v>0.4</v>
      </c>
      <c r="F61" s="138">
        <v>104.6</v>
      </c>
      <c r="G61" s="138">
        <v>3.4</v>
      </c>
      <c r="H61" s="138">
        <v>101.2</v>
      </c>
      <c r="I61" s="138">
        <v>104.2</v>
      </c>
      <c r="J61" s="285">
        <v>44</v>
      </c>
      <c r="K61" s="138">
        <v>0.4</v>
      </c>
      <c r="L61" s="138">
        <v>2</v>
      </c>
      <c r="M61" s="138">
        <v>0</v>
      </c>
      <c r="N61" s="138" t="s">
        <v>332</v>
      </c>
      <c r="O61" s="138">
        <v>0</v>
      </c>
      <c r="P61" s="140">
        <v>2.6</v>
      </c>
      <c r="Q61" s="140">
        <v>0.8</v>
      </c>
      <c r="R61" s="140">
        <v>4.6</v>
      </c>
      <c r="S61" s="140">
        <v>52.1</v>
      </c>
      <c r="T61" s="140">
        <v>44.5</v>
      </c>
      <c r="U61" s="140">
        <v>0.6</v>
      </c>
      <c r="V61" s="140">
        <v>38.9</v>
      </c>
      <c r="W61" s="140">
        <f t="shared" si="7"/>
        <v>65.7</v>
      </c>
      <c r="X61" s="140">
        <v>1.3</v>
      </c>
      <c r="Y61" s="140">
        <v>0.1</v>
      </c>
      <c r="Z61" s="140">
        <v>64.3</v>
      </c>
      <c r="AA61" s="140" t="s">
        <v>332</v>
      </c>
      <c r="AB61" s="140" t="s">
        <v>332</v>
      </c>
    </row>
    <row r="62" spans="1:21" ht="14.25">
      <c r="A62" s="27" t="s">
        <v>258</v>
      </c>
      <c r="B62" s="18"/>
      <c r="U62" s="134"/>
    </row>
  </sheetData>
  <sheetProtection/>
  <mergeCells count="108">
    <mergeCell ref="A14:C14"/>
    <mergeCell ref="A3:AB3"/>
    <mergeCell ref="A5:AB5"/>
    <mergeCell ref="A7:AB7"/>
    <mergeCell ref="A33:AB33"/>
    <mergeCell ref="AA35:AB36"/>
    <mergeCell ref="F35:F39"/>
    <mergeCell ref="C35:C39"/>
    <mergeCell ref="G9:Z9"/>
    <mergeCell ref="AA11:AA13"/>
    <mergeCell ref="AA37:AA39"/>
    <mergeCell ref="AB37:AB39"/>
    <mergeCell ref="T38:T39"/>
    <mergeCell ref="W38:W39"/>
    <mergeCell ref="Q38:Q39"/>
    <mergeCell ref="V36:Z36"/>
    <mergeCell ref="R37:U37"/>
    <mergeCell ref="V37:V39"/>
    <mergeCell ref="W37:Z37"/>
    <mergeCell ref="X38:X39"/>
    <mergeCell ref="A9:C13"/>
    <mergeCell ref="D9:D13"/>
    <mergeCell ref="E9:E13"/>
    <mergeCell ref="F9:F13"/>
    <mergeCell ref="G35:Z35"/>
    <mergeCell ref="AB11:AB13"/>
    <mergeCell ref="AA9:AB10"/>
    <mergeCell ref="M12:M13"/>
    <mergeCell ref="G10:H10"/>
    <mergeCell ref="G11:G13"/>
    <mergeCell ref="H11:H13"/>
    <mergeCell ref="J11:K11"/>
    <mergeCell ref="L11:M11"/>
    <mergeCell ref="L12:L13"/>
    <mergeCell ref="N10:U10"/>
    <mergeCell ref="B24:C24"/>
    <mergeCell ref="I11:I13"/>
    <mergeCell ref="I10:M10"/>
    <mergeCell ref="N11:Q11"/>
    <mergeCell ref="N12:N13"/>
    <mergeCell ref="A22:A24"/>
    <mergeCell ref="B22:C22"/>
    <mergeCell ref="B23:C23"/>
    <mergeCell ref="B20:C20"/>
    <mergeCell ref="A16:A20"/>
    <mergeCell ref="B16:C16"/>
    <mergeCell ref="B17:C17"/>
    <mergeCell ref="B18:C18"/>
    <mergeCell ref="B19:C19"/>
    <mergeCell ref="A51:B51"/>
    <mergeCell ref="H37:H39"/>
    <mergeCell ref="A43:B43"/>
    <mergeCell ref="A49:B49"/>
    <mergeCell ref="A50:B50"/>
    <mergeCell ref="A45:B45"/>
    <mergeCell ref="A48:B48"/>
    <mergeCell ref="A46:B46"/>
    <mergeCell ref="A47:B47"/>
    <mergeCell ref="A44:B44"/>
    <mergeCell ref="A52:B52"/>
    <mergeCell ref="R38:R39"/>
    <mergeCell ref="S38:S39"/>
    <mergeCell ref="I37:I39"/>
    <mergeCell ref="J37:K37"/>
    <mergeCell ref="L37:M37"/>
    <mergeCell ref="N37:Q37"/>
    <mergeCell ref="J38:J39"/>
    <mergeCell ref="K38:K39"/>
    <mergeCell ref="D35:D39"/>
    <mergeCell ref="O12:O13"/>
    <mergeCell ref="P12:P13"/>
    <mergeCell ref="Q12:Q13"/>
    <mergeCell ref="J12:J13"/>
    <mergeCell ref="K12:K13"/>
    <mergeCell ref="V10:Z10"/>
    <mergeCell ref="W11:Z11"/>
    <mergeCell ref="S12:S13"/>
    <mergeCell ref="T12:T13"/>
    <mergeCell ref="V11:V13"/>
    <mergeCell ref="R11:U11"/>
    <mergeCell ref="R12:R13"/>
    <mergeCell ref="W12:W13"/>
    <mergeCell ref="X12:X13"/>
    <mergeCell ref="Y12:Z12"/>
    <mergeCell ref="Y38:Z38"/>
    <mergeCell ref="A40:B40"/>
    <mergeCell ref="A41:B41"/>
    <mergeCell ref="A42:B42"/>
    <mergeCell ref="O38:O39"/>
    <mergeCell ref="A35:B39"/>
    <mergeCell ref="E35:E39"/>
    <mergeCell ref="G36:H36"/>
    <mergeCell ref="G37:G39"/>
    <mergeCell ref="A60:B60"/>
    <mergeCell ref="A61:B61"/>
    <mergeCell ref="A53:B53"/>
    <mergeCell ref="A56:B56"/>
    <mergeCell ref="A57:B57"/>
    <mergeCell ref="A58:B58"/>
    <mergeCell ref="A59:B59"/>
    <mergeCell ref="A54:B54"/>
    <mergeCell ref="A55:B55"/>
    <mergeCell ref="P38:P39"/>
    <mergeCell ref="I36:M36"/>
    <mergeCell ref="N36:U36"/>
    <mergeCell ref="L38:L39"/>
    <mergeCell ref="M38:M39"/>
    <mergeCell ref="N38:N39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A5" sqref="A5:AB5"/>
    </sheetView>
  </sheetViews>
  <sheetFormatPr defaultColWidth="9.00390625" defaultRowHeight="18.75" customHeight="1"/>
  <cols>
    <col min="1" max="1" width="4.25390625" style="27" customWidth="1"/>
    <col min="2" max="2" width="13.625" style="27" customWidth="1"/>
    <col min="3" max="5" width="14.625" style="27" customWidth="1"/>
    <col min="6" max="6" width="13.625" style="27" customWidth="1"/>
    <col min="7" max="7" width="11.875" style="27" customWidth="1"/>
    <col min="8" max="8" width="12.75390625" style="27" customWidth="1"/>
    <col min="9" max="9" width="11.125" style="27" customWidth="1"/>
    <col min="10" max="10" width="11.50390625" style="27" customWidth="1"/>
    <col min="11" max="11" width="12.375" style="27" customWidth="1"/>
    <col min="12" max="12" width="11.75390625" style="27" customWidth="1"/>
    <col min="13" max="13" width="12.00390625" style="27" customWidth="1"/>
    <col min="14" max="14" width="11.875" style="27" customWidth="1"/>
    <col min="15" max="15" width="10.75390625" style="27" customWidth="1"/>
    <col min="16" max="16" width="11.625" style="27" customWidth="1"/>
    <col min="17" max="17" width="13.125" style="27" customWidth="1"/>
    <col min="18" max="18" width="12.875" style="27" customWidth="1"/>
    <col min="19" max="19" width="12.125" style="27" customWidth="1"/>
    <col min="20" max="16384" width="9.00390625" style="27" customWidth="1"/>
  </cols>
  <sheetData>
    <row r="1" spans="1:19" ht="18.75" customHeight="1">
      <c r="A1" s="274" t="s">
        <v>362</v>
      </c>
      <c r="N1" s="291"/>
      <c r="S1" s="275" t="s">
        <v>283</v>
      </c>
    </row>
    <row r="3" spans="1:19" ht="18.75" customHeight="1">
      <c r="A3" s="405" t="s">
        <v>363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1:19" ht="18.75" customHeight="1" thickBot="1">
      <c r="A4" s="120"/>
      <c r="B4" s="120"/>
      <c r="C4" s="18"/>
      <c r="D4" s="18"/>
      <c r="F4" s="18"/>
      <c r="G4" s="120"/>
      <c r="H4" s="120"/>
      <c r="I4" s="120"/>
      <c r="J4" s="120"/>
      <c r="K4" s="120"/>
      <c r="L4" s="120"/>
      <c r="M4" s="120"/>
      <c r="R4" s="408" t="s">
        <v>356</v>
      </c>
      <c r="S4" s="408"/>
    </row>
    <row r="5" spans="1:19" ht="18.75" customHeight="1">
      <c r="A5" s="373" t="s">
        <v>48</v>
      </c>
      <c r="B5" s="373"/>
      <c r="C5" s="397" t="s">
        <v>365</v>
      </c>
      <c r="D5" s="398"/>
      <c r="E5" s="398"/>
      <c r="F5" s="398"/>
      <c r="G5" s="398"/>
      <c r="H5" s="399"/>
      <c r="I5" s="398" t="s">
        <v>372</v>
      </c>
      <c r="J5" s="398"/>
      <c r="K5" s="398"/>
      <c r="L5" s="398"/>
      <c r="M5" s="398"/>
      <c r="N5" s="398"/>
      <c r="O5" s="398"/>
      <c r="P5" s="399"/>
      <c r="Q5" s="420" t="s">
        <v>373</v>
      </c>
      <c r="R5" s="421"/>
      <c r="S5" s="421"/>
    </row>
    <row r="6" spans="1:19" ht="18.75" customHeight="1">
      <c r="A6" s="373"/>
      <c r="B6" s="373"/>
      <c r="C6" s="419" t="s">
        <v>49</v>
      </c>
      <c r="D6" s="419"/>
      <c r="E6" s="419"/>
      <c r="F6" s="200" t="s">
        <v>202</v>
      </c>
      <c r="G6" s="200" t="s">
        <v>203</v>
      </c>
      <c r="H6" s="288"/>
      <c r="I6" s="414" t="s">
        <v>370</v>
      </c>
      <c r="J6" s="416"/>
      <c r="K6" s="416"/>
      <c r="L6" s="415"/>
      <c r="M6" s="416" t="s">
        <v>371</v>
      </c>
      <c r="N6" s="416"/>
      <c r="O6" s="416"/>
      <c r="P6" s="415"/>
      <c r="Q6" s="422"/>
      <c r="R6" s="373"/>
      <c r="S6" s="373"/>
    </row>
    <row r="7" spans="1:19" ht="18.75" customHeight="1">
      <c r="A7" s="373"/>
      <c r="B7" s="373"/>
      <c r="C7" s="409" t="s">
        <v>5</v>
      </c>
      <c r="D7" s="418" t="s">
        <v>192</v>
      </c>
      <c r="E7" s="418" t="s">
        <v>191</v>
      </c>
      <c r="F7" s="202"/>
      <c r="G7" s="202"/>
      <c r="H7" s="202" t="s">
        <v>196</v>
      </c>
      <c r="I7" s="413" t="s">
        <v>194</v>
      </c>
      <c r="J7" s="413"/>
      <c r="K7" s="414" t="s">
        <v>369</v>
      </c>
      <c r="L7" s="415"/>
      <c r="M7" s="413" t="s">
        <v>194</v>
      </c>
      <c r="N7" s="413"/>
      <c r="O7" s="414" t="s">
        <v>369</v>
      </c>
      <c r="P7" s="415"/>
      <c r="Q7" s="409" t="s">
        <v>5</v>
      </c>
      <c r="R7" s="409" t="s">
        <v>195</v>
      </c>
      <c r="S7" s="411" t="s">
        <v>357</v>
      </c>
    </row>
    <row r="8" spans="1:19" ht="18.75" customHeight="1">
      <c r="A8" s="417"/>
      <c r="B8" s="417"/>
      <c r="C8" s="410"/>
      <c r="D8" s="419"/>
      <c r="E8" s="419"/>
      <c r="F8" s="266" t="s">
        <v>364</v>
      </c>
      <c r="G8" s="266" t="s">
        <v>364</v>
      </c>
      <c r="H8" s="265"/>
      <c r="I8" s="201" t="s">
        <v>366</v>
      </c>
      <c r="J8" s="201" t="s">
        <v>204</v>
      </c>
      <c r="K8" s="201" t="s">
        <v>367</v>
      </c>
      <c r="L8" s="201" t="s">
        <v>204</v>
      </c>
      <c r="M8" s="201" t="s">
        <v>366</v>
      </c>
      <c r="N8" s="201" t="s">
        <v>204</v>
      </c>
      <c r="O8" s="201" t="s">
        <v>368</v>
      </c>
      <c r="P8" s="201" t="s">
        <v>193</v>
      </c>
      <c r="Q8" s="410"/>
      <c r="R8" s="410"/>
      <c r="S8" s="412"/>
    </row>
    <row r="9" spans="1:19" ht="18.75" customHeight="1">
      <c r="A9" s="375" t="s">
        <v>2</v>
      </c>
      <c r="B9" s="376"/>
      <c r="C9" s="293">
        <f aca="true" t="shared" si="0" ref="C9:S9">SUM(C11,C27,C40)</f>
        <v>97138</v>
      </c>
      <c r="D9" s="293">
        <f t="shared" si="0"/>
        <v>57871</v>
      </c>
      <c r="E9" s="293">
        <f t="shared" si="0"/>
        <v>39267</v>
      </c>
      <c r="F9" s="293">
        <f t="shared" si="0"/>
        <v>2913</v>
      </c>
      <c r="G9" s="294">
        <f t="shared" si="0"/>
        <v>3906</v>
      </c>
      <c r="H9" s="295">
        <f t="shared" si="0"/>
        <v>2732</v>
      </c>
      <c r="I9" s="295">
        <f t="shared" si="0"/>
        <v>33</v>
      </c>
      <c r="J9" s="295">
        <f t="shared" si="0"/>
        <v>180</v>
      </c>
      <c r="K9" s="295">
        <f t="shared" si="0"/>
        <v>72</v>
      </c>
      <c r="L9" s="295">
        <f t="shared" si="0"/>
        <v>1033</v>
      </c>
      <c r="M9" s="295">
        <f t="shared" si="0"/>
        <v>63</v>
      </c>
      <c r="N9" s="295">
        <f t="shared" si="0"/>
        <v>348</v>
      </c>
      <c r="O9" s="295">
        <f t="shared" si="0"/>
        <v>158</v>
      </c>
      <c r="P9" s="295">
        <f t="shared" si="0"/>
        <v>3035</v>
      </c>
      <c r="Q9" s="295">
        <f t="shared" si="0"/>
        <v>39478092</v>
      </c>
      <c r="R9" s="295">
        <f t="shared" si="0"/>
        <v>36620863</v>
      </c>
      <c r="S9" s="295">
        <f t="shared" si="0"/>
        <v>2857229</v>
      </c>
    </row>
    <row r="10" spans="1:19" ht="18.75" customHeight="1">
      <c r="A10" s="16"/>
      <c r="B10" s="264"/>
      <c r="C10" s="268"/>
      <c r="D10" s="268"/>
      <c r="E10" s="268"/>
      <c r="F10" s="268"/>
      <c r="G10" s="289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</row>
    <row r="11" spans="1:19" ht="18.75" customHeight="1">
      <c r="A11" s="406" t="s">
        <v>51</v>
      </c>
      <c r="B11" s="407"/>
      <c r="C11" s="293">
        <f>SUM(C12:C25)</f>
        <v>60329</v>
      </c>
      <c r="D11" s="293">
        <f aca="true" t="shared" si="1" ref="D11:S11">SUM(D12:D25)</f>
        <v>34452</v>
      </c>
      <c r="E11" s="293">
        <f t="shared" si="1"/>
        <v>25877</v>
      </c>
      <c r="F11" s="293">
        <f t="shared" si="1"/>
        <v>2251</v>
      </c>
      <c r="G11" s="293">
        <f t="shared" si="1"/>
        <v>2889</v>
      </c>
      <c r="H11" s="293">
        <f t="shared" si="1"/>
        <v>2327</v>
      </c>
      <c r="I11" s="293">
        <f t="shared" si="1"/>
        <v>33</v>
      </c>
      <c r="J11" s="293">
        <f t="shared" si="1"/>
        <v>180</v>
      </c>
      <c r="K11" s="293">
        <f t="shared" si="1"/>
        <v>49</v>
      </c>
      <c r="L11" s="293">
        <f t="shared" si="1"/>
        <v>639</v>
      </c>
      <c r="M11" s="293">
        <f t="shared" si="1"/>
        <v>63</v>
      </c>
      <c r="N11" s="293">
        <f t="shared" si="1"/>
        <v>348</v>
      </c>
      <c r="O11" s="293">
        <f t="shared" si="1"/>
        <v>132</v>
      </c>
      <c r="P11" s="293">
        <f t="shared" si="1"/>
        <v>2627</v>
      </c>
      <c r="Q11" s="293">
        <f t="shared" si="1"/>
        <v>31121906</v>
      </c>
      <c r="R11" s="293">
        <f t="shared" si="1"/>
        <v>29085673</v>
      </c>
      <c r="S11" s="293">
        <f t="shared" si="1"/>
        <v>2036233</v>
      </c>
    </row>
    <row r="12" spans="1:19" ht="18.75" customHeight="1">
      <c r="A12" s="16"/>
      <c r="B12" s="287" t="s">
        <v>54</v>
      </c>
      <c r="C12" s="267">
        <f>SUM(D12:E12)</f>
        <v>2881</v>
      </c>
      <c r="D12" s="267">
        <v>1872</v>
      </c>
      <c r="E12" s="267">
        <v>1009</v>
      </c>
      <c r="F12" s="267">
        <v>118</v>
      </c>
      <c r="G12" s="267">
        <v>238</v>
      </c>
      <c r="H12" s="171">
        <v>146</v>
      </c>
      <c r="I12" s="171" t="s">
        <v>331</v>
      </c>
      <c r="J12" s="171" t="s">
        <v>331</v>
      </c>
      <c r="K12" s="267">
        <v>2</v>
      </c>
      <c r="L12" s="267">
        <v>35</v>
      </c>
      <c r="M12" s="171" t="s">
        <v>331</v>
      </c>
      <c r="N12" s="171" t="s">
        <v>331</v>
      </c>
      <c r="O12" s="267">
        <v>4</v>
      </c>
      <c r="P12" s="267">
        <v>67</v>
      </c>
      <c r="Q12" s="267">
        <f aca="true" t="shared" si="2" ref="Q12:Q25">SUM(R12:S12)</f>
        <v>616503</v>
      </c>
      <c r="R12" s="267">
        <v>540576</v>
      </c>
      <c r="S12" s="267">
        <v>75927</v>
      </c>
    </row>
    <row r="13" spans="1:19" ht="18.75" customHeight="1">
      <c r="A13" s="16"/>
      <c r="B13" s="287" t="s">
        <v>53</v>
      </c>
      <c r="C13" s="267">
        <f aca="true" t="shared" si="3" ref="C13:C25">SUM(D13:E13)</f>
        <v>3704</v>
      </c>
      <c r="D13" s="267">
        <v>895</v>
      </c>
      <c r="E13" s="267">
        <v>2809</v>
      </c>
      <c r="F13" s="267">
        <v>8</v>
      </c>
      <c r="G13" s="267">
        <v>21</v>
      </c>
      <c r="H13" s="171" t="s">
        <v>331</v>
      </c>
      <c r="I13" s="171" t="s">
        <v>331</v>
      </c>
      <c r="J13" s="171" t="s">
        <v>331</v>
      </c>
      <c r="K13" s="171" t="s">
        <v>331</v>
      </c>
      <c r="L13" s="171" t="s">
        <v>331</v>
      </c>
      <c r="M13" s="171" t="s">
        <v>331</v>
      </c>
      <c r="N13" s="171" t="s">
        <v>331</v>
      </c>
      <c r="O13" s="171" t="s">
        <v>331</v>
      </c>
      <c r="P13" s="171" t="s">
        <v>331</v>
      </c>
      <c r="Q13" s="267">
        <f t="shared" si="2"/>
        <v>3388224</v>
      </c>
      <c r="R13" s="267">
        <v>3388224</v>
      </c>
      <c r="S13" s="171" t="s">
        <v>331</v>
      </c>
    </row>
    <row r="14" spans="1:19" ht="18.75" customHeight="1">
      <c r="A14" s="16"/>
      <c r="B14" s="287" t="s">
        <v>55</v>
      </c>
      <c r="C14" s="267">
        <f t="shared" si="3"/>
        <v>1383</v>
      </c>
      <c r="D14" s="267">
        <v>992</v>
      </c>
      <c r="E14" s="267">
        <v>391</v>
      </c>
      <c r="F14" s="267">
        <v>68</v>
      </c>
      <c r="G14" s="267">
        <v>56</v>
      </c>
      <c r="H14" s="171" t="s">
        <v>331</v>
      </c>
      <c r="I14" s="171" t="s">
        <v>331</v>
      </c>
      <c r="J14" s="171" t="s">
        <v>331</v>
      </c>
      <c r="K14" s="171" t="s">
        <v>331</v>
      </c>
      <c r="L14" s="171" t="s">
        <v>331</v>
      </c>
      <c r="M14" s="171" t="s">
        <v>331</v>
      </c>
      <c r="N14" s="171" t="s">
        <v>331</v>
      </c>
      <c r="O14" s="171" t="s">
        <v>331</v>
      </c>
      <c r="P14" s="171" t="s">
        <v>331</v>
      </c>
      <c r="Q14" s="267">
        <f t="shared" si="2"/>
        <v>183971</v>
      </c>
      <c r="R14" s="267">
        <v>183971</v>
      </c>
      <c r="S14" s="171" t="s">
        <v>331</v>
      </c>
    </row>
    <row r="15" spans="1:19" ht="18.75" customHeight="1">
      <c r="A15" s="16"/>
      <c r="B15" s="287" t="s">
        <v>56</v>
      </c>
      <c r="C15" s="267">
        <f t="shared" si="3"/>
        <v>3136</v>
      </c>
      <c r="D15" s="267">
        <v>2244</v>
      </c>
      <c r="E15" s="171">
        <v>892</v>
      </c>
      <c r="F15" s="171">
        <v>34</v>
      </c>
      <c r="G15" s="267">
        <v>42</v>
      </c>
      <c r="H15" s="171" t="s">
        <v>331</v>
      </c>
      <c r="I15" s="171" t="s">
        <v>331</v>
      </c>
      <c r="J15" s="171" t="s">
        <v>331</v>
      </c>
      <c r="K15" s="267">
        <v>4</v>
      </c>
      <c r="L15" s="267">
        <v>59</v>
      </c>
      <c r="M15" s="171" t="s">
        <v>331</v>
      </c>
      <c r="N15" s="171" t="s">
        <v>331</v>
      </c>
      <c r="O15" s="267">
        <v>12</v>
      </c>
      <c r="P15" s="267">
        <v>252</v>
      </c>
      <c r="Q15" s="267">
        <f t="shared" si="2"/>
        <v>642806</v>
      </c>
      <c r="R15" s="267">
        <v>386825</v>
      </c>
      <c r="S15" s="267">
        <v>255981</v>
      </c>
    </row>
    <row r="16" spans="1:19" ht="18.75" customHeight="1">
      <c r="A16" s="16"/>
      <c r="B16" s="287" t="s">
        <v>57</v>
      </c>
      <c r="C16" s="267">
        <f t="shared" si="3"/>
        <v>8110</v>
      </c>
      <c r="D16" s="267">
        <v>4615</v>
      </c>
      <c r="E16" s="171">
        <v>3495</v>
      </c>
      <c r="F16" s="171">
        <v>233</v>
      </c>
      <c r="G16" s="267">
        <v>535</v>
      </c>
      <c r="H16" s="171" t="s">
        <v>331</v>
      </c>
      <c r="I16" s="171" t="s">
        <v>331</v>
      </c>
      <c r="J16" s="171" t="s">
        <v>331</v>
      </c>
      <c r="K16" s="267">
        <v>2</v>
      </c>
      <c r="L16" s="267">
        <v>25</v>
      </c>
      <c r="M16" s="171" t="s">
        <v>331</v>
      </c>
      <c r="N16" s="171" t="s">
        <v>331</v>
      </c>
      <c r="O16" s="267">
        <v>8</v>
      </c>
      <c r="P16" s="267">
        <v>116</v>
      </c>
      <c r="Q16" s="267">
        <f t="shared" si="2"/>
        <v>3830928</v>
      </c>
      <c r="R16" s="267">
        <v>3789392</v>
      </c>
      <c r="S16" s="267">
        <v>41536</v>
      </c>
    </row>
    <row r="17" spans="1:19" ht="18.75" customHeight="1">
      <c r="A17" s="16"/>
      <c r="B17" s="287" t="s">
        <v>58</v>
      </c>
      <c r="C17" s="267">
        <f t="shared" si="3"/>
        <v>1838</v>
      </c>
      <c r="D17" s="267">
        <v>1189</v>
      </c>
      <c r="E17" s="171">
        <v>649</v>
      </c>
      <c r="F17" s="171">
        <v>153</v>
      </c>
      <c r="G17" s="267">
        <v>51</v>
      </c>
      <c r="H17" s="171" t="s">
        <v>331</v>
      </c>
      <c r="I17" s="171" t="s">
        <v>331</v>
      </c>
      <c r="J17" s="171" t="s">
        <v>331</v>
      </c>
      <c r="K17" s="267">
        <v>12</v>
      </c>
      <c r="L17" s="267">
        <v>68</v>
      </c>
      <c r="M17" s="171" t="s">
        <v>331</v>
      </c>
      <c r="N17" s="171" t="s">
        <v>331</v>
      </c>
      <c r="O17" s="267">
        <v>13</v>
      </c>
      <c r="P17" s="267">
        <v>455</v>
      </c>
      <c r="Q17" s="267">
        <f t="shared" si="2"/>
        <v>389506</v>
      </c>
      <c r="R17" s="267">
        <v>319275</v>
      </c>
      <c r="S17" s="267">
        <v>70231</v>
      </c>
    </row>
    <row r="18" spans="1:19" ht="18.75" customHeight="1">
      <c r="A18" s="16"/>
      <c r="B18" s="287" t="s">
        <v>59</v>
      </c>
      <c r="C18" s="267">
        <f t="shared" si="3"/>
        <v>2368</v>
      </c>
      <c r="D18" s="267">
        <v>1483</v>
      </c>
      <c r="E18" s="171">
        <v>885</v>
      </c>
      <c r="F18" s="171">
        <v>29</v>
      </c>
      <c r="G18" s="267">
        <v>37</v>
      </c>
      <c r="H18" s="171" t="s">
        <v>331</v>
      </c>
      <c r="I18" s="171" t="s">
        <v>331</v>
      </c>
      <c r="J18" s="171" t="s">
        <v>331</v>
      </c>
      <c r="K18" s="267">
        <v>2</v>
      </c>
      <c r="L18" s="267">
        <v>45</v>
      </c>
      <c r="M18" s="171" t="s">
        <v>331</v>
      </c>
      <c r="N18" s="171" t="s">
        <v>331</v>
      </c>
      <c r="O18" s="267">
        <v>0</v>
      </c>
      <c r="P18" s="267">
        <v>8</v>
      </c>
      <c r="Q18" s="267">
        <f t="shared" si="2"/>
        <v>319188</v>
      </c>
      <c r="R18" s="267">
        <v>305619</v>
      </c>
      <c r="S18" s="267">
        <v>13569</v>
      </c>
    </row>
    <row r="19" spans="1:19" ht="18.75" customHeight="1">
      <c r="A19" s="16"/>
      <c r="B19" s="287" t="s">
        <v>60</v>
      </c>
      <c r="C19" s="267">
        <f t="shared" si="3"/>
        <v>3539</v>
      </c>
      <c r="D19" s="267">
        <v>2275</v>
      </c>
      <c r="E19" s="171">
        <v>1264</v>
      </c>
      <c r="F19" s="171">
        <v>52</v>
      </c>
      <c r="G19" s="267">
        <v>63</v>
      </c>
      <c r="H19" s="171" t="s">
        <v>331</v>
      </c>
      <c r="I19" s="171" t="s">
        <v>331</v>
      </c>
      <c r="J19" s="171" t="s">
        <v>331</v>
      </c>
      <c r="K19" s="267">
        <v>9</v>
      </c>
      <c r="L19" s="267">
        <v>149</v>
      </c>
      <c r="M19" s="171" t="s">
        <v>331</v>
      </c>
      <c r="N19" s="171" t="s">
        <v>331</v>
      </c>
      <c r="O19" s="267">
        <v>27</v>
      </c>
      <c r="P19" s="267">
        <v>602</v>
      </c>
      <c r="Q19" s="267">
        <f t="shared" si="2"/>
        <v>632416</v>
      </c>
      <c r="R19" s="267">
        <v>470614</v>
      </c>
      <c r="S19" s="267">
        <v>161802</v>
      </c>
    </row>
    <row r="20" spans="1:19" ht="18.75" customHeight="1">
      <c r="A20" s="16"/>
      <c r="B20" s="287" t="s">
        <v>61</v>
      </c>
      <c r="C20" s="267">
        <f t="shared" si="3"/>
        <v>1220</v>
      </c>
      <c r="D20" s="267">
        <v>758</v>
      </c>
      <c r="E20" s="171">
        <v>462</v>
      </c>
      <c r="F20" s="171">
        <v>152</v>
      </c>
      <c r="G20" s="267">
        <v>176</v>
      </c>
      <c r="H20" s="171">
        <v>159</v>
      </c>
      <c r="I20" s="171" t="s">
        <v>331</v>
      </c>
      <c r="J20" s="171" t="s">
        <v>331</v>
      </c>
      <c r="K20" s="267">
        <v>7</v>
      </c>
      <c r="L20" s="267">
        <v>85</v>
      </c>
      <c r="M20" s="171" t="s">
        <v>331</v>
      </c>
      <c r="N20" s="171" t="s">
        <v>331</v>
      </c>
      <c r="O20" s="267">
        <v>11</v>
      </c>
      <c r="P20" s="267">
        <v>146</v>
      </c>
      <c r="Q20" s="267">
        <f t="shared" si="2"/>
        <v>780364</v>
      </c>
      <c r="R20" s="267">
        <v>557411</v>
      </c>
      <c r="S20" s="267">
        <v>222953</v>
      </c>
    </row>
    <row r="21" spans="1:19" ht="18.75" customHeight="1">
      <c r="A21" s="16"/>
      <c r="B21" s="287" t="s">
        <v>62</v>
      </c>
      <c r="C21" s="267">
        <f t="shared" si="3"/>
        <v>25384</v>
      </c>
      <c r="D21" s="267">
        <v>13001</v>
      </c>
      <c r="E21" s="171">
        <v>12383</v>
      </c>
      <c r="F21" s="171">
        <v>1270</v>
      </c>
      <c r="G21" s="267">
        <v>1520</v>
      </c>
      <c r="H21" s="171">
        <v>2011</v>
      </c>
      <c r="I21" s="267">
        <v>33</v>
      </c>
      <c r="J21" s="267">
        <v>180</v>
      </c>
      <c r="K21" s="267">
        <v>9</v>
      </c>
      <c r="L21" s="267">
        <v>127</v>
      </c>
      <c r="M21" s="267">
        <v>63</v>
      </c>
      <c r="N21" s="267">
        <v>348</v>
      </c>
      <c r="O21" s="267">
        <v>51</v>
      </c>
      <c r="P21" s="267">
        <v>840</v>
      </c>
      <c r="Q21" s="267">
        <f t="shared" si="2"/>
        <v>19286702</v>
      </c>
      <c r="R21" s="267">
        <v>18189937</v>
      </c>
      <c r="S21" s="267">
        <v>1096765</v>
      </c>
    </row>
    <row r="22" spans="1:19" ht="18.75" customHeight="1">
      <c r="A22" s="16"/>
      <c r="B22" s="287" t="s">
        <v>63</v>
      </c>
      <c r="C22" s="267">
        <f t="shared" si="3"/>
        <v>955</v>
      </c>
      <c r="D22" s="267">
        <v>705</v>
      </c>
      <c r="E22" s="171">
        <v>250</v>
      </c>
      <c r="F22" s="171">
        <v>79</v>
      </c>
      <c r="G22" s="267">
        <v>34</v>
      </c>
      <c r="H22" s="171" t="s">
        <v>331</v>
      </c>
      <c r="I22" s="267" t="s">
        <v>331</v>
      </c>
      <c r="J22" s="267" t="s">
        <v>331</v>
      </c>
      <c r="K22" s="267">
        <v>0</v>
      </c>
      <c r="L22" s="267">
        <v>9</v>
      </c>
      <c r="M22" s="171" t="s">
        <v>331</v>
      </c>
      <c r="N22" s="171" t="s">
        <v>331</v>
      </c>
      <c r="O22" s="267">
        <v>2</v>
      </c>
      <c r="P22" s="267">
        <v>35</v>
      </c>
      <c r="Q22" s="267">
        <f t="shared" si="2"/>
        <v>353041</v>
      </c>
      <c r="R22" s="267">
        <v>335294</v>
      </c>
      <c r="S22" s="267">
        <v>17747</v>
      </c>
    </row>
    <row r="23" spans="1:19" ht="18.75" customHeight="1">
      <c r="A23" s="16"/>
      <c r="B23" s="287" t="s">
        <v>64</v>
      </c>
      <c r="C23" s="267">
        <f t="shared" si="3"/>
        <v>2504</v>
      </c>
      <c r="D23" s="267">
        <v>1799</v>
      </c>
      <c r="E23" s="171">
        <v>705</v>
      </c>
      <c r="F23" s="171">
        <v>21</v>
      </c>
      <c r="G23" s="267">
        <v>39</v>
      </c>
      <c r="H23" s="171" t="s">
        <v>331</v>
      </c>
      <c r="I23" s="267" t="s">
        <v>331</v>
      </c>
      <c r="J23" s="267" t="s">
        <v>331</v>
      </c>
      <c r="K23" s="267">
        <v>0</v>
      </c>
      <c r="L23" s="267">
        <v>3</v>
      </c>
      <c r="M23" s="171" t="s">
        <v>331</v>
      </c>
      <c r="N23" s="171" t="s">
        <v>331</v>
      </c>
      <c r="O23" s="267">
        <v>0</v>
      </c>
      <c r="P23" s="267">
        <v>11</v>
      </c>
      <c r="Q23" s="267">
        <f t="shared" si="2"/>
        <v>271470</v>
      </c>
      <c r="R23" s="267">
        <v>267142</v>
      </c>
      <c r="S23" s="267">
        <v>4328</v>
      </c>
    </row>
    <row r="24" spans="1:19" ht="18.75" customHeight="1">
      <c r="A24" s="16"/>
      <c r="B24" s="287" t="s">
        <v>65</v>
      </c>
      <c r="C24" s="267">
        <f t="shared" si="3"/>
        <v>1937</v>
      </c>
      <c r="D24" s="267">
        <v>1313</v>
      </c>
      <c r="E24" s="171">
        <v>624</v>
      </c>
      <c r="F24" s="171">
        <v>34</v>
      </c>
      <c r="G24" s="267">
        <v>77</v>
      </c>
      <c r="H24" s="171" t="s">
        <v>331</v>
      </c>
      <c r="I24" s="267" t="s">
        <v>331</v>
      </c>
      <c r="J24" s="267" t="s">
        <v>331</v>
      </c>
      <c r="K24" s="267">
        <v>2</v>
      </c>
      <c r="L24" s="267">
        <v>34</v>
      </c>
      <c r="M24" s="171" t="s">
        <v>331</v>
      </c>
      <c r="N24" s="171" t="s">
        <v>331</v>
      </c>
      <c r="O24" s="267">
        <v>4</v>
      </c>
      <c r="P24" s="267">
        <v>95</v>
      </c>
      <c r="Q24" s="267">
        <f t="shared" si="2"/>
        <v>419184</v>
      </c>
      <c r="R24" s="267">
        <v>343790</v>
      </c>
      <c r="S24" s="267">
        <v>75394</v>
      </c>
    </row>
    <row r="25" spans="1:19" ht="18.75" customHeight="1">
      <c r="A25" s="16"/>
      <c r="B25" s="287" t="s">
        <v>358</v>
      </c>
      <c r="C25" s="267">
        <f t="shared" si="3"/>
        <v>1370</v>
      </c>
      <c r="D25" s="267">
        <v>1311</v>
      </c>
      <c r="E25" s="171">
        <v>59</v>
      </c>
      <c r="F25" s="171" t="s">
        <v>377</v>
      </c>
      <c r="G25" s="267" t="s">
        <v>331</v>
      </c>
      <c r="H25" s="171">
        <v>11</v>
      </c>
      <c r="I25" s="267" t="s">
        <v>331</v>
      </c>
      <c r="J25" s="267" t="s">
        <v>331</v>
      </c>
      <c r="K25" s="267" t="s">
        <v>331</v>
      </c>
      <c r="L25" s="267" t="s">
        <v>331</v>
      </c>
      <c r="M25" s="267" t="s">
        <v>331</v>
      </c>
      <c r="N25" s="267" t="s">
        <v>331</v>
      </c>
      <c r="O25" s="267" t="s">
        <v>331</v>
      </c>
      <c r="P25" s="267" t="s">
        <v>331</v>
      </c>
      <c r="Q25" s="267">
        <f t="shared" si="2"/>
        <v>7603</v>
      </c>
      <c r="R25" s="267">
        <v>7603</v>
      </c>
      <c r="S25" s="267" t="s">
        <v>331</v>
      </c>
    </row>
    <row r="26" spans="1:19" ht="18.75" customHeight="1">
      <c r="A26" s="18"/>
      <c r="B26" s="19"/>
      <c r="C26" s="171"/>
      <c r="D26" s="290"/>
      <c r="E26" s="171"/>
      <c r="F26" s="171"/>
      <c r="G26" s="290"/>
      <c r="H26" s="290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</row>
    <row r="27" spans="1:19" ht="18.75" customHeight="1">
      <c r="A27" s="406" t="s">
        <v>66</v>
      </c>
      <c r="B27" s="407"/>
      <c r="C27" s="293">
        <f>SUM(C28:C38)</f>
        <v>29485</v>
      </c>
      <c r="D27" s="293">
        <f aca="true" t="shared" si="4" ref="D27:S27">SUM(D28:D38)</f>
        <v>19605</v>
      </c>
      <c r="E27" s="293">
        <f t="shared" si="4"/>
        <v>9880</v>
      </c>
      <c r="F27" s="295">
        <f t="shared" si="4"/>
        <v>613</v>
      </c>
      <c r="G27" s="293">
        <f t="shared" si="4"/>
        <v>977</v>
      </c>
      <c r="H27" s="293">
        <f t="shared" si="4"/>
        <v>405</v>
      </c>
      <c r="I27" s="293" t="s">
        <v>331</v>
      </c>
      <c r="J27" s="293" t="s">
        <v>331</v>
      </c>
      <c r="K27" s="293">
        <f t="shared" si="4"/>
        <v>20</v>
      </c>
      <c r="L27" s="293">
        <f t="shared" si="4"/>
        <v>354</v>
      </c>
      <c r="M27" s="293" t="s">
        <v>331</v>
      </c>
      <c r="N27" s="293" t="s">
        <v>331</v>
      </c>
      <c r="O27" s="293">
        <f t="shared" si="4"/>
        <v>20</v>
      </c>
      <c r="P27" s="293">
        <f t="shared" si="4"/>
        <v>336</v>
      </c>
      <c r="Q27" s="293">
        <f>SUM(Q28:Q38)</f>
        <v>6601850</v>
      </c>
      <c r="R27" s="293">
        <f t="shared" si="4"/>
        <v>5878496</v>
      </c>
      <c r="S27" s="293">
        <f t="shared" si="4"/>
        <v>723354</v>
      </c>
    </row>
    <row r="28" spans="1:19" ht="18.75" customHeight="1">
      <c r="A28" s="173"/>
      <c r="B28" s="287" t="s">
        <v>67</v>
      </c>
      <c r="C28" s="267">
        <f aca="true" t="shared" si="5" ref="C28:C38">SUM(D28:E28)</f>
        <v>1112</v>
      </c>
      <c r="D28" s="267">
        <v>846</v>
      </c>
      <c r="E28" s="267">
        <v>266</v>
      </c>
      <c r="F28" s="267">
        <v>6</v>
      </c>
      <c r="G28" s="267">
        <v>3</v>
      </c>
      <c r="H28" s="267" t="s">
        <v>331</v>
      </c>
      <c r="I28" s="267" t="s">
        <v>331</v>
      </c>
      <c r="J28" s="267" t="s">
        <v>331</v>
      </c>
      <c r="K28" s="267" t="s">
        <v>331</v>
      </c>
      <c r="L28" s="267" t="s">
        <v>331</v>
      </c>
      <c r="M28" s="267" t="s">
        <v>331</v>
      </c>
      <c r="N28" s="267" t="s">
        <v>331</v>
      </c>
      <c r="O28" s="267" t="s">
        <v>331</v>
      </c>
      <c r="P28" s="267" t="s">
        <v>331</v>
      </c>
      <c r="Q28" s="267">
        <f aca="true" t="shared" si="6" ref="Q28:Q38">SUM(R28:S28)</f>
        <v>106150</v>
      </c>
      <c r="R28" s="267">
        <v>106150</v>
      </c>
      <c r="S28" s="267" t="s">
        <v>331</v>
      </c>
    </row>
    <row r="29" spans="1:19" ht="18.75" customHeight="1">
      <c r="A29" s="173" t="s">
        <v>52</v>
      </c>
      <c r="B29" s="287" t="s">
        <v>68</v>
      </c>
      <c r="C29" s="267">
        <f t="shared" si="5"/>
        <v>2460</v>
      </c>
      <c r="D29" s="267">
        <v>1849</v>
      </c>
      <c r="E29" s="267">
        <v>611</v>
      </c>
      <c r="F29" s="267">
        <v>26</v>
      </c>
      <c r="G29" s="267">
        <v>56</v>
      </c>
      <c r="H29" s="267" t="s">
        <v>331</v>
      </c>
      <c r="I29" s="267" t="s">
        <v>331</v>
      </c>
      <c r="J29" s="267" t="s">
        <v>331</v>
      </c>
      <c r="K29" s="267" t="s">
        <v>331</v>
      </c>
      <c r="L29" s="267" t="s">
        <v>331</v>
      </c>
      <c r="M29" s="267" t="s">
        <v>331</v>
      </c>
      <c r="N29" s="267" t="s">
        <v>331</v>
      </c>
      <c r="O29" s="267" t="s">
        <v>331</v>
      </c>
      <c r="P29" s="267" t="s">
        <v>331</v>
      </c>
      <c r="Q29" s="267">
        <f t="shared" si="6"/>
        <v>292199</v>
      </c>
      <c r="R29" s="267">
        <v>292199</v>
      </c>
      <c r="S29" s="267" t="s">
        <v>331</v>
      </c>
    </row>
    <row r="30" spans="1:19" ht="18.75" customHeight="1">
      <c r="A30" s="16"/>
      <c r="B30" s="287" t="s">
        <v>69</v>
      </c>
      <c r="C30" s="267">
        <f t="shared" si="5"/>
        <v>1595</v>
      </c>
      <c r="D30" s="267">
        <v>1084</v>
      </c>
      <c r="E30" s="267">
        <v>511</v>
      </c>
      <c r="F30" s="267">
        <v>19</v>
      </c>
      <c r="G30" s="267">
        <v>28</v>
      </c>
      <c r="H30" s="267" t="s">
        <v>331</v>
      </c>
      <c r="I30" s="267" t="s">
        <v>331</v>
      </c>
      <c r="J30" s="267" t="s">
        <v>331</v>
      </c>
      <c r="K30" s="267" t="s">
        <v>331</v>
      </c>
      <c r="L30" s="267" t="s">
        <v>331</v>
      </c>
      <c r="M30" s="267" t="s">
        <v>331</v>
      </c>
      <c r="N30" s="267" t="s">
        <v>331</v>
      </c>
      <c r="O30" s="267" t="s">
        <v>331</v>
      </c>
      <c r="P30" s="267" t="s">
        <v>331</v>
      </c>
      <c r="Q30" s="267">
        <f t="shared" si="6"/>
        <v>223168</v>
      </c>
      <c r="R30" s="267">
        <v>223168</v>
      </c>
      <c r="S30" s="267" t="s">
        <v>331</v>
      </c>
    </row>
    <row r="31" spans="1:19" ht="18.75" customHeight="1">
      <c r="A31" s="16"/>
      <c r="B31" s="287" t="s">
        <v>70</v>
      </c>
      <c r="C31" s="267">
        <f t="shared" si="5"/>
        <v>4368</v>
      </c>
      <c r="D31" s="267">
        <v>2572</v>
      </c>
      <c r="E31" s="267">
        <v>1796</v>
      </c>
      <c r="F31" s="267">
        <v>76</v>
      </c>
      <c r="G31" s="267">
        <v>147</v>
      </c>
      <c r="H31" s="267">
        <v>75</v>
      </c>
      <c r="I31" s="267" t="s">
        <v>331</v>
      </c>
      <c r="J31" s="267" t="s">
        <v>331</v>
      </c>
      <c r="K31" s="267">
        <v>3</v>
      </c>
      <c r="L31" s="267">
        <v>43</v>
      </c>
      <c r="M31" s="267" t="s">
        <v>331</v>
      </c>
      <c r="N31" s="267" t="s">
        <v>331</v>
      </c>
      <c r="O31" s="267">
        <v>6</v>
      </c>
      <c r="P31" s="267">
        <v>101</v>
      </c>
      <c r="Q31" s="267">
        <f t="shared" si="6"/>
        <v>1101857</v>
      </c>
      <c r="R31" s="267">
        <v>995930</v>
      </c>
      <c r="S31" s="267">
        <v>105927</v>
      </c>
    </row>
    <row r="32" spans="1:19" ht="18.75" customHeight="1">
      <c r="A32" s="173" t="s">
        <v>52</v>
      </c>
      <c r="B32" s="287" t="s">
        <v>71</v>
      </c>
      <c r="C32" s="267">
        <f t="shared" si="5"/>
        <v>952</v>
      </c>
      <c r="D32" s="267">
        <v>631</v>
      </c>
      <c r="E32" s="267">
        <v>321</v>
      </c>
      <c r="F32" s="267">
        <v>22</v>
      </c>
      <c r="G32" s="267">
        <v>34</v>
      </c>
      <c r="H32" s="267" t="s">
        <v>331</v>
      </c>
      <c r="I32" s="267" t="s">
        <v>331</v>
      </c>
      <c r="J32" s="267" t="s">
        <v>331</v>
      </c>
      <c r="K32" s="267" t="s">
        <v>331</v>
      </c>
      <c r="L32" s="267" t="s">
        <v>331</v>
      </c>
      <c r="M32" s="267" t="s">
        <v>331</v>
      </c>
      <c r="N32" s="267" t="s">
        <v>331</v>
      </c>
      <c r="O32" s="267" t="s">
        <v>331</v>
      </c>
      <c r="P32" s="267" t="s">
        <v>331</v>
      </c>
      <c r="Q32" s="267">
        <f t="shared" si="6"/>
        <v>166207</v>
      </c>
      <c r="R32" s="267">
        <v>166207</v>
      </c>
      <c r="S32" s="267" t="s">
        <v>331</v>
      </c>
    </row>
    <row r="33" spans="1:19" ht="18.75" customHeight="1">
      <c r="A33" s="16"/>
      <c r="B33" s="287" t="s">
        <v>72</v>
      </c>
      <c r="C33" s="267">
        <f t="shared" si="5"/>
        <v>5160</v>
      </c>
      <c r="D33" s="267">
        <v>3082</v>
      </c>
      <c r="E33" s="267">
        <v>2078</v>
      </c>
      <c r="F33" s="267">
        <v>137</v>
      </c>
      <c r="G33" s="267">
        <v>267</v>
      </c>
      <c r="H33" s="267">
        <v>2</v>
      </c>
      <c r="I33" s="267" t="s">
        <v>331</v>
      </c>
      <c r="J33" s="267" t="s">
        <v>331</v>
      </c>
      <c r="K33" s="267">
        <v>4</v>
      </c>
      <c r="L33" s="267">
        <v>117</v>
      </c>
      <c r="M33" s="267" t="s">
        <v>331</v>
      </c>
      <c r="N33" s="267" t="s">
        <v>331</v>
      </c>
      <c r="O33" s="267">
        <v>0</v>
      </c>
      <c r="P33" s="267">
        <v>18</v>
      </c>
      <c r="Q33" s="267">
        <f t="shared" si="6"/>
        <v>1630074</v>
      </c>
      <c r="R33" s="267">
        <v>1522268</v>
      </c>
      <c r="S33" s="267">
        <v>107806</v>
      </c>
    </row>
    <row r="34" spans="1:19" ht="18.75" customHeight="1">
      <c r="A34" s="16"/>
      <c r="B34" s="287" t="s">
        <v>323</v>
      </c>
      <c r="C34" s="267">
        <f t="shared" si="5"/>
        <v>980</v>
      </c>
      <c r="D34" s="267">
        <v>504</v>
      </c>
      <c r="E34" s="267">
        <v>476</v>
      </c>
      <c r="F34" s="267">
        <v>49</v>
      </c>
      <c r="G34" s="267">
        <v>41</v>
      </c>
      <c r="H34" s="267" t="s">
        <v>331</v>
      </c>
      <c r="I34" s="267" t="s">
        <v>331</v>
      </c>
      <c r="J34" s="267" t="s">
        <v>331</v>
      </c>
      <c r="K34" s="267">
        <v>5</v>
      </c>
      <c r="L34" s="267">
        <v>61</v>
      </c>
      <c r="M34" s="267" t="s">
        <v>331</v>
      </c>
      <c r="N34" s="267" t="s">
        <v>331</v>
      </c>
      <c r="O34" s="267">
        <v>1</v>
      </c>
      <c r="P34" s="267">
        <v>12</v>
      </c>
      <c r="Q34" s="267">
        <f t="shared" si="6"/>
        <v>661129</v>
      </c>
      <c r="R34" s="267">
        <v>450749</v>
      </c>
      <c r="S34" s="267">
        <v>210380</v>
      </c>
    </row>
    <row r="35" spans="1:19" ht="18.75" customHeight="1">
      <c r="A35" s="16"/>
      <c r="B35" s="287" t="s">
        <v>73</v>
      </c>
      <c r="C35" s="267">
        <f t="shared" si="5"/>
        <v>1703</v>
      </c>
      <c r="D35" s="267">
        <v>843</v>
      </c>
      <c r="E35" s="267">
        <v>860</v>
      </c>
      <c r="F35" s="267">
        <v>84</v>
      </c>
      <c r="G35" s="267">
        <v>157</v>
      </c>
      <c r="H35" s="267">
        <v>328</v>
      </c>
      <c r="I35" s="267" t="s">
        <v>331</v>
      </c>
      <c r="J35" s="267" t="s">
        <v>331</v>
      </c>
      <c r="K35" s="267">
        <v>2</v>
      </c>
      <c r="L35" s="267">
        <v>30</v>
      </c>
      <c r="M35" s="267" t="s">
        <v>331</v>
      </c>
      <c r="N35" s="267" t="s">
        <v>331</v>
      </c>
      <c r="O35" s="267">
        <v>6</v>
      </c>
      <c r="P35" s="267">
        <v>97</v>
      </c>
      <c r="Q35" s="267">
        <f t="shared" si="6"/>
        <v>607946</v>
      </c>
      <c r="R35" s="267">
        <v>534568</v>
      </c>
      <c r="S35" s="267">
        <v>73378</v>
      </c>
    </row>
    <row r="36" spans="1:19" ht="18.75" customHeight="1">
      <c r="A36" s="16"/>
      <c r="B36" s="287" t="s">
        <v>74</v>
      </c>
      <c r="C36" s="267">
        <f t="shared" si="5"/>
        <v>1175</v>
      </c>
      <c r="D36" s="267">
        <v>276</v>
      </c>
      <c r="E36" s="267">
        <v>899</v>
      </c>
      <c r="F36" s="267">
        <v>122</v>
      </c>
      <c r="G36" s="267">
        <v>170</v>
      </c>
      <c r="H36" s="267" t="s">
        <v>378</v>
      </c>
      <c r="I36" s="267" t="s">
        <v>331</v>
      </c>
      <c r="J36" s="267" t="s">
        <v>331</v>
      </c>
      <c r="K36" s="267" t="s">
        <v>331</v>
      </c>
      <c r="L36" s="267" t="s">
        <v>331</v>
      </c>
      <c r="M36" s="267" t="s">
        <v>331</v>
      </c>
      <c r="N36" s="267" t="s">
        <v>331</v>
      </c>
      <c r="O36" s="267" t="s">
        <v>331</v>
      </c>
      <c r="P36" s="267" t="s">
        <v>331</v>
      </c>
      <c r="Q36" s="267">
        <f t="shared" si="6"/>
        <v>912113</v>
      </c>
      <c r="R36" s="267">
        <v>912113</v>
      </c>
      <c r="S36" s="267" t="s">
        <v>331</v>
      </c>
    </row>
    <row r="37" spans="1:19" ht="18.75" customHeight="1">
      <c r="A37" s="16"/>
      <c r="B37" s="287" t="s">
        <v>207</v>
      </c>
      <c r="C37" s="267" t="s">
        <v>376</v>
      </c>
      <c r="D37" s="267" t="s">
        <v>331</v>
      </c>
      <c r="E37" s="267" t="s">
        <v>331</v>
      </c>
      <c r="F37" s="267" t="s">
        <v>331</v>
      </c>
      <c r="G37" s="267" t="s">
        <v>331</v>
      </c>
      <c r="H37" s="267" t="s">
        <v>331</v>
      </c>
      <c r="I37" s="267" t="s">
        <v>331</v>
      </c>
      <c r="J37" s="267" t="s">
        <v>331</v>
      </c>
      <c r="K37" s="267">
        <v>6</v>
      </c>
      <c r="L37" s="267">
        <v>103</v>
      </c>
      <c r="M37" s="267" t="s">
        <v>331</v>
      </c>
      <c r="N37" s="267" t="s">
        <v>331</v>
      </c>
      <c r="O37" s="267">
        <v>7</v>
      </c>
      <c r="P37" s="267">
        <v>108</v>
      </c>
      <c r="Q37" s="267">
        <f t="shared" si="6"/>
        <v>225863</v>
      </c>
      <c r="R37" s="267" t="s">
        <v>331</v>
      </c>
      <c r="S37" s="267">
        <v>225863</v>
      </c>
    </row>
    <row r="38" spans="1:19" ht="18.75" customHeight="1">
      <c r="A38" s="16"/>
      <c r="B38" s="287" t="s">
        <v>358</v>
      </c>
      <c r="C38" s="267">
        <f t="shared" si="5"/>
        <v>9980</v>
      </c>
      <c r="D38" s="267">
        <v>7918</v>
      </c>
      <c r="E38" s="267">
        <v>2062</v>
      </c>
      <c r="F38" s="267">
        <v>72</v>
      </c>
      <c r="G38" s="267">
        <v>74</v>
      </c>
      <c r="H38" s="267" t="s">
        <v>331</v>
      </c>
      <c r="I38" s="267" t="s">
        <v>331</v>
      </c>
      <c r="J38" s="267" t="s">
        <v>331</v>
      </c>
      <c r="K38" s="267" t="s">
        <v>331</v>
      </c>
      <c r="L38" s="267" t="s">
        <v>331</v>
      </c>
      <c r="M38" s="267" t="s">
        <v>331</v>
      </c>
      <c r="N38" s="267" t="s">
        <v>331</v>
      </c>
      <c r="O38" s="267" t="s">
        <v>331</v>
      </c>
      <c r="P38" s="267" t="s">
        <v>331</v>
      </c>
      <c r="Q38" s="267">
        <f t="shared" si="6"/>
        <v>675144</v>
      </c>
      <c r="R38" s="267">
        <v>675144</v>
      </c>
      <c r="S38" s="267" t="s">
        <v>331</v>
      </c>
    </row>
    <row r="39" spans="1:19" ht="18.75" customHeight="1">
      <c r="A39" s="16"/>
      <c r="B39" s="28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</row>
    <row r="40" spans="1:19" ht="18.75" customHeight="1">
      <c r="A40" s="406" t="s">
        <v>75</v>
      </c>
      <c r="B40" s="407"/>
      <c r="C40" s="293">
        <f>SUM(C41:C49)</f>
        <v>7324</v>
      </c>
      <c r="D40" s="293">
        <f aca="true" t="shared" si="7" ref="D40:S40">SUM(D41:D49)</f>
        <v>3814</v>
      </c>
      <c r="E40" s="293">
        <f t="shared" si="7"/>
        <v>3510</v>
      </c>
      <c r="F40" s="293">
        <f t="shared" si="7"/>
        <v>49</v>
      </c>
      <c r="G40" s="293">
        <f t="shared" si="7"/>
        <v>40</v>
      </c>
      <c r="H40" s="293" t="s">
        <v>331</v>
      </c>
      <c r="I40" s="293" t="s">
        <v>331</v>
      </c>
      <c r="J40" s="293" t="s">
        <v>331</v>
      </c>
      <c r="K40" s="293">
        <f t="shared" si="7"/>
        <v>3</v>
      </c>
      <c r="L40" s="293">
        <f t="shared" si="7"/>
        <v>40</v>
      </c>
      <c r="M40" s="293" t="s">
        <v>331</v>
      </c>
      <c r="N40" s="293" t="s">
        <v>331</v>
      </c>
      <c r="O40" s="293">
        <f t="shared" si="7"/>
        <v>6</v>
      </c>
      <c r="P40" s="293">
        <f t="shared" si="7"/>
        <v>72</v>
      </c>
      <c r="Q40" s="293">
        <f t="shared" si="7"/>
        <v>1754336</v>
      </c>
      <c r="R40" s="293">
        <f t="shared" si="7"/>
        <v>1656694</v>
      </c>
      <c r="S40" s="293">
        <f t="shared" si="7"/>
        <v>97642</v>
      </c>
    </row>
    <row r="41" spans="1:19" ht="18.75" customHeight="1">
      <c r="A41" s="26"/>
      <c r="B41" s="264" t="s">
        <v>197</v>
      </c>
      <c r="C41" s="267">
        <f aca="true" t="shared" si="8" ref="C41:C49">SUM(D41:E41)</f>
        <v>285</v>
      </c>
      <c r="D41" s="267">
        <v>127</v>
      </c>
      <c r="E41" s="267">
        <v>158</v>
      </c>
      <c r="F41" s="267">
        <v>12</v>
      </c>
      <c r="G41" s="267">
        <v>7</v>
      </c>
      <c r="H41" s="267" t="s">
        <v>331</v>
      </c>
      <c r="I41" s="267" t="s">
        <v>331</v>
      </c>
      <c r="J41" s="267" t="s">
        <v>331</v>
      </c>
      <c r="K41" s="267" t="s">
        <v>331</v>
      </c>
      <c r="L41" s="267" t="s">
        <v>331</v>
      </c>
      <c r="M41" s="267" t="s">
        <v>331</v>
      </c>
      <c r="N41" s="267" t="s">
        <v>331</v>
      </c>
      <c r="O41" s="267" t="s">
        <v>331</v>
      </c>
      <c r="P41" s="267" t="s">
        <v>331</v>
      </c>
      <c r="Q41" s="267">
        <f aca="true" t="shared" si="9" ref="Q41:Q49">SUM(R41:S41)</f>
        <v>75994</v>
      </c>
      <c r="R41" s="267">
        <v>75994</v>
      </c>
      <c r="S41" s="267" t="s">
        <v>331</v>
      </c>
    </row>
    <row r="42" spans="1:19" ht="18.75" customHeight="1">
      <c r="A42" s="26"/>
      <c r="B42" s="264" t="s">
        <v>198</v>
      </c>
      <c r="C42" s="267">
        <f t="shared" si="8"/>
        <v>355</v>
      </c>
      <c r="D42" s="267">
        <v>188</v>
      </c>
      <c r="E42" s="267">
        <v>167</v>
      </c>
      <c r="F42" s="267">
        <v>2</v>
      </c>
      <c r="G42" s="267">
        <v>2</v>
      </c>
      <c r="H42" s="267" t="s">
        <v>331</v>
      </c>
      <c r="I42" s="267" t="s">
        <v>331</v>
      </c>
      <c r="J42" s="267" t="s">
        <v>331</v>
      </c>
      <c r="K42" s="267" t="s">
        <v>331</v>
      </c>
      <c r="L42" s="267" t="s">
        <v>331</v>
      </c>
      <c r="M42" s="267" t="s">
        <v>331</v>
      </c>
      <c r="N42" s="267" t="s">
        <v>331</v>
      </c>
      <c r="O42" s="267" t="s">
        <v>331</v>
      </c>
      <c r="P42" s="267" t="s">
        <v>331</v>
      </c>
      <c r="Q42" s="267">
        <f t="shared" si="9"/>
        <v>86145</v>
      </c>
      <c r="R42" s="267">
        <v>86145</v>
      </c>
      <c r="S42" s="267" t="s">
        <v>331</v>
      </c>
    </row>
    <row r="43" spans="1:19" ht="18.75" customHeight="1">
      <c r="A43" s="173" t="s">
        <v>200</v>
      </c>
      <c r="B43" s="287" t="s">
        <v>77</v>
      </c>
      <c r="C43" s="267">
        <f t="shared" si="8"/>
        <v>1699</v>
      </c>
      <c r="D43" s="267">
        <v>770</v>
      </c>
      <c r="E43" s="267">
        <v>929</v>
      </c>
      <c r="F43" s="267">
        <v>6</v>
      </c>
      <c r="G43" s="267">
        <v>7</v>
      </c>
      <c r="H43" s="267" t="s">
        <v>331</v>
      </c>
      <c r="I43" s="267" t="s">
        <v>331</v>
      </c>
      <c r="J43" s="267" t="s">
        <v>331</v>
      </c>
      <c r="K43" s="267">
        <v>1</v>
      </c>
      <c r="L43" s="267">
        <v>14</v>
      </c>
      <c r="M43" s="267" t="s">
        <v>331</v>
      </c>
      <c r="N43" s="267" t="s">
        <v>331</v>
      </c>
      <c r="O43" s="267">
        <v>3</v>
      </c>
      <c r="P43" s="267">
        <v>37</v>
      </c>
      <c r="Q43" s="267">
        <f t="shared" si="9"/>
        <v>487842</v>
      </c>
      <c r="R43" s="267">
        <v>455112</v>
      </c>
      <c r="S43" s="267">
        <v>32730</v>
      </c>
    </row>
    <row r="44" spans="1:19" ht="18.75" customHeight="1">
      <c r="A44" s="173" t="s">
        <v>52</v>
      </c>
      <c r="B44" s="287" t="s">
        <v>374</v>
      </c>
      <c r="C44" s="267">
        <f t="shared" si="8"/>
        <v>450</v>
      </c>
      <c r="D44" s="267">
        <v>200</v>
      </c>
      <c r="E44" s="267">
        <v>250</v>
      </c>
      <c r="F44" s="267">
        <v>1</v>
      </c>
      <c r="G44" s="267">
        <v>1</v>
      </c>
      <c r="H44" s="267" t="s">
        <v>331</v>
      </c>
      <c r="I44" s="267" t="s">
        <v>331</v>
      </c>
      <c r="J44" s="267" t="s">
        <v>331</v>
      </c>
      <c r="K44" s="267" t="s">
        <v>331</v>
      </c>
      <c r="L44" s="267" t="s">
        <v>331</v>
      </c>
      <c r="M44" s="267" t="s">
        <v>331</v>
      </c>
      <c r="N44" s="267" t="s">
        <v>331</v>
      </c>
      <c r="O44" s="267" t="s">
        <v>331</v>
      </c>
      <c r="P44" s="267" t="s">
        <v>331</v>
      </c>
      <c r="Q44" s="267">
        <f t="shared" si="9"/>
        <v>132445</v>
      </c>
      <c r="R44" s="267">
        <v>132445</v>
      </c>
      <c r="S44" s="267" t="s">
        <v>331</v>
      </c>
    </row>
    <row r="45" spans="1:19" ht="18.75" customHeight="1">
      <c r="A45" s="173" t="s">
        <v>200</v>
      </c>
      <c r="B45" s="287" t="s">
        <v>76</v>
      </c>
      <c r="C45" s="267">
        <f t="shared" si="8"/>
        <v>639</v>
      </c>
      <c r="D45" s="267">
        <v>227</v>
      </c>
      <c r="E45" s="267">
        <v>412</v>
      </c>
      <c r="F45" s="267">
        <v>3</v>
      </c>
      <c r="G45" s="267">
        <v>4</v>
      </c>
      <c r="H45" s="267" t="s">
        <v>331</v>
      </c>
      <c r="I45" s="267" t="s">
        <v>331</v>
      </c>
      <c r="J45" s="267" t="s">
        <v>331</v>
      </c>
      <c r="K45" s="267" t="s">
        <v>331</v>
      </c>
      <c r="L45" s="267" t="s">
        <v>331</v>
      </c>
      <c r="M45" s="267" t="s">
        <v>331</v>
      </c>
      <c r="N45" s="267" t="s">
        <v>331</v>
      </c>
      <c r="O45" s="267" t="s">
        <v>331</v>
      </c>
      <c r="P45" s="267" t="s">
        <v>331</v>
      </c>
      <c r="Q45" s="267">
        <f t="shared" si="9"/>
        <v>128741</v>
      </c>
      <c r="R45" s="267">
        <v>128741</v>
      </c>
      <c r="S45" s="267" t="s">
        <v>331</v>
      </c>
    </row>
    <row r="46" spans="1:19" ht="18.75" customHeight="1">
      <c r="A46" s="173" t="s">
        <v>52</v>
      </c>
      <c r="B46" s="287" t="s">
        <v>375</v>
      </c>
      <c r="C46" s="267">
        <f t="shared" si="8"/>
        <v>822</v>
      </c>
      <c r="D46" s="267">
        <v>553</v>
      </c>
      <c r="E46" s="267">
        <v>269</v>
      </c>
      <c r="F46" s="267">
        <v>5</v>
      </c>
      <c r="G46" s="267">
        <v>3</v>
      </c>
      <c r="H46" s="267" t="s">
        <v>331</v>
      </c>
      <c r="I46" s="267" t="s">
        <v>331</v>
      </c>
      <c r="J46" s="267" t="s">
        <v>331</v>
      </c>
      <c r="K46" s="267" t="s">
        <v>331</v>
      </c>
      <c r="L46" s="267" t="s">
        <v>331</v>
      </c>
      <c r="M46" s="267" t="s">
        <v>331</v>
      </c>
      <c r="N46" s="267" t="s">
        <v>331</v>
      </c>
      <c r="O46" s="267" t="s">
        <v>331</v>
      </c>
      <c r="P46" s="267" t="s">
        <v>331</v>
      </c>
      <c r="Q46" s="267">
        <f t="shared" si="9"/>
        <v>134243</v>
      </c>
      <c r="R46" s="267">
        <v>134243</v>
      </c>
      <c r="S46" s="267" t="s">
        <v>331</v>
      </c>
    </row>
    <row r="47" spans="1:19" ht="18.75" customHeight="1">
      <c r="A47" s="18"/>
      <c r="B47" s="287" t="s">
        <v>78</v>
      </c>
      <c r="C47" s="267">
        <f t="shared" si="8"/>
        <v>847</v>
      </c>
      <c r="D47" s="267">
        <v>432</v>
      </c>
      <c r="E47" s="267">
        <v>415</v>
      </c>
      <c r="F47" s="267">
        <v>14</v>
      </c>
      <c r="G47" s="267">
        <v>11</v>
      </c>
      <c r="H47" s="267" t="s">
        <v>331</v>
      </c>
      <c r="I47" s="267" t="s">
        <v>331</v>
      </c>
      <c r="J47" s="267" t="s">
        <v>331</v>
      </c>
      <c r="K47" s="267">
        <v>2</v>
      </c>
      <c r="L47" s="267">
        <v>26</v>
      </c>
      <c r="M47" s="267" t="s">
        <v>331</v>
      </c>
      <c r="N47" s="267" t="s">
        <v>331</v>
      </c>
      <c r="O47" s="267">
        <v>3</v>
      </c>
      <c r="P47" s="267">
        <v>35</v>
      </c>
      <c r="Q47" s="267">
        <f t="shared" si="9"/>
        <v>478878</v>
      </c>
      <c r="R47" s="267">
        <v>413966</v>
      </c>
      <c r="S47" s="267">
        <v>64912</v>
      </c>
    </row>
    <row r="48" spans="1:19" ht="18.75" customHeight="1">
      <c r="A48" s="173" t="s">
        <v>52</v>
      </c>
      <c r="B48" s="287" t="s">
        <v>199</v>
      </c>
      <c r="C48" s="267">
        <f t="shared" si="8"/>
        <v>312</v>
      </c>
      <c r="D48" s="267">
        <v>206</v>
      </c>
      <c r="E48" s="267">
        <v>106</v>
      </c>
      <c r="F48" s="267">
        <v>3</v>
      </c>
      <c r="G48" s="267">
        <v>3</v>
      </c>
      <c r="H48" s="267" t="s">
        <v>331</v>
      </c>
      <c r="I48" s="267" t="s">
        <v>331</v>
      </c>
      <c r="J48" s="267" t="s">
        <v>331</v>
      </c>
      <c r="K48" s="267" t="s">
        <v>331</v>
      </c>
      <c r="L48" s="267" t="s">
        <v>331</v>
      </c>
      <c r="M48" s="267" t="s">
        <v>331</v>
      </c>
      <c r="N48" s="267" t="s">
        <v>331</v>
      </c>
      <c r="O48" s="267" t="s">
        <v>331</v>
      </c>
      <c r="P48" s="267" t="s">
        <v>331</v>
      </c>
      <c r="Q48" s="267">
        <f t="shared" si="9"/>
        <v>58341</v>
      </c>
      <c r="R48" s="267">
        <v>58341</v>
      </c>
      <c r="S48" s="267" t="s">
        <v>331</v>
      </c>
    </row>
    <row r="49" spans="1:19" ht="18.75" customHeight="1">
      <c r="A49" s="18"/>
      <c r="B49" s="287" t="s">
        <v>359</v>
      </c>
      <c r="C49" s="267">
        <f t="shared" si="8"/>
        <v>1915</v>
      </c>
      <c r="D49" s="267">
        <v>1111</v>
      </c>
      <c r="E49" s="267">
        <v>804</v>
      </c>
      <c r="F49" s="267">
        <v>3</v>
      </c>
      <c r="G49" s="267">
        <v>2</v>
      </c>
      <c r="H49" s="267" t="s">
        <v>331</v>
      </c>
      <c r="I49" s="267" t="s">
        <v>331</v>
      </c>
      <c r="J49" s="267" t="s">
        <v>331</v>
      </c>
      <c r="K49" s="267" t="s">
        <v>331</v>
      </c>
      <c r="L49" s="267" t="s">
        <v>331</v>
      </c>
      <c r="M49" s="267" t="s">
        <v>331</v>
      </c>
      <c r="N49" s="267" t="s">
        <v>331</v>
      </c>
      <c r="O49" s="267" t="s">
        <v>331</v>
      </c>
      <c r="P49" s="267" t="s">
        <v>331</v>
      </c>
      <c r="Q49" s="267">
        <f t="shared" si="9"/>
        <v>171707</v>
      </c>
      <c r="R49" s="267">
        <v>171707</v>
      </c>
      <c r="S49" s="267" t="s">
        <v>331</v>
      </c>
    </row>
    <row r="50" spans="1:19" ht="18.75" customHeight="1">
      <c r="A50" s="259"/>
      <c r="B50" s="260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</row>
    <row r="51" ht="18.75" customHeight="1">
      <c r="A51" s="292" t="s">
        <v>360</v>
      </c>
    </row>
    <row r="52" ht="18.75" customHeight="1">
      <c r="A52" s="292" t="s">
        <v>361</v>
      </c>
    </row>
    <row r="53" ht="18.75" customHeight="1">
      <c r="A53" s="27" t="s">
        <v>208</v>
      </c>
    </row>
    <row r="59" spans="8:9" ht="18.75" customHeight="1">
      <c r="H59" s="18"/>
      <c r="I59" s="18"/>
    </row>
    <row r="62" ht="18.75" customHeight="1">
      <c r="G62" s="18"/>
    </row>
  </sheetData>
  <sheetProtection/>
  <mergeCells count="23">
    <mergeCell ref="A3:S3"/>
    <mergeCell ref="Q5:S6"/>
    <mergeCell ref="K7:L7"/>
    <mergeCell ref="I6:L6"/>
    <mergeCell ref="M7:N7"/>
    <mergeCell ref="A11:B11"/>
    <mergeCell ref="A27:B27"/>
    <mergeCell ref="A5:B8"/>
    <mergeCell ref="C5:H5"/>
    <mergeCell ref="C7:C8"/>
    <mergeCell ref="D7:D8"/>
    <mergeCell ref="C6:E6"/>
    <mergeCell ref="E7:E8"/>
    <mergeCell ref="A40:B40"/>
    <mergeCell ref="A9:B9"/>
    <mergeCell ref="R4:S4"/>
    <mergeCell ref="I5:P5"/>
    <mergeCell ref="Q7:Q8"/>
    <mergeCell ref="R7:R8"/>
    <mergeCell ref="S7:S8"/>
    <mergeCell ref="I7:J7"/>
    <mergeCell ref="O7:P7"/>
    <mergeCell ref="M6:P6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tabSelected="1" zoomScalePageLayoutView="0" workbookViewId="0" topLeftCell="A1">
      <selection activeCell="A5" sqref="A5:AB5"/>
    </sheetView>
  </sheetViews>
  <sheetFormatPr defaultColWidth="9.00390625" defaultRowHeight="13.5"/>
  <cols>
    <col min="1" max="1" width="14.625" style="27" customWidth="1"/>
    <col min="2" max="2" width="7.00390625" style="27" customWidth="1"/>
    <col min="3" max="3" width="2.625" style="186" customWidth="1"/>
    <col min="4" max="4" width="7.75390625" style="27" customWidth="1"/>
    <col min="5" max="5" width="9.625" style="303" customWidth="1"/>
    <col min="6" max="6" width="9.625" style="27" customWidth="1"/>
    <col min="7" max="8" width="6.625" style="27" customWidth="1"/>
    <col min="9" max="9" width="9.625" style="27" customWidth="1"/>
    <col min="10" max="10" width="2.625" style="27" customWidth="1"/>
    <col min="11" max="11" width="7.75390625" style="27" customWidth="1"/>
    <col min="12" max="13" width="9.625" style="27" customWidth="1"/>
    <col min="14" max="14" width="6.875" style="27" customWidth="1"/>
    <col min="15" max="15" width="8.125" style="27" customWidth="1"/>
    <col min="16" max="16" width="7.00390625" style="27" customWidth="1"/>
    <col min="17" max="17" width="2.625" style="27" customWidth="1"/>
    <col min="18" max="18" width="5.625" style="27" customWidth="1"/>
    <col min="19" max="19" width="9.125" style="27" customWidth="1"/>
    <col min="20" max="20" width="9.625" style="27" customWidth="1"/>
    <col min="21" max="23" width="6.625" style="27" customWidth="1"/>
    <col min="24" max="24" width="2.625" style="27" customWidth="1"/>
    <col min="25" max="25" width="4.875" style="27" customWidth="1"/>
    <col min="26" max="27" width="8.625" style="27" customWidth="1"/>
    <col min="28" max="29" width="6.625" style="27" customWidth="1"/>
    <col min="30" max="30" width="8.125" style="27" customWidth="1"/>
    <col min="31" max="31" width="6.625" style="27" customWidth="1"/>
    <col min="32" max="32" width="8.625" style="27" customWidth="1"/>
    <col min="33" max="33" width="8.125" style="27" customWidth="1"/>
    <col min="34" max="34" width="6.625" style="27" customWidth="1"/>
    <col min="35" max="35" width="8.625" style="27" customWidth="1"/>
    <col min="36" max="16384" width="9.00390625" style="27" customWidth="1"/>
  </cols>
  <sheetData>
    <row r="1" spans="1:29" ht="14.25">
      <c r="A1" s="274" t="s">
        <v>391</v>
      </c>
      <c r="C1" s="302"/>
      <c r="O1" s="291"/>
      <c r="AC1" s="275" t="s">
        <v>1</v>
      </c>
    </row>
    <row r="3" spans="1:27" ht="18.75" customHeight="1">
      <c r="A3" s="405" t="s">
        <v>405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</row>
    <row r="4" spans="2:27" ht="15" thickBot="1">
      <c r="B4" s="120"/>
      <c r="C4" s="304"/>
      <c r="D4" s="120"/>
      <c r="E4" s="305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AA4" s="291" t="s">
        <v>392</v>
      </c>
    </row>
    <row r="5" spans="1:39" ht="14.25">
      <c r="A5" s="491" t="s">
        <v>380</v>
      </c>
      <c r="B5" s="437" t="s">
        <v>383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0" t="s">
        <v>390</v>
      </c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4.25">
      <c r="A6" s="492"/>
      <c r="B6" s="480" t="s">
        <v>381</v>
      </c>
      <c r="C6" s="525" t="s">
        <v>241</v>
      </c>
      <c r="D6" s="526"/>
      <c r="E6" s="526"/>
      <c r="F6" s="527"/>
      <c r="G6" s="447" t="s">
        <v>384</v>
      </c>
      <c r="H6" s="442"/>
      <c r="I6" s="442"/>
      <c r="J6" s="442"/>
      <c r="K6" s="442"/>
      <c r="L6" s="442"/>
      <c r="M6" s="443"/>
      <c r="N6" s="480" t="s">
        <v>388</v>
      </c>
      <c r="O6" s="447" t="s">
        <v>244</v>
      </c>
      <c r="P6" s="442"/>
      <c r="Q6" s="442"/>
      <c r="R6" s="448"/>
      <c r="S6" s="447" t="s">
        <v>247</v>
      </c>
      <c r="T6" s="447" t="s">
        <v>251</v>
      </c>
      <c r="U6" s="442"/>
      <c r="V6" s="442"/>
      <c r="W6" s="442"/>
      <c r="X6" s="442"/>
      <c r="Y6" s="442"/>
      <c r="Z6" s="442"/>
      <c r="AA6" s="442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14.25" customHeight="1">
      <c r="A7" s="493"/>
      <c r="B7" s="481"/>
      <c r="C7" s="528"/>
      <c r="D7" s="381"/>
      <c r="E7" s="381"/>
      <c r="F7" s="382"/>
      <c r="G7" s="458"/>
      <c r="H7" s="495"/>
      <c r="I7" s="495"/>
      <c r="J7" s="495"/>
      <c r="K7" s="495"/>
      <c r="L7" s="495"/>
      <c r="M7" s="496"/>
      <c r="N7" s="481"/>
      <c r="O7" s="458"/>
      <c r="P7" s="495"/>
      <c r="Q7" s="495"/>
      <c r="R7" s="516"/>
      <c r="S7" s="515"/>
      <c r="T7" s="458"/>
      <c r="U7" s="495"/>
      <c r="V7" s="495"/>
      <c r="W7" s="495"/>
      <c r="X7" s="495"/>
      <c r="Y7" s="495"/>
      <c r="Z7" s="495"/>
      <c r="AA7" s="495"/>
      <c r="AB7" s="40"/>
      <c r="AC7" s="40"/>
      <c r="AD7" s="40"/>
      <c r="AE7" s="41"/>
      <c r="AF7" s="29"/>
      <c r="AG7" s="479"/>
      <c r="AH7" s="479"/>
      <c r="AI7" s="479"/>
      <c r="AJ7" s="479"/>
      <c r="AK7" s="479"/>
      <c r="AL7" s="479"/>
      <c r="AM7" s="479"/>
    </row>
    <row r="8" spans="1:39" ht="14.25" customHeight="1">
      <c r="A8" s="493"/>
      <c r="B8" s="481"/>
      <c r="C8" s="506" t="s">
        <v>382</v>
      </c>
      <c r="D8" s="507"/>
      <c r="E8" s="503" t="s">
        <v>205</v>
      </c>
      <c r="F8" s="522" t="s">
        <v>192</v>
      </c>
      <c r="G8" s="497" t="s">
        <v>385</v>
      </c>
      <c r="H8" s="498"/>
      <c r="I8" s="414" t="s">
        <v>242</v>
      </c>
      <c r="J8" s="416"/>
      <c r="K8" s="416"/>
      <c r="L8" s="415"/>
      <c r="M8" s="512" t="s">
        <v>243</v>
      </c>
      <c r="N8" s="481"/>
      <c r="O8" s="517" t="s">
        <v>382</v>
      </c>
      <c r="P8" s="517" t="s">
        <v>245</v>
      </c>
      <c r="Q8" s="483" t="s">
        <v>389</v>
      </c>
      <c r="R8" s="484"/>
      <c r="S8" s="515"/>
      <c r="T8" s="483" t="s">
        <v>407</v>
      </c>
      <c r="U8" s="427" t="s">
        <v>248</v>
      </c>
      <c r="V8" s="428"/>
      <c r="W8" s="429"/>
      <c r="X8" s="427" t="s">
        <v>100</v>
      </c>
      <c r="Y8" s="428"/>
      <c r="Z8" s="428"/>
      <c r="AA8" s="428"/>
      <c r="AB8" s="40"/>
      <c r="AC8" s="40"/>
      <c r="AD8" s="40"/>
      <c r="AE8" s="41"/>
      <c r="AF8" s="29"/>
      <c r="AG8" s="29"/>
      <c r="AH8" s="29"/>
      <c r="AI8" s="29"/>
      <c r="AJ8" s="29"/>
      <c r="AK8" s="29"/>
      <c r="AL8" s="29"/>
      <c r="AM8" s="29"/>
    </row>
    <row r="9" spans="1:39" ht="14.25">
      <c r="A9" s="493"/>
      <c r="B9" s="481"/>
      <c r="C9" s="508"/>
      <c r="D9" s="509"/>
      <c r="E9" s="504"/>
      <c r="F9" s="523"/>
      <c r="G9" s="499"/>
      <c r="H9" s="500"/>
      <c r="I9" s="473" t="s">
        <v>5</v>
      </c>
      <c r="J9" s="475" t="s">
        <v>386</v>
      </c>
      <c r="K9" s="476"/>
      <c r="L9" s="489" t="s">
        <v>387</v>
      </c>
      <c r="M9" s="513"/>
      <c r="N9" s="481"/>
      <c r="O9" s="518"/>
      <c r="P9" s="518"/>
      <c r="Q9" s="485"/>
      <c r="R9" s="486"/>
      <c r="S9" s="515"/>
      <c r="T9" s="485"/>
      <c r="U9" s="459" t="s">
        <v>5</v>
      </c>
      <c r="V9" s="425" t="s">
        <v>246</v>
      </c>
      <c r="W9" s="489" t="s">
        <v>393</v>
      </c>
      <c r="X9" s="468" t="s">
        <v>5</v>
      </c>
      <c r="Y9" s="469"/>
      <c r="Z9" s="425" t="s">
        <v>249</v>
      </c>
      <c r="AA9" s="468" t="s">
        <v>250</v>
      </c>
      <c r="AB9" s="40"/>
      <c r="AC9" s="40"/>
      <c r="AD9" s="40"/>
      <c r="AE9" s="41"/>
      <c r="AF9" s="29"/>
      <c r="AG9" s="479"/>
      <c r="AH9" s="479"/>
      <c r="AI9" s="479"/>
      <c r="AJ9" s="29"/>
      <c r="AK9" s="29"/>
      <c r="AL9" s="479"/>
      <c r="AM9" s="479"/>
    </row>
    <row r="10" spans="1:39" ht="14.25">
      <c r="A10" s="494"/>
      <c r="B10" s="482"/>
      <c r="C10" s="510"/>
      <c r="D10" s="511"/>
      <c r="E10" s="505"/>
      <c r="F10" s="524"/>
      <c r="G10" s="501"/>
      <c r="H10" s="502"/>
      <c r="I10" s="474"/>
      <c r="J10" s="477"/>
      <c r="K10" s="478"/>
      <c r="L10" s="490"/>
      <c r="M10" s="514"/>
      <c r="N10" s="482"/>
      <c r="O10" s="519"/>
      <c r="P10" s="519"/>
      <c r="Q10" s="487"/>
      <c r="R10" s="488"/>
      <c r="S10" s="449"/>
      <c r="T10" s="487"/>
      <c r="U10" s="529"/>
      <c r="V10" s="426"/>
      <c r="W10" s="490"/>
      <c r="X10" s="470"/>
      <c r="Y10" s="471"/>
      <c r="Z10" s="426"/>
      <c r="AA10" s="470"/>
      <c r="AB10" s="40"/>
      <c r="AC10" s="40"/>
      <c r="AD10" s="40"/>
      <c r="AE10" s="41"/>
      <c r="AF10" s="29"/>
      <c r="AG10" s="479"/>
      <c r="AH10" s="373"/>
      <c r="AI10" s="373"/>
      <c r="AJ10" s="29"/>
      <c r="AK10" s="29"/>
      <c r="AL10" s="29"/>
      <c r="AM10" s="29"/>
    </row>
    <row r="11" spans="1:39" ht="14.25">
      <c r="A11" s="30" t="s">
        <v>285</v>
      </c>
      <c r="B11" s="208">
        <v>105.7</v>
      </c>
      <c r="C11" s="472">
        <f>SUM(E11:F11)</f>
        <v>8741</v>
      </c>
      <c r="D11" s="472"/>
      <c r="E11" s="226">
        <v>2828</v>
      </c>
      <c r="F11" s="226">
        <v>5913</v>
      </c>
      <c r="G11" s="472">
        <f>SUM(I11,M11)</f>
        <v>453525</v>
      </c>
      <c r="H11" s="472"/>
      <c r="I11" s="228">
        <f>SUM(J11:L11)</f>
        <v>443189</v>
      </c>
      <c r="J11" s="472">
        <v>219500</v>
      </c>
      <c r="K11" s="472"/>
      <c r="L11" s="31">
        <v>223689</v>
      </c>
      <c r="M11" s="31">
        <v>10336</v>
      </c>
      <c r="N11" s="298">
        <v>17.9</v>
      </c>
      <c r="O11" s="249">
        <f>SUM(P11:R11)</f>
        <v>50309</v>
      </c>
      <c r="P11" s="31">
        <v>131</v>
      </c>
      <c r="Q11" s="472">
        <v>50178</v>
      </c>
      <c r="R11" s="472"/>
      <c r="S11" s="31">
        <v>79455</v>
      </c>
      <c r="T11" s="31">
        <f>SUM(U11,X11)</f>
        <v>12164</v>
      </c>
      <c r="U11" s="231">
        <f>SUM(V11:W11)</f>
        <v>7646</v>
      </c>
      <c r="V11" s="231">
        <v>168</v>
      </c>
      <c r="W11" s="231">
        <v>7478</v>
      </c>
      <c r="X11" s="472">
        <f>SUM(Z11:AA11)</f>
        <v>4518</v>
      </c>
      <c r="Y11" s="472"/>
      <c r="Z11" s="226">
        <v>4231</v>
      </c>
      <c r="AA11" s="319">
        <v>287</v>
      </c>
      <c r="AB11" s="40"/>
      <c r="AC11" s="40"/>
      <c r="AD11" s="40"/>
      <c r="AE11" s="41"/>
      <c r="AF11" s="29"/>
      <c r="AG11" s="29"/>
      <c r="AH11" s="15"/>
      <c r="AI11" s="15"/>
      <c r="AJ11" s="29"/>
      <c r="AK11" s="29"/>
      <c r="AL11" s="29"/>
      <c r="AM11" s="29"/>
    </row>
    <row r="12" spans="1:39" ht="14.25">
      <c r="A12" s="38">
        <v>48</v>
      </c>
      <c r="B12" s="209">
        <v>80.2</v>
      </c>
      <c r="C12" s="423">
        <f>SUM(E12:F12)</f>
        <v>7998</v>
      </c>
      <c r="D12" s="423"/>
      <c r="E12" s="66">
        <v>2860</v>
      </c>
      <c r="F12" s="66">
        <v>5138</v>
      </c>
      <c r="G12" s="423">
        <f>SUM(I12,M12)</f>
        <v>481808</v>
      </c>
      <c r="H12" s="423"/>
      <c r="I12" s="229">
        <f>SUM(J12:L12)</f>
        <v>470526</v>
      </c>
      <c r="J12" s="423">
        <v>233843</v>
      </c>
      <c r="K12" s="423"/>
      <c r="L12" s="32">
        <v>236683</v>
      </c>
      <c r="M12" s="32">
        <v>11282</v>
      </c>
      <c r="N12" s="299">
        <v>17.9</v>
      </c>
      <c r="O12" s="250">
        <f>SUM(P12:R12)</f>
        <v>30388</v>
      </c>
      <c r="P12" s="32">
        <v>141</v>
      </c>
      <c r="Q12" s="423">
        <v>30247</v>
      </c>
      <c r="R12" s="423"/>
      <c r="S12" s="32">
        <v>32657</v>
      </c>
      <c r="T12" s="32">
        <f>SUM(U12,X12)</f>
        <v>7819</v>
      </c>
      <c r="U12" s="65">
        <f>SUM(V12:W12)</f>
        <v>4718</v>
      </c>
      <c r="V12" s="65">
        <v>179</v>
      </c>
      <c r="W12" s="65">
        <v>4539</v>
      </c>
      <c r="X12" s="423">
        <f>SUM(Z12:AA12)</f>
        <v>3101</v>
      </c>
      <c r="Y12" s="423"/>
      <c r="Z12" s="66">
        <v>3101</v>
      </c>
      <c r="AA12" s="233" t="s">
        <v>331</v>
      </c>
      <c r="AB12" s="40"/>
      <c r="AC12" s="40"/>
      <c r="AD12" s="40"/>
      <c r="AE12" s="41"/>
      <c r="AF12" s="34"/>
      <c r="AG12" s="32"/>
      <c r="AH12" s="35"/>
      <c r="AI12" s="32"/>
      <c r="AJ12" s="32"/>
      <c r="AK12" s="32"/>
      <c r="AL12" s="34"/>
      <c r="AM12" s="34"/>
    </row>
    <row r="13" spans="1:39" ht="14.25">
      <c r="A13" s="36">
        <v>49</v>
      </c>
      <c r="B13" s="209">
        <v>78.9</v>
      </c>
      <c r="C13" s="423">
        <f>SUM(E13:F13)</f>
        <v>7810</v>
      </c>
      <c r="D13" s="423"/>
      <c r="E13" s="66">
        <v>2944</v>
      </c>
      <c r="F13" s="66">
        <v>4866</v>
      </c>
      <c r="G13" s="423">
        <f>SUM(I13,M13)</f>
        <v>606131</v>
      </c>
      <c r="H13" s="423"/>
      <c r="I13" s="229">
        <f>SUM(J13:L13)</f>
        <v>594651</v>
      </c>
      <c r="J13" s="423">
        <v>303520</v>
      </c>
      <c r="K13" s="423"/>
      <c r="L13" s="32">
        <v>291131</v>
      </c>
      <c r="M13" s="32">
        <v>11480</v>
      </c>
      <c r="N13" s="300" t="s">
        <v>325</v>
      </c>
      <c r="O13" s="250">
        <f>SUM(P13:R13)</f>
        <v>15563</v>
      </c>
      <c r="P13" s="32">
        <v>77</v>
      </c>
      <c r="Q13" s="423">
        <v>15486</v>
      </c>
      <c r="R13" s="423"/>
      <c r="S13" s="32">
        <v>34004</v>
      </c>
      <c r="T13" s="32">
        <f>SUM(U13,X13)</f>
        <v>6385</v>
      </c>
      <c r="U13" s="65">
        <f>SUM(V13:W13)</f>
        <v>2673</v>
      </c>
      <c r="V13" s="65">
        <v>119</v>
      </c>
      <c r="W13" s="65">
        <v>2554</v>
      </c>
      <c r="X13" s="423">
        <f>SUM(Z13:AA13)</f>
        <v>3712</v>
      </c>
      <c r="Y13" s="423"/>
      <c r="Z13" s="66">
        <v>3712</v>
      </c>
      <c r="AA13" s="233" t="s">
        <v>331</v>
      </c>
      <c r="AB13" s="40"/>
      <c r="AC13" s="40"/>
      <c r="AD13" s="40"/>
      <c r="AE13" s="41"/>
      <c r="AF13" s="34"/>
      <c r="AG13" s="32"/>
      <c r="AH13" s="35"/>
      <c r="AI13" s="32"/>
      <c r="AJ13" s="32"/>
      <c r="AK13" s="32"/>
      <c r="AL13" s="34"/>
      <c r="AM13" s="34"/>
    </row>
    <row r="14" spans="1:39" ht="14.25">
      <c r="A14" s="36">
        <v>50</v>
      </c>
      <c r="B14" s="209">
        <v>78.9</v>
      </c>
      <c r="C14" s="423">
        <f>SUM(E14:F14)</f>
        <v>7107</v>
      </c>
      <c r="D14" s="423"/>
      <c r="E14" s="66">
        <v>2874</v>
      </c>
      <c r="F14" s="66">
        <v>4233</v>
      </c>
      <c r="G14" s="423">
        <f>SUM(I14,M14)</f>
        <v>704083</v>
      </c>
      <c r="H14" s="423"/>
      <c r="I14" s="229">
        <f>SUM(J14:L14)</f>
        <v>693708</v>
      </c>
      <c r="J14" s="423">
        <v>368087</v>
      </c>
      <c r="K14" s="423"/>
      <c r="L14" s="32">
        <v>325621</v>
      </c>
      <c r="M14" s="32">
        <v>10375</v>
      </c>
      <c r="N14" s="299">
        <v>17.9</v>
      </c>
      <c r="O14" s="250">
        <f>SUM(P14:R14)</f>
        <v>11327</v>
      </c>
      <c r="P14" s="71" t="s">
        <v>331</v>
      </c>
      <c r="Q14" s="423">
        <v>11327</v>
      </c>
      <c r="R14" s="423"/>
      <c r="S14" s="32">
        <v>35527</v>
      </c>
      <c r="T14" s="32">
        <f>SUM(U14,X14)</f>
        <v>6520</v>
      </c>
      <c r="U14" s="65">
        <f>SUM(V14:W14)</f>
        <v>2166</v>
      </c>
      <c r="V14" s="66" t="s">
        <v>331</v>
      </c>
      <c r="W14" s="65">
        <v>2166</v>
      </c>
      <c r="X14" s="423">
        <f>SUM(Z14:AA14)</f>
        <v>4354</v>
      </c>
      <c r="Y14" s="423"/>
      <c r="Z14" s="66">
        <v>4354</v>
      </c>
      <c r="AA14" s="233" t="s">
        <v>331</v>
      </c>
      <c r="AB14" s="40"/>
      <c r="AC14" s="40"/>
      <c r="AD14" s="40"/>
      <c r="AE14" s="41"/>
      <c r="AF14" s="34"/>
      <c r="AG14" s="32"/>
      <c r="AH14" s="35"/>
      <c r="AI14" s="32"/>
      <c r="AJ14" s="32"/>
      <c r="AK14" s="32"/>
      <c r="AL14" s="34"/>
      <c r="AM14" s="34"/>
    </row>
    <row r="15" spans="1:39" s="306" customFormat="1" ht="14.25">
      <c r="A15" s="307">
        <v>51</v>
      </c>
      <c r="B15" s="308">
        <f>SUM(B17,B22)</f>
        <v>62.099999999999994</v>
      </c>
      <c r="C15" s="424">
        <f>SUM(C17,C22)</f>
        <v>7077</v>
      </c>
      <c r="D15" s="424"/>
      <c r="E15" s="309">
        <f>SUM(E17,E22)</f>
        <v>3093</v>
      </c>
      <c r="F15" s="309">
        <f>SUM(F17,F22)</f>
        <v>3984</v>
      </c>
      <c r="G15" s="424">
        <f>SUM(G17,G22)</f>
        <v>818107</v>
      </c>
      <c r="H15" s="424"/>
      <c r="I15" s="309">
        <f>SUM(I17,I22)</f>
        <v>796718</v>
      </c>
      <c r="J15" s="424">
        <f>SUM(J17,J22)</f>
        <v>442966</v>
      </c>
      <c r="K15" s="424"/>
      <c r="L15" s="309">
        <f>SUM(L17,L22)</f>
        <v>353752</v>
      </c>
      <c r="M15" s="309">
        <f>SUM(M17,M22)</f>
        <v>21388</v>
      </c>
      <c r="N15" s="309" t="s">
        <v>406</v>
      </c>
      <c r="O15" s="309" t="s">
        <v>331</v>
      </c>
      <c r="P15" s="309" t="s">
        <v>331</v>
      </c>
      <c r="Q15" s="424" t="s">
        <v>331</v>
      </c>
      <c r="R15" s="424"/>
      <c r="S15" s="309">
        <f>SUM(S17,S22)</f>
        <v>33828</v>
      </c>
      <c r="T15" s="309" t="s">
        <v>331</v>
      </c>
      <c r="U15" s="309" t="s">
        <v>331</v>
      </c>
      <c r="V15" s="309" t="s">
        <v>331</v>
      </c>
      <c r="W15" s="309" t="s">
        <v>331</v>
      </c>
      <c r="X15" s="424">
        <f>SUM(Z15:AA15)</f>
        <v>5629</v>
      </c>
      <c r="Y15" s="424"/>
      <c r="Z15" s="309">
        <f>SUM(Z17,Z22)</f>
        <v>5629</v>
      </c>
      <c r="AA15" s="309" t="s">
        <v>331</v>
      </c>
      <c r="AB15" s="224"/>
      <c r="AC15" s="224"/>
      <c r="AD15" s="224"/>
      <c r="AE15" s="225"/>
      <c r="AF15" s="53"/>
      <c r="AG15" s="52"/>
      <c r="AH15" s="152"/>
      <c r="AI15" s="52"/>
      <c r="AJ15" s="52"/>
      <c r="AK15" s="52"/>
      <c r="AL15" s="53"/>
      <c r="AM15" s="53"/>
    </row>
    <row r="16" spans="1:39" ht="14.25">
      <c r="A16" s="38"/>
      <c r="B16" s="210"/>
      <c r="C16" s="423"/>
      <c r="D16" s="423"/>
      <c r="E16" s="221"/>
      <c r="F16" s="221"/>
      <c r="G16" s="423"/>
      <c r="H16" s="423"/>
      <c r="I16" s="229"/>
      <c r="J16" s="423"/>
      <c r="K16" s="423"/>
      <c r="L16" s="151"/>
      <c r="M16" s="151"/>
      <c r="N16" s="29"/>
      <c r="O16" s="29"/>
      <c r="P16" s="29"/>
      <c r="Q16" s="423"/>
      <c r="R16" s="423"/>
      <c r="S16" s="32"/>
      <c r="U16" s="148"/>
      <c r="V16" s="29"/>
      <c r="W16" s="29"/>
      <c r="X16" s="423"/>
      <c r="Y16" s="423"/>
      <c r="Z16" s="29"/>
      <c r="AA16" s="29"/>
      <c r="AB16" s="40"/>
      <c r="AC16" s="40"/>
      <c r="AD16" s="40"/>
      <c r="AE16" s="41"/>
      <c r="AF16" s="29"/>
      <c r="AG16" s="29"/>
      <c r="AH16" s="29"/>
      <c r="AI16" s="39"/>
      <c r="AJ16" s="29"/>
      <c r="AK16" s="29"/>
      <c r="AL16" s="29"/>
      <c r="AM16" s="29"/>
    </row>
    <row r="17" spans="1:39" s="306" customFormat="1" ht="14.25">
      <c r="A17" s="121" t="s">
        <v>284</v>
      </c>
      <c r="B17" s="211">
        <f>SUM(B18:B20)</f>
        <v>62.099999999999994</v>
      </c>
      <c r="C17" s="423">
        <f>SUM(C18:C18:D20)</f>
        <v>6834</v>
      </c>
      <c r="D17" s="423"/>
      <c r="E17" s="66">
        <f>SUM(E18:E20)</f>
        <v>2982</v>
      </c>
      <c r="F17" s="221">
        <f>SUM(F18:F20)</f>
        <v>3852</v>
      </c>
      <c r="G17" s="423">
        <f>SUM(G18:G20)</f>
        <v>767104</v>
      </c>
      <c r="H17" s="423"/>
      <c r="I17" s="221">
        <f>SUM(I18:I20)</f>
        <v>755223</v>
      </c>
      <c r="J17" s="423">
        <f>SUM(J18:J18:K20)</f>
        <v>418611</v>
      </c>
      <c r="K17" s="423"/>
      <c r="L17" s="221">
        <f>SUM(L18:L20)</f>
        <v>336612</v>
      </c>
      <c r="M17" s="221">
        <f>SUM(M18:M20)</f>
        <v>11881</v>
      </c>
      <c r="N17" s="221" t="s">
        <v>331</v>
      </c>
      <c r="O17" s="221" t="s">
        <v>331</v>
      </c>
      <c r="P17" s="221" t="s">
        <v>331</v>
      </c>
      <c r="Q17" s="423" t="s">
        <v>331</v>
      </c>
      <c r="R17" s="423"/>
      <c r="S17" s="221">
        <f>SUM(S18:S20)</f>
        <v>33828</v>
      </c>
      <c r="T17" s="221" t="s">
        <v>331</v>
      </c>
      <c r="U17" s="221" t="s">
        <v>331</v>
      </c>
      <c r="V17" s="221" t="s">
        <v>331</v>
      </c>
      <c r="W17" s="221" t="s">
        <v>331</v>
      </c>
      <c r="X17" s="423">
        <f>SUM(Z17:AA17)</f>
        <v>5629</v>
      </c>
      <c r="Y17" s="423"/>
      <c r="Z17" s="221">
        <f>SUM(Z18:Z20)</f>
        <v>5629</v>
      </c>
      <c r="AA17" s="221" t="s">
        <v>331</v>
      </c>
      <c r="AB17" s="224"/>
      <c r="AC17" s="224"/>
      <c r="AD17" s="224"/>
      <c r="AE17" s="225"/>
      <c r="AF17" s="225"/>
      <c r="AG17" s="224"/>
      <c r="AH17" s="152"/>
      <c r="AI17" s="224"/>
      <c r="AJ17" s="224"/>
      <c r="AK17" s="224"/>
      <c r="AL17" s="225"/>
      <c r="AM17" s="225"/>
    </row>
    <row r="18" spans="1:39" ht="14.25">
      <c r="A18" s="121" t="s">
        <v>239</v>
      </c>
      <c r="B18" s="211">
        <v>49.4</v>
      </c>
      <c r="C18" s="423">
        <f>SUM(E18:F18)</f>
        <v>3002</v>
      </c>
      <c r="D18" s="423"/>
      <c r="E18" s="221">
        <v>1305</v>
      </c>
      <c r="F18" s="221">
        <v>1697</v>
      </c>
      <c r="G18" s="423">
        <f>SUM(I18,M18)</f>
        <v>407327</v>
      </c>
      <c r="H18" s="423"/>
      <c r="I18" s="229">
        <f>SUM(J18:L18)</f>
        <v>400297</v>
      </c>
      <c r="J18" s="423">
        <v>218079</v>
      </c>
      <c r="K18" s="423"/>
      <c r="L18" s="143">
        <v>182218</v>
      </c>
      <c r="M18" s="143">
        <v>7030</v>
      </c>
      <c r="N18" s="221" t="s">
        <v>331</v>
      </c>
      <c r="O18" s="221" t="s">
        <v>331</v>
      </c>
      <c r="P18" s="221" t="s">
        <v>331</v>
      </c>
      <c r="Q18" s="423" t="s">
        <v>331</v>
      </c>
      <c r="R18" s="423"/>
      <c r="S18" s="32">
        <v>28508</v>
      </c>
      <c r="T18" s="221" t="s">
        <v>331</v>
      </c>
      <c r="U18" s="221" t="s">
        <v>331</v>
      </c>
      <c r="V18" s="221" t="s">
        <v>331</v>
      </c>
      <c r="W18" s="221" t="s">
        <v>331</v>
      </c>
      <c r="X18" s="423">
        <f>SUM(Z18:AA18)</f>
        <v>4727</v>
      </c>
      <c r="Y18" s="423"/>
      <c r="Z18" s="66">
        <v>4727</v>
      </c>
      <c r="AA18" s="221" t="s">
        <v>331</v>
      </c>
      <c r="AB18" s="40"/>
      <c r="AC18" s="40"/>
      <c r="AD18" s="40"/>
      <c r="AE18" s="41"/>
      <c r="AF18" s="41"/>
      <c r="AG18" s="40"/>
      <c r="AH18" s="35"/>
      <c r="AI18" s="40"/>
      <c r="AJ18" s="40"/>
      <c r="AK18" s="40"/>
      <c r="AL18" s="41"/>
      <c r="AM18" s="41"/>
    </row>
    <row r="19" spans="1:39" ht="14.25">
      <c r="A19" s="121" t="s">
        <v>379</v>
      </c>
      <c r="B19" s="211">
        <v>5.9</v>
      </c>
      <c r="C19" s="423">
        <f>SUM(E19:F19)</f>
        <v>1062</v>
      </c>
      <c r="D19" s="423"/>
      <c r="E19" s="221">
        <v>361</v>
      </c>
      <c r="F19" s="221">
        <v>701</v>
      </c>
      <c r="G19" s="423">
        <f>SUM(I19,M19)</f>
        <v>82644</v>
      </c>
      <c r="H19" s="423"/>
      <c r="I19" s="229">
        <f>SUM(J19:L19)</f>
        <v>81992</v>
      </c>
      <c r="J19" s="423">
        <v>38061</v>
      </c>
      <c r="K19" s="423"/>
      <c r="L19" s="143">
        <v>43931</v>
      </c>
      <c r="M19" s="143">
        <v>652</v>
      </c>
      <c r="N19" s="221" t="s">
        <v>331</v>
      </c>
      <c r="O19" s="221" t="s">
        <v>331</v>
      </c>
      <c r="P19" s="221" t="s">
        <v>331</v>
      </c>
      <c r="Q19" s="423" t="s">
        <v>331</v>
      </c>
      <c r="R19" s="423"/>
      <c r="S19" s="32">
        <v>236</v>
      </c>
      <c r="T19" s="221" t="s">
        <v>331</v>
      </c>
      <c r="U19" s="221" t="s">
        <v>331</v>
      </c>
      <c r="V19" s="221" t="s">
        <v>331</v>
      </c>
      <c r="W19" s="221" t="s">
        <v>331</v>
      </c>
      <c r="X19" s="423">
        <f>SUM(Z19:AA19)</f>
        <v>25</v>
      </c>
      <c r="Y19" s="423"/>
      <c r="Z19" s="66">
        <v>25</v>
      </c>
      <c r="AA19" s="221" t="s">
        <v>331</v>
      </c>
      <c r="AF19" s="41"/>
      <c r="AG19" s="40"/>
      <c r="AH19" s="35"/>
      <c r="AI19" s="40"/>
      <c r="AJ19" s="40"/>
      <c r="AK19" s="40"/>
      <c r="AL19" s="41"/>
      <c r="AM19" s="41"/>
    </row>
    <row r="20" spans="1:39" ht="14.25">
      <c r="A20" s="121" t="s">
        <v>240</v>
      </c>
      <c r="B20" s="211">
        <v>6.8</v>
      </c>
      <c r="C20" s="423">
        <f>SUM(E20:F20)</f>
        <v>2770</v>
      </c>
      <c r="D20" s="423"/>
      <c r="E20" s="221">
        <v>1316</v>
      </c>
      <c r="F20" s="221">
        <v>1454</v>
      </c>
      <c r="G20" s="423">
        <f>SUM(I20,M20)</f>
        <v>277133</v>
      </c>
      <c r="H20" s="423"/>
      <c r="I20" s="229">
        <f>SUM(J20:L20)</f>
        <v>272934</v>
      </c>
      <c r="J20" s="423">
        <v>162471</v>
      </c>
      <c r="K20" s="423"/>
      <c r="L20" s="154">
        <v>110463</v>
      </c>
      <c r="M20" s="154">
        <v>4199</v>
      </c>
      <c r="N20" s="221" t="s">
        <v>331</v>
      </c>
      <c r="O20" s="221" t="s">
        <v>331</v>
      </c>
      <c r="P20" s="221" t="s">
        <v>331</v>
      </c>
      <c r="Q20" s="423" t="s">
        <v>331</v>
      </c>
      <c r="R20" s="423"/>
      <c r="S20" s="32">
        <v>5084</v>
      </c>
      <c r="T20" s="221" t="s">
        <v>331</v>
      </c>
      <c r="U20" s="221" t="s">
        <v>331</v>
      </c>
      <c r="V20" s="221" t="s">
        <v>331</v>
      </c>
      <c r="W20" s="221" t="s">
        <v>331</v>
      </c>
      <c r="X20" s="423">
        <f>SUM(Z20:AA20)</f>
        <v>877</v>
      </c>
      <c r="Y20" s="423"/>
      <c r="Z20" s="66">
        <v>877</v>
      </c>
      <c r="AA20" s="221" t="s">
        <v>331</v>
      </c>
      <c r="AF20" s="41"/>
      <c r="AG20" s="40"/>
      <c r="AH20" s="35"/>
      <c r="AI20" s="40"/>
      <c r="AJ20" s="40"/>
      <c r="AK20" s="40"/>
      <c r="AL20" s="41"/>
      <c r="AM20" s="41"/>
    </row>
    <row r="21" spans="1:39" ht="14.25">
      <c r="A21" s="121"/>
      <c r="B21" s="211"/>
      <c r="C21" s="423"/>
      <c r="D21" s="423"/>
      <c r="E21" s="221"/>
      <c r="F21" s="221"/>
      <c r="G21" s="423"/>
      <c r="H21" s="423"/>
      <c r="I21" s="229"/>
      <c r="J21" s="423"/>
      <c r="K21" s="423"/>
      <c r="L21" s="153"/>
      <c r="M21" s="153"/>
      <c r="N21" s="221" t="s">
        <v>354</v>
      </c>
      <c r="O21" s="221" t="s">
        <v>354</v>
      </c>
      <c r="P21" s="221" t="s">
        <v>354</v>
      </c>
      <c r="Q21" s="423"/>
      <c r="R21" s="423"/>
      <c r="S21" s="32"/>
      <c r="T21" s="221" t="s">
        <v>354</v>
      </c>
      <c r="U21" s="221" t="s">
        <v>354</v>
      </c>
      <c r="V21" s="221" t="s">
        <v>354</v>
      </c>
      <c r="W21" s="221" t="s">
        <v>354</v>
      </c>
      <c r="X21" s="423"/>
      <c r="Y21" s="423"/>
      <c r="Z21" s="41"/>
      <c r="AA21" s="221" t="s">
        <v>354</v>
      </c>
      <c r="AF21" s="41"/>
      <c r="AG21" s="40"/>
      <c r="AH21" s="35"/>
      <c r="AI21" s="40"/>
      <c r="AJ21" s="40"/>
      <c r="AK21" s="40"/>
      <c r="AL21" s="41"/>
      <c r="AM21" s="41"/>
    </row>
    <row r="22" spans="1:39" ht="14.25">
      <c r="A22" s="121" t="s">
        <v>286</v>
      </c>
      <c r="B22" s="211" t="s">
        <v>331</v>
      </c>
      <c r="C22" s="423">
        <f>SUM(E22:F22)</f>
        <v>243</v>
      </c>
      <c r="D22" s="423"/>
      <c r="E22" s="221">
        <v>111</v>
      </c>
      <c r="F22" s="221">
        <v>132</v>
      </c>
      <c r="G22" s="423">
        <v>51003</v>
      </c>
      <c r="H22" s="423"/>
      <c r="I22" s="229">
        <f>SUM(J22:L22)</f>
        <v>41495</v>
      </c>
      <c r="J22" s="423">
        <v>24355</v>
      </c>
      <c r="K22" s="423"/>
      <c r="L22" s="154">
        <v>17140</v>
      </c>
      <c r="M22" s="154">
        <v>9507</v>
      </c>
      <c r="N22" s="221" t="s">
        <v>331</v>
      </c>
      <c r="O22" s="221" t="s">
        <v>331</v>
      </c>
      <c r="P22" s="221" t="s">
        <v>331</v>
      </c>
      <c r="Q22" s="423" t="s">
        <v>331</v>
      </c>
      <c r="R22" s="423"/>
      <c r="S22" s="71" t="s">
        <v>331</v>
      </c>
      <c r="T22" s="221" t="s">
        <v>331</v>
      </c>
      <c r="U22" s="221" t="s">
        <v>331</v>
      </c>
      <c r="V22" s="221" t="s">
        <v>331</v>
      </c>
      <c r="W22" s="221" t="s">
        <v>331</v>
      </c>
      <c r="X22" s="423" t="s">
        <v>331</v>
      </c>
      <c r="Y22" s="423"/>
      <c r="Z22" s="320" t="s">
        <v>331</v>
      </c>
      <c r="AA22" s="221" t="s">
        <v>331</v>
      </c>
      <c r="AF22" s="41"/>
      <c r="AG22" s="40"/>
      <c r="AH22" s="35"/>
      <c r="AI22" s="40"/>
      <c r="AJ22" s="40"/>
      <c r="AK22" s="40"/>
      <c r="AL22" s="41"/>
      <c r="AM22" s="41"/>
    </row>
    <row r="23" spans="1:39" ht="14.25">
      <c r="A23" s="42"/>
      <c r="B23" s="212"/>
      <c r="C23" s="438"/>
      <c r="D23" s="438"/>
      <c r="E23" s="227"/>
      <c r="F23" s="227"/>
      <c r="G23" s="438"/>
      <c r="H23" s="438"/>
      <c r="I23" s="230"/>
      <c r="J23" s="438"/>
      <c r="K23" s="438"/>
      <c r="L23" s="144"/>
      <c r="M23" s="144"/>
      <c r="N23" s="51"/>
      <c r="O23" s="51"/>
      <c r="P23" s="144"/>
      <c r="Q23" s="438"/>
      <c r="R23" s="438"/>
      <c r="S23" s="145"/>
      <c r="T23" s="144"/>
      <c r="U23" s="150"/>
      <c r="V23" s="51"/>
      <c r="W23" s="145"/>
      <c r="X23" s="438"/>
      <c r="Y23" s="438"/>
      <c r="Z23" s="51"/>
      <c r="AA23" s="145"/>
      <c r="AF23" s="41"/>
      <c r="AG23" s="40"/>
      <c r="AH23" s="35"/>
      <c r="AI23" s="40"/>
      <c r="AJ23" s="40"/>
      <c r="AK23" s="40"/>
      <c r="AL23" s="41"/>
      <c r="AM23" s="41"/>
    </row>
    <row r="24" spans="1:37" ht="14.25">
      <c r="A24" s="40" t="s">
        <v>395</v>
      </c>
      <c r="B24" s="43"/>
      <c r="C24" s="45"/>
      <c r="D24" s="43"/>
      <c r="E24" s="223"/>
      <c r="F24" s="43"/>
      <c r="G24" s="43"/>
      <c r="H24" s="43"/>
      <c r="I24" s="35"/>
      <c r="J24" s="35"/>
      <c r="K24" s="35"/>
      <c r="L24" s="35"/>
      <c r="M24" s="35"/>
      <c r="N24" s="35"/>
      <c r="O24" s="35"/>
      <c r="P24" s="43"/>
      <c r="Q24" s="43"/>
      <c r="R24" s="43"/>
      <c r="S24" s="43"/>
      <c r="T24" s="43"/>
      <c r="U24" s="44"/>
      <c r="V24" s="44"/>
      <c r="W24" s="35"/>
      <c r="X24" s="43"/>
      <c r="Y24" s="43"/>
      <c r="AK24" s="35"/>
    </row>
    <row r="25" spans="1:25" ht="14.25">
      <c r="A25" s="40" t="s">
        <v>396</v>
      </c>
      <c r="B25" s="43"/>
      <c r="C25" s="45"/>
      <c r="D25" s="43"/>
      <c r="E25" s="223"/>
      <c r="F25" s="43"/>
      <c r="G25" s="43"/>
      <c r="H25" s="43"/>
      <c r="I25" s="8"/>
      <c r="J25" s="8"/>
      <c r="K25" s="8"/>
      <c r="L25" s="8"/>
      <c r="M25" s="8"/>
      <c r="N25" s="8"/>
      <c r="O25" s="8"/>
      <c r="P25" s="43"/>
      <c r="Q25" s="43"/>
      <c r="R25" s="43"/>
      <c r="S25" s="43"/>
      <c r="T25" s="43"/>
      <c r="U25" s="44"/>
      <c r="V25" s="44"/>
      <c r="W25" s="8"/>
      <c r="X25" s="43"/>
      <c r="Y25" s="43"/>
    </row>
    <row r="26" spans="1:25" ht="14.25">
      <c r="A26" s="40" t="s">
        <v>397</v>
      </c>
      <c r="B26" s="43"/>
      <c r="C26" s="45"/>
      <c r="D26" s="43"/>
      <c r="E26" s="223"/>
      <c r="F26" s="43"/>
      <c r="G26" s="43"/>
      <c r="H26" s="43"/>
      <c r="I26" s="8"/>
      <c r="J26" s="8"/>
      <c r="K26" s="8"/>
      <c r="L26" s="8"/>
      <c r="M26" s="8"/>
      <c r="N26" s="8"/>
      <c r="O26" s="8"/>
      <c r="P26" s="43"/>
      <c r="Q26" s="43"/>
      <c r="R26" s="43"/>
      <c r="S26" s="43"/>
      <c r="T26" s="43"/>
      <c r="U26" s="44"/>
      <c r="V26" s="44"/>
      <c r="W26" s="8"/>
      <c r="X26" s="43"/>
      <c r="Y26" s="43"/>
    </row>
    <row r="27" spans="1:25" ht="14.25">
      <c r="A27" s="40" t="s">
        <v>398</v>
      </c>
      <c r="B27" s="43"/>
      <c r="C27" s="45"/>
      <c r="D27" s="43"/>
      <c r="E27" s="223"/>
      <c r="F27" s="43"/>
      <c r="G27" s="43"/>
      <c r="H27" s="43"/>
      <c r="I27" s="8"/>
      <c r="J27" s="8"/>
      <c r="K27" s="8"/>
      <c r="L27" s="8"/>
      <c r="M27" s="8"/>
      <c r="N27" s="8"/>
      <c r="O27" s="8"/>
      <c r="P27" s="43"/>
      <c r="Q27" s="43"/>
      <c r="R27" s="43"/>
      <c r="S27" s="43"/>
      <c r="T27" s="43"/>
      <c r="U27" s="44"/>
      <c r="V27" s="44"/>
      <c r="W27" s="8"/>
      <c r="X27" s="43"/>
      <c r="Y27" s="43"/>
    </row>
    <row r="28" spans="1:25" ht="14.25">
      <c r="A28" s="40" t="s">
        <v>287</v>
      </c>
      <c r="B28" s="43"/>
      <c r="C28" s="45"/>
      <c r="D28" s="43"/>
      <c r="E28" s="223"/>
      <c r="F28" s="43"/>
      <c r="G28" s="43"/>
      <c r="H28" s="43"/>
      <c r="I28" s="8"/>
      <c r="J28" s="8"/>
      <c r="K28" s="8"/>
      <c r="L28" s="8"/>
      <c r="M28" s="8"/>
      <c r="N28" s="8"/>
      <c r="O28" s="8"/>
      <c r="P28" s="43"/>
      <c r="Q28" s="43"/>
      <c r="R28" s="43"/>
      <c r="S28" s="43"/>
      <c r="T28" s="43"/>
      <c r="U28" s="44"/>
      <c r="V28" s="44"/>
      <c r="W28" s="8"/>
      <c r="X28" s="43"/>
      <c r="Y28" s="43"/>
    </row>
    <row r="29" spans="1:25" ht="14.25">
      <c r="A29" s="35"/>
      <c r="B29" s="43"/>
      <c r="C29" s="45"/>
      <c r="D29" s="43"/>
      <c r="E29" s="223"/>
      <c r="F29" s="43"/>
      <c r="G29" s="43"/>
      <c r="H29" s="43"/>
      <c r="I29" s="8"/>
      <c r="J29" s="8"/>
      <c r="K29" s="8"/>
      <c r="L29" s="8"/>
      <c r="M29" s="8"/>
      <c r="N29" s="8"/>
      <c r="O29" s="8"/>
      <c r="P29" s="43"/>
      <c r="Q29" s="43"/>
      <c r="R29" s="43"/>
      <c r="S29" s="43"/>
      <c r="T29" s="43"/>
      <c r="U29" s="44"/>
      <c r="V29" s="44"/>
      <c r="W29" s="8"/>
      <c r="X29" s="43"/>
      <c r="Y29" s="43"/>
    </row>
    <row r="30" spans="1:25" ht="14.25">
      <c r="A30" s="35"/>
      <c r="B30" s="43"/>
      <c r="C30" s="45"/>
      <c r="D30" s="43"/>
      <c r="E30" s="223"/>
      <c r="F30" s="43"/>
      <c r="G30" s="43"/>
      <c r="H30" s="43"/>
      <c r="I30" s="8"/>
      <c r="J30" s="8"/>
      <c r="K30" s="8"/>
      <c r="L30" s="8"/>
      <c r="M30" s="8"/>
      <c r="N30" s="8"/>
      <c r="O30" s="8"/>
      <c r="P30" s="43"/>
      <c r="Q30" s="43"/>
      <c r="R30" s="43"/>
      <c r="S30" s="43"/>
      <c r="T30" s="43"/>
      <c r="U30" s="44"/>
      <c r="V30" s="44"/>
      <c r="W30" s="8"/>
      <c r="X30" s="43"/>
      <c r="Y30" s="43"/>
    </row>
    <row r="31" spans="2:25" ht="14.25">
      <c r="B31" s="43"/>
      <c r="C31" s="45"/>
      <c r="D31" s="43"/>
      <c r="E31" s="22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01"/>
      <c r="S31" s="43"/>
      <c r="T31" s="43"/>
      <c r="U31" s="44"/>
      <c r="V31" s="44"/>
      <c r="W31" s="43"/>
      <c r="X31" s="43"/>
      <c r="Y31" s="43"/>
    </row>
    <row r="32" spans="1:29" ht="18.75" customHeight="1">
      <c r="A32" s="405" t="s">
        <v>394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</row>
    <row r="33" spans="16:19" ht="15" thickBot="1">
      <c r="P33" s="18"/>
      <c r="Q33" s="18"/>
      <c r="R33" s="18"/>
      <c r="S33" s="18"/>
    </row>
    <row r="34" spans="1:29" ht="15" customHeight="1">
      <c r="A34" s="452" t="s">
        <v>404</v>
      </c>
      <c r="B34" s="437" t="s">
        <v>403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435" t="s">
        <v>409</v>
      </c>
      <c r="X34" s="436"/>
      <c r="Y34" s="436"/>
      <c r="Z34" s="436"/>
      <c r="AA34" s="436"/>
      <c r="AB34" s="436"/>
      <c r="AC34" s="436"/>
    </row>
    <row r="35" spans="1:29" ht="14.25" customHeight="1">
      <c r="A35" s="453"/>
      <c r="B35" s="458" t="s">
        <v>399</v>
      </c>
      <c r="C35" s="381"/>
      <c r="D35" s="381"/>
      <c r="E35" s="381"/>
      <c r="F35" s="381"/>
      <c r="G35" s="381"/>
      <c r="H35" s="382"/>
      <c r="I35" s="458" t="s">
        <v>270</v>
      </c>
      <c r="J35" s="381"/>
      <c r="K35" s="381"/>
      <c r="L35" s="381"/>
      <c r="M35" s="381"/>
      <c r="N35" s="381"/>
      <c r="O35" s="382"/>
      <c r="P35" s="427" t="s">
        <v>271</v>
      </c>
      <c r="Q35" s="428"/>
      <c r="R35" s="428"/>
      <c r="S35" s="428"/>
      <c r="T35" s="428"/>
      <c r="U35" s="428"/>
      <c r="V35" s="429"/>
      <c r="W35" s="427" t="s">
        <v>400</v>
      </c>
      <c r="X35" s="530"/>
      <c r="Y35" s="530"/>
      <c r="Z35" s="530"/>
      <c r="AA35" s="455" t="s">
        <v>401</v>
      </c>
      <c r="AB35" s="456"/>
      <c r="AC35" s="456"/>
    </row>
    <row r="36" spans="1:29" ht="14.25" customHeight="1">
      <c r="A36" s="453"/>
      <c r="B36" s="441" t="s">
        <v>83</v>
      </c>
      <c r="C36" s="442"/>
      <c r="D36" s="443"/>
      <c r="E36" s="466" t="s">
        <v>260</v>
      </c>
      <c r="F36" s="461" t="s">
        <v>261</v>
      </c>
      <c r="G36" s="464" t="s">
        <v>259</v>
      </c>
      <c r="H36" s="465"/>
      <c r="I36" s="441" t="s">
        <v>83</v>
      </c>
      <c r="J36" s="442"/>
      <c r="K36" s="443"/>
      <c r="L36" s="459" t="s">
        <v>84</v>
      </c>
      <c r="M36" s="461" t="s">
        <v>85</v>
      </c>
      <c r="N36" s="464" t="s">
        <v>259</v>
      </c>
      <c r="O36" s="465"/>
      <c r="P36" s="447" t="s">
        <v>83</v>
      </c>
      <c r="Q36" s="442"/>
      <c r="R36" s="448"/>
      <c r="S36" s="432" t="s">
        <v>84</v>
      </c>
      <c r="T36" s="425" t="s">
        <v>85</v>
      </c>
      <c r="U36" s="464" t="s">
        <v>259</v>
      </c>
      <c r="V36" s="465"/>
      <c r="W36" s="483" t="s">
        <v>366</v>
      </c>
      <c r="X36" s="531"/>
      <c r="Y36" s="457" t="s">
        <v>402</v>
      </c>
      <c r="Z36" s="457"/>
      <c r="AA36" s="462" t="s">
        <v>366</v>
      </c>
      <c r="AB36" s="457" t="s">
        <v>402</v>
      </c>
      <c r="AC36" s="427"/>
    </row>
    <row r="37" spans="1:29" ht="28.5">
      <c r="A37" s="454"/>
      <c r="B37" s="444"/>
      <c r="C37" s="445"/>
      <c r="D37" s="446"/>
      <c r="E37" s="467"/>
      <c r="F37" s="460"/>
      <c r="G37" s="142" t="s">
        <v>260</v>
      </c>
      <c r="H37" s="141" t="s">
        <v>261</v>
      </c>
      <c r="I37" s="444"/>
      <c r="J37" s="445"/>
      <c r="K37" s="446"/>
      <c r="L37" s="460"/>
      <c r="M37" s="460"/>
      <c r="N37" s="142" t="s">
        <v>260</v>
      </c>
      <c r="O37" s="141" t="s">
        <v>261</v>
      </c>
      <c r="P37" s="449"/>
      <c r="Q37" s="450"/>
      <c r="R37" s="451"/>
      <c r="S37" s="433"/>
      <c r="T37" s="426"/>
      <c r="U37" s="142" t="s">
        <v>260</v>
      </c>
      <c r="V37" s="141" t="s">
        <v>261</v>
      </c>
      <c r="W37" s="532"/>
      <c r="X37" s="533"/>
      <c r="Y37" s="457"/>
      <c r="Z37" s="457"/>
      <c r="AA37" s="463"/>
      <c r="AB37" s="457"/>
      <c r="AC37" s="427"/>
    </row>
    <row r="38" spans="1:29" ht="14.25">
      <c r="A38" s="30" t="s">
        <v>285</v>
      </c>
      <c r="B38" s="217">
        <v>1200</v>
      </c>
      <c r="C38" s="46" t="s">
        <v>81</v>
      </c>
      <c r="D38" s="213">
        <v>1202</v>
      </c>
      <c r="E38" s="317">
        <v>38115</v>
      </c>
      <c r="F38" s="317">
        <v>39344</v>
      </c>
      <c r="G38" s="318">
        <v>31</v>
      </c>
      <c r="H38" s="318">
        <v>32</v>
      </c>
      <c r="I38" s="226"/>
      <c r="J38" s="46" t="s">
        <v>325</v>
      </c>
      <c r="K38" s="251" t="s">
        <v>354</v>
      </c>
      <c r="L38" s="251" t="s">
        <v>324</v>
      </c>
      <c r="M38" s="251" t="s">
        <v>324</v>
      </c>
      <c r="N38" s="232" t="s">
        <v>324</v>
      </c>
      <c r="O38" s="232" t="s">
        <v>324</v>
      </c>
      <c r="P38" s="226"/>
      <c r="Q38" s="46" t="s">
        <v>331</v>
      </c>
      <c r="R38" s="146"/>
      <c r="S38" s="226" t="s">
        <v>331</v>
      </c>
      <c r="T38" s="226" t="s">
        <v>331</v>
      </c>
      <c r="U38" s="226" t="s">
        <v>331</v>
      </c>
      <c r="V38" s="226" t="s">
        <v>331</v>
      </c>
      <c r="W38" s="434">
        <v>17601</v>
      </c>
      <c r="X38" s="434"/>
      <c r="Y38" s="434">
        <v>148158</v>
      </c>
      <c r="Z38" s="434"/>
      <c r="AA38" s="155">
        <v>33739</v>
      </c>
      <c r="AB38" s="434">
        <v>246002</v>
      </c>
      <c r="AC38" s="434"/>
    </row>
    <row r="39" spans="1:29" ht="14.25">
      <c r="A39" s="38">
        <v>48</v>
      </c>
      <c r="B39" s="218">
        <v>882</v>
      </c>
      <c r="C39" s="47" t="s">
        <v>81</v>
      </c>
      <c r="D39" s="214">
        <v>884</v>
      </c>
      <c r="E39" s="312">
        <v>41422</v>
      </c>
      <c r="F39" s="312">
        <v>41688</v>
      </c>
      <c r="G39" s="313">
        <v>47</v>
      </c>
      <c r="H39" s="313">
        <v>47</v>
      </c>
      <c r="I39" s="66"/>
      <c r="J39" s="47" t="s">
        <v>325</v>
      </c>
      <c r="K39" s="158" t="s">
        <v>354</v>
      </c>
      <c r="L39" s="158" t="s">
        <v>324</v>
      </c>
      <c r="M39" s="158" t="s">
        <v>324</v>
      </c>
      <c r="N39" s="233" t="s">
        <v>324</v>
      </c>
      <c r="O39" s="233" t="s">
        <v>324</v>
      </c>
      <c r="P39" s="66"/>
      <c r="Q39" s="47" t="s">
        <v>331</v>
      </c>
      <c r="R39" s="147"/>
      <c r="S39" s="66" t="s">
        <v>331</v>
      </c>
      <c r="T39" s="66" t="s">
        <v>331</v>
      </c>
      <c r="U39" s="66" t="s">
        <v>331</v>
      </c>
      <c r="V39" s="66" t="s">
        <v>331</v>
      </c>
      <c r="W39" s="430">
        <v>15582</v>
      </c>
      <c r="X39" s="430"/>
      <c r="Y39" s="430">
        <v>151331</v>
      </c>
      <c r="Z39" s="430"/>
      <c r="AA39" s="156">
        <v>32111</v>
      </c>
      <c r="AB39" s="430">
        <v>241987</v>
      </c>
      <c r="AC39" s="430"/>
    </row>
    <row r="40" spans="1:29" ht="14.25">
      <c r="A40" s="36">
        <v>49</v>
      </c>
      <c r="B40" s="218">
        <v>1406</v>
      </c>
      <c r="C40" s="47" t="s">
        <v>81</v>
      </c>
      <c r="D40" s="214">
        <v>1406</v>
      </c>
      <c r="E40" s="312">
        <v>58839</v>
      </c>
      <c r="F40" s="312">
        <v>62742</v>
      </c>
      <c r="G40" s="313">
        <v>41</v>
      </c>
      <c r="H40" s="313">
        <v>44</v>
      </c>
      <c r="I40" s="66">
        <v>708</v>
      </c>
      <c r="J40" s="47" t="s">
        <v>81</v>
      </c>
      <c r="K40" s="214">
        <v>709</v>
      </c>
      <c r="L40" s="312">
        <v>47357</v>
      </c>
      <c r="M40" s="312">
        <v>52204</v>
      </c>
      <c r="N40" s="313">
        <v>66</v>
      </c>
      <c r="O40" s="313">
        <v>73</v>
      </c>
      <c r="P40" s="66"/>
      <c r="Q40" s="47" t="s">
        <v>331</v>
      </c>
      <c r="R40" s="147"/>
      <c r="S40" s="66" t="s">
        <v>331</v>
      </c>
      <c r="T40" s="66" t="s">
        <v>331</v>
      </c>
      <c r="U40" s="66" t="s">
        <v>331</v>
      </c>
      <c r="V40" s="66" t="s">
        <v>331</v>
      </c>
      <c r="W40" s="430">
        <v>22404</v>
      </c>
      <c r="X40" s="430"/>
      <c r="Y40" s="430">
        <v>231958</v>
      </c>
      <c r="Z40" s="430"/>
      <c r="AA40" s="156">
        <v>47431</v>
      </c>
      <c r="AB40" s="430">
        <v>357913</v>
      </c>
      <c r="AC40" s="430"/>
    </row>
    <row r="41" spans="1:29" ht="14.25">
      <c r="A41" s="36">
        <v>50</v>
      </c>
      <c r="B41" s="218">
        <v>948</v>
      </c>
      <c r="C41" s="47" t="s">
        <v>81</v>
      </c>
      <c r="D41" s="214">
        <v>948</v>
      </c>
      <c r="E41" s="312">
        <v>79655</v>
      </c>
      <c r="F41" s="312">
        <v>81973</v>
      </c>
      <c r="G41" s="313">
        <v>84</v>
      </c>
      <c r="H41" s="313">
        <v>86</v>
      </c>
      <c r="I41" s="66">
        <v>712</v>
      </c>
      <c r="J41" s="47" t="s">
        <v>81</v>
      </c>
      <c r="K41" s="214">
        <v>713</v>
      </c>
      <c r="L41" s="312">
        <v>76698</v>
      </c>
      <c r="M41" s="312">
        <v>77367</v>
      </c>
      <c r="N41" s="313">
        <v>107</v>
      </c>
      <c r="O41" s="313">
        <v>108</v>
      </c>
      <c r="P41" s="66"/>
      <c r="Q41" s="47" t="s">
        <v>331</v>
      </c>
      <c r="R41" s="147"/>
      <c r="S41" s="66" t="s">
        <v>331</v>
      </c>
      <c r="T41" s="66" t="s">
        <v>331</v>
      </c>
      <c r="U41" s="66" t="s">
        <v>331</v>
      </c>
      <c r="V41" s="66" t="s">
        <v>331</v>
      </c>
      <c r="W41" s="430">
        <v>35302</v>
      </c>
      <c r="X41" s="430"/>
      <c r="Y41" s="430">
        <v>321797</v>
      </c>
      <c r="Z41" s="430"/>
      <c r="AA41" s="156">
        <v>69511</v>
      </c>
      <c r="AB41" s="430">
        <v>481548</v>
      </c>
      <c r="AC41" s="430"/>
    </row>
    <row r="42" spans="1:29" s="306" customFormat="1" ht="14.25">
      <c r="A42" s="307">
        <v>51</v>
      </c>
      <c r="B42" s="321">
        <f>SUM(B44:B47,B49:B52,B54:B57)</f>
        <v>1065</v>
      </c>
      <c r="C42" s="322" t="s">
        <v>81</v>
      </c>
      <c r="D42" s="323">
        <f>SUM(D44:D47,D49:D52,D54:D57)</f>
        <v>1061</v>
      </c>
      <c r="E42" s="324">
        <f>SUM(E44:E47,E49:E52,E54:E57)</f>
        <v>134904</v>
      </c>
      <c r="F42" s="324">
        <f>SUM(F44:F47,F49:F52,F54:F57)</f>
        <v>136733</v>
      </c>
      <c r="G42" s="325">
        <f>AVERAGE(G44:G47,G49:G52,G54:G57)</f>
        <v>126.16666666666667</v>
      </c>
      <c r="H42" s="325">
        <f>AVERAGE(H44:H47,H49:H52,H54:H57)</f>
        <v>128.16666666666666</v>
      </c>
      <c r="I42" s="309">
        <f>SUM(I44:I47,I49:I52,I54:I57)</f>
        <v>708</v>
      </c>
      <c r="J42" s="322" t="s">
        <v>81</v>
      </c>
      <c r="K42" s="323">
        <f>SUM(K44:K47,K49:K52,K54:K57)</f>
        <v>709</v>
      </c>
      <c r="L42" s="324">
        <f>SUM(L44:L47,L49:L52,L54:L57)</f>
        <v>112490</v>
      </c>
      <c r="M42" s="324">
        <f>SUM(M44:M47,M49:M52,M54:M57)</f>
        <v>112630</v>
      </c>
      <c r="N42" s="325">
        <f>AVERAGE(N44:N47,N49:N52,N54:N57)</f>
        <v>158.58333333333334</v>
      </c>
      <c r="O42" s="325">
        <f>AVERAGE(O44:O47,O49:O52,O54:O57)</f>
        <v>158.5</v>
      </c>
      <c r="P42" s="309">
        <f>SUM(P44:P47,P49:P52,P54:P57)</f>
        <v>357</v>
      </c>
      <c r="Q42" s="322" t="s">
        <v>81</v>
      </c>
      <c r="R42" s="323">
        <f>SUM(R44:R47,R49:R52,R54:R57)</f>
        <v>352</v>
      </c>
      <c r="S42" s="326">
        <f>SUM(S44:S47,S49:S52,S54:S57)</f>
        <v>22414</v>
      </c>
      <c r="T42" s="326">
        <f>SUM(T44:T47,T49:T52,T54:T57)</f>
        <v>24103</v>
      </c>
      <c r="U42" s="327">
        <f>AVERAGE(U44:U47,U49:U52,U54:U57)</f>
        <v>62</v>
      </c>
      <c r="V42" s="327">
        <f>AVERAGE(V44:V47,V49:V52,V54:V57)</f>
        <v>67.25</v>
      </c>
      <c r="W42" s="439">
        <f>SUM(W44:X47,W49:X52,W54:X57)</f>
        <v>40933</v>
      </c>
      <c r="X42" s="439"/>
      <c r="Y42" s="439">
        <f>SUM(Y44:Z47,Y49:Z52,Y54:Z57)</f>
        <v>382462</v>
      </c>
      <c r="Z42" s="439"/>
      <c r="AA42" s="326">
        <f>SUM(AA44:AA47,AA49:AA52,AA54:AA57)</f>
        <v>74654</v>
      </c>
      <c r="AB42" s="439">
        <f>SUM(AB44:AC47,AB49:AC52,AB54:AC57)</f>
        <v>692337</v>
      </c>
      <c r="AC42" s="439"/>
    </row>
    <row r="43" spans="1:29" ht="14.25">
      <c r="A43" s="38"/>
      <c r="B43" s="220"/>
      <c r="C43" s="48"/>
      <c r="D43" s="215"/>
      <c r="E43" s="314"/>
      <c r="F43" s="314"/>
      <c r="G43" s="315"/>
      <c r="H43" s="315"/>
      <c r="I43" s="221"/>
      <c r="J43" s="48"/>
      <c r="K43" s="215"/>
      <c r="L43" s="314"/>
      <c r="M43" s="314"/>
      <c r="N43" s="315"/>
      <c r="O43" s="315"/>
      <c r="P43" s="221"/>
      <c r="Q43" s="48"/>
      <c r="R43" s="149"/>
      <c r="S43" s="65"/>
      <c r="T43" s="65"/>
      <c r="U43" s="310"/>
      <c r="V43" s="310"/>
      <c r="W43" s="430"/>
      <c r="X43" s="430"/>
      <c r="Y43" s="440"/>
      <c r="Z43" s="440"/>
      <c r="AA43" s="156"/>
      <c r="AB43" s="440"/>
      <c r="AC43" s="440"/>
    </row>
    <row r="44" spans="1:29" ht="14.25">
      <c r="A44" s="121" t="s">
        <v>288</v>
      </c>
      <c r="B44" s="221">
        <v>87</v>
      </c>
      <c r="C44" s="47" t="s">
        <v>81</v>
      </c>
      <c r="D44" s="215">
        <v>87</v>
      </c>
      <c r="E44" s="314">
        <v>9893</v>
      </c>
      <c r="F44" s="314">
        <v>10078</v>
      </c>
      <c r="G44" s="315">
        <v>114</v>
      </c>
      <c r="H44" s="315">
        <v>116</v>
      </c>
      <c r="I44" s="221">
        <v>58</v>
      </c>
      <c r="J44" s="47" t="s">
        <v>81</v>
      </c>
      <c r="K44" s="215">
        <v>58</v>
      </c>
      <c r="L44" s="314">
        <v>8510</v>
      </c>
      <c r="M44" s="314">
        <v>8643</v>
      </c>
      <c r="N44" s="315">
        <v>147</v>
      </c>
      <c r="O44" s="315">
        <v>149</v>
      </c>
      <c r="P44" s="221">
        <v>29</v>
      </c>
      <c r="Q44" s="47" t="s">
        <v>81</v>
      </c>
      <c r="R44" s="215">
        <v>29</v>
      </c>
      <c r="S44" s="65">
        <v>1383</v>
      </c>
      <c r="T44" s="65">
        <v>1435</v>
      </c>
      <c r="U44" s="310">
        <v>48</v>
      </c>
      <c r="V44" s="310">
        <v>49</v>
      </c>
      <c r="W44" s="430">
        <v>2889</v>
      </c>
      <c r="X44" s="430"/>
      <c r="Y44" s="430">
        <v>30402</v>
      </c>
      <c r="Z44" s="430"/>
      <c r="AA44" s="156">
        <v>6581</v>
      </c>
      <c r="AB44" s="430">
        <v>61128</v>
      </c>
      <c r="AC44" s="430"/>
    </row>
    <row r="45" spans="1:29" ht="14.25">
      <c r="A45" s="207" t="s">
        <v>221</v>
      </c>
      <c r="B45" s="221">
        <v>93</v>
      </c>
      <c r="C45" s="47" t="s">
        <v>81</v>
      </c>
      <c r="D45" s="215">
        <v>93</v>
      </c>
      <c r="E45" s="314">
        <v>11757</v>
      </c>
      <c r="F45" s="314">
        <v>11804</v>
      </c>
      <c r="G45" s="315">
        <v>126</v>
      </c>
      <c r="H45" s="315">
        <v>127</v>
      </c>
      <c r="I45" s="221">
        <v>62</v>
      </c>
      <c r="J45" s="47" t="s">
        <v>81</v>
      </c>
      <c r="K45" s="215">
        <v>62</v>
      </c>
      <c r="L45" s="314">
        <v>9748</v>
      </c>
      <c r="M45" s="314">
        <v>9647</v>
      </c>
      <c r="N45" s="315">
        <v>157</v>
      </c>
      <c r="O45" s="315">
        <v>156</v>
      </c>
      <c r="P45" s="221">
        <v>31</v>
      </c>
      <c r="Q45" s="47" t="s">
        <v>81</v>
      </c>
      <c r="R45" s="215">
        <v>31</v>
      </c>
      <c r="S45" s="65">
        <v>2009</v>
      </c>
      <c r="T45" s="65">
        <v>2157</v>
      </c>
      <c r="U45" s="310">
        <v>65</v>
      </c>
      <c r="V45" s="310">
        <v>70</v>
      </c>
      <c r="W45" s="430">
        <v>3063</v>
      </c>
      <c r="X45" s="430"/>
      <c r="Y45" s="430">
        <v>28458</v>
      </c>
      <c r="Z45" s="430"/>
      <c r="AA45" s="156">
        <v>6318</v>
      </c>
      <c r="AB45" s="430">
        <v>50113</v>
      </c>
      <c r="AC45" s="430"/>
    </row>
    <row r="46" spans="1:29" ht="14.25">
      <c r="A46" s="207" t="s">
        <v>222</v>
      </c>
      <c r="B46" s="221">
        <v>90</v>
      </c>
      <c r="C46" s="47" t="s">
        <v>81</v>
      </c>
      <c r="D46" s="215">
        <v>90</v>
      </c>
      <c r="E46" s="314">
        <v>11631</v>
      </c>
      <c r="F46" s="314">
        <v>12334</v>
      </c>
      <c r="G46" s="315">
        <v>129</v>
      </c>
      <c r="H46" s="315">
        <v>137</v>
      </c>
      <c r="I46" s="221">
        <v>60</v>
      </c>
      <c r="J46" s="47" t="s">
        <v>81</v>
      </c>
      <c r="K46" s="215">
        <v>60</v>
      </c>
      <c r="L46" s="314">
        <v>8603</v>
      </c>
      <c r="M46" s="314">
        <v>9087</v>
      </c>
      <c r="N46" s="315">
        <v>143</v>
      </c>
      <c r="O46" s="315">
        <v>151</v>
      </c>
      <c r="P46" s="221">
        <v>30</v>
      </c>
      <c r="Q46" s="47" t="s">
        <v>81</v>
      </c>
      <c r="R46" s="215">
        <v>30</v>
      </c>
      <c r="S46" s="65">
        <v>3028</v>
      </c>
      <c r="T46" s="65">
        <v>3247</v>
      </c>
      <c r="U46" s="310">
        <v>101</v>
      </c>
      <c r="V46" s="310">
        <v>108</v>
      </c>
      <c r="W46" s="430">
        <v>2745</v>
      </c>
      <c r="X46" s="430"/>
      <c r="Y46" s="430">
        <v>22281</v>
      </c>
      <c r="Z46" s="430"/>
      <c r="AA46" s="156">
        <v>6249</v>
      </c>
      <c r="AB46" s="430">
        <v>47777</v>
      </c>
      <c r="AC46" s="430"/>
    </row>
    <row r="47" spans="1:29" ht="14.25">
      <c r="A47" s="207" t="s">
        <v>223</v>
      </c>
      <c r="B47" s="221">
        <v>93</v>
      </c>
      <c r="C47" s="47" t="s">
        <v>81</v>
      </c>
      <c r="D47" s="215">
        <v>93</v>
      </c>
      <c r="E47" s="314">
        <v>11559</v>
      </c>
      <c r="F47" s="314">
        <v>12125</v>
      </c>
      <c r="G47" s="315">
        <v>124</v>
      </c>
      <c r="H47" s="315">
        <v>130</v>
      </c>
      <c r="I47" s="221">
        <v>62</v>
      </c>
      <c r="J47" s="47" t="s">
        <v>81</v>
      </c>
      <c r="K47" s="215">
        <v>62</v>
      </c>
      <c r="L47" s="314">
        <v>8842</v>
      </c>
      <c r="M47" s="314">
        <v>9380</v>
      </c>
      <c r="N47" s="315">
        <v>143</v>
      </c>
      <c r="O47" s="315">
        <v>151</v>
      </c>
      <c r="P47" s="221">
        <v>31</v>
      </c>
      <c r="Q47" s="47" t="s">
        <v>81</v>
      </c>
      <c r="R47" s="215">
        <v>31</v>
      </c>
      <c r="S47" s="65">
        <v>2717</v>
      </c>
      <c r="T47" s="65">
        <v>2745</v>
      </c>
      <c r="U47" s="310">
        <v>88</v>
      </c>
      <c r="V47" s="310">
        <v>89</v>
      </c>
      <c r="W47" s="430">
        <v>3164</v>
      </c>
      <c r="X47" s="430"/>
      <c r="Y47" s="430">
        <v>29892</v>
      </c>
      <c r="Z47" s="430"/>
      <c r="AA47" s="156">
        <v>6550</v>
      </c>
      <c r="AB47" s="430">
        <v>48307</v>
      </c>
      <c r="AC47" s="430"/>
    </row>
    <row r="48" spans="1:29" ht="14.25">
      <c r="A48" s="121"/>
      <c r="B48" s="221"/>
      <c r="C48" s="47"/>
      <c r="D48" s="215"/>
      <c r="E48" s="316"/>
      <c r="F48" s="316"/>
      <c r="G48" s="315"/>
      <c r="H48" s="315"/>
      <c r="I48" s="221"/>
      <c r="J48" s="47"/>
      <c r="K48" s="215"/>
      <c r="L48" s="316"/>
      <c r="M48" s="316"/>
      <c r="N48" s="315"/>
      <c r="O48" s="315"/>
      <c r="P48" s="221"/>
      <c r="Q48" s="47"/>
      <c r="R48" s="311"/>
      <c r="S48" s="65"/>
      <c r="T48" s="65"/>
      <c r="U48" s="310"/>
      <c r="V48" s="310"/>
      <c r="W48" s="430"/>
      <c r="X48" s="430"/>
      <c r="Y48" s="430"/>
      <c r="Z48" s="430"/>
      <c r="AA48" s="156"/>
      <c r="AB48" s="430"/>
      <c r="AC48" s="430"/>
    </row>
    <row r="49" spans="1:29" ht="14.25">
      <c r="A49" s="207" t="s">
        <v>224</v>
      </c>
      <c r="B49" s="221">
        <v>93</v>
      </c>
      <c r="C49" s="47" t="s">
        <v>81</v>
      </c>
      <c r="D49" s="215">
        <v>93</v>
      </c>
      <c r="E49" s="314">
        <v>12763</v>
      </c>
      <c r="F49" s="314">
        <v>12687</v>
      </c>
      <c r="G49" s="315">
        <v>137</v>
      </c>
      <c r="H49" s="315">
        <v>136</v>
      </c>
      <c r="I49" s="221">
        <v>62</v>
      </c>
      <c r="J49" s="47" t="s">
        <v>81</v>
      </c>
      <c r="K49" s="215">
        <v>62</v>
      </c>
      <c r="L49" s="314">
        <v>9855</v>
      </c>
      <c r="M49" s="314">
        <v>9665</v>
      </c>
      <c r="N49" s="315">
        <v>159</v>
      </c>
      <c r="O49" s="315">
        <v>156</v>
      </c>
      <c r="P49" s="221">
        <v>31</v>
      </c>
      <c r="Q49" s="47" t="s">
        <v>81</v>
      </c>
      <c r="R49" s="215">
        <v>31</v>
      </c>
      <c r="S49" s="65">
        <v>2908</v>
      </c>
      <c r="T49" s="65">
        <v>3022</v>
      </c>
      <c r="U49" s="310">
        <v>94</v>
      </c>
      <c r="V49" s="310">
        <v>97</v>
      </c>
      <c r="W49" s="430">
        <v>2872</v>
      </c>
      <c r="X49" s="430"/>
      <c r="Y49" s="430">
        <v>22803</v>
      </c>
      <c r="Z49" s="430"/>
      <c r="AA49" s="156">
        <v>6353</v>
      </c>
      <c r="AB49" s="430">
        <v>48787</v>
      </c>
      <c r="AC49" s="430"/>
    </row>
    <row r="50" spans="1:29" ht="14.25">
      <c r="A50" s="207" t="s">
        <v>225</v>
      </c>
      <c r="B50" s="221">
        <v>89</v>
      </c>
      <c r="C50" s="47" t="s">
        <v>81</v>
      </c>
      <c r="D50" s="215">
        <v>89</v>
      </c>
      <c r="E50" s="314">
        <v>11120</v>
      </c>
      <c r="F50" s="314">
        <v>12048</v>
      </c>
      <c r="G50" s="315">
        <v>125</v>
      </c>
      <c r="H50" s="315">
        <v>135</v>
      </c>
      <c r="I50" s="221">
        <v>59</v>
      </c>
      <c r="J50" s="47" t="s">
        <v>81</v>
      </c>
      <c r="K50" s="215">
        <v>59</v>
      </c>
      <c r="L50" s="314">
        <v>8719</v>
      </c>
      <c r="M50" s="314">
        <v>9124</v>
      </c>
      <c r="N50" s="315">
        <v>148</v>
      </c>
      <c r="O50" s="315">
        <v>155</v>
      </c>
      <c r="P50" s="221">
        <v>30</v>
      </c>
      <c r="Q50" s="47" t="s">
        <v>81</v>
      </c>
      <c r="R50" s="215">
        <v>30</v>
      </c>
      <c r="S50" s="65">
        <v>2401</v>
      </c>
      <c r="T50" s="65">
        <v>2924</v>
      </c>
      <c r="U50" s="310">
        <v>80</v>
      </c>
      <c r="V50" s="310">
        <v>97</v>
      </c>
      <c r="W50" s="430">
        <v>3277</v>
      </c>
      <c r="X50" s="430"/>
      <c r="Y50" s="430">
        <v>26845</v>
      </c>
      <c r="Z50" s="430"/>
      <c r="AA50" s="156">
        <v>6752</v>
      </c>
      <c r="AB50" s="430">
        <v>52215</v>
      </c>
      <c r="AC50" s="430"/>
    </row>
    <row r="51" spans="1:29" ht="14.25">
      <c r="A51" s="207" t="s">
        <v>226</v>
      </c>
      <c r="B51" s="221">
        <v>92</v>
      </c>
      <c r="C51" s="47" t="s">
        <v>81</v>
      </c>
      <c r="D51" s="215">
        <v>91</v>
      </c>
      <c r="E51" s="314">
        <v>12393</v>
      </c>
      <c r="F51" s="314">
        <v>13046</v>
      </c>
      <c r="G51" s="315">
        <v>135</v>
      </c>
      <c r="H51" s="315">
        <v>143</v>
      </c>
      <c r="I51" s="221">
        <v>61</v>
      </c>
      <c r="J51" s="47" t="s">
        <v>81</v>
      </c>
      <c r="K51" s="215">
        <v>61</v>
      </c>
      <c r="L51" s="314">
        <v>9842</v>
      </c>
      <c r="M51" s="314">
        <v>10094</v>
      </c>
      <c r="N51" s="315">
        <v>161</v>
      </c>
      <c r="O51" s="315">
        <v>165</v>
      </c>
      <c r="P51" s="221">
        <v>31</v>
      </c>
      <c r="Q51" s="47" t="s">
        <v>81</v>
      </c>
      <c r="R51" s="215">
        <v>30</v>
      </c>
      <c r="S51" s="65">
        <v>2551</v>
      </c>
      <c r="T51" s="65">
        <v>2952</v>
      </c>
      <c r="U51" s="310">
        <v>82</v>
      </c>
      <c r="V51" s="310">
        <v>98</v>
      </c>
      <c r="W51" s="430">
        <v>3519</v>
      </c>
      <c r="X51" s="430"/>
      <c r="Y51" s="430">
        <v>27453</v>
      </c>
      <c r="Z51" s="430"/>
      <c r="AA51" s="156">
        <v>7369</v>
      </c>
      <c r="AB51" s="430">
        <v>57914</v>
      </c>
      <c r="AC51" s="430"/>
    </row>
    <row r="52" spans="1:29" ht="14.25">
      <c r="A52" s="207" t="s">
        <v>227</v>
      </c>
      <c r="B52" s="221">
        <v>88</v>
      </c>
      <c r="C52" s="47" t="s">
        <v>81</v>
      </c>
      <c r="D52" s="215">
        <v>88</v>
      </c>
      <c r="E52" s="314">
        <v>10648</v>
      </c>
      <c r="F52" s="314">
        <v>10643</v>
      </c>
      <c r="G52" s="315">
        <v>121</v>
      </c>
      <c r="H52" s="315">
        <v>121</v>
      </c>
      <c r="I52" s="221">
        <v>59</v>
      </c>
      <c r="J52" s="47" t="s">
        <v>81</v>
      </c>
      <c r="K52" s="215">
        <v>59</v>
      </c>
      <c r="L52" s="314">
        <v>9505</v>
      </c>
      <c r="M52" s="314">
        <v>9435</v>
      </c>
      <c r="N52" s="315">
        <v>161</v>
      </c>
      <c r="O52" s="315">
        <v>160</v>
      </c>
      <c r="P52" s="221">
        <v>29</v>
      </c>
      <c r="Q52" s="47" t="s">
        <v>81</v>
      </c>
      <c r="R52" s="215">
        <v>29</v>
      </c>
      <c r="S52" s="65">
        <v>1143</v>
      </c>
      <c r="T52" s="65">
        <v>1208</v>
      </c>
      <c r="U52" s="310">
        <v>39</v>
      </c>
      <c r="V52" s="310">
        <v>42</v>
      </c>
      <c r="W52" s="430">
        <v>4024</v>
      </c>
      <c r="X52" s="430"/>
      <c r="Y52" s="430">
        <v>36449</v>
      </c>
      <c r="Z52" s="430"/>
      <c r="AA52" s="156">
        <v>8527</v>
      </c>
      <c r="AB52" s="430">
        <v>70558</v>
      </c>
      <c r="AC52" s="430"/>
    </row>
    <row r="53" spans="1:29" ht="14.25">
      <c r="A53" s="121"/>
      <c r="B53" s="221"/>
      <c r="C53" s="47"/>
      <c r="D53" s="215"/>
      <c r="E53" s="314"/>
      <c r="F53" s="314"/>
      <c r="G53" s="315"/>
      <c r="H53" s="315"/>
      <c r="I53" s="221"/>
      <c r="J53" s="47"/>
      <c r="K53" s="215"/>
      <c r="L53" s="314"/>
      <c r="M53" s="314"/>
      <c r="N53" s="315"/>
      <c r="O53" s="315"/>
      <c r="P53" s="221"/>
      <c r="Q53" s="47"/>
      <c r="R53" s="215"/>
      <c r="S53" s="65"/>
      <c r="T53" s="65"/>
      <c r="U53" s="310"/>
      <c r="V53" s="310"/>
      <c r="W53" s="430"/>
      <c r="X53" s="430"/>
      <c r="Y53" s="430"/>
      <c r="Z53" s="430"/>
      <c r="AA53" s="156"/>
      <c r="AB53" s="430"/>
      <c r="AC53" s="430"/>
    </row>
    <row r="54" spans="1:29" ht="14.25">
      <c r="A54" s="207" t="s">
        <v>228</v>
      </c>
      <c r="B54" s="221">
        <v>90</v>
      </c>
      <c r="C54" s="47" t="s">
        <v>81</v>
      </c>
      <c r="D54" s="215">
        <v>87</v>
      </c>
      <c r="E54" s="314">
        <v>9456</v>
      </c>
      <c r="F54" s="314">
        <v>9358</v>
      </c>
      <c r="G54" s="315">
        <v>105</v>
      </c>
      <c r="H54" s="315">
        <v>107</v>
      </c>
      <c r="I54" s="221">
        <v>59</v>
      </c>
      <c r="J54" s="47" t="s">
        <v>81</v>
      </c>
      <c r="K54" s="215">
        <v>59</v>
      </c>
      <c r="L54" s="314">
        <v>8636</v>
      </c>
      <c r="M54" s="314">
        <v>8576</v>
      </c>
      <c r="N54" s="315">
        <v>146</v>
      </c>
      <c r="O54" s="315">
        <v>145</v>
      </c>
      <c r="P54" s="221">
        <v>31</v>
      </c>
      <c r="Q54" s="47" t="s">
        <v>81</v>
      </c>
      <c r="R54" s="215">
        <v>28</v>
      </c>
      <c r="S54" s="65">
        <v>820</v>
      </c>
      <c r="T54" s="65">
        <v>782</v>
      </c>
      <c r="U54" s="310">
        <v>26</v>
      </c>
      <c r="V54" s="310">
        <v>28</v>
      </c>
      <c r="W54" s="430">
        <v>6428</v>
      </c>
      <c r="X54" s="430"/>
      <c r="Y54" s="430">
        <v>55895</v>
      </c>
      <c r="Z54" s="430"/>
      <c r="AA54" s="156">
        <v>6988</v>
      </c>
      <c r="AB54" s="430">
        <v>81968</v>
      </c>
      <c r="AC54" s="430"/>
    </row>
    <row r="55" spans="1:29" ht="14.25">
      <c r="A55" s="121" t="s">
        <v>275</v>
      </c>
      <c r="B55" s="221">
        <v>86</v>
      </c>
      <c r="C55" s="47" t="s">
        <v>81</v>
      </c>
      <c r="D55" s="215">
        <v>85</v>
      </c>
      <c r="E55" s="314">
        <v>9876</v>
      </c>
      <c r="F55" s="314">
        <v>9313</v>
      </c>
      <c r="G55" s="315">
        <v>115</v>
      </c>
      <c r="H55" s="315">
        <v>109</v>
      </c>
      <c r="I55" s="221">
        <v>57</v>
      </c>
      <c r="J55" s="47" t="s">
        <v>81</v>
      </c>
      <c r="K55" s="215">
        <v>57</v>
      </c>
      <c r="L55" s="314">
        <v>8837</v>
      </c>
      <c r="M55" s="314">
        <v>8380</v>
      </c>
      <c r="N55" s="315">
        <v>155</v>
      </c>
      <c r="O55" s="315">
        <v>147</v>
      </c>
      <c r="P55" s="221">
        <v>29</v>
      </c>
      <c r="Q55" s="47" t="s">
        <v>81</v>
      </c>
      <c r="R55" s="215">
        <v>28</v>
      </c>
      <c r="S55" s="65">
        <v>1039</v>
      </c>
      <c r="T55" s="65">
        <v>933</v>
      </c>
      <c r="U55" s="310">
        <v>36</v>
      </c>
      <c r="V55" s="310">
        <v>33</v>
      </c>
      <c r="W55" s="430">
        <v>3675</v>
      </c>
      <c r="X55" s="430"/>
      <c r="Y55" s="430">
        <v>29256</v>
      </c>
      <c r="Z55" s="430"/>
      <c r="AA55" s="156">
        <v>4158</v>
      </c>
      <c r="AB55" s="430">
        <v>49521</v>
      </c>
      <c r="AC55" s="430"/>
    </row>
    <row r="56" spans="1:29" ht="14.25">
      <c r="A56" s="207" t="s">
        <v>218</v>
      </c>
      <c r="B56" s="221">
        <v>72</v>
      </c>
      <c r="C56" s="47" t="s">
        <v>81</v>
      </c>
      <c r="D56" s="215">
        <v>74</v>
      </c>
      <c r="E56" s="314">
        <v>8026</v>
      </c>
      <c r="F56" s="314">
        <v>8220</v>
      </c>
      <c r="G56" s="315">
        <v>111</v>
      </c>
      <c r="H56" s="315">
        <v>111</v>
      </c>
      <c r="I56" s="221">
        <v>48</v>
      </c>
      <c r="J56" s="47" t="s">
        <v>81</v>
      </c>
      <c r="K56" s="215">
        <v>49</v>
      </c>
      <c r="L56" s="314">
        <v>7250</v>
      </c>
      <c r="M56" s="314">
        <v>7261</v>
      </c>
      <c r="N56" s="315">
        <v>151</v>
      </c>
      <c r="O56" s="315">
        <v>148</v>
      </c>
      <c r="P56" s="221">
        <v>24</v>
      </c>
      <c r="Q56" s="47" t="s">
        <v>81</v>
      </c>
      <c r="R56" s="215">
        <v>25</v>
      </c>
      <c r="S56" s="65">
        <v>776</v>
      </c>
      <c r="T56" s="65">
        <v>959</v>
      </c>
      <c r="U56" s="310">
        <v>32</v>
      </c>
      <c r="V56" s="310">
        <v>38</v>
      </c>
      <c r="W56" s="430">
        <v>3026</v>
      </c>
      <c r="X56" s="430"/>
      <c r="Y56" s="430">
        <v>37686</v>
      </c>
      <c r="Z56" s="430"/>
      <c r="AA56" s="156">
        <v>4452</v>
      </c>
      <c r="AB56" s="430">
        <v>56780</v>
      </c>
      <c r="AC56" s="430"/>
    </row>
    <row r="57" spans="1:29" ht="14.25">
      <c r="A57" s="207" t="s">
        <v>219</v>
      </c>
      <c r="B57" s="221">
        <v>92</v>
      </c>
      <c r="C57" s="47" t="s">
        <v>81</v>
      </c>
      <c r="D57" s="215">
        <v>91</v>
      </c>
      <c r="E57" s="314">
        <v>15782</v>
      </c>
      <c r="F57" s="314">
        <v>15077</v>
      </c>
      <c r="G57" s="315">
        <v>172</v>
      </c>
      <c r="H57" s="315">
        <v>166</v>
      </c>
      <c r="I57" s="221">
        <v>61</v>
      </c>
      <c r="J57" s="47" t="s">
        <v>81</v>
      </c>
      <c r="K57" s="215">
        <v>61</v>
      </c>
      <c r="L57" s="314">
        <v>14143</v>
      </c>
      <c r="M57" s="314">
        <v>13338</v>
      </c>
      <c r="N57" s="315">
        <v>232</v>
      </c>
      <c r="O57" s="315">
        <v>219</v>
      </c>
      <c r="P57" s="221">
        <v>31</v>
      </c>
      <c r="Q57" s="47" t="s">
        <v>81</v>
      </c>
      <c r="R57" s="215">
        <v>30</v>
      </c>
      <c r="S57" s="65">
        <v>1639</v>
      </c>
      <c r="T57" s="65">
        <v>1739</v>
      </c>
      <c r="U57" s="310">
        <v>53</v>
      </c>
      <c r="V57" s="310">
        <v>58</v>
      </c>
      <c r="W57" s="430">
        <v>2251</v>
      </c>
      <c r="X57" s="430"/>
      <c r="Y57" s="430">
        <v>35042</v>
      </c>
      <c r="Z57" s="430"/>
      <c r="AA57" s="156">
        <v>4357</v>
      </c>
      <c r="AB57" s="430">
        <v>67269</v>
      </c>
      <c r="AC57" s="430"/>
    </row>
    <row r="58" spans="1:29" ht="14.25">
      <c r="A58" s="42"/>
      <c r="B58" s="222"/>
      <c r="C58" s="49"/>
      <c r="D58" s="216"/>
      <c r="E58" s="150"/>
      <c r="F58" s="150"/>
      <c r="G58" s="234"/>
      <c r="H58" s="234"/>
      <c r="I58" s="227"/>
      <c r="J58" s="49"/>
      <c r="K58" s="216"/>
      <c r="L58" s="150"/>
      <c r="M58" s="150"/>
      <c r="N58" s="234"/>
      <c r="O58" s="234"/>
      <c r="P58" s="227"/>
      <c r="Q58" s="49"/>
      <c r="R58" s="150"/>
      <c r="S58" s="145"/>
      <c r="T58" s="145"/>
      <c r="U58" s="234"/>
      <c r="V58" s="234"/>
      <c r="W58" s="431"/>
      <c r="X58" s="431"/>
      <c r="Y58" s="431"/>
      <c r="Z58" s="431"/>
      <c r="AA58" s="157"/>
      <c r="AB58" s="431"/>
      <c r="AC58" s="431"/>
    </row>
    <row r="59" spans="1:31" ht="14.25">
      <c r="A59" s="27" t="s">
        <v>408</v>
      </c>
      <c r="AD59" s="40"/>
      <c r="AE59" s="41"/>
    </row>
    <row r="60" spans="1:45" ht="14.25">
      <c r="A60" s="27" t="s">
        <v>264</v>
      </c>
      <c r="AK60" s="41"/>
      <c r="AL60" s="41"/>
      <c r="AM60" s="40"/>
      <c r="AN60" s="33"/>
      <c r="AO60" s="40"/>
      <c r="AP60" s="40"/>
      <c r="AQ60" s="40"/>
      <c r="AR60" s="40"/>
      <c r="AS60" s="41"/>
    </row>
  </sheetData>
  <sheetProtection/>
  <mergeCells count="189">
    <mergeCell ref="Y49:Z49"/>
    <mergeCell ref="Y50:Z50"/>
    <mergeCell ref="Y51:Z51"/>
    <mergeCell ref="Y58:Z58"/>
    <mergeCell ref="Y52:Z52"/>
    <mergeCell ref="Y53:Z53"/>
    <mergeCell ref="Y54:Z54"/>
    <mergeCell ref="Y55:Z55"/>
    <mergeCell ref="Y56:Z56"/>
    <mergeCell ref="Y57:Z57"/>
    <mergeCell ref="Y46:Z46"/>
    <mergeCell ref="Y47:Z47"/>
    <mergeCell ref="Y40:Z40"/>
    <mergeCell ref="Y41:Z41"/>
    <mergeCell ref="Y42:Z42"/>
    <mergeCell ref="Y43:Z43"/>
    <mergeCell ref="Y44:Z44"/>
    <mergeCell ref="Y45:Z45"/>
    <mergeCell ref="Y48:Z48"/>
    <mergeCell ref="W56:X56"/>
    <mergeCell ref="W57:X57"/>
    <mergeCell ref="W58:X58"/>
    <mergeCell ref="W36:X37"/>
    <mergeCell ref="W52:X52"/>
    <mergeCell ref="W53:X53"/>
    <mergeCell ref="W54:X54"/>
    <mergeCell ref="W55:X55"/>
    <mergeCell ref="W48:X48"/>
    <mergeCell ref="W49:X49"/>
    <mergeCell ref="W51:X51"/>
    <mergeCell ref="W44:X44"/>
    <mergeCell ref="W45:X45"/>
    <mergeCell ref="W46:X46"/>
    <mergeCell ref="W47:X47"/>
    <mergeCell ref="W41:X41"/>
    <mergeCell ref="W42:X42"/>
    <mergeCell ref="W43:X43"/>
    <mergeCell ref="W50:X50"/>
    <mergeCell ref="X13:Y13"/>
    <mergeCell ref="X14:Y14"/>
    <mergeCell ref="A32:AC32"/>
    <mergeCell ref="C21:D21"/>
    <mergeCell ref="G21:H21"/>
    <mergeCell ref="W40:X40"/>
    <mergeCell ref="G16:H16"/>
    <mergeCell ref="Y38:Z38"/>
    <mergeCell ref="J15:K15"/>
    <mergeCell ref="T36:T37"/>
    <mergeCell ref="U36:V36"/>
    <mergeCell ref="Q22:R22"/>
    <mergeCell ref="J16:K16"/>
    <mergeCell ref="G17:H17"/>
    <mergeCell ref="G19:H19"/>
    <mergeCell ref="G23:H23"/>
    <mergeCell ref="X23:Y23"/>
    <mergeCell ref="P35:V35"/>
    <mergeCell ref="X22:Y22"/>
    <mergeCell ref="X20:Y20"/>
    <mergeCell ref="Q15:R15"/>
    <mergeCell ref="W35:Z35"/>
    <mergeCell ref="X17:Y17"/>
    <mergeCell ref="X19:Y19"/>
    <mergeCell ref="X21:Y21"/>
    <mergeCell ref="Q19:R19"/>
    <mergeCell ref="N5:AA5"/>
    <mergeCell ref="I8:L8"/>
    <mergeCell ref="L9:L10"/>
    <mergeCell ref="B5:M5"/>
    <mergeCell ref="P8:P10"/>
    <mergeCell ref="T6:AA7"/>
    <mergeCell ref="F8:F10"/>
    <mergeCell ref="B6:B10"/>
    <mergeCell ref="C6:F7"/>
    <mergeCell ref="U9:U10"/>
    <mergeCell ref="C12:D12"/>
    <mergeCell ref="J11:K11"/>
    <mergeCell ref="M8:M10"/>
    <mergeCell ref="X12:Y12"/>
    <mergeCell ref="X8:AA8"/>
    <mergeCell ref="S6:S10"/>
    <mergeCell ref="O6:R7"/>
    <mergeCell ref="Z9:Z10"/>
    <mergeCell ref="AA9:AA10"/>
    <mergeCell ref="O8:O10"/>
    <mergeCell ref="A5:A10"/>
    <mergeCell ref="G6:M7"/>
    <mergeCell ref="G8:H10"/>
    <mergeCell ref="E8:E10"/>
    <mergeCell ref="C8:D10"/>
    <mergeCell ref="C11:D11"/>
    <mergeCell ref="G20:H20"/>
    <mergeCell ref="J12:K12"/>
    <mergeCell ref="G11:H11"/>
    <mergeCell ref="G12:H12"/>
    <mergeCell ref="Q17:R17"/>
    <mergeCell ref="G22:H22"/>
    <mergeCell ref="J13:K13"/>
    <mergeCell ref="J14:K14"/>
    <mergeCell ref="Q13:R13"/>
    <mergeCell ref="Q14:R14"/>
    <mergeCell ref="AG7:AM7"/>
    <mergeCell ref="AG9:AI9"/>
    <mergeCell ref="AL9:AM9"/>
    <mergeCell ref="AG10:AI10"/>
    <mergeCell ref="N6:N10"/>
    <mergeCell ref="Q11:R11"/>
    <mergeCell ref="Q8:R10"/>
    <mergeCell ref="W9:W10"/>
    <mergeCell ref="T8:T10"/>
    <mergeCell ref="J18:K18"/>
    <mergeCell ref="Q21:R21"/>
    <mergeCell ref="X15:Y15"/>
    <mergeCell ref="X9:Y10"/>
    <mergeCell ref="X11:Y11"/>
    <mergeCell ref="I9:I10"/>
    <mergeCell ref="J9:K10"/>
    <mergeCell ref="Q12:R12"/>
    <mergeCell ref="X16:Y16"/>
    <mergeCell ref="X18:Y18"/>
    <mergeCell ref="G36:H36"/>
    <mergeCell ref="F36:F37"/>
    <mergeCell ref="E36:E37"/>
    <mergeCell ref="N36:O36"/>
    <mergeCell ref="Q16:R16"/>
    <mergeCell ref="Q20:R20"/>
    <mergeCell ref="Q23:R23"/>
    <mergeCell ref="J19:K19"/>
    <mergeCell ref="J22:K22"/>
    <mergeCell ref="J20:K20"/>
    <mergeCell ref="A34:A37"/>
    <mergeCell ref="AA35:AC35"/>
    <mergeCell ref="AB36:AC37"/>
    <mergeCell ref="B35:H35"/>
    <mergeCell ref="I35:O35"/>
    <mergeCell ref="B36:D37"/>
    <mergeCell ref="L36:L37"/>
    <mergeCell ref="M36:M37"/>
    <mergeCell ref="AA36:AA37"/>
    <mergeCell ref="Y36:Z37"/>
    <mergeCell ref="C22:D22"/>
    <mergeCell ref="C20:D20"/>
    <mergeCell ref="AB45:AC45"/>
    <mergeCell ref="AB38:AC38"/>
    <mergeCell ref="AB39:AC39"/>
    <mergeCell ref="AB40:AC40"/>
    <mergeCell ref="AB41:AC41"/>
    <mergeCell ref="W39:X39"/>
    <mergeCell ref="Y39:Z39"/>
    <mergeCell ref="P36:R37"/>
    <mergeCell ref="C23:D23"/>
    <mergeCell ref="AB50:AC50"/>
    <mergeCell ref="AB48:AC48"/>
    <mergeCell ref="AB49:AC49"/>
    <mergeCell ref="AB46:AC46"/>
    <mergeCell ref="AB47:AC47"/>
    <mergeCell ref="AB42:AC42"/>
    <mergeCell ref="AB43:AC43"/>
    <mergeCell ref="J23:K23"/>
    <mergeCell ref="I36:K37"/>
    <mergeCell ref="AB58:AC58"/>
    <mergeCell ref="AB57:AC57"/>
    <mergeCell ref="AB53:AC53"/>
    <mergeCell ref="Q18:R18"/>
    <mergeCell ref="AB56:AC56"/>
    <mergeCell ref="AB54:AC54"/>
    <mergeCell ref="S36:S37"/>
    <mergeCell ref="W38:X38"/>
    <mergeCell ref="W34:AC34"/>
    <mergeCell ref="B34:V34"/>
    <mergeCell ref="AB55:AC55"/>
    <mergeCell ref="AB52:AC52"/>
    <mergeCell ref="AB51:AC51"/>
    <mergeCell ref="AB44:AC44"/>
    <mergeCell ref="J21:K21"/>
    <mergeCell ref="C14:D14"/>
    <mergeCell ref="C15:D15"/>
    <mergeCell ref="J17:K17"/>
    <mergeCell ref="G18:H18"/>
    <mergeCell ref="C16:D16"/>
    <mergeCell ref="C13:D13"/>
    <mergeCell ref="C19:D19"/>
    <mergeCell ref="G15:H15"/>
    <mergeCell ref="A3:AA3"/>
    <mergeCell ref="G13:H13"/>
    <mergeCell ref="G14:H14"/>
    <mergeCell ref="C18:D18"/>
    <mergeCell ref="C17:D17"/>
    <mergeCell ref="V9:V10"/>
    <mergeCell ref="U8:W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0"/>
  <sheetViews>
    <sheetView tabSelected="1" zoomScalePageLayoutView="0" workbookViewId="0" topLeftCell="A1">
      <selection activeCell="A5" sqref="A5:AB5"/>
    </sheetView>
  </sheetViews>
  <sheetFormatPr defaultColWidth="9.00390625" defaultRowHeight="17.25" customHeight="1"/>
  <cols>
    <col min="1" max="1" width="14.625" style="75" customWidth="1"/>
    <col min="2" max="2" width="9.75390625" style="75" customWidth="1"/>
    <col min="3" max="19" width="8.625" style="75" customWidth="1"/>
    <col min="20" max="20" width="9.75390625" style="75" customWidth="1"/>
    <col min="21" max="21" width="10.25390625" style="75" customWidth="1"/>
    <col min="22" max="22" width="9.625" style="75" customWidth="1"/>
    <col min="23" max="23" width="10.25390625" style="75" customWidth="1"/>
    <col min="24" max="28" width="8.625" style="75" customWidth="1"/>
    <col min="29" max="29" width="11.125" style="75" customWidth="1"/>
    <col min="30" max="16384" width="9.00390625" style="75" customWidth="1"/>
  </cols>
  <sheetData>
    <row r="1" spans="1:29" ht="17.25" customHeight="1">
      <c r="A1" s="54" t="s">
        <v>423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 t="s">
        <v>424</v>
      </c>
    </row>
    <row r="2" spans="1:30" ht="17.2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D2" s="56"/>
    </row>
    <row r="3" spans="1:29" ht="17.25" customHeight="1">
      <c r="A3" s="594" t="s">
        <v>425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</row>
    <row r="4" spans="2:29" ht="17.25" customHeight="1"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297"/>
      <c r="N4" s="297"/>
      <c r="O4" s="297"/>
      <c r="P4" s="297"/>
      <c r="Q4" s="297"/>
      <c r="R4" s="297"/>
      <c r="S4" s="297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7.25" customHeight="1">
      <c r="A5" s="595" t="s">
        <v>426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</row>
    <row r="6" spans="1:28" ht="17.25" customHeight="1" thickBot="1">
      <c r="A6" s="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9" ht="17.25" customHeight="1">
      <c r="A7" s="597" t="s">
        <v>430</v>
      </c>
      <c r="B7" s="601" t="s">
        <v>422</v>
      </c>
      <c r="C7" s="564" t="s">
        <v>414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6"/>
      <c r="P7" s="564" t="s">
        <v>93</v>
      </c>
      <c r="Q7" s="565"/>
      <c r="R7" s="566"/>
      <c r="S7" s="564" t="s">
        <v>421</v>
      </c>
      <c r="T7" s="565"/>
      <c r="U7" s="565"/>
      <c r="V7" s="565"/>
      <c r="W7" s="565"/>
      <c r="X7" s="565"/>
      <c r="Y7" s="566"/>
      <c r="Z7" s="585" t="s">
        <v>427</v>
      </c>
      <c r="AA7" s="586"/>
      <c r="AB7" s="587"/>
      <c r="AC7" s="567" t="s">
        <v>268</v>
      </c>
    </row>
    <row r="8" spans="1:29" ht="17.25" customHeight="1">
      <c r="A8" s="598"/>
      <c r="B8" s="602"/>
      <c r="C8" s="558" t="s">
        <v>413</v>
      </c>
      <c r="D8" s="559"/>
      <c r="E8" s="560"/>
      <c r="F8" s="572" t="s">
        <v>415</v>
      </c>
      <c r="G8" s="573"/>
      <c r="H8" s="573"/>
      <c r="I8" s="574"/>
      <c r="J8" s="574"/>
      <c r="K8" s="575"/>
      <c r="L8" s="576" t="s">
        <v>412</v>
      </c>
      <c r="M8" s="558" t="s">
        <v>262</v>
      </c>
      <c r="N8" s="559"/>
      <c r="O8" s="560"/>
      <c r="P8" s="558" t="s">
        <v>87</v>
      </c>
      <c r="Q8" s="559"/>
      <c r="R8" s="560"/>
      <c r="S8" s="558" t="s">
        <v>413</v>
      </c>
      <c r="T8" s="559"/>
      <c r="U8" s="560"/>
      <c r="V8" s="558" t="s">
        <v>420</v>
      </c>
      <c r="W8" s="559"/>
      <c r="X8" s="560"/>
      <c r="Y8" s="576" t="s">
        <v>411</v>
      </c>
      <c r="Z8" s="588"/>
      <c r="AA8" s="589"/>
      <c r="AB8" s="590"/>
      <c r="AC8" s="568"/>
    </row>
    <row r="9" spans="1:29" ht="17.25" customHeight="1">
      <c r="A9" s="599"/>
      <c r="B9" s="603"/>
      <c r="C9" s="561"/>
      <c r="D9" s="562"/>
      <c r="E9" s="563"/>
      <c r="F9" s="579" t="s">
        <v>416</v>
      </c>
      <c r="G9" s="580"/>
      <c r="H9" s="581"/>
      <c r="I9" s="579" t="s">
        <v>417</v>
      </c>
      <c r="J9" s="580"/>
      <c r="K9" s="581"/>
      <c r="L9" s="577"/>
      <c r="M9" s="561"/>
      <c r="N9" s="562"/>
      <c r="O9" s="563"/>
      <c r="P9" s="561"/>
      <c r="Q9" s="562"/>
      <c r="R9" s="563"/>
      <c r="S9" s="561"/>
      <c r="T9" s="562"/>
      <c r="U9" s="563"/>
      <c r="V9" s="561"/>
      <c r="W9" s="562"/>
      <c r="X9" s="563"/>
      <c r="Y9" s="577"/>
      <c r="Z9" s="591"/>
      <c r="AA9" s="592"/>
      <c r="AB9" s="593"/>
      <c r="AC9" s="568"/>
    </row>
    <row r="10" spans="1:29" ht="17.25" customHeight="1">
      <c r="A10" s="600"/>
      <c r="B10" s="604"/>
      <c r="C10" s="59" t="s">
        <v>88</v>
      </c>
      <c r="D10" s="59" t="s">
        <v>89</v>
      </c>
      <c r="E10" s="59" t="s">
        <v>90</v>
      </c>
      <c r="F10" s="59" t="s">
        <v>88</v>
      </c>
      <c r="G10" s="59" t="s">
        <v>89</v>
      </c>
      <c r="H10" s="59" t="s">
        <v>90</v>
      </c>
      <c r="I10" s="59" t="s">
        <v>88</v>
      </c>
      <c r="J10" s="59" t="s">
        <v>89</v>
      </c>
      <c r="K10" s="59" t="s">
        <v>90</v>
      </c>
      <c r="L10" s="578"/>
      <c r="M10" s="59" t="s">
        <v>88</v>
      </c>
      <c r="N10" s="59" t="s">
        <v>418</v>
      </c>
      <c r="O10" s="59" t="s">
        <v>419</v>
      </c>
      <c r="P10" s="59" t="s">
        <v>88</v>
      </c>
      <c r="Q10" s="59" t="s">
        <v>89</v>
      </c>
      <c r="R10" s="59" t="s">
        <v>90</v>
      </c>
      <c r="S10" s="59" t="s">
        <v>88</v>
      </c>
      <c r="T10" s="59" t="s">
        <v>89</v>
      </c>
      <c r="U10" s="59" t="s">
        <v>90</v>
      </c>
      <c r="V10" s="59" t="s">
        <v>88</v>
      </c>
      <c r="W10" s="59" t="s">
        <v>89</v>
      </c>
      <c r="X10" s="59" t="s">
        <v>90</v>
      </c>
      <c r="Y10" s="578"/>
      <c r="Z10" s="59" t="s">
        <v>88</v>
      </c>
      <c r="AA10" s="59" t="s">
        <v>89</v>
      </c>
      <c r="AB10" s="59" t="s">
        <v>90</v>
      </c>
      <c r="AC10" s="569"/>
    </row>
    <row r="11" spans="1:29" ht="17.25" customHeight="1">
      <c r="A11" s="236" t="s">
        <v>289</v>
      </c>
      <c r="B11" s="328">
        <f>SUM(C11,F11,I11,L11,M11,P11,S11,V11,Y11,Z11,AC11)</f>
        <v>257779</v>
      </c>
      <c r="C11" s="32">
        <f>SUM(D11:E11)</f>
        <v>9763</v>
      </c>
      <c r="D11" s="32">
        <v>6991</v>
      </c>
      <c r="E11" s="32">
        <v>2772</v>
      </c>
      <c r="F11" s="32">
        <f>SUM(G11:H11)</f>
        <v>62506</v>
      </c>
      <c r="G11" s="32">
        <v>61814</v>
      </c>
      <c r="H11" s="32">
        <v>692</v>
      </c>
      <c r="I11" s="32">
        <f>SUM(J11:K11)</f>
        <v>169</v>
      </c>
      <c r="J11" s="32">
        <v>162</v>
      </c>
      <c r="K11" s="32">
        <v>7</v>
      </c>
      <c r="L11" s="32">
        <v>131</v>
      </c>
      <c r="M11" s="32">
        <f>SUM(N11:O11)</f>
        <v>37487</v>
      </c>
      <c r="N11" s="32">
        <v>36964</v>
      </c>
      <c r="O11" s="32">
        <v>523</v>
      </c>
      <c r="P11" s="32">
        <f>SUM(Q11:R11)</f>
        <v>2751</v>
      </c>
      <c r="Q11" s="32">
        <v>1904</v>
      </c>
      <c r="R11" s="32">
        <v>847</v>
      </c>
      <c r="S11" s="32">
        <f>SUM(T11:U11)</f>
        <v>486</v>
      </c>
      <c r="T11" s="32">
        <v>481</v>
      </c>
      <c r="U11" s="32">
        <v>5</v>
      </c>
      <c r="V11" s="32">
        <f>SUM(W11:X11)</f>
        <v>109973</v>
      </c>
      <c r="W11" s="32">
        <v>107989</v>
      </c>
      <c r="X11" s="32">
        <v>1984</v>
      </c>
      <c r="Y11" s="32">
        <v>25662</v>
      </c>
      <c r="Z11" s="32">
        <f>SUM(AA11:AB11)</f>
        <v>4267</v>
      </c>
      <c r="AA11" s="32">
        <v>3943</v>
      </c>
      <c r="AB11" s="32">
        <v>324</v>
      </c>
      <c r="AC11" s="32">
        <v>4584</v>
      </c>
    </row>
    <row r="12" spans="1:29" ht="17.25" customHeight="1">
      <c r="A12" s="235">
        <v>48</v>
      </c>
      <c r="B12" s="328">
        <f aca="true" t="shared" si="0" ref="B12:B35">SUM(C12,F12,I12,L12,M12,P12,S12,V12,Y12,Z12,AC12)</f>
        <v>280834</v>
      </c>
      <c r="C12" s="32">
        <f>SUM(D12:E12)</f>
        <v>10909</v>
      </c>
      <c r="D12" s="32">
        <v>7765</v>
      </c>
      <c r="E12" s="32">
        <v>3144</v>
      </c>
      <c r="F12" s="32">
        <f>SUM(G12:H12)</f>
        <v>65720</v>
      </c>
      <c r="G12" s="32">
        <v>65011</v>
      </c>
      <c r="H12" s="32">
        <v>709</v>
      </c>
      <c r="I12" s="32">
        <f>SUM(J12:K12)</f>
        <v>122</v>
      </c>
      <c r="J12" s="32">
        <v>116</v>
      </c>
      <c r="K12" s="32">
        <v>6</v>
      </c>
      <c r="L12" s="32">
        <v>141</v>
      </c>
      <c r="M12" s="32">
        <f>SUM(N12:O12)</f>
        <v>37099</v>
      </c>
      <c r="N12" s="32">
        <v>36689</v>
      </c>
      <c r="O12" s="32">
        <v>410</v>
      </c>
      <c r="P12" s="32">
        <f>SUM(Q12:R12)</f>
        <v>2843</v>
      </c>
      <c r="Q12" s="32">
        <v>1985</v>
      </c>
      <c r="R12" s="32">
        <v>858</v>
      </c>
      <c r="S12" s="32">
        <f>SUM(T12:U12)</f>
        <v>776</v>
      </c>
      <c r="T12" s="32">
        <v>771</v>
      </c>
      <c r="U12" s="32">
        <v>5</v>
      </c>
      <c r="V12" s="32">
        <f>SUM(W12:X12)</f>
        <v>129605</v>
      </c>
      <c r="W12" s="32">
        <v>127519</v>
      </c>
      <c r="X12" s="32">
        <v>2086</v>
      </c>
      <c r="Y12" s="32">
        <v>24174</v>
      </c>
      <c r="Z12" s="32">
        <f>SUM(AA12:AB12)</f>
        <v>4875</v>
      </c>
      <c r="AA12" s="32">
        <v>4503</v>
      </c>
      <c r="AB12" s="32">
        <v>372</v>
      </c>
      <c r="AC12" s="32">
        <v>4570</v>
      </c>
    </row>
    <row r="13" spans="1:29" ht="17.25" customHeight="1">
      <c r="A13" s="235">
        <v>49</v>
      </c>
      <c r="B13" s="328">
        <f t="shared" si="0"/>
        <v>297712</v>
      </c>
      <c r="C13" s="32">
        <f>SUM(D13:E13)</f>
        <v>11234</v>
      </c>
      <c r="D13" s="32">
        <v>8020</v>
      </c>
      <c r="E13" s="32">
        <v>3214</v>
      </c>
      <c r="F13" s="32">
        <f>SUM(G13:H13)</f>
        <v>67390</v>
      </c>
      <c r="G13" s="32">
        <v>66676</v>
      </c>
      <c r="H13" s="32">
        <v>714</v>
      </c>
      <c r="I13" s="32">
        <f>SUM(J13:K13)</f>
        <v>95</v>
      </c>
      <c r="J13" s="32">
        <v>90</v>
      </c>
      <c r="K13" s="32">
        <v>5</v>
      </c>
      <c r="L13" s="32">
        <v>147</v>
      </c>
      <c r="M13" s="32">
        <f>SUM(N13:O13)</f>
        <v>37101</v>
      </c>
      <c r="N13" s="32">
        <v>36739</v>
      </c>
      <c r="O13" s="32">
        <v>362</v>
      </c>
      <c r="P13" s="32">
        <f>SUM(Q13:R13)</f>
        <v>2812</v>
      </c>
      <c r="Q13" s="32">
        <v>1905</v>
      </c>
      <c r="R13" s="32">
        <v>907</v>
      </c>
      <c r="S13" s="32">
        <f>SUM(T13:U13)</f>
        <v>1019</v>
      </c>
      <c r="T13" s="32">
        <v>1013</v>
      </c>
      <c r="U13" s="32">
        <v>6</v>
      </c>
      <c r="V13" s="32">
        <f>SUM(W13:X13)</f>
        <v>145878</v>
      </c>
      <c r="W13" s="32">
        <v>143740</v>
      </c>
      <c r="X13" s="32">
        <v>2138</v>
      </c>
      <c r="Y13" s="32">
        <v>22318</v>
      </c>
      <c r="Z13" s="32">
        <f>SUM(AA13:AB13)</f>
        <v>5194</v>
      </c>
      <c r="AA13" s="32">
        <v>4808</v>
      </c>
      <c r="AB13" s="32">
        <v>386</v>
      </c>
      <c r="AC13" s="32">
        <v>4524</v>
      </c>
    </row>
    <row r="14" spans="1:29" ht="17.25" customHeight="1">
      <c r="A14" s="235">
        <v>50</v>
      </c>
      <c r="B14" s="328">
        <f t="shared" si="0"/>
        <v>309941</v>
      </c>
      <c r="C14" s="32">
        <f>SUM(D14:E14)</f>
        <v>11451</v>
      </c>
      <c r="D14" s="32">
        <v>8040</v>
      </c>
      <c r="E14" s="32">
        <v>3411</v>
      </c>
      <c r="F14" s="32">
        <f>SUM(G14:H14)</f>
        <v>69565</v>
      </c>
      <c r="G14" s="32">
        <v>68821</v>
      </c>
      <c r="H14" s="32">
        <v>744</v>
      </c>
      <c r="I14" s="32">
        <f>SUM(J14:K14)</f>
        <v>70</v>
      </c>
      <c r="J14" s="32">
        <v>66</v>
      </c>
      <c r="K14" s="32">
        <v>4</v>
      </c>
      <c r="L14" s="32">
        <v>150</v>
      </c>
      <c r="M14" s="32">
        <f>SUM(N14:O14)</f>
        <v>33444</v>
      </c>
      <c r="N14" s="32">
        <v>33441</v>
      </c>
      <c r="O14" s="32">
        <v>3</v>
      </c>
      <c r="P14" s="32">
        <f>SUM(Q14:R14)</f>
        <v>2727</v>
      </c>
      <c r="Q14" s="32">
        <v>1830</v>
      </c>
      <c r="R14" s="32">
        <v>897</v>
      </c>
      <c r="S14" s="32">
        <f>SUM(T14:U14)</f>
        <v>1344</v>
      </c>
      <c r="T14" s="32">
        <v>1338</v>
      </c>
      <c r="U14" s="32">
        <v>6</v>
      </c>
      <c r="V14" s="32">
        <f>SUM(W14:X14)</f>
        <v>161615</v>
      </c>
      <c r="W14" s="32">
        <v>159404</v>
      </c>
      <c r="X14" s="32">
        <v>2211</v>
      </c>
      <c r="Y14" s="32">
        <v>19825</v>
      </c>
      <c r="Z14" s="32">
        <f>SUM(AA14:AB14)</f>
        <v>5410</v>
      </c>
      <c r="AA14" s="32">
        <v>5005</v>
      </c>
      <c r="AB14" s="32">
        <v>405</v>
      </c>
      <c r="AC14" s="32">
        <v>4340</v>
      </c>
    </row>
    <row r="15" spans="1:29" s="77" customFormat="1" ht="17.25" customHeight="1">
      <c r="A15" s="331">
        <v>51</v>
      </c>
      <c r="B15" s="333">
        <f t="shared" si="0"/>
        <v>329041</v>
      </c>
      <c r="C15" s="332">
        <f>SUM(D15:E15)</f>
        <v>11665</v>
      </c>
      <c r="D15" s="332">
        <f>SUM(D17,D27)</f>
        <v>8039</v>
      </c>
      <c r="E15" s="332">
        <f>SUM(E17,E27)</f>
        <v>3626</v>
      </c>
      <c r="F15" s="332">
        <f>SUM(G15:H15)</f>
        <v>72627</v>
      </c>
      <c r="G15" s="332">
        <f>SUM(G17,G27)</f>
        <v>71855</v>
      </c>
      <c r="H15" s="332">
        <f>SUM(H17,H27)</f>
        <v>772</v>
      </c>
      <c r="I15" s="332">
        <f>SUM(J15:K15)</f>
        <v>60</v>
      </c>
      <c r="J15" s="332">
        <f>SUM(J17,J27)</f>
        <v>58</v>
      </c>
      <c r="K15" s="332">
        <f>SUM(K17,K27)</f>
        <v>2</v>
      </c>
      <c r="L15" s="332">
        <f>SUM(L17,L27)</f>
        <v>143</v>
      </c>
      <c r="M15" s="332">
        <f>SUM(N15:O15)</f>
        <v>36642</v>
      </c>
      <c r="N15" s="332">
        <f>SUM(N17,N27)</f>
        <v>36638</v>
      </c>
      <c r="O15" s="332">
        <f>SUM(O17,O27)</f>
        <v>4</v>
      </c>
      <c r="P15" s="332">
        <f>SUM(Q15:R15)</f>
        <v>2765</v>
      </c>
      <c r="Q15" s="326">
        <f>SUM(Q17,Q27)</f>
        <v>1857</v>
      </c>
      <c r="R15" s="326">
        <f>SUM(R17,R27)</f>
        <v>908</v>
      </c>
      <c r="S15" s="332">
        <f>SUM(T15:U15)</f>
        <v>1586</v>
      </c>
      <c r="T15" s="332">
        <f>SUM(T17,T27)</f>
        <v>1581</v>
      </c>
      <c r="U15" s="332">
        <v>5</v>
      </c>
      <c r="V15" s="332">
        <f>SUM(W15:X15)</f>
        <v>175313</v>
      </c>
      <c r="W15" s="332">
        <f>SUM(W17,W27)</f>
        <v>173119</v>
      </c>
      <c r="X15" s="332">
        <f>SUM(X17,X27)</f>
        <v>2194</v>
      </c>
      <c r="Y15" s="332">
        <f>SUM(Y17,Y27)</f>
        <v>18371</v>
      </c>
      <c r="Z15" s="332">
        <f>SUM(AA15:AB15)</f>
        <v>5596</v>
      </c>
      <c r="AA15" s="332">
        <f>SUM(AA17,AA27)</f>
        <v>5152</v>
      </c>
      <c r="AB15" s="332">
        <f>SUM(AB17,AB27)</f>
        <v>444</v>
      </c>
      <c r="AC15" s="332">
        <f>SUM(AC17,AC27)</f>
        <v>4273</v>
      </c>
    </row>
    <row r="16" spans="1:29" ht="17.25" customHeight="1">
      <c r="A16" s="60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1"/>
    </row>
    <row r="17" spans="1:29" ht="17.25" customHeight="1">
      <c r="A17" s="296" t="s">
        <v>45</v>
      </c>
      <c r="B17" s="333">
        <f t="shared" si="0"/>
        <v>229519</v>
      </c>
      <c r="C17" s="326">
        <f>SUM(D17:E17)</f>
        <v>7730</v>
      </c>
      <c r="D17" s="326">
        <f>SUM(D18:D25)</f>
        <v>5293</v>
      </c>
      <c r="E17" s="326">
        <f>SUM(E18:E25)</f>
        <v>2437</v>
      </c>
      <c r="F17" s="326">
        <f>SUM(G17:H17)</f>
        <v>51870</v>
      </c>
      <c r="G17" s="326">
        <f>SUM(G18:G25)</f>
        <v>51250</v>
      </c>
      <c r="H17" s="326">
        <f>SUM(H18:H25)</f>
        <v>620</v>
      </c>
      <c r="I17" s="326">
        <f>SUM(J17:K17)</f>
        <v>41</v>
      </c>
      <c r="J17" s="326">
        <f>SUM(J18:J25)</f>
        <v>39</v>
      </c>
      <c r="K17" s="326">
        <f>SUM(K18:K25)</f>
        <v>2</v>
      </c>
      <c r="L17" s="326">
        <f>SUM(L18:L25)</f>
        <v>109</v>
      </c>
      <c r="M17" s="326">
        <f>SUM(N17:O17)</f>
        <v>24478</v>
      </c>
      <c r="N17" s="326">
        <f>SUM(N18:N25)</f>
        <v>24475</v>
      </c>
      <c r="O17" s="326">
        <f>SUM(O18:O25)</f>
        <v>3</v>
      </c>
      <c r="P17" s="326">
        <f>SUM(Q17:R17)</f>
        <v>2012</v>
      </c>
      <c r="Q17" s="326">
        <f>SUM(Q18:Q25)</f>
        <v>1227</v>
      </c>
      <c r="R17" s="326">
        <f>SUM(R18:R25)</f>
        <v>785</v>
      </c>
      <c r="S17" s="326">
        <f>SUM(T17:U17)</f>
        <v>1187</v>
      </c>
      <c r="T17" s="326">
        <f>SUM(T18:T25)</f>
        <v>1183</v>
      </c>
      <c r="U17" s="326">
        <f>SUM(U18:U25)</f>
        <v>4</v>
      </c>
      <c r="V17" s="326">
        <f>SUM(W17:X17)</f>
        <v>121700</v>
      </c>
      <c r="W17" s="326">
        <f>SUM(W18:W25)</f>
        <v>119804</v>
      </c>
      <c r="X17" s="326">
        <f>SUM(X18:X25)</f>
        <v>1896</v>
      </c>
      <c r="Y17" s="326">
        <f>SUM(Y18:Y25)</f>
        <v>13648</v>
      </c>
      <c r="Z17" s="326">
        <f>SUM(AA17:AB17)</f>
        <v>4068</v>
      </c>
      <c r="AA17" s="326">
        <f>SUM(AA18:AA25)</f>
        <v>3720</v>
      </c>
      <c r="AB17" s="326">
        <f>SUM(AB18:AB25)</f>
        <v>348</v>
      </c>
      <c r="AC17" s="326">
        <f>SUM(AC18:AC25)</f>
        <v>2676</v>
      </c>
    </row>
    <row r="18" spans="1:29" ht="17.25" customHeight="1">
      <c r="A18" s="16" t="s">
        <v>46</v>
      </c>
      <c r="B18" s="328">
        <f t="shared" si="0"/>
        <v>126909</v>
      </c>
      <c r="C18" s="66">
        <f aca="true" t="shared" si="1" ref="C18:C25">SUM(D18:E18)</f>
        <v>4320</v>
      </c>
      <c r="D18" s="66">
        <v>2789</v>
      </c>
      <c r="E18" s="66">
        <v>1531</v>
      </c>
      <c r="F18" s="66">
        <f aca="true" t="shared" si="2" ref="F18:F25">SUM(G18:H18)</f>
        <v>30772</v>
      </c>
      <c r="G18" s="66">
        <v>30304</v>
      </c>
      <c r="H18" s="66">
        <v>468</v>
      </c>
      <c r="I18" s="66">
        <f aca="true" t="shared" si="3" ref="I18:I25">SUM(J18:K18)</f>
        <v>20</v>
      </c>
      <c r="J18" s="66">
        <v>20</v>
      </c>
      <c r="K18" s="66" t="s">
        <v>331</v>
      </c>
      <c r="L18" s="66">
        <v>82</v>
      </c>
      <c r="M18" s="66">
        <f aca="true" t="shared" si="4" ref="M18:M25">SUM(N18:O18)</f>
        <v>11362</v>
      </c>
      <c r="N18" s="66">
        <v>11360</v>
      </c>
      <c r="O18" s="66">
        <v>2</v>
      </c>
      <c r="P18" s="66">
        <f aca="true" t="shared" si="5" ref="P18:P25">SUM(Q18:R18)</f>
        <v>1318</v>
      </c>
      <c r="Q18" s="66">
        <v>575</v>
      </c>
      <c r="R18" s="66">
        <v>743</v>
      </c>
      <c r="S18" s="66">
        <f aca="true" t="shared" si="6" ref="S18:S25">SUM(T18:U18)</f>
        <v>720</v>
      </c>
      <c r="T18" s="66">
        <v>716</v>
      </c>
      <c r="U18" s="66">
        <v>4</v>
      </c>
      <c r="V18" s="66">
        <f aca="true" t="shared" si="7" ref="V18:V25">SUM(W18:X18)</f>
        <v>66939</v>
      </c>
      <c r="W18" s="66">
        <v>65415</v>
      </c>
      <c r="X18" s="66">
        <v>1524</v>
      </c>
      <c r="Y18" s="66">
        <v>7378</v>
      </c>
      <c r="Z18" s="66">
        <f aca="true" t="shared" si="8" ref="Z18:Z25">SUM(AA18:AB18)</f>
        <v>2378</v>
      </c>
      <c r="AA18" s="66">
        <v>2195</v>
      </c>
      <c r="AB18" s="66">
        <v>183</v>
      </c>
      <c r="AC18" s="66">
        <v>1620</v>
      </c>
    </row>
    <row r="19" spans="1:29" ht="17.25" customHeight="1">
      <c r="A19" s="16" t="s">
        <v>30</v>
      </c>
      <c r="B19" s="328">
        <f t="shared" si="0"/>
        <v>12973</v>
      </c>
      <c r="C19" s="66">
        <f t="shared" si="1"/>
        <v>576</v>
      </c>
      <c r="D19" s="66">
        <v>426</v>
      </c>
      <c r="E19" s="66">
        <v>150</v>
      </c>
      <c r="F19" s="66">
        <f t="shared" si="2"/>
        <v>2868</v>
      </c>
      <c r="G19" s="66">
        <v>2839</v>
      </c>
      <c r="H19" s="66">
        <v>29</v>
      </c>
      <c r="I19" s="66">
        <f t="shared" si="3"/>
        <v>2</v>
      </c>
      <c r="J19" s="66" t="s">
        <v>331</v>
      </c>
      <c r="K19" s="66">
        <v>2</v>
      </c>
      <c r="L19" s="66">
        <v>9</v>
      </c>
      <c r="M19" s="66">
        <f t="shared" si="4"/>
        <v>1626</v>
      </c>
      <c r="N19" s="66">
        <v>1626</v>
      </c>
      <c r="O19" s="66" t="s">
        <v>331</v>
      </c>
      <c r="P19" s="66">
        <f t="shared" si="5"/>
        <v>98</v>
      </c>
      <c r="Q19" s="66">
        <v>94</v>
      </c>
      <c r="R19" s="66">
        <v>4</v>
      </c>
      <c r="S19" s="66">
        <f t="shared" si="6"/>
        <v>56</v>
      </c>
      <c r="T19" s="66">
        <v>56</v>
      </c>
      <c r="U19" s="66" t="s">
        <v>331</v>
      </c>
      <c r="V19" s="66">
        <f t="shared" si="7"/>
        <v>6526</v>
      </c>
      <c r="W19" s="66">
        <v>6476</v>
      </c>
      <c r="X19" s="66">
        <v>50</v>
      </c>
      <c r="Y19" s="66">
        <v>776</v>
      </c>
      <c r="Z19" s="66">
        <f t="shared" si="8"/>
        <v>340</v>
      </c>
      <c r="AA19" s="66">
        <v>299</v>
      </c>
      <c r="AB19" s="66">
        <v>41</v>
      </c>
      <c r="AC19" s="66">
        <v>96</v>
      </c>
    </row>
    <row r="20" spans="1:29" ht="17.25" customHeight="1">
      <c r="A20" s="16" t="s">
        <v>31</v>
      </c>
      <c r="B20" s="328">
        <f t="shared" si="0"/>
        <v>33712</v>
      </c>
      <c r="C20" s="66">
        <f t="shared" si="1"/>
        <v>1095</v>
      </c>
      <c r="D20" s="66">
        <v>723</v>
      </c>
      <c r="E20" s="66">
        <v>372</v>
      </c>
      <c r="F20" s="66">
        <f t="shared" si="2"/>
        <v>7020</v>
      </c>
      <c r="G20" s="66">
        <v>6960</v>
      </c>
      <c r="H20" s="66">
        <v>60</v>
      </c>
      <c r="I20" s="66">
        <f t="shared" si="3"/>
        <v>3</v>
      </c>
      <c r="J20" s="66">
        <v>3</v>
      </c>
      <c r="K20" s="66" t="s">
        <v>331</v>
      </c>
      <c r="L20" s="66">
        <v>9</v>
      </c>
      <c r="M20" s="66">
        <f t="shared" si="4"/>
        <v>3532</v>
      </c>
      <c r="N20" s="66">
        <v>3531</v>
      </c>
      <c r="O20" s="66">
        <v>1</v>
      </c>
      <c r="P20" s="66">
        <f t="shared" si="5"/>
        <v>177</v>
      </c>
      <c r="Q20" s="66">
        <v>152</v>
      </c>
      <c r="R20" s="66">
        <v>25</v>
      </c>
      <c r="S20" s="66">
        <f t="shared" si="6"/>
        <v>128</v>
      </c>
      <c r="T20" s="66">
        <v>128</v>
      </c>
      <c r="U20" s="66" t="s">
        <v>331</v>
      </c>
      <c r="V20" s="66">
        <f t="shared" si="7"/>
        <v>19084</v>
      </c>
      <c r="W20" s="66">
        <v>19005</v>
      </c>
      <c r="X20" s="66">
        <v>79</v>
      </c>
      <c r="Y20" s="66">
        <v>1953</v>
      </c>
      <c r="Z20" s="66">
        <f t="shared" si="8"/>
        <v>394</v>
      </c>
      <c r="AA20" s="66">
        <v>347</v>
      </c>
      <c r="AB20" s="66">
        <v>47</v>
      </c>
      <c r="AC20" s="66">
        <v>317</v>
      </c>
    </row>
    <row r="21" spans="1:29" ht="17.25" customHeight="1">
      <c r="A21" s="22" t="s">
        <v>32</v>
      </c>
      <c r="B21" s="328">
        <f t="shared" si="0"/>
        <v>7640</v>
      </c>
      <c r="C21" s="66">
        <f t="shared" si="1"/>
        <v>226</v>
      </c>
      <c r="D21" s="66">
        <v>179</v>
      </c>
      <c r="E21" s="66">
        <v>47</v>
      </c>
      <c r="F21" s="66">
        <f t="shared" si="2"/>
        <v>2037</v>
      </c>
      <c r="G21" s="66">
        <v>2020</v>
      </c>
      <c r="H21" s="66">
        <v>17</v>
      </c>
      <c r="I21" s="66" t="s">
        <v>331</v>
      </c>
      <c r="J21" s="66" t="s">
        <v>331</v>
      </c>
      <c r="K21" s="66" t="s">
        <v>331</v>
      </c>
      <c r="L21" s="66">
        <v>1</v>
      </c>
      <c r="M21" s="66">
        <f t="shared" si="4"/>
        <v>691</v>
      </c>
      <c r="N21" s="66">
        <v>691</v>
      </c>
      <c r="O21" s="66" t="s">
        <v>331</v>
      </c>
      <c r="P21" s="66">
        <f t="shared" si="5"/>
        <v>66</v>
      </c>
      <c r="Q21" s="66">
        <v>66</v>
      </c>
      <c r="R21" s="66" t="s">
        <v>331</v>
      </c>
      <c r="S21" s="66">
        <f t="shared" si="6"/>
        <v>34</v>
      </c>
      <c r="T21" s="66">
        <v>34</v>
      </c>
      <c r="U21" s="66" t="s">
        <v>331</v>
      </c>
      <c r="V21" s="66">
        <f t="shared" si="7"/>
        <v>3909</v>
      </c>
      <c r="W21" s="66">
        <v>3866</v>
      </c>
      <c r="X21" s="66">
        <v>43</v>
      </c>
      <c r="Y21" s="66">
        <v>412</v>
      </c>
      <c r="Z21" s="66">
        <f t="shared" si="8"/>
        <v>180</v>
      </c>
      <c r="AA21" s="66">
        <v>173</v>
      </c>
      <c r="AB21" s="66">
        <v>7</v>
      </c>
      <c r="AC21" s="66">
        <v>84</v>
      </c>
    </row>
    <row r="22" spans="1:29" ht="17.25" customHeight="1">
      <c r="A22" s="22" t="s">
        <v>47</v>
      </c>
      <c r="B22" s="328">
        <f t="shared" si="0"/>
        <v>6180</v>
      </c>
      <c r="C22" s="66">
        <f t="shared" si="1"/>
        <v>299</v>
      </c>
      <c r="D22" s="66">
        <v>271</v>
      </c>
      <c r="E22" s="66">
        <v>28</v>
      </c>
      <c r="F22" s="66">
        <f t="shared" si="2"/>
        <v>1605</v>
      </c>
      <c r="G22" s="66">
        <v>1598</v>
      </c>
      <c r="H22" s="66">
        <v>7</v>
      </c>
      <c r="I22" s="66">
        <f t="shared" si="3"/>
        <v>1</v>
      </c>
      <c r="J22" s="66">
        <v>1</v>
      </c>
      <c r="K22" s="66" t="s">
        <v>331</v>
      </c>
      <c r="L22" s="66">
        <v>1</v>
      </c>
      <c r="M22" s="66">
        <f t="shared" si="4"/>
        <v>719</v>
      </c>
      <c r="N22" s="66">
        <v>719</v>
      </c>
      <c r="O22" s="66" t="s">
        <v>331</v>
      </c>
      <c r="P22" s="66">
        <f t="shared" si="5"/>
        <v>50</v>
      </c>
      <c r="Q22" s="66">
        <v>49</v>
      </c>
      <c r="R22" s="66">
        <v>1</v>
      </c>
      <c r="S22" s="66">
        <f t="shared" si="6"/>
        <v>14</v>
      </c>
      <c r="T22" s="66">
        <v>14</v>
      </c>
      <c r="U22" s="66" t="s">
        <v>331</v>
      </c>
      <c r="V22" s="66">
        <f t="shared" si="7"/>
        <v>3015</v>
      </c>
      <c r="W22" s="66">
        <v>2978</v>
      </c>
      <c r="X22" s="66">
        <v>37</v>
      </c>
      <c r="Y22" s="66">
        <v>216</v>
      </c>
      <c r="Z22" s="66">
        <f t="shared" si="8"/>
        <v>173</v>
      </c>
      <c r="AA22" s="66">
        <v>170</v>
      </c>
      <c r="AB22" s="66">
        <v>3</v>
      </c>
      <c r="AC22" s="66">
        <v>87</v>
      </c>
    </row>
    <row r="23" spans="1:29" ht="17.25" customHeight="1">
      <c r="A23" s="22" t="s">
        <v>33</v>
      </c>
      <c r="B23" s="328">
        <f t="shared" si="0"/>
        <v>20376</v>
      </c>
      <c r="C23" s="66">
        <f t="shared" si="1"/>
        <v>489</v>
      </c>
      <c r="D23" s="66">
        <v>436</v>
      </c>
      <c r="E23" s="66">
        <v>53</v>
      </c>
      <c r="F23" s="66">
        <f t="shared" si="2"/>
        <v>3749</v>
      </c>
      <c r="G23" s="66">
        <v>3731</v>
      </c>
      <c r="H23" s="66">
        <v>18</v>
      </c>
      <c r="I23" s="66">
        <f t="shared" si="3"/>
        <v>8</v>
      </c>
      <c r="J23" s="66">
        <v>8</v>
      </c>
      <c r="K23" s="66" t="s">
        <v>331</v>
      </c>
      <c r="L23" s="66">
        <v>2</v>
      </c>
      <c r="M23" s="66">
        <f t="shared" si="4"/>
        <v>2959</v>
      </c>
      <c r="N23" s="66">
        <v>2959</v>
      </c>
      <c r="O23" s="66" t="s">
        <v>331</v>
      </c>
      <c r="P23" s="66">
        <f t="shared" si="5"/>
        <v>184</v>
      </c>
      <c r="Q23" s="66">
        <v>174</v>
      </c>
      <c r="R23" s="66">
        <v>10</v>
      </c>
      <c r="S23" s="66">
        <f t="shared" si="6"/>
        <v>124</v>
      </c>
      <c r="T23" s="66">
        <v>124</v>
      </c>
      <c r="U23" s="66" t="s">
        <v>331</v>
      </c>
      <c r="V23" s="66">
        <f t="shared" si="7"/>
        <v>10944</v>
      </c>
      <c r="W23" s="66">
        <v>10845</v>
      </c>
      <c r="X23" s="66">
        <v>99</v>
      </c>
      <c r="Y23" s="66">
        <v>1411</v>
      </c>
      <c r="Z23" s="66">
        <f t="shared" si="8"/>
        <v>276</v>
      </c>
      <c r="AA23" s="66">
        <v>261</v>
      </c>
      <c r="AB23" s="66">
        <v>15</v>
      </c>
      <c r="AC23" s="66">
        <v>230</v>
      </c>
    </row>
    <row r="24" spans="1:29" ht="17.25" customHeight="1">
      <c r="A24" s="22" t="s">
        <v>34</v>
      </c>
      <c r="B24" s="328">
        <f t="shared" si="0"/>
        <v>7919</v>
      </c>
      <c r="C24" s="66">
        <f t="shared" si="1"/>
        <v>258</v>
      </c>
      <c r="D24" s="66">
        <v>187</v>
      </c>
      <c r="E24" s="66">
        <v>71</v>
      </c>
      <c r="F24" s="66">
        <f t="shared" si="2"/>
        <v>1674</v>
      </c>
      <c r="G24" s="66">
        <v>1665</v>
      </c>
      <c r="H24" s="66">
        <v>9</v>
      </c>
      <c r="I24" s="66" t="s">
        <v>331</v>
      </c>
      <c r="J24" s="66" t="s">
        <v>331</v>
      </c>
      <c r="K24" s="66" t="s">
        <v>331</v>
      </c>
      <c r="L24" s="66">
        <v>1</v>
      </c>
      <c r="M24" s="66">
        <f t="shared" si="4"/>
        <v>1017</v>
      </c>
      <c r="N24" s="66">
        <v>1017</v>
      </c>
      <c r="O24" s="66" t="s">
        <v>331</v>
      </c>
      <c r="P24" s="66">
        <f t="shared" si="5"/>
        <v>38</v>
      </c>
      <c r="Q24" s="66">
        <v>36</v>
      </c>
      <c r="R24" s="66">
        <v>2</v>
      </c>
      <c r="S24" s="66">
        <f t="shared" si="6"/>
        <v>27</v>
      </c>
      <c r="T24" s="66">
        <v>27</v>
      </c>
      <c r="U24" s="66" t="s">
        <v>331</v>
      </c>
      <c r="V24" s="66">
        <f t="shared" si="7"/>
        <v>4233</v>
      </c>
      <c r="W24" s="66">
        <v>4200</v>
      </c>
      <c r="X24" s="66">
        <v>33</v>
      </c>
      <c r="Y24" s="66">
        <v>382</v>
      </c>
      <c r="Z24" s="66">
        <f t="shared" si="8"/>
        <v>178</v>
      </c>
      <c r="AA24" s="66">
        <v>172</v>
      </c>
      <c r="AB24" s="66">
        <v>6</v>
      </c>
      <c r="AC24" s="66">
        <v>111</v>
      </c>
    </row>
    <row r="25" spans="1:29" ht="17.25" customHeight="1">
      <c r="A25" s="16" t="s">
        <v>35</v>
      </c>
      <c r="B25" s="328">
        <f t="shared" si="0"/>
        <v>13810</v>
      </c>
      <c r="C25" s="66">
        <f t="shared" si="1"/>
        <v>467</v>
      </c>
      <c r="D25" s="66">
        <v>282</v>
      </c>
      <c r="E25" s="66">
        <v>185</v>
      </c>
      <c r="F25" s="66">
        <f t="shared" si="2"/>
        <v>2145</v>
      </c>
      <c r="G25" s="66">
        <v>2133</v>
      </c>
      <c r="H25" s="66">
        <v>12</v>
      </c>
      <c r="I25" s="66">
        <f t="shared" si="3"/>
        <v>7</v>
      </c>
      <c r="J25" s="66">
        <v>7</v>
      </c>
      <c r="K25" s="66" t="s">
        <v>331</v>
      </c>
      <c r="L25" s="66">
        <v>4</v>
      </c>
      <c r="M25" s="66">
        <f t="shared" si="4"/>
        <v>2572</v>
      </c>
      <c r="N25" s="66">
        <v>2572</v>
      </c>
      <c r="O25" s="66" t="s">
        <v>331</v>
      </c>
      <c r="P25" s="66">
        <f t="shared" si="5"/>
        <v>81</v>
      </c>
      <c r="Q25" s="66">
        <v>81</v>
      </c>
      <c r="R25" s="66" t="s">
        <v>331</v>
      </c>
      <c r="S25" s="66">
        <f t="shared" si="6"/>
        <v>84</v>
      </c>
      <c r="T25" s="66">
        <v>84</v>
      </c>
      <c r="U25" s="66" t="s">
        <v>331</v>
      </c>
      <c r="V25" s="66">
        <f t="shared" si="7"/>
        <v>7050</v>
      </c>
      <c r="W25" s="66">
        <v>7019</v>
      </c>
      <c r="X25" s="66">
        <v>31</v>
      </c>
      <c r="Y25" s="66">
        <v>1120</v>
      </c>
      <c r="Z25" s="66">
        <f t="shared" si="8"/>
        <v>149</v>
      </c>
      <c r="AA25" s="66">
        <v>103</v>
      </c>
      <c r="AB25" s="66">
        <v>46</v>
      </c>
      <c r="AC25" s="66">
        <v>131</v>
      </c>
    </row>
    <row r="26" spans="1:29" ht="17.25" customHeight="1">
      <c r="A26" s="76"/>
      <c r="B26" s="219"/>
      <c r="C26" s="160"/>
      <c r="D26" s="66"/>
      <c r="E26" s="66"/>
      <c r="F26" s="160"/>
      <c r="G26" s="66"/>
      <c r="H26" s="66"/>
      <c r="I26" s="160"/>
      <c r="J26" s="66"/>
      <c r="K26" s="66"/>
      <c r="L26" s="66"/>
      <c r="M26" s="160"/>
      <c r="N26" s="66"/>
      <c r="O26" s="66"/>
      <c r="P26" s="160"/>
      <c r="Q26" s="66"/>
      <c r="R26" s="66"/>
      <c r="S26" s="160"/>
      <c r="T26" s="66"/>
      <c r="U26" s="66"/>
      <c r="V26" s="160"/>
      <c r="W26" s="66"/>
      <c r="X26" s="66"/>
      <c r="Y26" s="66"/>
      <c r="Z26" s="160"/>
      <c r="AA26" s="66"/>
      <c r="AB26" s="66"/>
      <c r="AC26" s="66"/>
    </row>
    <row r="27" spans="1:29" ht="17.25" customHeight="1">
      <c r="A27" s="296" t="s">
        <v>92</v>
      </c>
      <c r="B27" s="333">
        <f t="shared" si="0"/>
        <v>99522</v>
      </c>
      <c r="C27" s="309">
        <f>SUM(D27:E27)</f>
        <v>3935</v>
      </c>
      <c r="D27" s="326">
        <f>SUM(D28:D36)</f>
        <v>2746</v>
      </c>
      <c r="E27" s="326">
        <f>SUM(E28:E36)</f>
        <v>1189</v>
      </c>
      <c r="F27" s="309">
        <f>SUM(G27:H27)</f>
        <v>20757</v>
      </c>
      <c r="G27" s="326">
        <f aca="true" t="shared" si="9" ref="G27:AA27">SUM(G28:G36)</f>
        <v>20605</v>
      </c>
      <c r="H27" s="326">
        <f t="shared" si="9"/>
        <v>152</v>
      </c>
      <c r="I27" s="309">
        <f>SUM(J27:K27)</f>
        <v>19</v>
      </c>
      <c r="J27" s="326">
        <f t="shared" si="9"/>
        <v>19</v>
      </c>
      <c r="K27" s="309" t="s">
        <v>331</v>
      </c>
      <c r="L27" s="326">
        <f t="shared" si="9"/>
        <v>34</v>
      </c>
      <c r="M27" s="309">
        <f>SUM(N27:O27)</f>
        <v>12164</v>
      </c>
      <c r="N27" s="326">
        <f t="shared" si="9"/>
        <v>12163</v>
      </c>
      <c r="O27" s="326">
        <f t="shared" si="9"/>
        <v>1</v>
      </c>
      <c r="P27" s="309">
        <f>SUM(Q27:R27)</f>
        <v>753</v>
      </c>
      <c r="Q27" s="326">
        <f t="shared" si="9"/>
        <v>630</v>
      </c>
      <c r="R27" s="326">
        <f t="shared" si="9"/>
        <v>123</v>
      </c>
      <c r="S27" s="309">
        <f>SUM(T27:U27)</f>
        <v>399</v>
      </c>
      <c r="T27" s="326">
        <f t="shared" si="9"/>
        <v>398</v>
      </c>
      <c r="U27" s="326">
        <f t="shared" si="9"/>
        <v>1</v>
      </c>
      <c r="V27" s="309">
        <f>SUM(W27:X27)</f>
        <v>53613</v>
      </c>
      <c r="W27" s="326">
        <f t="shared" si="9"/>
        <v>53315</v>
      </c>
      <c r="X27" s="326">
        <f t="shared" si="9"/>
        <v>298</v>
      </c>
      <c r="Y27" s="326">
        <f t="shared" si="9"/>
        <v>4723</v>
      </c>
      <c r="Z27" s="309">
        <f>SUM(AA27:AB27)</f>
        <v>1528</v>
      </c>
      <c r="AA27" s="326">
        <f t="shared" si="9"/>
        <v>1432</v>
      </c>
      <c r="AB27" s="326">
        <f>SUM(AB28:AB36)</f>
        <v>96</v>
      </c>
      <c r="AC27" s="326">
        <f>SUM(AC28:AC36)</f>
        <v>1597</v>
      </c>
    </row>
    <row r="28" spans="1:29" ht="17.25" customHeight="1">
      <c r="A28" s="16" t="s">
        <v>91</v>
      </c>
      <c r="B28" s="328">
        <f t="shared" si="0"/>
        <v>3779</v>
      </c>
      <c r="C28" s="131">
        <f aca="true" t="shared" si="10" ref="C28:C35">SUM(D28:E28)</f>
        <v>62</v>
      </c>
      <c r="D28" s="131">
        <v>48</v>
      </c>
      <c r="E28" s="131">
        <v>14</v>
      </c>
      <c r="F28" s="131">
        <f aca="true" t="shared" si="11" ref="F28:F35">SUM(G28:H28)</f>
        <v>937</v>
      </c>
      <c r="G28" s="131">
        <v>935</v>
      </c>
      <c r="H28" s="131">
        <v>2</v>
      </c>
      <c r="I28" s="131">
        <f aca="true" t="shared" si="12" ref="I28:I34">SUM(J28:K28)</f>
        <v>1</v>
      </c>
      <c r="J28" s="131">
        <v>1</v>
      </c>
      <c r="K28" s="66" t="s">
        <v>331</v>
      </c>
      <c r="L28" s="131" t="s">
        <v>331</v>
      </c>
      <c r="M28" s="131">
        <f aca="true" t="shared" si="13" ref="M28:M35">SUM(N28:O28)</f>
        <v>423</v>
      </c>
      <c r="N28" s="131">
        <v>422</v>
      </c>
      <c r="O28" s="131">
        <v>1</v>
      </c>
      <c r="P28" s="131">
        <f aca="true" t="shared" si="14" ref="P28:P35">SUM(Q28:R28)</f>
        <v>42</v>
      </c>
      <c r="Q28" s="131">
        <v>39</v>
      </c>
      <c r="R28" s="131">
        <v>3</v>
      </c>
      <c r="S28" s="131">
        <f aca="true" t="shared" si="15" ref="S28:S35">SUM(T28:U28)</f>
        <v>15</v>
      </c>
      <c r="T28" s="131">
        <v>15</v>
      </c>
      <c r="U28" s="66" t="s">
        <v>331</v>
      </c>
      <c r="V28" s="313">
        <f aca="true" t="shared" si="16" ref="V28:V35">SUM(W28:X28)</f>
        <v>1995</v>
      </c>
      <c r="W28" s="313">
        <v>1976</v>
      </c>
      <c r="X28" s="131">
        <v>19</v>
      </c>
      <c r="Y28" s="131">
        <v>195</v>
      </c>
      <c r="Z28" s="131">
        <f aca="true" t="shared" si="17" ref="Z28:Z35">SUM(AA28:AB28)</f>
        <v>28</v>
      </c>
      <c r="AA28" s="131">
        <v>26</v>
      </c>
      <c r="AB28" s="131">
        <v>2</v>
      </c>
      <c r="AC28" s="131">
        <v>81</v>
      </c>
    </row>
    <row r="29" spans="1:29" ht="17.25" customHeight="1">
      <c r="A29" s="16" t="s">
        <v>37</v>
      </c>
      <c r="B29" s="328">
        <f t="shared" si="0"/>
        <v>14233</v>
      </c>
      <c r="C29" s="329">
        <f t="shared" si="10"/>
        <v>476</v>
      </c>
      <c r="D29" s="137">
        <v>351</v>
      </c>
      <c r="E29" s="137">
        <v>125</v>
      </c>
      <c r="F29" s="329">
        <f t="shared" si="11"/>
        <v>2506</v>
      </c>
      <c r="G29" s="71">
        <v>2496</v>
      </c>
      <c r="H29" s="71">
        <v>10</v>
      </c>
      <c r="I29" s="329">
        <f t="shared" si="12"/>
        <v>3</v>
      </c>
      <c r="J29" s="71">
        <v>3</v>
      </c>
      <c r="K29" s="66" t="s">
        <v>331</v>
      </c>
      <c r="L29" s="71">
        <v>6</v>
      </c>
      <c r="M29" s="329">
        <f t="shared" si="13"/>
        <v>2247</v>
      </c>
      <c r="N29" s="71">
        <v>2247</v>
      </c>
      <c r="O29" s="66" t="s">
        <v>331</v>
      </c>
      <c r="P29" s="329">
        <f t="shared" si="14"/>
        <v>61</v>
      </c>
      <c r="Q29" s="71">
        <v>61</v>
      </c>
      <c r="R29" s="71" t="s">
        <v>331</v>
      </c>
      <c r="S29" s="329">
        <f t="shared" si="15"/>
        <v>65</v>
      </c>
      <c r="T29" s="71">
        <v>65</v>
      </c>
      <c r="U29" s="66" t="s">
        <v>331</v>
      </c>
      <c r="V29" s="329">
        <f t="shared" si="16"/>
        <v>7746</v>
      </c>
      <c r="W29" s="313">
        <v>7730</v>
      </c>
      <c r="X29" s="71">
        <v>16</v>
      </c>
      <c r="Y29" s="71">
        <v>775</v>
      </c>
      <c r="Z29" s="329">
        <f t="shared" si="17"/>
        <v>216</v>
      </c>
      <c r="AA29" s="71">
        <v>194</v>
      </c>
      <c r="AB29" s="71">
        <v>22</v>
      </c>
      <c r="AC29" s="71">
        <v>132</v>
      </c>
    </row>
    <row r="30" spans="1:29" ht="17.25" customHeight="1">
      <c r="A30" s="16" t="s">
        <v>38</v>
      </c>
      <c r="B30" s="328">
        <f t="shared" si="0"/>
        <v>22129</v>
      </c>
      <c r="C30" s="329">
        <f t="shared" si="10"/>
        <v>1187</v>
      </c>
      <c r="D30" s="137">
        <v>679</v>
      </c>
      <c r="E30" s="137">
        <v>508</v>
      </c>
      <c r="F30" s="329">
        <f t="shared" si="11"/>
        <v>4036</v>
      </c>
      <c r="G30" s="66">
        <v>3993</v>
      </c>
      <c r="H30" s="66">
        <v>43</v>
      </c>
      <c r="I30" s="329">
        <f t="shared" si="12"/>
        <v>4</v>
      </c>
      <c r="J30" s="66">
        <v>4</v>
      </c>
      <c r="K30" s="66" t="s">
        <v>331</v>
      </c>
      <c r="L30" s="66">
        <v>11</v>
      </c>
      <c r="M30" s="329">
        <f t="shared" si="13"/>
        <v>2491</v>
      </c>
      <c r="N30" s="66">
        <v>2491</v>
      </c>
      <c r="O30" s="66" t="s">
        <v>331</v>
      </c>
      <c r="P30" s="329">
        <f t="shared" si="14"/>
        <v>228</v>
      </c>
      <c r="Q30" s="66">
        <v>162</v>
      </c>
      <c r="R30" s="66">
        <v>66</v>
      </c>
      <c r="S30" s="329">
        <f t="shared" si="15"/>
        <v>122</v>
      </c>
      <c r="T30" s="66">
        <v>122</v>
      </c>
      <c r="U30" s="66" t="s">
        <v>331</v>
      </c>
      <c r="V30" s="329">
        <f t="shared" si="16"/>
        <v>12080</v>
      </c>
      <c r="W30" s="334">
        <v>11999</v>
      </c>
      <c r="X30" s="66">
        <v>81</v>
      </c>
      <c r="Y30" s="66">
        <v>1265</v>
      </c>
      <c r="Z30" s="329">
        <f t="shared" si="17"/>
        <v>457</v>
      </c>
      <c r="AA30" s="66">
        <v>420</v>
      </c>
      <c r="AB30" s="66">
        <v>37</v>
      </c>
      <c r="AC30" s="71">
        <v>248</v>
      </c>
    </row>
    <row r="31" spans="1:29" ht="17.25" customHeight="1">
      <c r="A31" s="16" t="s">
        <v>39</v>
      </c>
      <c r="B31" s="328">
        <f t="shared" si="0"/>
        <v>21507</v>
      </c>
      <c r="C31" s="330">
        <f t="shared" si="10"/>
        <v>690</v>
      </c>
      <c r="D31" s="137">
        <v>529</v>
      </c>
      <c r="E31" s="137">
        <v>161</v>
      </c>
      <c r="F31" s="330">
        <f t="shared" si="11"/>
        <v>4657</v>
      </c>
      <c r="G31" s="66">
        <v>4633</v>
      </c>
      <c r="H31" s="66">
        <v>24</v>
      </c>
      <c r="I31" s="330">
        <f t="shared" si="12"/>
        <v>4</v>
      </c>
      <c r="J31" s="66">
        <v>4</v>
      </c>
      <c r="K31" s="66" t="s">
        <v>331</v>
      </c>
      <c r="L31" s="66">
        <v>6</v>
      </c>
      <c r="M31" s="330">
        <f t="shared" si="13"/>
        <v>2203</v>
      </c>
      <c r="N31" s="66">
        <v>2203</v>
      </c>
      <c r="O31" s="66" t="s">
        <v>331</v>
      </c>
      <c r="P31" s="330">
        <f t="shared" si="14"/>
        <v>88</v>
      </c>
      <c r="Q31" s="66">
        <v>87</v>
      </c>
      <c r="R31" s="66">
        <v>1</v>
      </c>
      <c r="S31" s="330">
        <f t="shared" si="15"/>
        <v>70</v>
      </c>
      <c r="T31" s="66">
        <v>70</v>
      </c>
      <c r="U31" s="66" t="s">
        <v>331</v>
      </c>
      <c r="V31" s="330">
        <f t="shared" si="16"/>
        <v>12014</v>
      </c>
      <c r="W31" s="334">
        <v>11955</v>
      </c>
      <c r="X31" s="66">
        <v>59</v>
      </c>
      <c r="Y31" s="66">
        <v>1108</v>
      </c>
      <c r="Z31" s="330">
        <f t="shared" si="17"/>
        <v>254</v>
      </c>
      <c r="AA31" s="66">
        <v>237</v>
      </c>
      <c r="AB31" s="66">
        <v>17</v>
      </c>
      <c r="AC31" s="71">
        <v>413</v>
      </c>
    </row>
    <row r="32" spans="1:29" ht="17.25" customHeight="1">
      <c r="A32" s="16" t="s">
        <v>40</v>
      </c>
      <c r="B32" s="328">
        <f t="shared" si="0"/>
        <v>13740</v>
      </c>
      <c r="C32" s="330">
        <f t="shared" si="10"/>
        <v>483</v>
      </c>
      <c r="D32" s="137">
        <v>377</v>
      </c>
      <c r="E32" s="137">
        <v>106</v>
      </c>
      <c r="F32" s="330">
        <f t="shared" si="11"/>
        <v>2945</v>
      </c>
      <c r="G32" s="66">
        <v>2932</v>
      </c>
      <c r="H32" s="66">
        <v>13</v>
      </c>
      <c r="I32" s="330">
        <f t="shared" si="12"/>
        <v>1</v>
      </c>
      <c r="J32" s="66">
        <v>1</v>
      </c>
      <c r="K32" s="66" t="s">
        <v>331</v>
      </c>
      <c r="L32" s="66">
        <v>3</v>
      </c>
      <c r="M32" s="330">
        <f t="shared" si="13"/>
        <v>1898</v>
      </c>
      <c r="N32" s="66">
        <v>1898</v>
      </c>
      <c r="O32" s="66" t="s">
        <v>331</v>
      </c>
      <c r="P32" s="330">
        <f t="shared" si="14"/>
        <v>85</v>
      </c>
      <c r="Q32" s="66">
        <v>85</v>
      </c>
      <c r="R32" s="66" t="s">
        <v>331</v>
      </c>
      <c r="S32" s="330">
        <f t="shared" si="15"/>
        <v>45</v>
      </c>
      <c r="T32" s="66">
        <v>45</v>
      </c>
      <c r="U32" s="66" t="s">
        <v>331</v>
      </c>
      <c r="V32" s="330">
        <f t="shared" si="16"/>
        <v>7371</v>
      </c>
      <c r="W32" s="334">
        <v>7335</v>
      </c>
      <c r="X32" s="66">
        <v>36</v>
      </c>
      <c r="Y32" s="66">
        <v>450</v>
      </c>
      <c r="Z32" s="330">
        <f t="shared" si="17"/>
        <v>207</v>
      </c>
      <c r="AA32" s="66">
        <v>198</v>
      </c>
      <c r="AB32" s="66">
        <v>9</v>
      </c>
      <c r="AC32" s="71">
        <v>252</v>
      </c>
    </row>
    <row r="33" spans="1:29" ht="17.25" customHeight="1">
      <c r="A33" s="16" t="s">
        <v>41</v>
      </c>
      <c r="B33" s="328">
        <f t="shared" si="0"/>
        <v>10818</v>
      </c>
      <c r="C33" s="330">
        <f t="shared" si="10"/>
        <v>423</v>
      </c>
      <c r="D33" s="137">
        <v>237</v>
      </c>
      <c r="E33" s="137">
        <v>186</v>
      </c>
      <c r="F33" s="330">
        <f t="shared" si="11"/>
        <v>2377</v>
      </c>
      <c r="G33" s="66">
        <v>2335</v>
      </c>
      <c r="H33" s="66">
        <v>42</v>
      </c>
      <c r="I33" s="330">
        <f t="shared" si="12"/>
        <v>5</v>
      </c>
      <c r="J33" s="66">
        <v>5</v>
      </c>
      <c r="K33" s="66" t="s">
        <v>331</v>
      </c>
      <c r="L33" s="66">
        <v>4</v>
      </c>
      <c r="M33" s="330">
        <f t="shared" si="13"/>
        <v>1755</v>
      </c>
      <c r="N33" s="66">
        <v>1755</v>
      </c>
      <c r="O33" s="66" t="s">
        <v>331</v>
      </c>
      <c r="P33" s="330">
        <f t="shared" si="14"/>
        <v>62</v>
      </c>
      <c r="Q33" s="66">
        <v>56</v>
      </c>
      <c r="R33" s="66">
        <v>6</v>
      </c>
      <c r="S33" s="330">
        <f t="shared" si="15"/>
        <v>24</v>
      </c>
      <c r="T33" s="66">
        <v>24</v>
      </c>
      <c r="U33" s="66" t="s">
        <v>331</v>
      </c>
      <c r="V33" s="330">
        <f t="shared" si="16"/>
        <v>5330</v>
      </c>
      <c r="W33" s="334">
        <v>5303</v>
      </c>
      <c r="X33" s="66">
        <v>27</v>
      </c>
      <c r="Y33" s="66">
        <v>554</v>
      </c>
      <c r="Z33" s="330">
        <f t="shared" si="17"/>
        <v>68</v>
      </c>
      <c r="AA33" s="66">
        <v>68</v>
      </c>
      <c r="AB33" s="66" t="s">
        <v>331</v>
      </c>
      <c r="AC33" s="71">
        <v>216</v>
      </c>
    </row>
    <row r="34" spans="1:29" ht="17.25" customHeight="1">
      <c r="A34" s="16" t="s">
        <v>42</v>
      </c>
      <c r="B34" s="328">
        <f t="shared" si="0"/>
        <v>11182</v>
      </c>
      <c r="C34" s="330">
        <f t="shared" si="10"/>
        <v>503</v>
      </c>
      <c r="D34" s="137">
        <v>433</v>
      </c>
      <c r="E34" s="137">
        <v>70</v>
      </c>
      <c r="F34" s="330">
        <f t="shared" si="11"/>
        <v>2764</v>
      </c>
      <c r="G34" s="313">
        <v>2747</v>
      </c>
      <c r="H34" s="131">
        <v>17</v>
      </c>
      <c r="I34" s="330">
        <f t="shared" si="12"/>
        <v>1</v>
      </c>
      <c r="J34" s="131">
        <v>1</v>
      </c>
      <c r="K34" s="66" t="s">
        <v>331</v>
      </c>
      <c r="L34" s="131">
        <v>4</v>
      </c>
      <c r="M34" s="330">
        <f t="shared" si="13"/>
        <v>937</v>
      </c>
      <c r="N34" s="131">
        <v>937</v>
      </c>
      <c r="O34" s="66" t="s">
        <v>331</v>
      </c>
      <c r="P34" s="330">
        <f t="shared" si="14"/>
        <v>163</v>
      </c>
      <c r="Q34" s="131">
        <v>116</v>
      </c>
      <c r="R34" s="131">
        <v>47</v>
      </c>
      <c r="S34" s="330">
        <f t="shared" si="15"/>
        <v>45</v>
      </c>
      <c r="T34" s="131">
        <v>44</v>
      </c>
      <c r="U34" s="131">
        <v>1</v>
      </c>
      <c r="V34" s="330">
        <f t="shared" si="16"/>
        <v>6002</v>
      </c>
      <c r="W34" s="313">
        <v>5942</v>
      </c>
      <c r="X34" s="131">
        <v>60</v>
      </c>
      <c r="Y34" s="131">
        <v>293</v>
      </c>
      <c r="Z34" s="330">
        <f t="shared" si="17"/>
        <v>258</v>
      </c>
      <c r="AA34" s="131">
        <v>251</v>
      </c>
      <c r="AB34" s="131">
        <v>7</v>
      </c>
      <c r="AC34" s="131">
        <v>212</v>
      </c>
    </row>
    <row r="35" spans="1:29" ht="17.25" customHeight="1">
      <c r="A35" s="16" t="s">
        <v>43</v>
      </c>
      <c r="B35" s="328">
        <f t="shared" si="0"/>
        <v>2134</v>
      </c>
      <c r="C35" s="330">
        <f t="shared" si="10"/>
        <v>111</v>
      </c>
      <c r="D35" s="137">
        <v>92</v>
      </c>
      <c r="E35" s="137">
        <v>19</v>
      </c>
      <c r="F35" s="330">
        <f t="shared" si="11"/>
        <v>535</v>
      </c>
      <c r="G35" s="131">
        <v>534</v>
      </c>
      <c r="H35" s="131">
        <v>1</v>
      </c>
      <c r="I35" s="330" t="s">
        <v>331</v>
      </c>
      <c r="J35" s="131" t="s">
        <v>331</v>
      </c>
      <c r="K35" s="66" t="s">
        <v>331</v>
      </c>
      <c r="L35" s="131" t="s">
        <v>331</v>
      </c>
      <c r="M35" s="330">
        <f t="shared" si="13"/>
        <v>210</v>
      </c>
      <c r="N35" s="131">
        <v>210</v>
      </c>
      <c r="O35" s="66" t="s">
        <v>331</v>
      </c>
      <c r="P35" s="330">
        <f t="shared" si="14"/>
        <v>24</v>
      </c>
      <c r="Q35" s="131">
        <v>24</v>
      </c>
      <c r="R35" s="131" t="s">
        <v>331</v>
      </c>
      <c r="S35" s="330">
        <f t="shared" si="15"/>
        <v>13</v>
      </c>
      <c r="T35" s="131">
        <v>13</v>
      </c>
      <c r="U35" s="131" t="s">
        <v>331</v>
      </c>
      <c r="V35" s="330">
        <f t="shared" si="16"/>
        <v>1075</v>
      </c>
      <c r="W35" s="313">
        <v>1075</v>
      </c>
      <c r="X35" s="131" t="s">
        <v>331</v>
      </c>
      <c r="Y35" s="131">
        <v>83</v>
      </c>
      <c r="Z35" s="330">
        <f t="shared" si="17"/>
        <v>40</v>
      </c>
      <c r="AA35" s="131">
        <v>38</v>
      </c>
      <c r="AB35" s="131">
        <v>2</v>
      </c>
      <c r="AC35" s="131">
        <v>43</v>
      </c>
    </row>
    <row r="36" spans="1:29" ht="17.25" customHeight="1">
      <c r="A36" s="239"/>
      <c r="B36" s="189"/>
      <c r="C36" s="159"/>
      <c r="D36" s="138"/>
      <c r="E36" s="138"/>
      <c r="F36" s="159"/>
      <c r="G36" s="161"/>
      <c r="H36" s="161"/>
      <c r="I36" s="159"/>
      <c r="J36" s="161"/>
      <c r="K36" s="161"/>
      <c r="L36" s="187"/>
      <c r="M36" s="159"/>
      <c r="N36" s="187"/>
      <c r="O36" s="187"/>
      <c r="P36" s="159"/>
      <c r="Q36" s="187"/>
      <c r="R36" s="161"/>
      <c r="S36" s="159"/>
      <c r="T36" s="187"/>
      <c r="U36" s="161"/>
      <c r="V36" s="159"/>
      <c r="W36" s="187"/>
      <c r="X36" s="187"/>
      <c r="Y36" s="187"/>
      <c r="Z36" s="159"/>
      <c r="AA36" s="187"/>
      <c r="AB36" s="187"/>
      <c r="AC36" s="161"/>
    </row>
    <row r="37" spans="1:28" ht="17.25" customHeight="1">
      <c r="A37" s="72" t="s">
        <v>410</v>
      </c>
      <c r="B37" s="68"/>
      <c r="C37" s="69"/>
      <c r="D37" s="16"/>
      <c r="E37" s="16"/>
      <c r="F37" s="67"/>
      <c r="G37" s="65"/>
      <c r="H37" s="65"/>
      <c r="I37" s="67"/>
      <c r="J37" s="65"/>
      <c r="K37" s="65"/>
      <c r="L37" s="66"/>
      <c r="M37" s="65"/>
      <c r="N37" s="68"/>
      <c r="O37" s="66"/>
      <c r="P37" s="65"/>
      <c r="Q37" s="63"/>
      <c r="R37" s="65"/>
      <c r="S37" s="66"/>
      <c r="T37" s="63"/>
      <c r="U37" s="65"/>
      <c r="V37" s="66"/>
      <c r="W37" s="65"/>
      <c r="X37" s="63"/>
      <c r="Y37" s="65"/>
      <c r="Z37" s="66"/>
      <c r="AA37" s="32"/>
      <c r="AB37" s="71"/>
    </row>
    <row r="38" spans="1:29" ht="17.25" customHeight="1">
      <c r="A38" s="25" t="s">
        <v>272</v>
      </c>
      <c r="B38" s="68"/>
      <c r="C38" s="69"/>
      <c r="D38" s="16"/>
      <c r="E38" s="16"/>
      <c r="F38" s="67"/>
      <c r="G38" s="65"/>
      <c r="H38" s="65"/>
      <c r="I38" s="67"/>
      <c r="J38" s="65"/>
      <c r="K38" s="65"/>
      <c r="L38" s="65"/>
      <c r="M38" s="65"/>
      <c r="N38" s="68"/>
      <c r="O38" s="65"/>
      <c r="P38" s="65"/>
      <c r="Q38" s="63"/>
      <c r="R38" s="65"/>
      <c r="S38" s="66"/>
      <c r="T38" s="63"/>
      <c r="U38" s="65"/>
      <c r="V38" s="66"/>
      <c r="W38" s="65"/>
      <c r="X38" s="63"/>
      <c r="Y38" s="65"/>
      <c r="Z38" s="66"/>
      <c r="AA38" s="32"/>
      <c r="AB38" s="32"/>
      <c r="AC38" s="32"/>
    </row>
    <row r="39" spans="1:29" ht="17.25" customHeight="1">
      <c r="A39" s="25"/>
      <c r="B39" s="68"/>
      <c r="C39" s="69"/>
      <c r="D39" s="16"/>
      <c r="E39" s="16"/>
      <c r="F39" s="67"/>
      <c r="G39" s="65"/>
      <c r="H39" s="65"/>
      <c r="I39" s="67"/>
      <c r="J39" s="65"/>
      <c r="K39" s="65"/>
      <c r="L39" s="65"/>
      <c r="M39" s="65"/>
      <c r="N39" s="68"/>
      <c r="O39" s="65"/>
      <c r="P39" s="65"/>
      <c r="Q39" s="63"/>
      <c r="R39" s="65"/>
      <c r="S39" s="66"/>
      <c r="T39" s="63"/>
      <c r="U39" s="65"/>
      <c r="V39" s="66"/>
      <c r="W39" s="65"/>
      <c r="X39" s="63"/>
      <c r="Y39" s="65"/>
      <c r="Z39" s="66"/>
      <c r="AA39" s="32"/>
      <c r="AB39" s="32"/>
      <c r="AC39" s="32"/>
    </row>
    <row r="40" spans="1:29" ht="17.25" customHeight="1">
      <c r="A40" s="25"/>
      <c r="B40" s="68"/>
      <c r="C40" s="69"/>
      <c r="D40" s="16"/>
      <c r="E40" s="16"/>
      <c r="F40" s="67"/>
      <c r="G40" s="65"/>
      <c r="H40" s="65"/>
      <c r="I40" s="67"/>
      <c r="J40" s="65"/>
      <c r="K40" s="65"/>
      <c r="L40" s="65"/>
      <c r="M40" s="65"/>
      <c r="N40" s="68"/>
      <c r="O40" s="65"/>
      <c r="P40" s="65"/>
      <c r="Q40" s="63"/>
      <c r="R40" s="65"/>
      <c r="S40" s="65"/>
      <c r="T40" s="63"/>
      <c r="U40" s="65"/>
      <c r="V40" s="65"/>
      <c r="W40" s="65"/>
      <c r="X40" s="63"/>
      <c r="Y40" s="65"/>
      <c r="Z40" s="65"/>
      <c r="AA40" s="32"/>
      <c r="AB40" s="32"/>
      <c r="AC40" s="32"/>
    </row>
    <row r="41" spans="1:29" ht="17.25" customHeight="1">
      <c r="A41" s="64"/>
      <c r="B41" s="68"/>
      <c r="C41" s="69"/>
      <c r="D41" s="16"/>
      <c r="E41" s="16"/>
      <c r="F41" s="67"/>
      <c r="G41" s="65"/>
      <c r="H41" s="66"/>
      <c r="I41" s="67"/>
      <c r="J41" s="65"/>
      <c r="K41" s="66"/>
      <c r="L41" s="66"/>
      <c r="M41" s="65"/>
      <c r="N41" s="68"/>
      <c r="O41" s="66"/>
      <c r="P41" s="65"/>
      <c r="Q41" s="63"/>
      <c r="R41" s="65"/>
      <c r="S41" s="66"/>
      <c r="T41" s="63"/>
      <c r="U41" s="65"/>
      <c r="V41" s="66"/>
      <c r="W41" s="65"/>
      <c r="X41" s="63"/>
      <c r="Y41" s="65"/>
      <c r="Z41" s="66"/>
      <c r="AA41" s="32"/>
      <c r="AB41" s="71"/>
      <c r="AC41" s="32"/>
    </row>
    <row r="42" spans="1:29" ht="17.25" customHeight="1">
      <c r="A42" s="596" t="s">
        <v>428</v>
      </c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32"/>
      <c r="AB42" s="71"/>
      <c r="AC42" s="32"/>
    </row>
    <row r="43" spans="1:26" ht="17.25" customHeight="1" thickBot="1">
      <c r="A43" s="87"/>
      <c r="B43" s="88"/>
      <c r="C43" s="89"/>
      <c r="D43" s="90"/>
      <c r="E43" s="90"/>
      <c r="F43" s="91"/>
      <c r="G43" s="90"/>
      <c r="H43" s="90"/>
      <c r="I43" s="92"/>
      <c r="J43" s="90"/>
      <c r="K43" s="88"/>
      <c r="L43" s="92"/>
      <c r="M43" s="90"/>
      <c r="N43" s="93"/>
      <c r="O43" s="90"/>
      <c r="P43" s="92"/>
      <c r="Q43" s="93"/>
      <c r="R43" s="90"/>
      <c r="S43" s="92"/>
      <c r="T43" s="90"/>
      <c r="U43" s="93"/>
      <c r="V43" s="90"/>
      <c r="W43" s="92"/>
      <c r="X43" s="94"/>
      <c r="Y43" s="95"/>
      <c r="Z43" s="94"/>
    </row>
    <row r="44" spans="1:26" ht="17.25" customHeight="1">
      <c r="A44" s="547" t="s">
        <v>94</v>
      </c>
      <c r="B44" s="400"/>
      <c r="C44" s="544" t="s">
        <v>98</v>
      </c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6"/>
      <c r="O44" s="583" t="s">
        <v>99</v>
      </c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4"/>
    </row>
    <row r="45" spans="1:26" s="86" customFormat="1" ht="17.25" customHeight="1">
      <c r="A45" s="548"/>
      <c r="B45" s="402"/>
      <c r="C45" s="553" t="s">
        <v>431</v>
      </c>
      <c r="D45" s="543"/>
      <c r="E45" s="543"/>
      <c r="F45" s="543" t="s">
        <v>95</v>
      </c>
      <c r="G45" s="543"/>
      <c r="H45" s="543"/>
      <c r="I45" s="543" t="s">
        <v>96</v>
      </c>
      <c r="J45" s="543"/>
      <c r="K45" s="543"/>
      <c r="L45" s="543" t="s">
        <v>97</v>
      </c>
      <c r="M45" s="543"/>
      <c r="N45" s="543"/>
      <c r="O45" s="543" t="s">
        <v>431</v>
      </c>
      <c r="P45" s="543"/>
      <c r="Q45" s="543"/>
      <c r="R45" s="543" t="s">
        <v>95</v>
      </c>
      <c r="S45" s="543"/>
      <c r="T45" s="543"/>
      <c r="U45" s="543" t="s">
        <v>96</v>
      </c>
      <c r="V45" s="543"/>
      <c r="W45" s="543"/>
      <c r="X45" s="543" t="s">
        <v>97</v>
      </c>
      <c r="Y45" s="543"/>
      <c r="Z45" s="582"/>
    </row>
    <row r="46" spans="1:26" s="86" customFormat="1" ht="17.25" customHeight="1">
      <c r="A46" s="549" t="s">
        <v>429</v>
      </c>
      <c r="B46" s="550"/>
      <c r="C46" s="162"/>
      <c r="D46" s="162"/>
      <c r="E46" s="335">
        <v>166</v>
      </c>
      <c r="F46" s="335"/>
      <c r="G46" s="538">
        <v>10064244</v>
      </c>
      <c r="H46" s="538"/>
      <c r="I46" s="335"/>
      <c r="J46" s="538">
        <v>2706744</v>
      </c>
      <c r="K46" s="538"/>
      <c r="L46" s="335"/>
      <c r="M46" s="538">
        <v>1847013</v>
      </c>
      <c r="N46" s="538"/>
      <c r="O46" s="335"/>
      <c r="P46" s="335"/>
      <c r="Q46" s="335">
        <v>1983</v>
      </c>
      <c r="R46" s="335"/>
      <c r="S46" s="538">
        <v>157396641</v>
      </c>
      <c r="T46" s="538"/>
      <c r="U46" s="335"/>
      <c r="V46" s="538">
        <v>34749446</v>
      </c>
      <c r="W46" s="538"/>
      <c r="X46" s="335"/>
      <c r="Y46" s="538">
        <v>8357091</v>
      </c>
      <c r="Z46" s="538"/>
    </row>
    <row r="47" spans="1:26" ht="17.25" customHeight="1">
      <c r="A47" s="549">
        <v>48</v>
      </c>
      <c r="B47" s="550"/>
      <c r="C47" s="69"/>
      <c r="D47" s="7"/>
      <c r="E47" s="313">
        <v>172</v>
      </c>
      <c r="F47" s="336"/>
      <c r="G47" s="534">
        <v>10066573</v>
      </c>
      <c r="H47" s="534"/>
      <c r="I47" s="313"/>
      <c r="J47" s="534">
        <v>2972858</v>
      </c>
      <c r="K47" s="535"/>
      <c r="L47" s="313"/>
      <c r="M47" s="534">
        <v>2438489</v>
      </c>
      <c r="N47" s="535"/>
      <c r="O47" s="313"/>
      <c r="P47" s="313"/>
      <c r="Q47" s="337">
        <v>2077</v>
      </c>
      <c r="R47" s="313"/>
      <c r="S47" s="534">
        <v>165245320</v>
      </c>
      <c r="T47" s="535"/>
      <c r="U47" s="336"/>
      <c r="V47" s="534">
        <v>34702548</v>
      </c>
      <c r="W47" s="535"/>
      <c r="X47" s="313"/>
      <c r="Y47" s="534">
        <v>9340404</v>
      </c>
      <c r="Z47" s="535"/>
    </row>
    <row r="48" spans="1:26" ht="17.25" customHeight="1">
      <c r="A48" s="549">
        <v>49</v>
      </c>
      <c r="B48" s="550"/>
      <c r="C48" s="69"/>
      <c r="D48" s="37"/>
      <c r="E48" s="338">
        <v>186</v>
      </c>
      <c r="F48" s="336"/>
      <c r="G48" s="541">
        <v>9872151</v>
      </c>
      <c r="H48" s="541"/>
      <c r="I48" s="338"/>
      <c r="J48" s="534">
        <v>2825458</v>
      </c>
      <c r="K48" s="535"/>
      <c r="L48" s="338"/>
      <c r="M48" s="534">
        <v>2652587</v>
      </c>
      <c r="N48" s="535"/>
      <c r="O48" s="338"/>
      <c r="P48" s="339"/>
      <c r="Q48" s="337">
        <v>2136</v>
      </c>
      <c r="R48" s="338"/>
      <c r="S48" s="534">
        <v>153704929</v>
      </c>
      <c r="T48" s="535"/>
      <c r="U48" s="336"/>
      <c r="V48" s="534">
        <v>31377668</v>
      </c>
      <c r="W48" s="535"/>
      <c r="X48" s="339"/>
      <c r="Y48" s="534">
        <v>11062046</v>
      </c>
      <c r="Z48" s="535"/>
    </row>
    <row r="49" spans="1:26" ht="17.25" customHeight="1">
      <c r="A49" s="549">
        <v>50</v>
      </c>
      <c r="B49" s="550"/>
      <c r="C49" s="69"/>
      <c r="D49" s="65"/>
      <c r="E49" s="334">
        <v>204</v>
      </c>
      <c r="F49" s="336"/>
      <c r="G49" s="541">
        <v>9164576</v>
      </c>
      <c r="H49" s="541"/>
      <c r="I49" s="334"/>
      <c r="J49" s="534">
        <v>2521391</v>
      </c>
      <c r="K49" s="535"/>
      <c r="L49" s="334"/>
      <c r="M49" s="534">
        <v>3085716</v>
      </c>
      <c r="N49" s="535"/>
      <c r="O49" s="334"/>
      <c r="P49" s="334"/>
      <c r="Q49" s="337">
        <v>2201</v>
      </c>
      <c r="R49" s="334"/>
      <c r="S49" s="534">
        <v>154374417</v>
      </c>
      <c r="T49" s="535"/>
      <c r="U49" s="336"/>
      <c r="V49" s="534">
        <v>30727271</v>
      </c>
      <c r="W49" s="535"/>
      <c r="X49" s="313"/>
      <c r="Y49" s="534">
        <v>12618837</v>
      </c>
      <c r="Z49" s="535"/>
    </row>
    <row r="50" spans="1:26" s="77" customFormat="1" ht="17.25" customHeight="1">
      <c r="A50" s="551">
        <v>51</v>
      </c>
      <c r="B50" s="552"/>
      <c r="C50" s="348"/>
      <c r="D50" s="326"/>
      <c r="E50" s="324">
        <v>211</v>
      </c>
      <c r="F50" s="349"/>
      <c r="G50" s="539">
        <v>10127948</v>
      </c>
      <c r="H50" s="540"/>
      <c r="I50" s="324"/>
      <c r="J50" s="539">
        <f>SUM(J52:K55,J57:K60,J62:K65)</f>
        <v>2494790</v>
      </c>
      <c r="K50" s="540"/>
      <c r="L50" s="350"/>
      <c r="M50" s="539">
        <v>3326237</v>
      </c>
      <c r="N50" s="540"/>
      <c r="O50" s="324"/>
      <c r="P50" s="350"/>
      <c r="Q50" s="351">
        <v>2203</v>
      </c>
      <c r="R50" s="324"/>
      <c r="S50" s="539">
        <v>158882754</v>
      </c>
      <c r="T50" s="539"/>
      <c r="U50" s="349"/>
      <c r="V50" s="539">
        <v>31356955</v>
      </c>
      <c r="W50" s="540"/>
      <c r="X50" s="352"/>
      <c r="Y50" s="539">
        <v>13482331</v>
      </c>
      <c r="Z50" s="539"/>
    </row>
    <row r="51" spans="1:26" ht="17.25" customHeight="1">
      <c r="A51" s="549"/>
      <c r="B51" s="550"/>
      <c r="C51" s="69"/>
      <c r="D51" s="65"/>
      <c r="E51" s="341"/>
      <c r="F51" s="341"/>
      <c r="G51" s="541"/>
      <c r="H51" s="541"/>
      <c r="I51" s="341"/>
      <c r="J51" s="534"/>
      <c r="K51" s="535"/>
      <c r="L51" s="342"/>
      <c r="M51" s="534"/>
      <c r="N51" s="535"/>
      <c r="O51" s="342"/>
      <c r="P51" s="342"/>
      <c r="Q51" s="342"/>
      <c r="R51" s="342"/>
      <c r="S51" s="534"/>
      <c r="T51" s="535"/>
      <c r="U51" s="340"/>
      <c r="V51" s="534"/>
      <c r="W51" s="535"/>
      <c r="X51" s="312"/>
      <c r="Y51" s="534"/>
      <c r="Z51" s="535"/>
    </row>
    <row r="52" spans="1:26" ht="17.25" customHeight="1">
      <c r="A52" s="554" t="s">
        <v>288</v>
      </c>
      <c r="B52" s="555"/>
      <c r="C52" s="69"/>
      <c r="D52" s="65"/>
      <c r="E52" s="334">
        <v>202</v>
      </c>
      <c r="F52" s="336"/>
      <c r="G52" s="541">
        <v>645176</v>
      </c>
      <c r="H52" s="541"/>
      <c r="I52" s="334"/>
      <c r="J52" s="534">
        <v>187036</v>
      </c>
      <c r="K52" s="535"/>
      <c r="L52" s="334"/>
      <c r="M52" s="534">
        <v>212221</v>
      </c>
      <c r="N52" s="535"/>
      <c r="O52" s="334"/>
      <c r="P52" s="334"/>
      <c r="Q52" s="343">
        <v>2201</v>
      </c>
      <c r="R52" s="334"/>
      <c r="S52" s="534">
        <v>12980337</v>
      </c>
      <c r="T52" s="535"/>
      <c r="U52" s="336"/>
      <c r="V52" s="534">
        <v>2536113</v>
      </c>
      <c r="W52" s="535"/>
      <c r="X52" s="313"/>
      <c r="Y52" s="534">
        <v>1057858</v>
      </c>
      <c r="Z52" s="535"/>
    </row>
    <row r="53" spans="1:26" ht="17.25" customHeight="1">
      <c r="A53" s="556" t="s">
        <v>229</v>
      </c>
      <c r="B53" s="555"/>
      <c r="C53" s="70"/>
      <c r="D53" s="7"/>
      <c r="E53" s="313">
        <v>202</v>
      </c>
      <c r="F53" s="336"/>
      <c r="G53" s="541">
        <v>1242378</v>
      </c>
      <c r="H53" s="541"/>
      <c r="I53" s="313"/>
      <c r="J53" s="534">
        <v>387940</v>
      </c>
      <c r="K53" s="535"/>
      <c r="L53" s="313"/>
      <c r="M53" s="534">
        <v>439973</v>
      </c>
      <c r="N53" s="535"/>
      <c r="O53" s="313"/>
      <c r="P53" s="313"/>
      <c r="Q53" s="343">
        <v>2201</v>
      </c>
      <c r="R53" s="313"/>
      <c r="S53" s="534">
        <v>13042364</v>
      </c>
      <c r="T53" s="535"/>
      <c r="U53" s="336"/>
      <c r="V53" s="534">
        <v>2474192</v>
      </c>
      <c r="W53" s="535"/>
      <c r="X53" s="313"/>
      <c r="Y53" s="534">
        <v>1056924</v>
      </c>
      <c r="Z53" s="535"/>
    </row>
    <row r="54" spans="1:26" ht="17.25" customHeight="1">
      <c r="A54" s="556" t="s">
        <v>237</v>
      </c>
      <c r="B54" s="555"/>
      <c r="C54" s="70"/>
      <c r="D54" s="37"/>
      <c r="E54" s="338">
        <v>205</v>
      </c>
      <c r="F54" s="336"/>
      <c r="G54" s="541">
        <v>1308758</v>
      </c>
      <c r="H54" s="541"/>
      <c r="I54" s="338"/>
      <c r="J54" s="534">
        <v>278654</v>
      </c>
      <c r="K54" s="535"/>
      <c r="L54" s="338"/>
      <c r="M54" s="534">
        <v>427894</v>
      </c>
      <c r="N54" s="535"/>
      <c r="O54" s="338"/>
      <c r="P54" s="338"/>
      <c r="Q54" s="343">
        <v>2201</v>
      </c>
      <c r="R54" s="338"/>
      <c r="S54" s="534">
        <v>12584283</v>
      </c>
      <c r="T54" s="535"/>
      <c r="U54" s="336"/>
      <c r="V54" s="534">
        <v>2361143</v>
      </c>
      <c r="W54" s="535"/>
      <c r="X54" s="338"/>
      <c r="Y54" s="534">
        <v>997314</v>
      </c>
      <c r="Z54" s="535"/>
    </row>
    <row r="55" spans="1:26" ht="17.25" customHeight="1">
      <c r="A55" s="556" t="s">
        <v>238</v>
      </c>
      <c r="B55" s="555"/>
      <c r="C55" s="70"/>
      <c r="D55" s="65"/>
      <c r="E55" s="334">
        <v>205</v>
      </c>
      <c r="F55" s="336"/>
      <c r="G55" s="541">
        <v>1044085</v>
      </c>
      <c r="H55" s="541"/>
      <c r="I55" s="334"/>
      <c r="J55" s="534">
        <v>248766</v>
      </c>
      <c r="K55" s="535"/>
      <c r="L55" s="334"/>
      <c r="M55" s="534">
        <v>341245</v>
      </c>
      <c r="N55" s="535"/>
      <c r="O55" s="334"/>
      <c r="P55" s="334"/>
      <c r="Q55" s="343">
        <v>2201</v>
      </c>
      <c r="R55" s="334"/>
      <c r="S55" s="534">
        <v>13434692</v>
      </c>
      <c r="T55" s="535"/>
      <c r="U55" s="336"/>
      <c r="V55" s="534">
        <v>2641238</v>
      </c>
      <c r="W55" s="535"/>
      <c r="X55" s="313"/>
      <c r="Y55" s="534">
        <v>1091738</v>
      </c>
      <c r="Z55" s="535"/>
    </row>
    <row r="56" spans="1:26" ht="17.25" customHeight="1">
      <c r="A56" s="549"/>
      <c r="B56" s="557"/>
      <c r="C56" s="70"/>
      <c r="D56" s="65"/>
      <c r="E56" s="334"/>
      <c r="F56" s="336"/>
      <c r="G56" s="541"/>
      <c r="H56" s="541"/>
      <c r="I56" s="334"/>
      <c r="J56" s="534"/>
      <c r="K56" s="535"/>
      <c r="L56" s="334"/>
      <c r="M56" s="534"/>
      <c r="N56" s="535"/>
      <c r="O56" s="334"/>
      <c r="P56" s="334"/>
      <c r="Q56" s="343"/>
      <c r="R56" s="334"/>
      <c r="S56" s="534"/>
      <c r="T56" s="535"/>
      <c r="U56" s="336"/>
      <c r="V56" s="534"/>
      <c r="W56" s="535"/>
      <c r="X56" s="313"/>
      <c r="Y56" s="534"/>
      <c r="Z56" s="535"/>
    </row>
    <row r="57" spans="1:26" ht="17.25" customHeight="1">
      <c r="A57" s="556" t="s">
        <v>236</v>
      </c>
      <c r="B57" s="555"/>
      <c r="C57" s="70"/>
      <c r="D57" s="65"/>
      <c r="E57" s="334">
        <v>211</v>
      </c>
      <c r="F57" s="336"/>
      <c r="G57" s="541">
        <v>1012073</v>
      </c>
      <c r="H57" s="541"/>
      <c r="I57" s="334"/>
      <c r="J57" s="534">
        <v>227492</v>
      </c>
      <c r="K57" s="535"/>
      <c r="L57" s="334"/>
      <c r="M57" s="534">
        <v>310777</v>
      </c>
      <c r="N57" s="535"/>
      <c r="O57" s="334"/>
      <c r="P57" s="334"/>
      <c r="Q57" s="343">
        <v>2200</v>
      </c>
      <c r="R57" s="334"/>
      <c r="S57" s="534">
        <v>14423440</v>
      </c>
      <c r="T57" s="535"/>
      <c r="U57" s="336"/>
      <c r="V57" s="534">
        <v>2927991</v>
      </c>
      <c r="W57" s="535"/>
      <c r="X57" s="313"/>
      <c r="Y57" s="534">
        <v>1201999</v>
      </c>
      <c r="Z57" s="535"/>
    </row>
    <row r="58" spans="1:26" ht="17.25" customHeight="1">
      <c r="A58" s="556" t="s">
        <v>234</v>
      </c>
      <c r="B58" s="555"/>
      <c r="C58" s="70"/>
      <c r="D58" s="65"/>
      <c r="E58" s="334">
        <v>211</v>
      </c>
      <c r="F58" s="336"/>
      <c r="G58" s="541">
        <v>913287</v>
      </c>
      <c r="H58" s="541"/>
      <c r="I58" s="334"/>
      <c r="J58" s="534">
        <v>230020</v>
      </c>
      <c r="K58" s="535"/>
      <c r="L58" s="334"/>
      <c r="M58" s="534">
        <v>327522</v>
      </c>
      <c r="N58" s="535"/>
      <c r="O58" s="334"/>
      <c r="P58" s="334"/>
      <c r="Q58" s="343">
        <v>2199</v>
      </c>
      <c r="R58" s="334"/>
      <c r="S58" s="534">
        <v>12420493</v>
      </c>
      <c r="T58" s="535"/>
      <c r="U58" s="336"/>
      <c r="V58" s="534">
        <v>2370001</v>
      </c>
      <c r="W58" s="535"/>
      <c r="X58" s="313"/>
      <c r="Y58" s="534">
        <v>995831</v>
      </c>
      <c r="Z58" s="535"/>
    </row>
    <row r="59" spans="1:26" ht="17.25" customHeight="1">
      <c r="A59" s="556" t="s">
        <v>235</v>
      </c>
      <c r="B59" s="555"/>
      <c r="C59" s="70"/>
      <c r="D59" s="7"/>
      <c r="E59" s="313">
        <v>211</v>
      </c>
      <c r="F59" s="336"/>
      <c r="G59" s="541">
        <v>1620808</v>
      </c>
      <c r="H59" s="541"/>
      <c r="I59" s="313"/>
      <c r="J59" s="534">
        <v>350005</v>
      </c>
      <c r="K59" s="535"/>
      <c r="L59" s="313"/>
      <c r="M59" s="534">
        <v>560388</v>
      </c>
      <c r="N59" s="535"/>
      <c r="O59" s="313"/>
      <c r="P59" s="313"/>
      <c r="Q59" s="343">
        <v>2199</v>
      </c>
      <c r="R59" s="313"/>
      <c r="S59" s="534">
        <v>14207487</v>
      </c>
      <c r="T59" s="535"/>
      <c r="U59" s="336"/>
      <c r="V59" s="534">
        <v>2693847</v>
      </c>
      <c r="W59" s="535"/>
      <c r="X59" s="313"/>
      <c r="Y59" s="534">
        <v>1201917</v>
      </c>
      <c r="Z59" s="535"/>
    </row>
    <row r="60" spans="1:26" ht="17.25" customHeight="1">
      <c r="A60" s="556" t="s">
        <v>233</v>
      </c>
      <c r="B60" s="555"/>
      <c r="C60" s="70"/>
      <c r="D60" s="37"/>
      <c r="E60" s="338">
        <v>211</v>
      </c>
      <c r="F60" s="336"/>
      <c r="G60" s="541">
        <v>968930</v>
      </c>
      <c r="H60" s="541"/>
      <c r="I60" s="338"/>
      <c r="J60" s="534">
        <v>211201</v>
      </c>
      <c r="K60" s="535"/>
      <c r="L60" s="338"/>
      <c r="M60" s="534">
        <v>314046</v>
      </c>
      <c r="N60" s="535"/>
      <c r="O60" s="338"/>
      <c r="P60" s="338"/>
      <c r="Q60" s="343">
        <v>2202</v>
      </c>
      <c r="R60" s="338"/>
      <c r="S60" s="534">
        <v>13370719</v>
      </c>
      <c r="T60" s="535"/>
      <c r="U60" s="336"/>
      <c r="V60" s="534">
        <v>2551960</v>
      </c>
      <c r="W60" s="535"/>
      <c r="X60" s="338"/>
      <c r="Y60" s="534">
        <v>1106432</v>
      </c>
      <c r="Z60" s="535"/>
    </row>
    <row r="61" spans="1:26" ht="17.25" customHeight="1">
      <c r="A61" s="549"/>
      <c r="B61" s="557"/>
      <c r="C61" s="70"/>
      <c r="D61" s="65"/>
      <c r="E61" s="334"/>
      <c r="F61" s="336"/>
      <c r="G61" s="541"/>
      <c r="H61" s="541"/>
      <c r="I61" s="334"/>
      <c r="J61" s="534"/>
      <c r="K61" s="535"/>
      <c r="L61" s="334"/>
      <c r="M61" s="534"/>
      <c r="N61" s="535"/>
      <c r="O61" s="334"/>
      <c r="P61" s="334"/>
      <c r="Q61" s="343"/>
      <c r="R61" s="334"/>
      <c r="S61" s="534"/>
      <c r="T61" s="535"/>
      <c r="U61" s="336"/>
      <c r="V61" s="534"/>
      <c r="W61" s="535"/>
      <c r="X61" s="313"/>
      <c r="Y61" s="534"/>
      <c r="Z61" s="535"/>
    </row>
    <row r="62" spans="1:26" ht="17.25" customHeight="1">
      <c r="A62" s="556" t="s">
        <v>232</v>
      </c>
      <c r="B62" s="555"/>
      <c r="C62" s="70"/>
      <c r="D62" s="65"/>
      <c r="E62" s="334">
        <v>206</v>
      </c>
      <c r="F62" s="336"/>
      <c r="G62" s="541">
        <v>224260</v>
      </c>
      <c r="H62" s="541"/>
      <c r="I62" s="334"/>
      <c r="J62" s="534">
        <v>69376</v>
      </c>
      <c r="K62" s="535"/>
      <c r="L62" s="334"/>
      <c r="M62" s="534">
        <v>63883</v>
      </c>
      <c r="N62" s="535"/>
      <c r="O62" s="334"/>
      <c r="P62" s="334"/>
      <c r="Q62" s="343">
        <v>2206</v>
      </c>
      <c r="R62" s="334"/>
      <c r="S62" s="534">
        <v>14033062</v>
      </c>
      <c r="T62" s="535"/>
      <c r="U62" s="336"/>
      <c r="V62" s="534">
        <v>2807218</v>
      </c>
      <c r="W62" s="535"/>
      <c r="X62" s="313"/>
      <c r="Y62" s="534">
        <v>1238679</v>
      </c>
      <c r="Z62" s="535"/>
    </row>
    <row r="63" spans="1:26" ht="17.25" customHeight="1">
      <c r="A63" s="554" t="s">
        <v>275</v>
      </c>
      <c r="B63" s="555"/>
      <c r="C63" s="70"/>
      <c r="D63" s="65"/>
      <c r="E63" s="334">
        <v>206</v>
      </c>
      <c r="F63" s="336"/>
      <c r="G63" s="541">
        <v>309179</v>
      </c>
      <c r="H63" s="541"/>
      <c r="I63" s="334"/>
      <c r="J63" s="534">
        <v>94633</v>
      </c>
      <c r="K63" s="535"/>
      <c r="L63" s="334"/>
      <c r="M63" s="534">
        <v>91101</v>
      </c>
      <c r="N63" s="535"/>
      <c r="O63" s="334"/>
      <c r="P63" s="334"/>
      <c r="Q63" s="343">
        <v>2206</v>
      </c>
      <c r="R63" s="334"/>
      <c r="S63" s="534">
        <v>13285175</v>
      </c>
      <c r="T63" s="535"/>
      <c r="U63" s="336"/>
      <c r="V63" s="534">
        <v>2802468</v>
      </c>
      <c r="W63" s="535"/>
      <c r="X63" s="313"/>
      <c r="Y63" s="534">
        <v>1277486</v>
      </c>
      <c r="Z63" s="535"/>
    </row>
    <row r="64" spans="1:26" ht="17.25" customHeight="1">
      <c r="A64" s="556" t="s">
        <v>231</v>
      </c>
      <c r="B64" s="555"/>
      <c r="C64" s="70"/>
      <c r="D64" s="65"/>
      <c r="E64" s="334">
        <v>206</v>
      </c>
      <c r="F64" s="336"/>
      <c r="G64" s="541">
        <v>371926</v>
      </c>
      <c r="H64" s="541"/>
      <c r="I64" s="334"/>
      <c r="J64" s="534">
        <v>109016</v>
      </c>
      <c r="K64" s="535"/>
      <c r="L64" s="334"/>
      <c r="M64" s="534">
        <v>97000</v>
      </c>
      <c r="N64" s="535"/>
      <c r="O64" s="334"/>
      <c r="P64" s="334"/>
      <c r="Q64" s="343">
        <v>2206</v>
      </c>
      <c r="R64" s="334"/>
      <c r="S64" s="534">
        <v>11514344</v>
      </c>
      <c r="T64" s="535"/>
      <c r="U64" s="336"/>
      <c r="V64" s="534">
        <v>2405413</v>
      </c>
      <c r="W64" s="535"/>
      <c r="X64" s="313"/>
      <c r="Y64" s="534">
        <v>1099164</v>
      </c>
      <c r="Z64" s="535"/>
    </row>
    <row r="65" spans="1:26" ht="17.25" customHeight="1">
      <c r="A65" s="570" t="s">
        <v>230</v>
      </c>
      <c r="B65" s="571"/>
      <c r="C65" s="79"/>
      <c r="D65" s="96"/>
      <c r="E65" s="344">
        <v>211</v>
      </c>
      <c r="F65" s="345"/>
      <c r="G65" s="542">
        <v>467083</v>
      </c>
      <c r="H65" s="542"/>
      <c r="I65" s="344"/>
      <c r="J65" s="536">
        <v>100651</v>
      </c>
      <c r="K65" s="537"/>
      <c r="L65" s="344"/>
      <c r="M65" s="536">
        <v>140182</v>
      </c>
      <c r="N65" s="537"/>
      <c r="O65" s="344"/>
      <c r="P65" s="344"/>
      <c r="Q65" s="346">
        <v>2203</v>
      </c>
      <c r="R65" s="344"/>
      <c r="S65" s="536">
        <v>13586358</v>
      </c>
      <c r="T65" s="537"/>
      <c r="U65" s="345"/>
      <c r="V65" s="536">
        <v>2780451</v>
      </c>
      <c r="W65" s="537"/>
      <c r="X65" s="347"/>
      <c r="Y65" s="536">
        <v>1156985</v>
      </c>
      <c r="Z65" s="537"/>
    </row>
    <row r="66" spans="1:26" ht="17.25" customHeight="1">
      <c r="A66" s="25" t="s">
        <v>252</v>
      </c>
      <c r="B66" s="85"/>
      <c r="C66" s="69"/>
      <c r="D66" s="65"/>
      <c r="E66" s="65"/>
      <c r="F66" s="67"/>
      <c r="G66" s="65"/>
      <c r="H66" s="65"/>
      <c r="I66" s="65"/>
      <c r="J66" s="65"/>
      <c r="K66" s="85"/>
      <c r="L66" s="66"/>
      <c r="M66" s="65"/>
      <c r="N66" s="63"/>
      <c r="O66" s="65"/>
      <c r="P66" s="66"/>
      <c r="Q66" s="63"/>
      <c r="R66" s="65"/>
      <c r="S66" s="66"/>
      <c r="T66" s="65"/>
      <c r="U66" s="63"/>
      <c r="V66" s="65"/>
      <c r="W66" s="66"/>
      <c r="X66" s="32"/>
      <c r="Y66" s="32"/>
      <c r="Z66" s="32"/>
    </row>
    <row r="67" spans="1:29" ht="17.25" customHeight="1">
      <c r="A67" s="64"/>
      <c r="B67" s="85"/>
      <c r="C67" s="69"/>
      <c r="D67" s="7"/>
      <c r="E67" s="7"/>
      <c r="F67" s="67"/>
      <c r="G67" s="7"/>
      <c r="H67" s="7"/>
      <c r="I67" s="67"/>
      <c r="J67" s="7"/>
      <c r="K67" s="7"/>
      <c r="L67" s="7"/>
      <c r="M67" s="7"/>
      <c r="N67" s="85"/>
      <c r="O67" s="7"/>
      <c r="P67" s="7"/>
      <c r="Q67" s="63"/>
      <c r="R67" s="7"/>
      <c r="S67" s="7"/>
      <c r="T67" s="63"/>
      <c r="U67" s="7"/>
      <c r="V67" s="7"/>
      <c r="W67" s="7"/>
      <c r="X67" s="63"/>
      <c r="Y67" s="7"/>
      <c r="Z67" s="7"/>
      <c r="AA67" s="7"/>
      <c r="AB67" s="7"/>
      <c r="AC67" s="7"/>
    </row>
    <row r="68" spans="1:29" ht="17.25" customHeight="1">
      <c r="A68" s="97"/>
      <c r="B68" s="85"/>
      <c r="C68" s="69"/>
      <c r="D68" s="37"/>
      <c r="E68" s="37"/>
      <c r="F68" s="67"/>
      <c r="G68" s="37"/>
      <c r="H68" s="37"/>
      <c r="I68" s="67"/>
      <c r="J68" s="37"/>
      <c r="K68" s="37"/>
      <c r="L68" s="37"/>
      <c r="M68" s="37"/>
      <c r="N68" s="83"/>
      <c r="O68" s="37"/>
      <c r="P68" s="37"/>
      <c r="Q68" s="63"/>
      <c r="R68" s="84"/>
      <c r="S68" s="84"/>
      <c r="T68" s="63"/>
      <c r="U68" s="84"/>
      <c r="V68" s="84"/>
      <c r="W68" s="37"/>
      <c r="X68" s="63"/>
      <c r="Y68" s="84"/>
      <c r="Z68" s="84"/>
      <c r="AA68" s="37"/>
      <c r="AB68" s="37"/>
      <c r="AC68" s="37"/>
    </row>
    <row r="69" spans="1:29" ht="17.25" customHeight="1">
      <c r="A69" s="64"/>
      <c r="B69" s="85"/>
      <c r="C69" s="69"/>
      <c r="D69" s="65"/>
      <c r="E69" s="65"/>
      <c r="F69" s="67"/>
      <c r="G69" s="65"/>
      <c r="H69" s="65"/>
      <c r="I69" s="67"/>
      <c r="J69" s="65"/>
      <c r="K69" s="65"/>
      <c r="L69" s="65"/>
      <c r="M69" s="65"/>
      <c r="N69" s="85"/>
      <c r="O69" s="65"/>
      <c r="P69" s="65"/>
      <c r="Q69" s="63"/>
      <c r="R69" s="65"/>
      <c r="S69" s="66"/>
      <c r="T69" s="63"/>
      <c r="U69" s="65"/>
      <c r="V69" s="66"/>
      <c r="W69" s="65"/>
      <c r="X69" s="63"/>
      <c r="Y69" s="65"/>
      <c r="Z69" s="66"/>
      <c r="AA69" s="32"/>
      <c r="AB69" s="71"/>
      <c r="AC69" s="32"/>
    </row>
    <row r="70" spans="1:29" ht="17.25" customHeight="1">
      <c r="A70" s="64"/>
      <c r="B70" s="68"/>
      <c r="C70" s="69"/>
      <c r="D70" s="65"/>
      <c r="E70" s="65"/>
      <c r="F70" s="67"/>
      <c r="G70" s="65"/>
      <c r="H70" s="65"/>
      <c r="I70" s="67"/>
      <c r="J70" s="65"/>
      <c r="K70" s="65"/>
      <c r="L70" s="66"/>
      <c r="M70" s="65"/>
      <c r="N70" s="68"/>
      <c r="O70" s="65"/>
      <c r="P70" s="65"/>
      <c r="Q70" s="63"/>
      <c r="R70" s="65"/>
      <c r="S70" s="65"/>
      <c r="T70" s="63"/>
      <c r="U70" s="65"/>
      <c r="V70" s="65"/>
      <c r="W70" s="65"/>
      <c r="X70" s="63"/>
      <c r="Y70" s="65"/>
      <c r="Z70" s="65"/>
      <c r="AA70" s="32"/>
      <c r="AB70" s="32"/>
      <c r="AC70" s="32"/>
    </row>
    <row r="71" spans="1:29" ht="17.25" customHeight="1">
      <c r="A71" s="64"/>
      <c r="B71" s="68"/>
      <c r="C71" s="69"/>
      <c r="D71" s="65"/>
      <c r="E71" s="65"/>
      <c r="F71" s="67"/>
      <c r="G71" s="65"/>
      <c r="H71" s="65"/>
      <c r="I71" s="67"/>
      <c r="J71" s="65"/>
      <c r="K71" s="65"/>
      <c r="L71" s="65"/>
      <c r="M71" s="65"/>
      <c r="N71" s="68"/>
      <c r="O71" s="66"/>
      <c r="P71" s="65"/>
      <c r="Q71" s="63"/>
      <c r="R71" s="65"/>
      <c r="S71" s="65"/>
      <c r="T71" s="63"/>
      <c r="U71" s="65"/>
      <c r="V71" s="65"/>
      <c r="W71" s="65"/>
      <c r="X71" s="63"/>
      <c r="Y71" s="65"/>
      <c r="Z71" s="65"/>
      <c r="AA71" s="32"/>
      <c r="AB71" s="32"/>
      <c r="AC71" s="32"/>
    </row>
    <row r="72" spans="1:29" ht="17.25" customHeight="1">
      <c r="A72" s="64"/>
      <c r="B72" s="68"/>
      <c r="C72" s="69"/>
      <c r="D72" s="65"/>
      <c r="E72" s="65"/>
      <c r="F72" s="67"/>
      <c r="G72" s="65"/>
      <c r="H72" s="65"/>
      <c r="I72" s="67"/>
      <c r="J72" s="65"/>
      <c r="K72" s="65"/>
      <c r="L72" s="65"/>
      <c r="M72" s="65"/>
      <c r="N72" s="68"/>
      <c r="O72" s="66"/>
      <c r="P72" s="65"/>
      <c r="Q72" s="63"/>
      <c r="R72" s="65"/>
      <c r="S72" s="66"/>
      <c r="T72" s="63"/>
      <c r="U72" s="65"/>
      <c r="V72" s="66"/>
      <c r="W72" s="65"/>
      <c r="X72" s="63"/>
      <c r="Y72" s="65"/>
      <c r="Z72" s="66"/>
      <c r="AA72" s="32"/>
      <c r="AB72" s="66"/>
      <c r="AC72" s="32"/>
    </row>
    <row r="73" spans="1:68" ht="17.25" customHeight="1">
      <c r="A73" s="64"/>
      <c r="B73" s="68"/>
      <c r="C73" s="69"/>
      <c r="D73" s="7"/>
      <c r="E73" s="7"/>
      <c r="F73" s="67"/>
      <c r="G73" s="7"/>
      <c r="H73" s="7"/>
      <c r="I73" s="67"/>
      <c r="J73" s="7"/>
      <c r="K73" s="7"/>
      <c r="L73" s="7"/>
      <c r="M73" s="7"/>
      <c r="N73" s="68"/>
      <c r="O73" s="7"/>
      <c r="P73" s="7"/>
      <c r="Q73" s="63"/>
      <c r="R73" s="7"/>
      <c r="S73" s="7"/>
      <c r="T73" s="63"/>
      <c r="U73" s="7"/>
      <c r="V73" s="7"/>
      <c r="W73" s="7"/>
      <c r="X73" s="63"/>
      <c r="Y73" s="7"/>
      <c r="Z73" s="7"/>
      <c r="AA73" s="7"/>
      <c r="AB73" s="7"/>
      <c r="AC73" s="7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</row>
    <row r="74" spans="1:68" ht="17.25" customHeight="1">
      <c r="A74" s="76"/>
      <c r="B74" s="61"/>
      <c r="C74" s="69"/>
      <c r="D74" s="61"/>
      <c r="E74" s="62"/>
      <c r="F74" s="67"/>
      <c r="G74" s="61"/>
      <c r="H74" s="62"/>
      <c r="I74" s="67"/>
      <c r="J74" s="61"/>
      <c r="K74" s="62"/>
      <c r="L74" s="62"/>
      <c r="M74" s="61"/>
      <c r="N74" s="61"/>
      <c r="O74" s="61"/>
      <c r="P74" s="61"/>
      <c r="Q74" s="63"/>
      <c r="R74" s="61"/>
      <c r="S74" s="61"/>
      <c r="T74" s="63"/>
      <c r="U74" s="61"/>
      <c r="V74" s="61"/>
      <c r="W74" s="61"/>
      <c r="X74" s="63"/>
      <c r="Y74" s="61"/>
      <c r="Z74" s="61"/>
      <c r="AA74" s="61"/>
      <c r="AB74" s="61"/>
      <c r="AC74" s="61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</row>
    <row r="75" spans="1:68" ht="17.25" customHeight="1">
      <c r="A75" s="64"/>
      <c r="B75" s="68"/>
      <c r="C75" s="69"/>
      <c r="D75" s="65"/>
      <c r="E75" s="65"/>
      <c r="F75" s="67"/>
      <c r="G75" s="65"/>
      <c r="H75" s="65"/>
      <c r="I75" s="67"/>
      <c r="J75" s="65"/>
      <c r="K75" s="65"/>
      <c r="L75" s="65"/>
      <c r="M75" s="65"/>
      <c r="N75" s="68"/>
      <c r="O75" s="65"/>
      <c r="P75" s="65"/>
      <c r="Q75" s="63"/>
      <c r="R75" s="65"/>
      <c r="S75" s="66"/>
      <c r="T75" s="63"/>
      <c r="U75" s="65"/>
      <c r="V75" s="66"/>
      <c r="W75" s="65"/>
      <c r="X75" s="63"/>
      <c r="Y75" s="65"/>
      <c r="Z75" s="66"/>
      <c r="AA75" s="32"/>
      <c r="AB75" s="32"/>
      <c r="AC75" s="32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</row>
    <row r="76" spans="2:68" ht="17.2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</row>
    <row r="77" spans="2:68" ht="17.25" customHeight="1">
      <c r="B77" s="2"/>
      <c r="C77" s="2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</row>
    <row r="78" spans="4:68" ht="17.25" customHeight="1"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</row>
    <row r="79" spans="4:68" ht="17.25" customHeight="1"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</row>
    <row r="80" spans="4:68" ht="17.25" customHeight="1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</row>
  </sheetData>
  <sheetProtection/>
  <mergeCells count="171">
    <mergeCell ref="A3:AC3"/>
    <mergeCell ref="A5:AC5"/>
    <mergeCell ref="A42:Z42"/>
    <mergeCell ref="F9:H9"/>
    <mergeCell ref="A7:A10"/>
    <mergeCell ref="B7:B10"/>
    <mergeCell ref="P7:R7"/>
    <mergeCell ref="C7:O7"/>
    <mergeCell ref="P8:R9"/>
    <mergeCell ref="C8:E9"/>
    <mergeCell ref="F8:K8"/>
    <mergeCell ref="L8:L10"/>
    <mergeCell ref="M8:O9"/>
    <mergeCell ref="I9:K9"/>
    <mergeCell ref="U45:W45"/>
    <mergeCell ref="X45:Z45"/>
    <mergeCell ref="O44:Z44"/>
    <mergeCell ref="Y8:Y10"/>
    <mergeCell ref="Z7:AB9"/>
    <mergeCell ref="S8:U9"/>
    <mergeCell ref="V8:X9"/>
    <mergeCell ref="S7:Y7"/>
    <mergeCell ref="L45:N45"/>
    <mergeCell ref="AC7:AC10"/>
    <mergeCell ref="A64:B64"/>
    <mergeCell ref="A65:B65"/>
    <mergeCell ref="O45:Q45"/>
    <mergeCell ref="R45:T45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G49:H49"/>
    <mergeCell ref="G50:H50"/>
    <mergeCell ref="G51:H51"/>
    <mergeCell ref="G53:H53"/>
    <mergeCell ref="G54:H54"/>
    <mergeCell ref="G55:H55"/>
    <mergeCell ref="A49:B49"/>
    <mergeCell ref="A50:B50"/>
    <mergeCell ref="A48:B48"/>
    <mergeCell ref="A51:B51"/>
    <mergeCell ref="C45:E45"/>
    <mergeCell ref="A46:B46"/>
    <mergeCell ref="C44:N44"/>
    <mergeCell ref="J46:K46"/>
    <mergeCell ref="M46:N46"/>
    <mergeCell ref="A44:B45"/>
    <mergeCell ref="G46:H46"/>
    <mergeCell ref="M47:N47"/>
    <mergeCell ref="A47:B47"/>
    <mergeCell ref="M48:N48"/>
    <mergeCell ref="F45:H45"/>
    <mergeCell ref="I45:K45"/>
    <mergeCell ref="G47:H47"/>
    <mergeCell ref="G48:H48"/>
    <mergeCell ref="G52:H52"/>
    <mergeCell ref="M49:N49"/>
    <mergeCell ref="M50:N50"/>
    <mergeCell ref="M51:N51"/>
    <mergeCell ref="M52:N52"/>
    <mergeCell ref="G61:H61"/>
    <mergeCell ref="G62:H62"/>
    <mergeCell ref="G63:H63"/>
    <mergeCell ref="G56:H56"/>
    <mergeCell ref="G57:H57"/>
    <mergeCell ref="G58:H58"/>
    <mergeCell ref="G59:H59"/>
    <mergeCell ref="G64:H64"/>
    <mergeCell ref="G65:H65"/>
    <mergeCell ref="J47:K47"/>
    <mergeCell ref="J48:K48"/>
    <mergeCell ref="J49:K49"/>
    <mergeCell ref="J50:K50"/>
    <mergeCell ref="J51:K51"/>
    <mergeCell ref="J52:K52"/>
    <mergeCell ref="J53:K53"/>
    <mergeCell ref="G60:H60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63:W63"/>
    <mergeCell ref="V64:W64"/>
    <mergeCell ref="V57:W57"/>
    <mergeCell ref="V58:W58"/>
    <mergeCell ref="V59:W59"/>
    <mergeCell ref="V60:W60"/>
    <mergeCell ref="V65:W6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64:Z64"/>
    <mergeCell ref="Y65:Z65"/>
    <mergeCell ref="Y59:Z59"/>
    <mergeCell ref="Y60:Z60"/>
    <mergeCell ref="Y61:Z61"/>
    <mergeCell ref="Y62:Z62"/>
    <mergeCell ref="Y63:Z63"/>
    <mergeCell ref="Y55:Z55"/>
    <mergeCell ref="Y56:Z56"/>
    <mergeCell ref="Y57:Z57"/>
    <mergeCell ref="Y58:Z58"/>
    <mergeCell ref="V61:W61"/>
    <mergeCell ref="V62:W6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5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3"/>
  <sheetViews>
    <sheetView tabSelected="1" zoomScalePageLayoutView="0" workbookViewId="0" topLeftCell="A3">
      <selection activeCell="A5" sqref="A5:AB5"/>
    </sheetView>
  </sheetViews>
  <sheetFormatPr defaultColWidth="9.00390625" defaultRowHeight="13.5"/>
  <cols>
    <col min="1" max="29" width="3.125" style="27" customWidth="1"/>
    <col min="30" max="30" width="4.625" style="27" customWidth="1"/>
    <col min="31" max="40" width="3.125" style="4" customWidth="1"/>
    <col min="41" max="41" width="4.125" style="4" customWidth="1"/>
    <col min="42" max="42" width="4.25390625" style="4" customWidth="1"/>
    <col min="43" max="46" width="3.125" style="4" customWidth="1"/>
    <col min="47" max="47" width="4.00390625" style="4" customWidth="1"/>
    <col min="48" max="48" width="4.25390625" style="4" customWidth="1"/>
    <col min="49" max="51" width="3.125" style="3" customWidth="1"/>
    <col min="52" max="60" width="3.125" style="0" customWidth="1"/>
  </cols>
  <sheetData>
    <row r="1" spans="1:60" s="75" customFormat="1" ht="14.25">
      <c r="A1" s="54" t="s">
        <v>80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6" t="s">
        <v>290</v>
      </c>
    </row>
    <row r="3" spans="1:57" ht="14.25" customHeight="1">
      <c r="A3" s="605" t="s">
        <v>432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</row>
    <row r="4" spans="1:59" ht="15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3"/>
      <c r="AW4" s="102"/>
      <c r="AX4" s="102"/>
      <c r="AY4" s="102"/>
      <c r="AZ4" s="12"/>
      <c r="BA4" s="12"/>
      <c r="BB4" s="12"/>
      <c r="BC4" s="12"/>
      <c r="BD4" s="12"/>
      <c r="BE4" s="137" t="s">
        <v>79</v>
      </c>
      <c r="BF4" s="5"/>
      <c r="BG4" s="5"/>
    </row>
    <row r="5" spans="1:60" ht="14.25">
      <c r="A5" s="644" t="s">
        <v>439</v>
      </c>
      <c r="B5" s="645"/>
      <c r="C5" s="645"/>
      <c r="D5" s="645"/>
      <c r="E5" s="645"/>
      <c r="F5" s="397" t="s">
        <v>435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5"/>
      <c r="AF5" s="680" t="s">
        <v>438</v>
      </c>
      <c r="AG5" s="680"/>
      <c r="AH5" s="680"/>
      <c r="AI5" s="681"/>
      <c r="AJ5" s="397" t="s">
        <v>265</v>
      </c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5"/>
      <c r="BG5" s="5"/>
      <c r="BH5" s="5"/>
    </row>
    <row r="6" spans="1:71" ht="18" customHeight="1">
      <c r="A6" s="646"/>
      <c r="B6" s="647"/>
      <c r="C6" s="647"/>
      <c r="D6" s="647"/>
      <c r="E6" s="647"/>
      <c r="F6" s="648" t="s">
        <v>115</v>
      </c>
      <c r="G6" s="649"/>
      <c r="H6" s="649"/>
      <c r="I6" s="649"/>
      <c r="J6" s="650"/>
      <c r="K6" s="654" t="s">
        <v>116</v>
      </c>
      <c r="L6" s="654"/>
      <c r="M6" s="654"/>
      <c r="N6" s="654"/>
      <c r="O6" s="654"/>
      <c r="P6" s="413" t="s">
        <v>436</v>
      </c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4"/>
      <c r="AE6" s="5"/>
      <c r="AF6" s="682"/>
      <c r="AG6" s="682"/>
      <c r="AH6" s="682"/>
      <c r="AI6" s="683"/>
      <c r="AJ6" s="672" t="s">
        <v>113</v>
      </c>
      <c r="AK6" s="673"/>
      <c r="AL6" s="673"/>
      <c r="AM6" s="673"/>
      <c r="AN6" s="674"/>
      <c r="AO6" s="525" t="s">
        <v>110</v>
      </c>
      <c r="AP6" s="526"/>
      <c r="AQ6" s="526"/>
      <c r="AR6" s="526"/>
      <c r="AS6" s="527"/>
      <c r="AT6" s="414" t="s">
        <v>111</v>
      </c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104"/>
      <c r="BG6" s="104"/>
      <c r="BH6" s="104"/>
      <c r="BI6" s="10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8" customHeight="1">
      <c r="A7" s="646"/>
      <c r="B7" s="647"/>
      <c r="C7" s="647"/>
      <c r="D7" s="647"/>
      <c r="E7" s="647"/>
      <c r="F7" s="651"/>
      <c r="G7" s="652"/>
      <c r="H7" s="652"/>
      <c r="I7" s="652"/>
      <c r="J7" s="653"/>
      <c r="K7" s="654"/>
      <c r="L7" s="654"/>
      <c r="M7" s="654"/>
      <c r="N7" s="654"/>
      <c r="O7" s="654"/>
      <c r="P7" s="413" t="s">
        <v>434</v>
      </c>
      <c r="Q7" s="413"/>
      <c r="R7" s="413"/>
      <c r="S7" s="413"/>
      <c r="T7" s="413"/>
      <c r="U7" s="413" t="s">
        <v>117</v>
      </c>
      <c r="V7" s="413"/>
      <c r="W7" s="413"/>
      <c r="X7" s="413"/>
      <c r="Y7" s="413"/>
      <c r="Z7" s="413" t="s">
        <v>100</v>
      </c>
      <c r="AA7" s="413"/>
      <c r="AB7" s="413"/>
      <c r="AC7" s="413"/>
      <c r="AD7" s="414"/>
      <c r="AE7" s="13"/>
      <c r="AF7" s="684"/>
      <c r="AG7" s="684"/>
      <c r="AH7" s="684"/>
      <c r="AI7" s="685"/>
      <c r="AJ7" s="675"/>
      <c r="AK7" s="676"/>
      <c r="AL7" s="676"/>
      <c r="AM7" s="676"/>
      <c r="AN7" s="677"/>
      <c r="AO7" s="528"/>
      <c r="AP7" s="381"/>
      <c r="AQ7" s="381"/>
      <c r="AR7" s="381"/>
      <c r="AS7" s="382"/>
      <c r="AT7" s="413" t="s">
        <v>437</v>
      </c>
      <c r="AU7" s="413"/>
      <c r="AV7" s="413"/>
      <c r="AW7" s="413"/>
      <c r="AX7" s="413" t="s">
        <v>112</v>
      </c>
      <c r="AY7" s="413"/>
      <c r="AZ7" s="413"/>
      <c r="BA7" s="413"/>
      <c r="BB7" s="413" t="s">
        <v>100</v>
      </c>
      <c r="BC7" s="413"/>
      <c r="BD7" s="413"/>
      <c r="BE7" s="414"/>
      <c r="BF7" s="6"/>
      <c r="BG7" s="6"/>
      <c r="BH7" s="6"/>
      <c r="BI7" s="6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8" customHeight="1">
      <c r="A8" s="641" t="s">
        <v>291</v>
      </c>
      <c r="B8" s="641"/>
      <c r="C8" s="641"/>
      <c r="D8" s="641"/>
      <c r="E8" s="642"/>
      <c r="F8" s="643">
        <v>570</v>
      </c>
      <c r="G8" s="643"/>
      <c r="H8" s="643"/>
      <c r="I8" s="643"/>
      <c r="J8" s="643"/>
      <c r="K8" s="617">
        <v>9485</v>
      </c>
      <c r="L8" s="617"/>
      <c r="M8" s="617"/>
      <c r="N8" s="617"/>
      <c r="O8" s="617"/>
      <c r="P8" s="617">
        <f>SUM(U8:AD8)</f>
        <v>661833</v>
      </c>
      <c r="Q8" s="617"/>
      <c r="R8" s="617"/>
      <c r="S8" s="617"/>
      <c r="T8" s="617"/>
      <c r="U8" s="617">
        <v>647800</v>
      </c>
      <c r="V8" s="617"/>
      <c r="W8" s="617"/>
      <c r="X8" s="617"/>
      <c r="Y8" s="617"/>
      <c r="Z8" s="617">
        <v>14033</v>
      </c>
      <c r="AA8" s="617"/>
      <c r="AB8" s="617"/>
      <c r="AC8" s="617"/>
      <c r="AD8" s="617"/>
      <c r="AE8" s="5"/>
      <c r="AF8" s="691" t="s">
        <v>291</v>
      </c>
      <c r="AG8" s="691"/>
      <c r="AH8" s="691"/>
      <c r="AI8" s="692"/>
      <c r="AJ8" s="643">
        <v>1611.1</v>
      </c>
      <c r="AK8" s="643"/>
      <c r="AL8" s="643"/>
      <c r="AM8" s="643"/>
      <c r="AN8" s="643"/>
      <c r="AO8" s="617">
        <v>89923</v>
      </c>
      <c r="AP8" s="617"/>
      <c r="AQ8" s="617"/>
      <c r="AR8" s="617"/>
      <c r="AS8" s="617"/>
      <c r="AT8" s="617">
        <f>SUM(AX8:BE8)</f>
        <v>5018254</v>
      </c>
      <c r="AU8" s="617"/>
      <c r="AV8" s="617"/>
      <c r="AW8" s="617"/>
      <c r="AX8" s="617">
        <v>4994044</v>
      </c>
      <c r="AY8" s="617"/>
      <c r="AZ8" s="617"/>
      <c r="BA8" s="617"/>
      <c r="BB8" s="617">
        <v>24210</v>
      </c>
      <c r="BC8" s="617"/>
      <c r="BD8" s="617"/>
      <c r="BE8" s="617"/>
      <c r="BF8" s="6"/>
      <c r="BG8" s="6"/>
      <c r="BH8" s="6"/>
      <c r="BI8" s="6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8" customHeight="1">
      <c r="A9" s="373">
        <v>48</v>
      </c>
      <c r="B9" s="373"/>
      <c r="C9" s="373"/>
      <c r="D9" s="373"/>
      <c r="E9" s="374"/>
      <c r="F9" s="639">
        <v>571</v>
      </c>
      <c r="G9" s="639"/>
      <c r="H9" s="639"/>
      <c r="I9" s="639"/>
      <c r="J9" s="639"/>
      <c r="K9" s="616">
        <v>9556</v>
      </c>
      <c r="L9" s="616"/>
      <c r="M9" s="616"/>
      <c r="N9" s="616"/>
      <c r="O9" s="616"/>
      <c r="P9" s="616">
        <f>SUM(U9:AD9)</f>
        <v>702604</v>
      </c>
      <c r="Q9" s="616"/>
      <c r="R9" s="616"/>
      <c r="S9" s="616"/>
      <c r="T9" s="616"/>
      <c r="U9" s="616">
        <v>688492</v>
      </c>
      <c r="V9" s="616"/>
      <c r="W9" s="616"/>
      <c r="X9" s="616"/>
      <c r="Y9" s="616"/>
      <c r="Z9" s="616">
        <v>14112</v>
      </c>
      <c r="AA9" s="616"/>
      <c r="AB9" s="616"/>
      <c r="AC9" s="616"/>
      <c r="AD9" s="616"/>
      <c r="AE9" s="5"/>
      <c r="AF9" s="693">
        <v>48</v>
      </c>
      <c r="AG9" s="693"/>
      <c r="AH9" s="693"/>
      <c r="AI9" s="694"/>
      <c r="AJ9" s="669">
        <v>1625.8</v>
      </c>
      <c r="AK9" s="669"/>
      <c r="AL9" s="669"/>
      <c r="AM9" s="669"/>
      <c r="AN9" s="669"/>
      <c r="AO9" s="668">
        <v>89997</v>
      </c>
      <c r="AP9" s="668"/>
      <c r="AQ9" s="668"/>
      <c r="AR9" s="668"/>
      <c r="AS9" s="668"/>
      <c r="AT9" s="668">
        <f>SUM(AX9:BE9)</f>
        <v>5401011</v>
      </c>
      <c r="AU9" s="668"/>
      <c r="AV9" s="668"/>
      <c r="AW9" s="668"/>
      <c r="AX9" s="668">
        <v>5372373</v>
      </c>
      <c r="AY9" s="668"/>
      <c r="AZ9" s="668"/>
      <c r="BA9" s="668"/>
      <c r="BB9" s="668">
        <v>28638</v>
      </c>
      <c r="BC9" s="668"/>
      <c r="BD9" s="668"/>
      <c r="BE9" s="668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8" customHeight="1">
      <c r="A10" s="373">
        <v>49</v>
      </c>
      <c r="B10" s="373"/>
      <c r="C10" s="373"/>
      <c r="D10" s="373"/>
      <c r="E10" s="374"/>
      <c r="F10" s="639">
        <v>527</v>
      </c>
      <c r="G10" s="639"/>
      <c r="H10" s="639"/>
      <c r="I10" s="639"/>
      <c r="J10" s="639"/>
      <c r="K10" s="616">
        <v>8797</v>
      </c>
      <c r="L10" s="616"/>
      <c r="M10" s="616"/>
      <c r="N10" s="616"/>
      <c r="O10" s="616"/>
      <c r="P10" s="616">
        <f>SUM(U10:AD10)</f>
        <v>838431</v>
      </c>
      <c r="Q10" s="616"/>
      <c r="R10" s="616"/>
      <c r="S10" s="616"/>
      <c r="T10" s="616"/>
      <c r="U10" s="616">
        <v>823403</v>
      </c>
      <c r="V10" s="616"/>
      <c r="W10" s="616"/>
      <c r="X10" s="616"/>
      <c r="Y10" s="616"/>
      <c r="Z10" s="616">
        <v>15028</v>
      </c>
      <c r="AA10" s="616"/>
      <c r="AB10" s="616"/>
      <c r="AC10" s="616"/>
      <c r="AD10" s="616"/>
      <c r="AE10" s="5"/>
      <c r="AF10" s="693">
        <v>49</v>
      </c>
      <c r="AG10" s="693"/>
      <c r="AH10" s="693"/>
      <c r="AI10" s="694"/>
      <c r="AJ10" s="669">
        <v>1638.6</v>
      </c>
      <c r="AK10" s="669"/>
      <c r="AL10" s="669"/>
      <c r="AM10" s="669"/>
      <c r="AN10" s="669"/>
      <c r="AO10" s="668">
        <v>88249</v>
      </c>
      <c r="AP10" s="668"/>
      <c r="AQ10" s="668"/>
      <c r="AR10" s="668"/>
      <c r="AS10" s="668"/>
      <c r="AT10" s="668">
        <f>SUM(AX10:BE10)</f>
        <v>6711790</v>
      </c>
      <c r="AU10" s="668"/>
      <c r="AV10" s="668"/>
      <c r="AW10" s="668"/>
      <c r="AX10" s="668">
        <v>6686688</v>
      </c>
      <c r="AY10" s="668"/>
      <c r="AZ10" s="668"/>
      <c r="BA10" s="668"/>
      <c r="BB10" s="668">
        <v>25102</v>
      </c>
      <c r="BC10" s="668"/>
      <c r="BD10" s="668"/>
      <c r="BE10" s="668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18" customHeight="1">
      <c r="A11" s="373">
        <v>50</v>
      </c>
      <c r="B11" s="373"/>
      <c r="C11" s="373"/>
      <c r="D11" s="373"/>
      <c r="E11" s="374"/>
      <c r="F11" s="639">
        <v>622.1</v>
      </c>
      <c r="G11" s="639"/>
      <c r="H11" s="639"/>
      <c r="I11" s="639"/>
      <c r="J11" s="639"/>
      <c r="K11" s="616">
        <v>8206</v>
      </c>
      <c r="L11" s="616"/>
      <c r="M11" s="616"/>
      <c r="N11" s="616"/>
      <c r="O11" s="616"/>
      <c r="P11" s="616">
        <f>SUM(U11:AD11)</f>
        <v>906087</v>
      </c>
      <c r="Q11" s="616"/>
      <c r="R11" s="616"/>
      <c r="S11" s="616"/>
      <c r="T11" s="616"/>
      <c r="U11" s="616">
        <v>885999</v>
      </c>
      <c r="V11" s="616"/>
      <c r="W11" s="616"/>
      <c r="X11" s="616"/>
      <c r="Y11" s="616"/>
      <c r="Z11" s="616">
        <v>20088</v>
      </c>
      <c r="AA11" s="616"/>
      <c r="AB11" s="616"/>
      <c r="AC11" s="616"/>
      <c r="AD11" s="616"/>
      <c r="AE11" s="5"/>
      <c r="AF11" s="693">
        <v>50</v>
      </c>
      <c r="AG11" s="693"/>
      <c r="AH11" s="693"/>
      <c r="AI11" s="694"/>
      <c r="AJ11" s="669">
        <v>1649.9</v>
      </c>
      <c r="AK11" s="669"/>
      <c r="AL11" s="669"/>
      <c r="AM11" s="669"/>
      <c r="AN11" s="669"/>
      <c r="AO11" s="668">
        <v>83210</v>
      </c>
      <c r="AP11" s="668"/>
      <c r="AQ11" s="668"/>
      <c r="AR11" s="668"/>
      <c r="AS11" s="668"/>
      <c r="AT11" s="668">
        <f>SUM(AX11:BE11)</f>
        <v>7693727</v>
      </c>
      <c r="AU11" s="668"/>
      <c r="AV11" s="668"/>
      <c r="AW11" s="668"/>
      <c r="AX11" s="668">
        <v>7675717</v>
      </c>
      <c r="AY11" s="668"/>
      <c r="AZ11" s="668"/>
      <c r="BA11" s="668"/>
      <c r="BB11" s="668">
        <v>18010</v>
      </c>
      <c r="BC11" s="668"/>
      <c r="BD11" s="668"/>
      <c r="BE11" s="668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50" customFormat="1" ht="18" customHeight="1">
      <c r="A12" s="636">
        <v>51</v>
      </c>
      <c r="B12" s="636"/>
      <c r="C12" s="636"/>
      <c r="D12" s="636"/>
      <c r="E12" s="637"/>
      <c r="F12" s="638">
        <f>SUM(F14:J15)</f>
        <v>562</v>
      </c>
      <c r="G12" s="638"/>
      <c r="H12" s="638"/>
      <c r="I12" s="638"/>
      <c r="J12" s="638"/>
      <c r="K12" s="640">
        <f>SUM(K14:O15)</f>
        <v>8085</v>
      </c>
      <c r="L12" s="640"/>
      <c r="M12" s="640"/>
      <c r="N12" s="640"/>
      <c r="O12" s="640"/>
      <c r="P12" s="640">
        <f>SUM(P14:T15)</f>
        <v>940686</v>
      </c>
      <c r="Q12" s="640"/>
      <c r="R12" s="640"/>
      <c r="S12" s="640"/>
      <c r="T12" s="640"/>
      <c r="U12" s="640">
        <f>SUM(U14:Y15)</f>
        <v>920726</v>
      </c>
      <c r="V12" s="640"/>
      <c r="W12" s="640"/>
      <c r="X12" s="640"/>
      <c r="Y12" s="640"/>
      <c r="Z12" s="640">
        <f>SUM(Z14:AD15)</f>
        <v>19960</v>
      </c>
      <c r="AA12" s="640"/>
      <c r="AB12" s="640"/>
      <c r="AC12" s="640"/>
      <c r="AD12" s="640"/>
      <c r="AE12" s="353"/>
      <c r="AF12" s="687">
        <v>51</v>
      </c>
      <c r="AG12" s="687"/>
      <c r="AH12" s="687"/>
      <c r="AI12" s="688"/>
      <c r="AJ12" s="686">
        <f>SUM(AJ14:AN15)</f>
        <v>2843</v>
      </c>
      <c r="AK12" s="686"/>
      <c r="AL12" s="686"/>
      <c r="AM12" s="686"/>
      <c r="AN12" s="686"/>
      <c r="AO12" s="695">
        <f>SUM(AO14:AS15)</f>
        <v>79533</v>
      </c>
      <c r="AP12" s="695"/>
      <c r="AQ12" s="695"/>
      <c r="AR12" s="695"/>
      <c r="AS12" s="695"/>
      <c r="AT12" s="695">
        <f>SUM(AT14:AW15)</f>
        <v>9719853</v>
      </c>
      <c r="AU12" s="695"/>
      <c r="AV12" s="695"/>
      <c r="AW12" s="695"/>
      <c r="AX12" s="695">
        <f>SUM(AX14:BA15)</f>
        <v>9695440</v>
      </c>
      <c r="AY12" s="695"/>
      <c r="AZ12" s="695"/>
      <c r="BA12" s="695"/>
      <c r="BB12" s="695">
        <f>SUM(BB14:BE15)</f>
        <v>24413</v>
      </c>
      <c r="BC12" s="695"/>
      <c r="BD12" s="695"/>
      <c r="BE12" s="695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</row>
    <row r="13" spans="1:71" ht="18" customHeight="1">
      <c r="A13" s="373"/>
      <c r="B13" s="373"/>
      <c r="C13" s="373"/>
      <c r="D13" s="373"/>
      <c r="E13" s="374"/>
      <c r="F13" s="639"/>
      <c r="G13" s="639"/>
      <c r="H13" s="639"/>
      <c r="I13" s="639"/>
      <c r="J13" s="639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/>
      <c r="AF13" s="689"/>
      <c r="AG13" s="689"/>
      <c r="AH13" s="689"/>
      <c r="AI13" s="690"/>
      <c r="AJ13" s="669"/>
      <c r="AK13" s="669"/>
      <c r="AL13" s="669"/>
      <c r="AM13" s="669"/>
      <c r="AN13" s="669"/>
      <c r="AO13" s="668"/>
      <c r="AP13" s="668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8" customHeight="1">
      <c r="A14" s="661" t="s">
        <v>180</v>
      </c>
      <c r="B14" s="661"/>
      <c r="C14" s="661"/>
      <c r="D14" s="661"/>
      <c r="E14" s="662"/>
      <c r="F14" s="639">
        <v>273.3</v>
      </c>
      <c r="G14" s="639"/>
      <c r="H14" s="639"/>
      <c r="I14" s="639"/>
      <c r="J14" s="639"/>
      <c r="K14" s="616">
        <v>5656</v>
      </c>
      <c r="L14" s="616"/>
      <c r="M14" s="616"/>
      <c r="N14" s="616"/>
      <c r="O14" s="616"/>
      <c r="P14" s="616">
        <f>SUM(U14:AD14)</f>
        <v>499688</v>
      </c>
      <c r="Q14" s="616"/>
      <c r="R14" s="616"/>
      <c r="S14" s="616"/>
      <c r="T14" s="616"/>
      <c r="U14" s="616">
        <v>499481</v>
      </c>
      <c r="V14" s="616"/>
      <c r="W14" s="616"/>
      <c r="X14" s="616"/>
      <c r="Y14" s="616"/>
      <c r="Z14" s="616">
        <v>207</v>
      </c>
      <c r="AA14" s="616"/>
      <c r="AB14" s="616"/>
      <c r="AC14" s="616"/>
      <c r="AD14" s="616"/>
      <c r="AE14"/>
      <c r="AF14" s="664" t="s">
        <v>109</v>
      </c>
      <c r="AG14" s="664"/>
      <c r="AH14" s="664"/>
      <c r="AI14" s="665"/>
      <c r="AJ14" s="669">
        <v>1627.7</v>
      </c>
      <c r="AK14" s="669"/>
      <c r="AL14" s="669"/>
      <c r="AM14" s="669"/>
      <c r="AN14" s="669"/>
      <c r="AO14" s="668">
        <v>79024</v>
      </c>
      <c r="AP14" s="668"/>
      <c r="AQ14" s="668"/>
      <c r="AR14" s="668"/>
      <c r="AS14" s="668"/>
      <c r="AT14" s="668">
        <f>SUM(AX14:BB14)</f>
        <v>9649529</v>
      </c>
      <c r="AU14" s="668"/>
      <c r="AV14" s="668"/>
      <c r="AW14" s="668"/>
      <c r="AX14" s="668">
        <v>9625116</v>
      </c>
      <c r="AY14" s="668"/>
      <c r="AZ14" s="668"/>
      <c r="BA14" s="668"/>
      <c r="BB14" s="668">
        <v>24413</v>
      </c>
      <c r="BC14" s="668"/>
      <c r="BD14" s="668"/>
      <c r="BE14" s="668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8" customHeight="1">
      <c r="A15" s="652" t="s">
        <v>181</v>
      </c>
      <c r="B15" s="652"/>
      <c r="C15" s="652"/>
      <c r="D15" s="652"/>
      <c r="E15" s="653"/>
      <c r="F15" s="663">
        <v>288.7</v>
      </c>
      <c r="G15" s="663"/>
      <c r="H15" s="663"/>
      <c r="I15" s="663"/>
      <c r="J15" s="663"/>
      <c r="K15" s="657">
        <v>2429</v>
      </c>
      <c r="L15" s="657"/>
      <c r="M15" s="657"/>
      <c r="N15" s="657"/>
      <c r="O15" s="657"/>
      <c r="P15" s="657">
        <f>SUM(U15:AD15)</f>
        <v>440998</v>
      </c>
      <c r="Q15" s="657"/>
      <c r="R15" s="657"/>
      <c r="S15" s="657"/>
      <c r="T15" s="657"/>
      <c r="U15" s="657">
        <v>421245</v>
      </c>
      <c r="V15" s="657"/>
      <c r="W15" s="657"/>
      <c r="X15" s="657"/>
      <c r="Y15" s="657"/>
      <c r="Z15" s="657">
        <v>19753</v>
      </c>
      <c r="AA15" s="657"/>
      <c r="AB15" s="657"/>
      <c r="AC15" s="657"/>
      <c r="AD15" s="657"/>
      <c r="AE15"/>
      <c r="AF15" s="666" t="s">
        <v>286</v>
      </c>
      <c r="AG15" s="666"/>
      <c r="AH15" s="666"/>
      <c r="AI15" s="667"/>
      <c r="AJ15" s="663">
        <v>1215.3</v>
      </c>
      <c r="AK15" s="663"/>
      <c r="AL15" s="663"/>
      <c r="AM15" s="663"/>
      <c r="AN15" s="663"/>
      <c r="AO15" s="657">
        <v>509</v>
      </c>
      <c r="AP15" s="657"/>
      <c r="AQ15" s="657"/>
      <c r="AR15" s="657"/>
      <c r="AS15" s="657"/>
      <c r="AT15" s="657">
        <f>SUM(AX15:BE15)</f>
        <v>70324</v>
      </c>
      <c r="AU15" s="657"/>
      <c r="AV15" s="657"/>
      <c r="AW15" s="657"/>
      <c r="AX15" s="657">
        <v>70324</v>
      </c>
      <c r="AY15" s="657"/>
      <c r="AZ15" s="657"/>
      <c r="BA15" s="657"/>
      <c r="BB15" s="657" t="s">
        <v>331</v>
      </c>
      <c r="BC15" s="657"/>
      <c r="BD15" s="657"/>
      <c r="BE15" s="657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ht="14.25">
      <c r="A16" s="25" t="s">
        <v>292</v>
      </c>
      <c r="AE16" s="25"/>
      <c r="AF16" s="24"/>
      <c r="AG16" s="2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3"/>
      <c r="AV16" s="13"/>
      <c r="AW16" s="13"/>
      <c r="AX16" s="4"/>
      <c r="AY16" s="25"/>
      <c r="AZ16" s="24"/>
      <c r="BA16" s="24"/>
      <c r="BD16" s="6"/>
      <c r="BE16" s="6"/>
      <c r="BF16" s="6"/>
      <c r="BG16" s="6"/>
      <c r="BH16" s="6"/>
      <c r="BI16" s="23"/>
      <c r="BJ16" s="14"/>
      <c r="BK16" s="14"/>
      <c r="BL16" s="14"/>
      <c r="BM16" s="4"/>
      <c r="BN16" s="4"/>
      <c r="BO16" s="4"/>
      <c r="BP16" s="4"/>
      <c r="BQ16" s="4"/>
      <c r="BR16" s="4"/>
      <c r="BS16" s="4"/>
    </row>
    <row r="17" spans="1:71" ht="14.25">
      <c r="A17" s="25"/>
      <c r="AE17" s="25"/>
      <c r="AF17" s="24"/>
      <c r="AG17" s="24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3"/>
      <c r="AV17" s="13"/>
      <c r="AW17" s="13"/>
      <c r="AX17" s="4"/>
      <c r="AY17" s="25"/>
      <c r="AZ17" s="24"/>
      <c r="BA17" s="24"/>
      <c r="BD17" s="6"/>
      <c r="BE17" s="6"/>
      <c r="BF17" s="6"/>
      <c r="BG17" s="6"/>
      <c r="BH17" s="6"/>
      <c r="BI17" s="23"/>
      <c r="BJ17" s="14"/>
      <c r="BK17" s="14"/>
      <c r="BL17" s="14"/>
      <c r="BM17" s="4"/>
      <c r="BN17" s="4"/>
      <c r="BO17" s="4"/>
      <c r="BP17" s="4"/>
      <c r="BQ17" s="4"/>
      <c r="BR17" s="4"/>
      <c r="BS17" s="4"/>
    </row>
    <row r="18" spans="32:71" ht="14.25">
      <c r="AF18" s="13"/>
      <c r="AG18" s="13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4"/>
      <c r="AY18" s="4"/>
      <c r="AZ18" s="13"/>
      <c r="BA18" s="13"/>
      <c r="BD18" s="6"/>
      <c r="BE18" s="6"/>
      <c r="BF18" s="6"/>
      <c r="BG18" s="6"/>
      <c r="BH18" s="6"/>
      <c r="BI18" s="6"/>
      <c r="BJ18" s="6"/>
      <c r="BK18" s="13"/>
      <c r="BL18" s="13"/>
      <c r="BM18" s="4"/>
      <c r="BN18" s="4"/>
      <c r="BO18" s="4"/>
      <c r="BP18" s="4"/>
      <c r="BQ18" s="4"/>
      <c r="BR18" s="4"/>
      <c r="BS18" s="4"/>
    </row>
    <row r="19" spans="36:71" ht="14.25">
      <c r="AJ19" s="29"/>
      <c r="AK19" s="29"/>
      <c r="AL19" s="29"/>
      <c r="AM19" s="29"/>
      <c r="AN19" s="29"/>
      <c r="AO19" s="29"/>
      <c r="AP19" s="98"/>
      <c r="AQ19" s="98"/>
      <c r="AR19" s="99"/>
      <c r="AS19" s="99"/>
      <c r="AT19" s="99"/>
      <c r="AU19" s="99"/>
      <c r="AV19" s="99"/>
      <c r="AW19" s="99"/>
      <c r="AX19" s="4"/>
      <c r="AY19" s="4"/>
      <c r="BD19" s="29"/>
      <c r="BE19" s="29"/>
      <c r="BF19" s="98"/>
      <c r="BG19" s="98"/>
      <c r="BH19" s="99"/>
      <c r="BI19" s="6"/>
      <c r="BJ19" s="6"/>
      <c r="BK19" s="6"/>
      <c r="BL19" s="6"/>
      <c r="BM19" s="4"/>
      <c r="BN19" s="4"/>
      <c r="BO19" s="4"/>
      <c r="BP19" s="4"/>
      <c r="BQ19" s="4"/>
      <c r="BR19" s="4"/>
      <c r="BS19" s="4"/>
    </row>
    <row r="20" spans="1:71" ht="17.25">
      <c r="A20" s="405" t="s">
        <v>441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99"/>
      <c r="BJ20" s="99"/>
      <c r="BK20" s="99"/>
      <c r="BL20" s="99"/>
      <c r="BM20" s="4"/>
      <c r="BN20" s="4"/>
      <c r="BO20" s="4"/>
      <c r="BP20" s="4"/>
      <c r="BQ20" s="4"/>
      <c r="BR20" s="4"/>
      <c r="BS20" s="4"/>
    </row>
    <row r="21" spans="7:71" ht="14.25">
      <c r="G21"/>
      <c r="AE21" s="99"/>
      <c r="AF21" s="98"/>
      <c r="AG21" s="98"/>
      <c r="AJ21" s="101"/>
      <c r="AK21" s="101"/>
      <c r="AL21" s="101"/>
      <c r="AM21" s="101"/>
      <c r="AN21" s="101"/>
      <c r="AO21" s="101"/>
      <c r="AP21" s="98"/>
      <c r="AQ21" s="98"/>
      <c r="AR21" s="99"/>
      <c r="AS21" s="99"/>
      <c r="AT21" s="99"/>
      <c r="AU21" s="99"/>
      <c r="AV21" s="99"/>
      <c r="AW21" s="99"/>
      <c r="AX21" s="99"/>
      <c r="AY21" s="99"/>
      <c r="AZ21" s="98"/>
      <c r="BA21" s="98"/>
      <c r="BD21" s="101"/>
      <c r="BE21" s="101"/>
      <c r="BF21" s="98"/>
      <c r="BG21" s="98"/>
      <c r="BH21" s="99"/>
      <c r="BI21" s="99"/>
      <c r="BJ21" s="99"/>
      <c r="BK21" s="99"/>
      <c r="BL21" s="99"/>
      <c r="BM21" s="4"/>
      <c r="BN21" s="4"/>
      <c r="BO21" s="4"/>
      <c r="BP21" s="4"/>
      <c r="BQ21" s="4"/>
      <c r="BR21" s="4"/>
      <c r="BS21" s="4"/>
    </row>
    <row r="22" spans="1:71" ht="14.25">
      <c r="A22" s="705" t="s">
        <v>443</v>
      </c>
      <c r="B22" s="705"/>
      <c r="C22" s="705"/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  <c r="AK22" s="705"/>
      <c r="AL22" s="705"/>
      <c r="AM22" s="705"/>
      <c r="AN22" s="705"/>
      <c r="AO22" s="705"/>
      <c r="AP22" s="705"/>
      <c r="AQ22" s="705"/>
      <c r="AR22" s="705"/>
      <c r="AS22" s="705"/>
      <c r="AT22" s="705"/>
      <c r="AU22" s="705"/>
      <c r="AV22" s="705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99"/>
      <c r="BJ22" s="99"/>
      <c r="BK22" s="99"/>
      <c r="BL22" s="99"/>
      <c r="BM22" s="4"/>
      <c r="BN22" s="4"/>
      <c r="BO22" s="4"/>
      <c r="BP22" s="4"/>
      <c r="BQ22" s="4"/>
      <c r="BR22" s="4"/>
      <c r="BS22" s="4"/>
    </row>
    <row r="23" spans="7:71" ht="14.25">
      <c r="G23" s="11"/>
      <c r="M23" s="185"/>
      <c r="N23" s="185"/>
      <c r="O23" s="185"/>
      <c r="P23" s="185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98"/>
      <c r="AQ23" s="98"/>
      <c r="AR23" s="99"/>
      <c r="AS23" s="99"/>
      <c r="AT23" s="99"/>
      <c r="AU23" s="99"/>
      <c r="AV23" s="99"/>
      <c r="AW23" s="99"/>
      <c r="AX23" s="99"/>
      <c r="AY23" s="99"/>
      <c r="AZ23" s="98"/>
      <c r="BA23" s="98"/>
      <c r="BD23" s="101"/>
      <c r="BE23" s="101"/>
      <c r="BF23" s="98"/>
      <c r="BG23" s="98"/>
      <c r="BH23" s="99"/>
      <c r="BI23" s="99"/>
      <c r="BJ23" s="99"/>
      <c r="BK23" s="99"/>
      <c r="BL23" s="99"/>
      <c r="BM23" s="4"/>
      <c r="BN23" s="4"/>
      <c r="BO23" s="4"/>
      <c r="BP23" s="4"/>
      <c r="BQ23" s="4"/>
      <c r="BR23" s="4"/>
      <c r="BS23" s="4"/>
    </row>
    <row r="24" spans="1:71" ht="15" thickBot="1">
      <c r="A24" s="120" t="s">
        <v>442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13"/>
      <c r="AF24" s="112"/>
      <c r="AG24" s="112"/>
      <c r="AH24" s="102"/>
      <c r="AI24" s="102"/>
      <c r="AJ24" s="116"/>
      <c r="AK24" s="116"/>
      <c r="AL24" s="116"/>
      <c r="AM24" s="116"/>
      <c r="AN24" s="116"/>
      <c r="AO24" s="116"/>
      <c r="AP24" s="117"/>
      <c r="AQ24" s="117"/>
      <c r="AR24" s="118"/>
      <c r="AS24" s="118"/>
      <c r="AT24" s="118"/>
      <c r="AU24" s="118"/>
      <c r="AV24" s="118"/>
      <c r="AW24" s="118"/>
      <c r="AX24" s="113"/>
      <c r="AY24" s="113"/>
      <c r="AZ24" s="112"/>
      <c r="BA24" s="112"/>
      <c r="BB24" s="12"/>
      <c r="BC24" s="12"/>
      <c r="BD24" s="116"/>
      <c r="BE24" s="116"/>
      <c r="BF24" s="117"/>
      <c r="BG24" s="117"/>
      <c r="BH24" s="118"/>
      <c r="BI24" s="99"/>
      <c r="BJ24" s="99"/>
      <c r="BK24" s="99"/>
      <c r="BL24" s="99"/>
      <c r="BM24" s="4"/>
      <c r="BN24" s="4"/>
      <c r="BO24" s="4"/>
      <c r="BP24" s="4"/>
      <c r="BQ24" s="4"/>
      <c r="BR24" s="4"/>
      <c r="BS24" s="4"/>
    </row>
    <row r="25" spans="1:71" ht="14.25">
      <c r="A25" s="377" t="s">
        <v>101</v>
      </c>
      <c r="B25" s="377"/>
      <c r="C25" s="377"/>
      <c r="D25" s="377"/>
      <c r="E25" s="377"/>
      <c r="F25" s="378"/>
      <c r="G25" s="658" t="s">
        <v>440</v>
      </c>
      <c r="H25" s="630"/>
      <c r="I25" s="630"/>
      <c r="J25" s="630"/>
      <c r="K25" s="630"/>
      <c r="L25" s="380"/>
      <c r="M25" s="658" t="s">
        <v>102</v>
      </c>
      <c r="N25" s="630"/>
      <c r="O25" s="630"/>
      <c r="P25" s="630"/>
      <c r="Q25" s="630"/>
      <c r="R25" s="380"/>
      <c r="S25" s="422" t="s">
        <v>444</v>
      </c>
      <c r="T25" s="373"/>
      <c r="U25" s="373"/>
      <c r="V25" s="373"/>
      <c r="W25" s="373"/>
      <c r="X25" s="374"/>
      <c r="Y25" s="631" t="s">
        <v>445</v>
      </c>
      <c r="Z25" s="632"/>
      <c r="AA25" s="632"/>
      <c r="AB25" s="632"/>
      <c r="AC25" s="632"/>
      <c r="AD25" s="633"/>
      <c r="AE25" s="696" t="s">
        <v>105</v>
      </c>
      <c r="AF25" s="670"/>
      <c r="AG25" s="670"/>
      <c r="AH25" s="670"/>
      <c r="AI25" s="670"/>
      <c r="AJ25" s="670"/>
      <c r="AK25" s="670" t="s">
        <v>106</v>
      </c>
      <c r="AL25" s="670"/>
      <c r="AM25" s="670"/>
      <c r="AN25" s="670"/>
      <c r="AO25" s="670"/>
      <c r="AP25" s="670"/>
      <c r="AQ25" s="670" t="s">
        <v>446</v>
      </c>
      <c r="AR25" s="670"/>
      <c r="AS25" s="670"/>
      <c r="AT25" s="670"/>
      <c r="AU25" s="670"/>
      <c r="AV25" s="670"/>
      <c r="AW25" s="670" t="s">
        <v>107</v>
      </c>
      <c r="AX25" s="670"/>
      <c r="AY25" s="670"/>
      <c r="AZ25" s="670"/>
      <c r="BA25" s="670"/>
      <c r="BB25" s="670"/>
      <c r="BC25" s="670" t="s">
        <v>108</v>
      </c>
      <c r="BD25" s="670"/>
      <c r="BE25" s="670"/>
      <c r="BF25" s="670"/>
      <c r="BG25" s="670"/>
      <c r="BH25" s="697"/>
      <c r="BI25" s="99"/>
      <c r="BJ25" s="99"/>
      <c r="BK25" s="99"/>
      <c r="BL25" s="99"/>
      <c r="BM25" s="4"/>
      <c r="BN25" s="4"/>
      <c r="BO25" s="4"/>
      <c r="BP25" s="4"/>
      <c r="BQ25" s="4"/>
      <c r="BR25" s="4"/>
      <c r="BS25" s="4"/>
    </row>
    <row r="26" spans="1:71" ht="14.25" customHeight="1">
      <c r="A26" s="381"/>
      <c r="B26" s="381"/>
      <c r="C26" s="381"/>
      <c r="D26" s="381"/>
      <c r="E26" s="381"/>
      <c r="F26" s="382"/>
      <c r="G26" s="528"/>
      <c r="H26" s="381"/>
      <c r="I26" s="381"/>
      <c r="J26" s="381"/>
      <c r="K26" s="381"/>
      <c r="L26" s="382"/>
      <c r="M26" s="528"/>
      <c r="N26" s="381"/>
      <c r="O26" s="381"/>
      <c r="P26" s="381"/>
      <c r="Q26" s="381"/>
      <c r="R26" s="382"/>
      <c r="S26" s="412"/>
      <c r="T26" s="417"/>
      <c r="U26" s="417"/>
      <c r="V26" s="417"/>
      <c r="W26" s="417"/>
      <c r="X26" s="659"/>
      <c r="Y26" s="634" t="s">
        <v>103</v>
      </c>
      <c r="Z26" s="634"/>
      <c r="AA26" s="634"/>
      <c r="AB26" s="635" t="s">
        <v>104</v>
      </c>
      <c r="AC26" s="635"/>
      <c r="AD26" s="635"/>
      <c r="AE26" s="634" t="s">
        <v>103</v>
      </c>
      <c r="AF26" s="634"/>
      <c r="AG26" s="634"/>
      <c r="AH26" s="678" t="s">
        <v>104</v>
      </c>
      <c r="AI26" s="678"/>
      <c r="AJ26" s="678"/>
      <c r="AK26" s="634" t="s">
        <v>103</v>
      </c>
      <c r="AL26" s="634"/>
      <c r="AM26" s="634"/>
      <c r="AN26" s="678" t="s">
        <v>104</v>
      </c>
      <c r="AO26" s="678"/>
      <c r="AP26" s="678"/>
      <c r="AQ26" s="634" t="s">
        <v>103</v>
      </c>
      <c r="AR26" s="634"/>
      <c r="AS26" s="634"/>
      <c r="AT26" s="678" t="s">
        <v>104</v>
      </c>
      <c r="AU26" s="678"/>
      <c r="AV26" s="678"/>
      <c r="AW26" s="634" t="s">
        <v>103</v>
      </c>
      <c r="AX26" s="634"/>
      <c r="AY26" s="634"/>
      <c r="AZ26" s="678" t="s">
        <v>104</v>
      </c>
      <c r="BA26" s="678"/>
      <c r="BB26" s="678"/>
      <c r="BC26" s="634" t="s">
        <v>103</v>
      </c>
      <c r="BD26" s="634"/>
      <c r="BE26" s="634"/>
      <c r="BF26" s="678" t="s">
        <v>104</v>
      </c>
      <c r="BG26" s="678"/>
      <c r="BH26" s="698"/>
      <c r="BI26" s="99"/>
      <c r="BJ26" s="99"/>
      <c r="BK26" s="99"/>
      <c r="BL26" s="99"/>
      <c r="BM26" s="4"/>
      <c r="BN26" s="4"/>
      <c r="BO26" s="4"/>
      <c r="BP26" s="4"/>
      <c r="BQ26" s="4"/>
      <c r="BR26" s="4"/>
      <c r="BS26" s="4"/>
    </row>
    <row r="27" spans="1:71" s="5" customFormat="1" ht="14.25">
      <c r="A27" s="641"/>
      <c r="B27" s="641"/>
      <c r="C27" s="641"/>
      <c r="D27" s="641"/>
      <c r="E27" s="641"/>
      <c r="F27" s="642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703"/>
      <c r="AF27" s="703"/>
      <c r="AG27" s="703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1"/>
      <c r="AU27" s="671"/>
      <c r="AV27" s="671"/>
      <c r="AW27" s="671"/>
      <c r="AX27" s="671"/>
      <c r="AY27" s="671"/>
      <c r="AZ27" s="671"/>
      <c r="BA27" s="671"/>
      <c r="BB27" s="671"/>
      <c r="BC27" s="671"/>
      <c r="BD27" s="671"/>
      <c r="BE27" s="671"/>
      <c r="BF27" s="671"/>
      <c r="BG27" s="671"/>
      <c r="BH27" s="671"/>
      <c r="BI27" s="100"/>
      <c r="BJ27" s="100"/>
      <c r="BK27" s="100"/>
      <c r="BL27" s="100"/>
      <c r="BM27" s="4"/>
      <c r="BN27" s="4"/>
      <c r="BO27" s="4"/>
      <c r="BP27" s="4"/>
      <c r="BQ27" s="4"/>
      <c r="BR27" s="4"/>
      <c r="BS27" s="4"/>
    </row>
    <row r="28" spans="1:71" ht="14.25">
      <c r="A28" s="373" t="s">
        <v>118</v>
      </c>
      <c r="B28" s="373"/>
      <c r="C28" s="373"/>
      <c r="D28" s="373"/>
      <c r="E28" s="373"/>
      <c r="F28" s="374"/>
      <c r="G28" s="373" t="s">
        <v>182</v>
      </c>
      <c r="H28" s="373"/>
      <c r="I28" s="373"/>
      <c r="J28" s="373"/>
      <c r="K28" s="373"/>
      <c r="L28" s="373"/>
      <c r="M28" s="630" t="s">
        <v>151</v>
      </c>
      <c r="N28" s="630"/>
      <c r="O28" s="630"/>
      <c r="P28" s="630"/>
      <c r="Q28" s="630"/>
      <c r="R28" s="630"/>
      <c r="S28" s="615">
        <v>6989</v>
      </c>
      <c r="T28" s="615"/>
      <c r="U28" s="615"/>
      <c r="V28" s="615"/>
      <c r="W28" s="615"/>
      <c r="X28" s="615"/>
      <c r="Y28" s="615">
        <f>SUM(AE28,AK28,AQ28,AW28,BC28)</f>
        <v>6012</v>
      </c>
      <c r="Z28" s="615"/>
      <c r="AA28" s="615"/>
      <c r="AB28" s="615">
        <f>SUM(AH28,AN28,AT28,AZ28,BF28)</f>
        <v>1242331</v>
      </c>
      <c r="AC28" s="615"/>
      <c r="AD28" s="615"/>
      <c r="AE28" s="704">
        <v>82</v>
      </c>
      <c r="AF28" s="704"/>
      <c r="AG28" s="704"/>
      <c r="AH28" s="660">
        <v>333333</v>
      </c>
      <c r="AI28" s="660"/>
      <c r="AJ28" s="660"/>
      <c r="AK28" s="660">
        <v>4234</v>
      </c>
      <c r="AL28" s="660"/>
      <c r="AM28" s="660"/>
      <c r="AN28" s="660">
        <v>691059</v>
      </c>
      <c r="AO28" s="660"/>
      <c r="AP28" s="660"/>
      <c r="AQ28" s="660">
        <v>1253</v>
      </c>
      <c r="AR28" s="660"/>
      <c r="AS28" s="660"/>
      <c r="AT28" s="660">
        <v>120103</v>
      </c>
      <c r="AU28" s="660"/>
      <c r="AV28" s="660"/>
      <c r="AW28" s="660">
        <v>26</v>
      </c>
      <c r="AX28" s="660"/>
      <c r="AY28" s="660"/>
      <c r="AZ28" s="660">
        <v>50725</v>
      </c>
      <c r="BA28" s="660"/>
      <c r="BB28" s="660"/>
      <c r="BC28" s="660">
        <v>417</v>
      </c>
      <c r="BD28" s="660"/>
      <c r="BE28" s="660"/>
      <c r="BF28" s="660">
        <v>47111</v>
      </c>
      <c r="BG28" s="660"/>
      <c r="BH28" s="660"/>
      <c r="BI28" s="100"/>
      <c r="BJ28" s="100"/>
      <c r="BK28" s="100"/>
      <c r="BL28" s="100"/>
      <c r="BM28" s="4"/>
      <c r="BN28" s="4"/>
      <c r="BO28" s="4"/>
      <c r="BP28" s="4"/>
      <c r="BQ28" s="4"/>
      <c r="BR28" s="4"/>
      <c r="BS28" s="4"/>
    </row>
    <row r="29" spans="1:71" s="106" customFormat="1" ht="16.5" customHeight="1">
      <c r="A29" s="373" t="s">
        <v>119</v>
      </c>
      <c r="B29" s="373"/>
      <c r="C29" s="373"/>
      <c r="D29" s="373"/>
      <c r="E29" s="373"/>
      <c r="F29" s="374"/>
      <c r="G29" s="422" t="s">
        <v>182</v>
      </c>
      <c r="H29" s="373"/>
      <c r="I29" s="373"/>
      <c r="J29" s="373"/>
      <c r="K29" s="373"/>
      <c r="L29" s="373"/>
      <c r="M29" s="630" t="s">
        <v>46</v>
      </c>
      <c r="N29" s="630"/>
      <c r="O29" s="630"/>
      <c r="P29" s="630"/>
      <c r="Q29" s="630"/>
      <c r="R29" s="630"/>
      <c r="S29" s="615">
        <v>546</v>
      </c>
      <c r="T29" s="615"/>
      <c r="U29" s="615"/>
      <c r="V29" s="615"/>
      <c r="W29" s="615"/>
      <c r="X29" s="615"/>
      <c r="Y29" s="615">
        <f aca="true" t="shared" si="0" ref="Y29:Y38">SUM(AE29,AK29,AQ29,AW29,BC29)</f>
        <v>11338</v>
      </c>
      <c r="Z29" s="615"/>
      <c r="AA29" s="615"/>
      <c r="AB29" s="615">
        <f aca="true" t="shared" si="1" ref="AB29:AB38">SUM(AH29,AN29,AT29,AZ29,BF29)</f>
        <v>1627918</v>
      </c>
      <c r="AC29" s="615"/>
      <c r="AD29" s="615"/>
      <c r="AE29" s="704">
        <v>86</v>
      </c>
      <c r="AF29" s="704"/>
      <c r="AG29" s="704"/>
      <c r="AH29" s="660">
        <v>303262</v>
      </c>
      <c r="AI29" s="660"/>
      <c r="AJ29" s="660"/>
      <c r="AK29" s="660">
        <v>974</v>
      </c>
      <c r="AL29" s="660"/>
      <c r="AM29" s="660"/>
      <c r="AN29" s="660">
        <v>992302</v>
      </c>
      <c r="AO29" s="660"/>
      <c r="AP29" s="660"/>
      <c r="AQ29" s="660">
        <v>10224</v>
      </c>
      <c r="AR29" s="660"/>
      <c r="AS29" s="660"/>
      <c r="AT29" s="660">
        <v>311134</v>
      </c>
      <c r="AU29" s="660"/>
      <c r="AV29" s="660"/>
      <c r="AW29" s="660">
        <v>38</v>
      </c>
      <c r="AX29" s="660"/>
      <c r="AY29" s="660"/>
      <c r="AZ29" s="660">
        <v>12761</v>
      </c>
      <c r="BA29" s="660"/>
      <c r="BB29" s="660"/>
      <c r="BC29" s="660">
        <v>16</v>
      </c>
      <c r="BD29" s="660"/>
      <c r="BE29" s="660"/>
      <c r="BF29" s="660">
        <v>8459</v>
      </c>
      <c r="BG29" s="660"/>
      <c r="BH29" s="660"/>
      <c r="BI29" s="109"/>
      <c r="BJ29" s="109"/>
      <c r="BK29" s="109"/>
      <c r="BL29" s="109"/>
      <c r="BM29" s="107"/>
      <c r="BN29" s="107"/>
      <c r="BO29" s="107"/>
      <c r="BP29" s="107"/>
      <c r="BQ29" s="107"/>
      <c r="BR29" s="107"/>
      <c r="BS29" s="107"/>
    </row>
    <row r="30" spans="1:71" s="106" customFormat="1" ht="16.5" customHeight="1">
      <c r="A30" s="373" t="s">
        <v>120</v>
      </c>
      <c r="B30" s="373"/>
      <c r="C30" s="373"/>
      <c r="D30" s="373"/>
      <c r="E30" s="373"/>
      <c r="F30" s="374"/>
      <c r="G30" s="373" t="s">
        <v>183</v>
      </c>
      <c r="H30" s="373"/>
      <c r="I30" s="373"/>
      <c r="J30" s="373"/>
      <c r="K30" s="373"/>
      <c r="L30" s="373"/>
      <c r="M30" s="630" t="s">
        <v>185</v>
      </c>
      <c r="N30" s="630"/>
      <c r="O30" s="630"/>
      <c r="P30" s="630"/>
      <c r="Q30" s="630"/>
      <c r="R30" s="630"/>
      <c r="S30" s="615">
        <v>176</v>
      </c>
      <c r="T30" s="615"/>
      <c r="U30" s="615"/>
      <c r="V30" s="615"/>
      <c r="W30" s="615"/>
      <c r="X30" s="615"/>
      <c r="Y30" s="615">
        <f t="shared" si="0"/>
        <v>4224</v>
      </c>
      <c r="Z30" s="615"/>
      <c r="AA30" s="615"/>
      <c r="AB30" s="615">
        <f t="shared" si="1"/>
        <v>33616</v>
      </c>
      <c r="AC30" s="615"/>
      <c r="AD30" s="615"/>
      <c r="AE30" s="615" t="s">
        <v>468</v>
      </c>
      <c r="AF30" s="615"/>
      <c r="AG30" s="615"/>
      <c r="AH30" s="615" t="s">
        <v>468</v>
      </c>
      <c r="AI30" s="615"/>
      <c r="AJ30" s="615"/>
      <c r="AK30" s="615" t="s">
        <v>468</v>
      </c>
      <c r="AL30" s="615"/>
      <c r="AM30" s="615"/>
      <c r="AN30" s="615" t="s">
        <v>468</v>
      </c>
      <c r="AO30" s="615"/>
      <c r="AP30" s="615"/>
      <c r="AQ30" s="660">
        <v>4224</v>
      </c>
      <c r="AR30" s="660"/>
      <c r="AS30" s="660"/>
      <c r="AT30" s="660">
        <v>33616</v>
      </c>
      <c r="AU30" s="660"/>
      <c r="AV30" s="660"/>
      <c r="AW30" s="660" t="s">
        <v>331</v>
      </c>
      <c r="AX30" s="660"/>
      <c r="AY30" s="660"/>
      <c r="AZ30" s="660" t="s">
        <v>331</v>
      </c>
      <c r="BA30" s="660"/>
      <c r="BB30" s="660"/>
      <c r="BC30" s="660" t="s">
        <v>331</v>
      </c>
      <c r="BD30" s="660"/>
      <c r="BE30" s="660"/>
      <c r="BF30" s="660" t="s">
        <v>331</v>
      </c>
      <c r="BG30" s="660"/>
      <c r="BH30" s="660"/>
      <c r="BI30" s="107"/>
      <c r="BL30" s="108"/>
      <c r="BM30" s="107"/>
      <c r="BN30" s="107"/>
      <c r="BO30" s="107"/>
      <c r="BP30" s="107"/>
      <c r="BQ30" s="107"/>
      <c r="BR30" s="107"/>
      <c r="BS30" s="107"/>
    </row>
    <row r="31" spans="1:71" s="106" customFormat="1" ht="16.5" customHeight="1">
      <c r="A31" s="373" t="s">
        <v>121</v>
      </c>
      <c r="B31" s="373"/>
      <c r="C31" s="373"/>
      <c r="D31" s="373"/>
      <c r="E31" s="373"/>
      <c r="F31" s="374"/>
      <c r="G31" s="373" t="s">
        <v>183</v>
      </c>
      <c r="H31" s="373"/>
      <c r="I31" s="373"/>
      <c r="J31" s="373"/>
      <c r="K31" s="373"/>
      <c r="L31" s="373"/>
      <c r="M31" s="630" t="s">
        <v>156</v>
      </c>
      <c r="N31" s="630"/>
      <c r="O31" s="630"/>
      <c r="P31" s="630"/>
      <c r="Q31" s="630"/>
      <c r="R31" s="630"/>
      <c r="S31" s="615">
        <v>702</v>
      </c>
      <c r="T31" s="615"/>
      <c r="U31" s="615"/>
      <c r="V31" s="615"/>
      <c r="W31" s="615"/>
      <c r="X31" s="615"/>
      <c r="Y31" s="615" t="s">
        <v>331</v>
      </c>
      <c r="Z31" s="615"/>
      <c r="AA31" s="615"/>
      <c r="AB31" s="615" t="s">
        <v>468</v>
      </c>
      <c r="AC31" s="615"/>
      <c r="AD31" s="615"/>
      <c r="AE31" s="615" t="s">
        <v>468</v>
      </c>
      <c r="AF31" s="615"/>
      <c r="AG31" s="615"/>
      <c r="AH31" s="615" t="s">
        <v>468</v>
      </c>
      <c r="AI31" s="615"/>
      <c r="AJ31" s="615"/>
      <c r="AK31" s="615" t="s">
        <v>468</v>
      </c>
      <c r="AL31" s="615"/>
      <c r="AM31" s="615"/>
      <c r="AN31" s="615" t="s">
        <v>468</v>
      </c>
      <c r="AO31" s="615"/>
      <c r="AP31" s="615"/>
      <c r="AQ31" s="660" t="s">
        <v>331</v>
      </c>
      <c r="AR31" s="660"/>
      <c r="AS31" s="660"/>
      <c r="AT31" s="660" t="s">
        <v>331</v>
      </c>
      <c r="AU31" s="660"/>
      <c r="AV31" s="660"/>
      <c r="AW31" s="660" t="s">
        <v>331</v>
      </c>
      <c r="AX31" s="660"/>
      <c r="AY31" s="660"/>
      <c r="AZ31" s="660" t="s">
        <v>331</v>
      </c>
      <c r="BA31" s="660"/>
      <c r="BB31" s="660"/>
      <c r="BC31" s="660" t="s">
        <v>331</v>
      </c>
      <c r="BD31" s="660"/>
      <c r="BE31" s="660"/>
      <c r="BF31" s="660" t="s">
        <v>331</v>
      </c>
      <c r="BG31" s="660"/>
      <c r="BH31" s="660"/>
      <c r="BI31" s="107"/>
      <c r="BL31" s="108"/>
      <c r="BM31" s="107"/>
      <c r="BN31" s="107"/>
      <c r="BO31" s="107"/>
      <c r="BP31" s="107"/>
      <c r="BQ31" s="107"/>
      <c r="BR31" s="107"/>
      <c r="BS31" s="107"/>
    </row>
    <row r="32" spans="1:71" s="106" customFormat="1" ht="16.5" customHeight="1">
      <c r="A32" s="373" t="s">
        <v>122</v>
      </c>
      <c r="B32" s="373"/>
      <c r="C32" s="373"/>
      <c r="D32" s="373"/>
      <c r="E32" s="373"/>
      <c r="F32" s="374"/>
      <c r="G32" s="373" t="s">
        <v>183</v>
      </c>
      <c r="H32" s="373"/>
      <c r="I32" s="373"/>
      <c r="J32" s="373"/>
      <c r="K32" s="373"/>
      <c r="L32" s="373"/>
      <c r="M32" s="630" t="s">
        <v>471</v>
      </c>
      <c r="N32" s="630"/>
      <c r="O32" s="630"/>
      <c r="P32" s="630"/>
      <c r="Q32" s="630"/>
      <c r="R32" s="630"/>
      <c r="S32" s="615">
        <v>1180</v>
      </c>
      <c r="T32" s="615"/>
      <c r="U32" s="615"/>
      <c r="V32" s="615"/>
      <c r="W32" s="615"/>
      <c r="X32" s="615"/>
      <c r="Y32" s="615">
        <f t="shared" si="0"/>
        <v>10710</v>
      </c>
      <c r="Z32" s="615"/>
      <c r="AA32" s="615"/>
      <c r="AB32" s="615">
        <f t="shared" si="1"/>
        <v>294430</v>
      </c>
      <c r="AC32" s="615"/>
      <c r="AD32" s="615"/>
      <c r="AE32" s="615" t="s">
        <v>468</v>
      </c>
      <c r="AF32" s="615"/>
      <c r="AG32" s="615"/>
      <c r="AH32" s="615" t="s">
        <v>468</v>
      </c>
      <c r="AI32" s="615"/>
      <c r="AJ32" s="615"/>
      <c r="AK32" s="615" t="s">
        <v>468</v>
      </c>
      <c r="AL32" s="615"/>
      <c r="AM32" s="615"/>
      <c r="AN32" s="615" t="s">
        <v>468</v>
      </c>
      <c r="AO32" s="615"/>
      <c r="AP32" s="615"/>
      <c r="AQ32" s="660">
        <v>10560</v>
      </c>
      <c r="AR32" s="660"/>
      <c r="AS32" s="660"/>
      <c r="AT32" s="660">
        <v>268380</v>
      </c>
      <c r="AU32" s="660"/>
      <c r="AV32" s="660"/>
      <c r="AW32" s="660">
        <v>67</v>
      </c>
      <c r="AX32" s="660"/>
      <c r="AY32" s="660"/>
      <c r="AZ32" s="660">
        <v>18700</v>
      </c>
      <c r="BA32" s="660"/>
      <c r="BB32" s="660"/>
      <c r="BC32" s="660">
        <v>83</v>
      </c>
      <c r="BD32" s="660"/>
      <c r="BE32" s="660"/>
      <c r="BF32" s="660">
        <v>7350</v>
      </c>
      <c r="BG32" s="660"/>
      <c r="BH32" s="660"/>
      <c r="BI32" s="107"/>
      <c r="BL32" s="110"/>
      <c r="BM32" s="107"/>
      <c r="BN32" s="107"/>
      <c r="BO32" s="107"/>
      <c r="BP32" s="107"/>
      <c r="BQ32" s="107"/>
      <c r="BR32" s="107"/>
      <c r="BS32" s="107"/>
    </row>
    <row r="33" spans="1:71" s="106" customFormat="1" ht="16.5" customHeight="1">
      <c r="A33" s="373" t="s">
        <v>123</v>
      </c>
      <c r="B33" s="373"/>
      <c r="C33" s="373"/>
      <c r="D33" s="373"/>
      <c r="E33" s="373"/>
      <c r="F33" s="374"/>
      <c r="G33" s="373" t="s">
        <v>184</v>
      </c>
      <c r="H33" s="373"/>
      <c r="I33" s="373"/>
      <c r="J33" s="373"/>
      <c r="K33" s="373"/>
      <c r="L33" s="373"/>
      <c r="M33" s="630" t="s">
        <v>153</v>
      </c>
      <c r="N33" s="630"/>
      <c r="O33" s="630"/>
      <c r="P33" s="630"/>
      <c r="Q33" s="630"/>
      <c r="R33" s="630"/>
      <c r="S33" s="615">
        <v>39</v>
      </c>
      <c r="T33" s="615"/>
      <c r="U33" s="615"/>
      <c r="V33" s="615"/>
      <c r="W33" s="615"/>
      <c r="X33" s="615"/>
      <c r="Y33" s="615">
        <f t="shared" si="0"/>
        <v>12157</v>
      </c>
      <c r="Z33" s="615"/>
      <c r="AA33" s="615"/>
      <c r="AB33" s="615">
        <f t="shared" si="1"/>
        <v>221348</v>
      </c>
      <c r="AC33" s="615"/>
      <c r="AD33" s="615"/>
      <c r="AE33" s="615" t="s">
        <v>468</v>
      </c>
      <c r="AF33" s="615"/>
      <c r="AG33" s="615"/>
      <c r="AH33" s="615" t="s">
        <v>468</v>
      </c>
      <c r="AI33" s="615"/>
      <c r="AJ33" s="615"/>
      <c r="AK33" s="660">
        <v>182</v>
      </c>
      <c r="AL33" s="660"/>
      <c r="AM33" s="660"/>
      <c r="AN33" s="660">
        <v>100050</v>
      </c>
      <c r="AO33" s="660"/>
      <c r="AP33" s="660"/>
      <c r="AQ33" s="660">
        <v>11700</v>
      </c>
      <c r="AR33" s="660"/>
      <c r="AS33" s="660"/>
      <c r="AT33" s="660">
        <v>76050</v>
      </c>
      <c r="AU33" s="660"/>
      <c r="AV33" s="660"/>
      <c r="AW33" s="660">
        <v>240</v>
      </c>
      <c r="AX33" s="660"/>
      <c r="AY33" s="660"/>
      <c r="AZ33" s="660">
        <v>44625</v>
      </c>
      <c r="BA33" s="660"/>
      <c r="BB33" s="660"/>
      <c r="BC33" s="660">
        <v>35</v>
      </c>
      <c r="BD33" s="660"/>
      <c r="BE33" s="660"/>
      <c r="BF33" s="660">
        <v>623</v>
      </c>
      <c r="BG33" s="660"/>
      <c r="BH33" s="660"/>
      <c r="BI33" s="111"/>
      <c r="BJ33" s="111"/>
      <c r="BK33" s="111"/>
      <c r="BL33" s="111"/>
      <c r="BM33" s="107"/>
      <c r="BN33" s="107"/>
      <c r="BO33" s="107"/>
      <c r="BP33" s="107"/>
      <c r="BQ33" s="107"/>
      <c r="BR33" s="107"/>
      <c r="BS33" s="107"/>
    </row>
    <row r="34" spans="1:64" s="106" customFormat="1" ht="16.5" customHeight="1">
      <c r="A34" s="373" t="s">
        <v>124</v>
      </c>
      <c r="B34" s="373"/>
      <c r="C34" s="373"/>
      <c r="D34" s="373"/>
      <c r="E34" s="373"/>
      <c r="F34" s="374"/>
      <c r="G34" s="373" t="s">
        <v>183</v>
      </c>
      <c r="H34" s="373"/>
      <c r="I34" s="373"/>
      <c r="J34" s="373"/>
      <c r="K34" s="373"/>
      <c r="L34" s="373"/>
      <c r="M34" s="630" t="s">
        <v>154</v>
      </c>
      <c r="N34" s="630"/>
      <c r="O34" s="630"/>
      <c r="P34" s="630"/>
      <c r="Q34" s="630"/>
      <c r="R34" s="630"/>
      <c r="S34" s="615">
        <v>1207</v>
      </c>
      <c r="T34" s="615"/>
      <c r="U34" s="615"/>
      <c r="V34" s="615"/>
      <c r="W34" s="615"/>
      <c r="X34" s="615"/>
      <c r="Y34" s="615">
        <f t="shared" si="0"/>
        <v>3903</v>
      </c>
      <c r="Z34" s="615"/>
      <c r="AA34" s="615"/>
      <c r="AB34" s="615">
        <f t="shared" si="1"/>
        <v>882331</v>
      </c>
      <c r="AC34" s="615"/>
      <c r="AD34" s="615"/>
      <c r="AE34" s="615" t="s">
        <v>468</v>
      </c>
      <c r="AF34" s="615"/>
      <c r="AG34" s="615"/>
      <c r="AH34" s="615" t="s">
        <v>468</v>
      </c>
      <c r="AI34" s="615"/>
      <c r="AJ34" s="615"/>
      <c r="AK34" s="660">
        <v>2564</v>
      </c>
      <c r="AL34" s="660"/>
      <c r="AM34" s="660"/>
      <c r="AN34" s="660">
        <v>256481</v>
      </c>
      <c r="AO34" s="660"/>
      <c r="AP34" s="660"/>
      <c r="AQ34" s="660">
        <v>1120</v>
      </c>
      <c r="AR34" s="660"/>
      <c r="AS34" s="660"/>
      <c r="AT34" s="660">
        <v>5600</v>
      </c>
      <c r="AU34" s="660"/>
      <c r="AV34" s="660"/>
      <c r="AW34" s="660" t="s">
        <v>331</v>
      </c>
      <c r="AX34" s="660"/>
      <c r="AY34" s="660"/>
      <c r="AZ34" s="660" t="s">
        <v>331</v>
      </c>
      <c r="BA34" s="660"/>
      <c r="BB34" s="660"/>
      <c r="BC34" s="660">
        <v>219</v>
      </c>
      <c r="BD34" s="660"/>
      <c r="BE34" s="660"/>
      <c r="BF34" s="660">
        <v>620250</v>
      </c>
      <c r="BG34" s="660"/>
      <c r="BH34" s="660"/>
      <c r="BI34" s="111"/>
      <c r="BJ34" s="111"/>
      <c r="BK34" s="111"/>
      <c r="BL34" s="111"/>
    </row>
    <row r="35" spans="1:61" s="106" customFormat="1" ht="16.5" customHeight="1">
      <c r="A35" s="373" t="s">
        <v>125</v>
      </c>
      <c r="B35" s="373"/>
      <c r="C35" s="373"/>
      <c r="D35" s="373"/>
      <c r="E35" s="373"/>
      <c r="F35" s="374"/>
      <c r="G35" s="373" t="s">
        <v>183</v>
      </c>
      <c r="H35" s="373"/>
      <c r="I35" s="373"/>
      <c r="J35" s="373"/>
      <c r="K35" s="373"/>
      <c r="L35" s="373"/>
      <c r="M35" s="630" t="s">
        <v>186</v>
      </c>
      <c r="N35" s="630"/>
      <c r="O35" s="630"/>
      <c r="P35" s="630"/>
      <c r="Q35" s="630"/>
      <c r="R35" s="630"/>
      <c r="S35" s="615">
        <v>518</v>
      </c>
      <c r="T35" s="615"/>
      <c r="U35" s="615"/>
      <c r="V35" s="615"/>
      <c r="W35" s="615"/>
      <c r="X35" s="615"/>
      <c r="Y35" s="615">
        <f t="shared" si="0"/>
        <v>36652</v>
      </c>
      <c r="Z35" s="615"/>
      <c r="AA35" s="615"/>
      <c r="AB35" s="615">
        <f t="shared" si="1"/>
        <v>2228450</v>
      </c>
      <c r="AC35" s="615"/>
      <c r="AD35" s="615"/>
      <c r="AE35" s="615" t="s">
        <v>468</v>
      </c>
      <c r="AF35" s="615"/>
      <c r="AG35" s="615"/>
      <c r="AH35" s="615" t="s">
        <v>468</v>
      </c>
      <c r="AI35" s="615"/>
      <c r="AJ35" s="615"/>
      <c r="AK35" s="660">
        <v>1102</v>
      </c>
      <c r="AL35" s="660"/>
      <c r="AM35" s="660"/>
      <c r="AN35" s="660">
        <v>102150</v>
      </c>
      <c r="AO35" s="660"/>
      <c r="AP35" s="660"/>
      <c r="AQ35" s="660">
        <v>30500</v>
      </c>
      <c r="AR35" s="660"/>
      <c r="AS35" s="660"/>
      <c r="AT35" s="660">
        <v>1832500</v>
      </c>
      <c r="AU35" s="660"/>
      <c r="AV35" s="660"/>
      <c r="AW35" s="660">
        <v>2500</v>
      </c>
      <c r="AX35" s="660"/>
      <c r="AY35" s="660"/>
      <c r="AZ35" s="660">
        <v>175300</v>
      </c>
      <c r="BA35" s="660"/>
      <c r="BB35" s="660"/>
      <c r="BC35" s="660">
        <v>2550</v>
      </c>
      <c r="BD35" s="660"/>
      <c r="BE35" s="660"/>
      <c r="BF35" s="660">
        <v>118500</v>
      </c>
      <c r="BG35" s="660"/>
      <c r="BH35" s="660"/>
      <c r="BI35" s="107"/>
    </row>
    <row r="36" spans="1:61" s="106" customFormat="1" ht="16.5" customHeight="1">
      <c r="A36" s="373" t="s">
        <v>126</v>
      </c>
      <c r="B36" s="373"/>
      <c r="C36" s="373"/>
      <c r="D36" s="373"/>
      <c r="E36" s="373"/>
      <c r="F36" s="374"/>
      <c r="G36" s="373" t="s">
        <v>183</v>
      </c>
      <c r="H36" s="373"/>
      <c r="I36" s="373"/>
      <c r="J36" s="373"/>
      <c r="K36" s="373"/>
      <c r="L36" s="373"/>
      <c r="M36" s="630" t="s">
        <v>187</v>
      </c>
      <c r="N36" s="630"/>
      <c r="O36" s="630"/>
      <c r="P36" s="630"/>
      <c r="Q36" s="630"/>
      <c r="R36" s="630"/>
      <c r="S36" s="615">
        <v>162</v>
      </c>
      <c r="T36" s="615"/>
      <c r="U36" s="615"/>
      <c r="V36" s="615"/>
      <c r="W36" s="615"/>
      <c r="X36" s="615"/>
      <c r="Y36" s="615">
        <f t="shared" si="0"/>
        <v>18111</v>
      </c>
      <c r="Z36" s="615"/>
      <c r="AA36" s="615"/>
      <c r="AB36" s="615">
        <f t="shared" si="1"/>
        <v>332522</v>
      </c>
      <c r="AC36" s="615"/>
      <c r="AD36" s="615"/>
      <c r="AE36" s="615" t="s">
        <v>468</v>
      </c>
      <c r="AF36" s="615"/>
      <c r="AG36" s="615"/>
      <c r="AH36" s="615" t="s">
        <v>468</v>
      </c>
      <c r="AI36" s="615"/>
      <c r="AJ36" s="615"/>
      <c r="AK36" s="660">
        <v>1862</v>
      </c>
      <c r="AL36" s="660"/>
      <c r="AM36" s="660"/>
      <c r="AN36" s="660">
        <v>107610</v>
      </c>
      <c r="AO36" s="660"/>
      <c r="AP36" s="660"/>
      <c r="AQ36" s="660">
        <v>16223</v>
      </c>
      <c r="AR36" s="660"/>
      <c r="AS36" s="660"/>
      <c r="AT36" s="660">
        <v>219212</v>
      </c>
      <c r="AU36" s="660"/>
      <c r="AV36" s="660"/>
      <c r="AW36" s="660" t="s">
        <v>331</v>
      </c>
      <c r="AX36" s="660"/>
      <c r="AY36" s="660"/>
      <c r="AZ36" s="660" t="s">
        <v>331</v>
      </c>
      <c r="BA36" s="660"/>
      <c r="BB36" s="660"/>
      <c r="BC36" s="660">
        <v>26</v>
      </c>
      <c r="BD36" s="660"/>
      <c r="BE36" s="660"/>
      <c r="BF36" s="660">
        <v>5700</v>
      </c>
      <c r="BG36" s="660"/>
      <c r="BH36" s="660"/>
      <c r="BI36" s="107"/>
    </row>
    <row r="37" spans="1:60" s="106" customFormat="1" ht="16.5" customHeight="1">
      <c r="A37" s="373" t="s">
        <v>127</v>
      </c>
      <c r="B37" s="373"/>
      <c r="C37" s="373"/>
      <c r="D37" s="373"/>
      <c r="E37" s="373"/>
      <c r="F37" s="374"/>
      <c r="G37" s="373" t="s">
        <v>183</v>
      </c>
      <c r="H37" s="373"/>
      <c r="I37" s="373"/>
      <c r="J37" s="373"/>
      <c r="K37" s="373"/>
      <c r="L37" s="373"/>
      <c r="M37" s="630" t="s">
        <v>188</v>
      </c>
      <c r="N37" s="630"/>
      <c r="O37" s="630"/>
      <c r="P37" s="630"/>
      <c r="Q37" s="630"/>
      <c r="R37" s="630"/>
      <c r="S37" s="615">
        <v>999</v>
      </c>
      <c r="T37" s="615"/>
      <c r="U37" s="615"/>
      <c r="V37" s="615"/>
      <c r="W37" s="615"/>
      <c r="X37" s="615"/>
      <c r="Y37" s="615">
        <f t="shared" si="0"/>
        <v>6061</v>
      </c>
      <c r="Z37" s="615"/>
      <c r="AA37" s="615"/>
      <c r="AB37" s="615">
        <f t="shared" si="1"/>
        <v>129043</v>
      </c>
      <c r="AC37" s="615"/>
      <c r="AD37" s="615"/>
      <c r="AE37" s="615" t="s">
        <v>468</v>
      </c>
      <c r="AF37" s="615"/>
      <c r="AG37" s="615"/>
      <c r="AH37" s="615" t="s">
        <v>468</v>
      </c>
      <c r="AI37" s="615"/>
      <c r="AJ37" s="615"/>
      <c r="AK37" s="660">
        <v>6039</v>
      </c>
      <c r="AL37" s="660"/>
      <c r="AM37" s="660"/>
      <c r="AN37" s="660">
        <v>122808</v>
      </c>
      <c r="AO37" s="660"/>
      <c r="AP37" s="660"/>
      <c r="AQ37" s="615" t="s">
        <v>468</v>
      </c>
      <c r="AR37" s="615"/>
      <c r="AS37" s="615"/>
      <c r="AT37" s="615" t="s">
        <v>468</v>
      </c>
      <c r="AU37" s="615"/>
      <c r="AV37" s="615"/>
      <c r="AW37" s="660">
        <v>22</v>
      </c>
      <c r="AX37" s="660"/>
      <c r="AY37" s="660"/>
      <c r="AZ37" s="660">
        <v>6235</v>
      </c>
      <c r="BA37" s="660"/>
      <c r="BB37" s="660"/>
      <c r="BC37" s="660" t="s">
        <v>331</v>
      </c>
      <c r="BD37" s="660"/>
      <c r="BE37" s="660"/>
      <c r="BF37" s="660" t="s">
        <v>331</v>
      </c>
      <c r="BG37" s="660"/>
      <c r="BH37" s="660"/>
    </row>
    <row r="38" spans="1:62" s="106" customFormat="1" ht="16.5" customHeight="1">
      <c r="A38" s="373" t="s">
        <v>128</v>
      </c>
      <c r="B38" s="373"/>
      <c r="C38" s="373"/>
      <c r="D38" s="373"/>
      <c r="E38" s="373"/>
      <c r="F38" s="374"/>
      <c r="G38" s="373" t="s">
        <v>183</v>
      </c>
      <c r="H38" s="373"/>
      <c r="I38" s="373"/>
      <c r="J38" s="373"/>
      <c r="K38" s="373"/>
      <c r="L38" s="373"/>
      <c r="M38" s="630" t="s">
        <v>151</v>
      </c>
      <c r="N38" s="630"/>
      <c r="O38" s="630"/>
      <c r="P38" s="630"/>
      <c r="Q38" s="630"/>
      <c r="R38" s="630"/>
      <c r="S38" s="615" t="s">
        <v>331</v>
      </c>
      <c r="T38" s="615"/>
      <c r="U38" s="615"/>
      <c r="V38" s="615"/>
      <c r="W38" s="615"/>
      <c r="X38" s="615"/>
      <c r="Y38" s="615">
        <f t="shared" si="0"/>
        <v>348</v>
      </c>
      <c r="Z38" s="615"/>
      <c r="AA38" s="615"/>
      <c r="AB38" s="615">
        <f t="shared" si="1"/>
        <v>11578</v>
      </c>
      <c r="AC38" s="615"/>
      <c r="AD38" s="615"/>
      <c r="AE38" s="615" t="s">
        <v>468</v>
      </c>
      <c r="AF38" s="615"/>
      <c r="AG38" s="615"/>
      <c r="AH38" s="615" t="s">
        <v>468</v>
      </c>
      <c r="AI38" s="615"/>
      <c r="AJ38" s="615"/>
      <c r="AK38" s="660">
        <v>130</v>
      </c>
      <c r="AL38" s="660"/>
      <c r="AM38" s="660"/>
      <c r="AN38" s="660">
        <v>4810</v>
      </c>
      <c r="AO38" s="660"/>
      <c r="AP38" s="660"/>
      <c r="AQ38" s="660">
        <v>176</v>
      </c>
      <c r="AR38" s="660"/>
      <c r="AS38" s="660"/>
      <c r="AT38" s="660">
        <v>1056</v>
      </c>
      <c r="AU38" s="660"/>
      <c r="AV38" s="660"/>
      <c r="AW38" s="660" t="s">
        <v>331</v>
      </c>
      <c r="AX38" s="660"/>
      <c r="AY38" s="660"/>
      <c r="AZ38" s="660" t="s">
        <v>331</v>
      </c>
      <c r="BA38" s="660"/>
      <c r="BB38" s="660"/>
      <c r="BC38" s="660">
        <v>42</v>
      </c>
      <c r="BD38" s="660"/>
      <c r="BE38" s="660"/>
      <c r="BF38" s="660">
        <v>5712</v>
      </c>
      <c r="BG38" s="660"/>
      <c r="BH38" s="660"/>
      <c r="BI38" s="105"/>
      <c r="BJ38" s="105"/>
    </row>
    <row r="39" spans="1:62" s="106" customFormat="1" ht="16.5" customHeight="1">
      <c r="A39" s="417"/>
      <c r="B39" s="417"/>
      <c r="C39" s="417"/>
      <c r="D39" s="417"/>
      <c r="E39" s="417"/>
      <c r="F39" s="659"/>
      <c r="G39" s="412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9"/>
      <c r="AF39" s="619"/>
      <c r="AG39" s="619"/>
      <c r="AH39" s="620"/>
      <c r="AI39" s="620"/>
      <c r="AJ39" s="620"/>
      <c r="AK39" s="620"/>
      <c r="AL39" s="620"/>
      <c r="AM39" s="620"/>
      <c r="AN39" s="620"/>
      <c r="AO39" s="620"/>
      <c r="AP39" s="620"/>
      <c r="AQ39" s="620"/>
      <c r="AR39" s="620"/>
      <c r="AS39" s="620"/>
      <c r="AT39" s="620"/>
      <c r="AU39" s="620"/>
      <c r="AV39" s="620"/>
      <c r="AW39" s="620"/>
      <c r="AX39" s="620"/>
      <c r="AY39" s="620"/>
      <c r="AZ39" s="620"/>
      <c r="BA39" s="620"/>
      <c r="BB39" s="620"/>
      <c r="BC39" s="620"/>
      <c r="BD39" s="620"/>
      <c r="BE39" s="620"/>
      <c r="BF39" s="620"/>
      <c r="BG39" s="620"/>
      <c r="BH39" s="620"/>
      <c r="BI39" s="105"/>
      <c r="BJ39" s="115"/>
    </row>
    <row r="40" spans="1:48" s="106" customFormat="1" ht="16.5" customHeight="1">
      <c r="A40" s="27" t="s">
        <v>114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</row>
    <row r="41" spans="1:48" s="106" customFormat="1" ht="16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</row>
    <row r="42" spans="1:48" s="106" customFormat="1" ht="16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106" customFormat="1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</row>
    <row r="44" spans="1:60" s="106" customFormat="1" ht="16.5" customHeight="1">
      <c r="A44" s="705" t="s">
        <v>452</v>
      </c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5"/>
      <c r="AM44" s="705"/>
      <c r="AN44" s="705"/>
      <c r="AO44" s="705"/>
      <c r="AP44" s="705"/>
      <c r="AQ44" s="705"/>
      <c r="AR44" s="705"/>
      <c r="AS44" s="705"/>
      <c r="AT44" s="705"/>
      <c r="AU44" s="705"/>
      <c r="AV44" s="705"/>
      <c r="AW44" s="705"/>
      <c r="AX44" s="705"/>
      <c r="AY44" s="705"/>
      <c r="AZ44" s="705"/>
      <c r="BA44" s="705"/>
      <c r="BB44" s="705"/>
      <c r="BC44" s="705"/>
      <c r="BD44" s="705"/>
      <c r="BE44" s="705"/>
      <c r="BF44" s="705"/>
      <c r="BG44" s="705"/>
      <c r="BH44" s="705"/>
    </row>
    <row r="45" spans="1:60" s="106" customFormat="1" ht="14.25" customHeight="1" thickBo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61" s="106" customFormat="1" ht="16.5" customHeight="1">
      <c r="A46" s="399" t="s">
        <v>467</v>
      </c>
      <c r="B46" s="623"/>
      <c r="C46" s="623"/>
      <c r="D46" s="623"/>
      <c r="E46" s="623"/>
      <c r="F46" s="623"/>
      <c r="G46" s="397" t="s">
        <v>450</v>
      </c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6"/>
      <c r="Y46" s="702" t="s">
        <v>451</v>
      </c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702"/>
      <c r="AL46" s="702"/>
      <c r="AM46" s="702"/>
      <c r="AN46" s="702"/>
      <c r="AO46" s="702"/>
      <c r="AP46" s="702"/>
      <c r="AQ46" s="701" t="s">
        <v>269</v>
      </c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2"/>
      <c r="BE46" s="702"/>
      <c r="BF46" s="702"/>
      <c r="BG46" s="702"/>
      <c r="BH46" s="702"/>
      <c r="BI46" s="107"/>
    </row>
    <row r="47" spans="1:61" s="106" customFormat="1" ht="16.5" customHeight="1">
      <c r="A47" s="415"/>
      <c r="B47" s="413"/>
      <c r="C47" s="413"/>
      <c r="D47" s="413"/>
      <c r="E47" s="413"/>
      <c r="F47" s="413"/>
      <c r="G47" s="414" t="s">
        <v>448</v>
      </c>
      <c r="H47" s="699"/>
      <c r="I47" s="699"/>
      <c r="J47" s="699"/>
      <c r="K47" s="699"/>
      <c r="L47" s="699"/>
      <c r="M47" s="699"/>
      <c r="N47" s="699"/>
      <c r="O47" s="700"/>
      <c r="P47" s="414" t="s">
        <v>449</v>
      </c>
      <c r="Q47" s="699"/>
      <c r="R47" s="699"/>
      <c r="S47" s="699"/>
      <c r="T47" s="699"/>
      <c r="U47" s="699"/>
      <c r="V47" s="699"/>
      <c r="W47" s="699"/>
      <c r="X47" s="700"/>
      <c r="Y47" s="414" t="s">
        <v>448</v>
      </c>
      <c r="Z47" s="699"/>
      <c r="AA47" s="699"/>
      <c r="AB47" s="699"/>
      <c r="AC47" s="699"/>
      <c r="AD47" s="699"/>
      <c r="AE47" s="699"/>
      <c r="AF47" s="699"/>
      <c r="AG47" s="700"/>
      <c r="AH47" s="414" t="s">
        <v>449</v>
      </c>
      <c r="AI47" s="699"/>
      <c r="AJ47" s="699"/>
      <c r="AK47" s="699"/>
      <c r="AL47" s="699"/>
      <c r="AM47" s="699"/>
      <c r="AN47" s="699"/>
      <c r="AO47" s="699"/>
      <c r="AP47" s="700"/>
      <c r="AQ47" s="414" t="s">
        <v>448</v>
      </c>
      <c r="AR47" s="699"/>
      <c r="AS47" s="699"/>
      <c r="AT47" s="699"/>
      <c r="AU47" s="699"/>
      <c r="AV47" s="699"/>
      <c r="AW47" s="699"/>
      <c r="AX47" s="699"/>
      <c r="AY47" s="700"/>
      <c r="AZ47" s="414" t="s">
        <v>449</v>
      </c>
      <c r="BA47" s="699"/>
      <c r="BB47" s="699"/>
      <c r="BC47" s="699"/>
      <c r="BD47" s="699"/>
      <c r="BE47" s="699"/>
      <c r="BF47" s="699"/>
      <c r="BG47" s="699"/>
      <c r="BH47" s="699"/>
      <c r="BI47" s="107"/>
    </row>
    <row r="48" spans="1:61" s="106" customFormat="1" ht="16.5" customHeight="1">
      <c r="A48" s="415"/>
      <c r="B48" s="413"/>
      <c r="C48" s="413"/>
      <c r="D48" s="413"/>
      <c r="E48" s="413"/>
      <c r="F48" s="413"/>
      <c r="G48" s="414" t="s">
        <v>447</v>
      </c>
      <c r="H48" s="699"/>
      <c r="I48" s="699"/>
      <c r="J48" s="700"/>
      <c r="K48" s="414" t="s">
        <v>129</v>
      </c>
      <c r="L48" s="416"/>
      <c r="M48" s="416"/>
      <c r="N48" s="416"/>
      <c r="O48" s="415"/>
      <c r="P48" s="414" t="s">
        <v>447</v>
      </c>
      <c r="Q48" s="699"/>
      <c r="R48" s="699"/>
      <c r="S48" s="700"/>
      <c r="T48" s="414" t="s">
        <v>129</v>
      </c>
      <c r="U48" s="416"/>
      <c r="V48" s="416"/>
      <c r="W48" s="416"/>
      <c r="X48" s="415"/>
      <c r="Y48" s="414" t="s">
        <v>447</v>
      </c>
      <c r="Z48" s="699"/>
      <c r="AA48" s="699"/>
      <c r="AB48" s="700"/>
      <c r="AC48" s="414" t="s">
        <v>129</v>
      </c>
      <c r="AD48" s="416"/>
      <c r="AE48" s="416"/>
      <c r="AF48" s="416"/>
      <c r="AG48" s="415"/>
      <c r="AH48" s="414" t="s">
        <v>447</v>
      </c>
      <c r="AI48" s="699"/>
      <c r="AJ48" s="699"/>
      <c r="AK48" s="700"/>
      <c r="AL48" s="414" t="s">
        <v>129</v>
      </c>
      <c r="AM48" s="416"/>
      <c r="AN48" s="416"/>
      <c r="AO48" s="416"/>
      <c r="AP48" s="415"/>
      <c r="AQ48" s="414" t="s">
        <v>447</v>
      </c>
      <c r="AR48" s="699"/>
      <c r="AS48" s="699"/>
      <c r="AT48" s="700"/>
      <c r="AU48" s="414" t="s">
        <v>129</v>
      </c>
      <c r="AV48" s="416"/>
      <c r="AW48" s="416"/>
      <c r="AX48" s="416"/>
      <c r="AY48" s="415"/>
      <c r="AZ48" s="414" t="s">
        <v>447</v>
      </c>
      <c r="BA48" s="699"/>
      <c r="BB48" s="699"/>
      <c r="BC48" s="700"/>
      <c r="BD48" s="414" t="s">
        <v>129</v>
      </c>
      <c r="BE48" s="416"/>
      <c r="BF48" s="416"/>
      <c r="BG48" s="416"/>
      <c r="BH48" s="416"/>
      <c r="BI48" s="107"/>
    </row>
    <row r="49" spans="1:61" s="106" customFormat="1" ht="16.5" customHeight="1">
      <c r="A49" s="406" t="s">
        <v>82</v>
      </c>
      <c r="B49" s="406"/>
      <c r="C49" s="406"/>
      <c r="D49" s="406"/>
      <c r="E49" s="406"/>
      <c r="F49" s="407"/>
      <c r="G49" s="614">
        <f>SUM(G51:J52)</f>
        <v>233</v>
      </c>
      <c r="H49" s="612"/>
      <c r="I49" s="612"/>
      <c r="J49" s="612"/>
      <c r="K49" s="612">
        <f>SUM(K51:O52)</f>
        <v>35180</v>
      </c>
      <c r="L49" s="612"/>
      <c r="M49" s="612"/>
      <c r="N49" s="612"/>
      <c r="O49" s="612"/>
      <c r="P49" s="612">
        <f>SUM(P51:S52)</f>
        <v>85</v>
      </c>
      <c r="Q49" s="612"/>
      <c r="R49" s="612"/>
      <c r="S49" s="612"/>
      <c r="T49" s="612">
        <f>SUM(T51:X52)</f>
        <v>2597</v>
      </c>
      <c r="U49" s="612"/>
      <c r="V49" s="612"/>
      <c r="W49" s="612"/>
      <c r="X49" s="612"/>
      <c r="Y49" s="612">
        <v>14</v>
      </c>
      <c r="Z49" s="613"/>
      <c r="AA49" s="613"/>
      <c r="AB49" s="613"/>
      <c r="AC49" s="612">
        <v>189</v>
      </c>
      <c r="AD49" s="612"/>
      <c r="AE49" s="612"/>
      <c r="AF49" s="612"/>
      <c r="AG49" s="612"/>
      <c r="AH49" s="612">
        <v>19</v>
      </c>
      <c r="AI49" s="613"/>
      <c r="AJ49" s="613"/>
      <c r="AK49" s="613"/>
      <c r="AL49" s="612">
        <v>318</v>
      </c>
      <c r="AM49" s="612"/>
      <c r="AN49" s="612"/>
      <c r="AO49" s="612"/>
      <c r="AP49" s="612"/>
      <c r="AQ49" s="612">
        <v>219</v>
      </c>
      <c r="AR49" s="613"/>
      <c r="AS49" s="613"/>
      <c r="AT49" s="613"/>
      <c r="AU49" s="612">
        <v>34991</v>
      </c>
      <c r="AV49" s="612"/>
      <c r="AW49" s="612"/>
      <c r="AX49" s="612"/>
      <c r="AY49" s="612"/>
      <c r="AZ49" s="612">
        <v>66</v>
      </c>
      <c r="BA49" s="613"/>
      <c r="BB49" s="613"/>
      <c r="BC49" s="613"/>
      <c r="BD49" s="612">
        <v>2279</v>
      </c>
      <c r="BE49" s="612"/>
      <c r="BF49" s="612"/>
      <c r="BG49" s="612"/>
      <c r="BH49" s="612"/>
      <c r="BI49" s="107"/>
    </row>
    <row r="50" spans="1:61" s="106" customFormat="1" ht="16.5" customHeight="1">
      <c r="A50" s="655"/>
      <c r="B50" s="655"/>
      <c r="C50" s="655"/>
      <c r="D50" s="655"/>
      <c r="E50" s="655"/>
      <c r="F50" s="656"/>
      <c r="G50" s="611"/>
      <c r="H50" s="609"/>
      <c r="I50" s="609"/>
      <c r="J50" s="609"/>
      <c r="K50" s="608"/>
      <c r="L50" s="608"/>
      <c r="M50" s="608"/>
      <c r="N50" s="608"/>
      <c r="O50" s="608"/>
      <c r="P50" s="608"/>
      <c r="Q50" s="609"/>
      <c r="R50" s="609"/>
      <c r="S50" s="609"/>
      <c r="T50" s="608"/>
      <c r="U50" s="608"/>
      <c r="V50" s="608"/>
      <c r="W50" s="608"/>
      <c r="X50" s="608"/>
      <c r="Y50" s="608"/>
      <c r="Z50" s="609"/>
      <c r="AA50" s="609"/>
      <c r="AB50" s="609"/>
      <c r="AC50" s="608"/>
      <c r="AD50" s="608"/>
      <c r="AE50" s="608"/>
      <c r="AF50" s="608"/>
      <c r="AG50" s="608"/>
      <c r="AH50" s="608"/>
      <c r="AI50" s="609"/>
      <c r="AJ50" s="609"/>
      <c r="AK50" s="609"/>
      <c r="AL50" s="608" t="s">
        <v>354</v>
      </c>
      <c r="AM50" s="608"/>
      <c r="AN50" s="608"/>
      <c r="AO50" s="608"/>
      <c r="AP50" s="608"/>
      <c r="AQ50" s="608"/>
      <c r="AR50" s="609"/>
      <c r="AS50" s="609"/>
      <c r="AT50" s="609"/>
      <c r="AU50" s="608"/>
      <c r="AV50" s="608"/>
      <c r="AW50" s="608"/>
      <c r="AX50" s="608"/>
      <c r="AY50" s="608"/>
      <c r="AZ50" s="608"/>
      <c r="BA50" s="609"/>
      <c r="BB50" s="609"/>
      <c r="BC50" s="609"/>
      <c r="BD50" s="608"/>
      <c r="BE50" s="608"/>
      <c r="BF50" s="608"/>
      <c r="BG50" s="608"/>
      <c r="BH50" s="608"/>
      <c r="BI50" s="107"/>
    </row>
    <row r="51" spans="1:61" s="106" customFormat="1" ht="16.5" customHeight="1">
      <c r="A51" s="369" t="s">
        <v>130</v>
      </c>
      <c r="B51" s="369"/>
      <c r="C51" s="369"/>
      <c r="D51" s="369"/>
      <c r="E51" s="369"/>
      <c r="F51" s="370"/>
      <c r="G51" s="611">
        <v>233</v>
      </c>
      <c r="H51" s="609"/>
      <c r="I51" s="609"/>
      <c r="J51" s="609"/>
      <c r="K51" s="608">
        <v>35180</v>
      </c>
      <c r="L51" s="608"/>
      <c r="M51" s="608"/>
      <c r="N51" s="608"/>
      <c r="O51" s="608"/>
      <c r="P51" s="608">
        <v>84</v>
      </c>
      <c r="Q51" s="609"/>
      <c r="R51" s="609"/>
      <c r="S51" s="609"/>
      <c r="T51" s="608">
        <v>2578</v>
      </c>
      <c r="U51" s="608"/>
      <c r="V51" s="608"/>
      <c r="W51" s="608"/>
      <c r="X51" s="608"/>
      <c r="Y51" s="608">
        <v>14</v>
      </c>
      <c r="Z51" s="609"/>
      <c r="AA51" s="609"/>
      <c r="AB51" s="609"/>
      <c r="AC51" s="608">
        <v>189</v>
      </c>
      <c r="AD51" s="608"/>
      <c r="AE51" s="608"/>
      <c r="AF51" s="608"/>
      <c r="AG51" s="608"/>
      <c r="AH51" s="608">
        <v>18</v>
      </c>
      <c r="AI51" s="609"/>
      <c r="AJ51" s="609"/>
      <c r="AK51" s="609"/>
      <c r="AL51" s="608">
        <v>299</v>
      </c>
      <c r="AM51" s="608"/>
      <c r="AN51" s="608"/>
      <c r="AO51" s="608"/>
      <c r="AP51" s="608"/>
      <c r="AQ51" s="608">
        <v>219</v>
      </c>
      <c r="AR51" s="609"/>
      <c r="AS51" s="609"/>
      <c r="AT51" s="609"/>
      <c r="AU51" s="608">
        <v>34991</v>
      </c>
      <c r="AV51" s="608"/>
      <c r="AW51" s="608"/>
      <c r="AX51" s="608"/>
      <c r="AY51" s="608"/>
      <c r="AZ51" s="608">
        <v>66</v>
      </c>
      <c r="BA51" s="609"/>
      <c r="BB51" s="609"/>
      <c r="BC51" s="609"/>
      <c r="BD51" s="608">
        <v>2279</v>
      </c>
      <c r="BE51" s="608"/>
      <c r="BF51" s="608"/>
      <c r="BG51" s="608"/>
      <c r="BH51" s="608"/>
      <c r="BI51" s="107"/>
    </row>
    <row r="52" spans="1:61" ht="16.5" customHeight="1">
      <c r="A52" s="371" t="s">
        <v>131</v>
      </c>
      <c r="B52" s="371"/>
      <c r="C52" s="371"/>
      <c r="D52" s="371"/>
      <c r="E52" s="371"/>
      <c r="F52" s="372"/>
      <c r="G52" s="610" t="s">
        <v>331</v>
      </c>
      <c r="H52" s="607"/>
      <c r="I52" s="607"/>
      <c r="J52" s="607"/>
      <c r="K52" s="606" t="s">
        <v>469</v>
      </c>
      <c r="L52" s="606"/>
      <c r="M52" s="606"/>
      <c r="N52" s="606"/>
      <c r="O52" s="606"/>
      <c r="P52" s="606">
        <v>1</v>
      </c>
      <c r="Q52" s="607"/>
      <c r="R52" s="607"/>
      <c r="S52" s="607"/>
      <c r="T52" s="606">
        <v>19</v>
      </c>
      <c r="U52" s="606"/>
      <c r="V52" s="606"/>
      <c r="W52" s="606"/>
      <c r="X52" s="606"/>
      <c r="Y52" s="606" t="s">
        <v>468</v>
      </c>
      <c r="Z52" s="607"/>
      <c r="AA52" s="607"/>
      <c r="AB52" s="607"/>
      <c r="AC52" s="606" t="s">
        <v>331</v>
      </c>
      <c r="AD52" s="606"/>
      <c r="AE52" s="606"/>
      <c r="AF52" s="606"/>
      <c r="AG52" s="606"/>
      <c r="AH52" s="606">
        <v>1</v>
      </c>
      <c r="AI52" s="607"/>
      <c r="AJ52" s="607"/>
      <c r="AK52" s="607"/>
      <c r="AL52" s="606">
        <v>19</v>
      </c>
      <c r="AM52" s="606"/>
      <c r="AN52" s="606"/>
      <c r="AO52" s="606"/>
      <c r="AP52" s="606"/>
      <c r="AQ52" s="606" t="s">
        <v>331</v>
      </c>
      <c r="AR52" s="607"/>
      <c r="AS52" s="607"/>
      <c r="AT52" s="607"/>
      <c r="AU52" s="606" t="s">
        <v>331</v>
      </c>
      <c r="AV52" s="606"/>
      <c r="AW52" s="606"/>
      <c r="AX52" s="606"/>
      <c r="AY52" s="606"/>
      <c r="AZ52" s="606" t="s">
        <v>331</v>
      </c>
      <c r="BA52" s="607"/>
      <c r="BB52" s="607"/>
      <c r="BC52" s="607"/>
      <c r="BD52" s="606" t="s">
        <v>331</v>
      </c>
      <c r="BE52" s="606"/>
      <c r="BF52" s="606"/>
      <c r="BG52" s="606"/>
      <c r="BH52" s="606"/>
      <c r="BI52" s="5"/>
    </row>
    <row r="53" spans="1:61" ht="16.5" customHeight="1">
      <c r="A53" s="27" t="s">
        <v>273</v>
      </c>
      <c r="BI53" s="5"/>
    </row>
    <row r="54" ht="16.5" customHeight="1">
      <c r="BI54" s="5"/>
    </row>
    <row r="55" ht="16.5" customHeight="1">
      <c r="BI55" s="5"/>
    </row>
    <row r="56" ht="16.5" customHeight="1"/>
    <row r="57" spans="1:58" ht="16.5" customHeight="1">
      <c r="A57" s="705" t="s">
        <v>470</v>
      </c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05"/>
      <c r="AN57" s="705"/>
      <c r="AO57" s="705"/>
      <c r="AP57" s="705"/>
      <c r="AQ57" s="705"/>
      <c r="AR57" s="705"/>
      <c r="AS57" s="705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705"/>
      <c r="BF57" s="705"/>
    </row>
    <row r="58" spans="1:59" ht="16.5" customHeight="1" thickBo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4"/>
      <c r="BA58" s="5"/>
      <c r="BB58" s="5"/>
      <c r="BC58" s="12"/>
      <c r="BD58" s="12"/>
      <c r="BE58" s="12"/>
      <c r="BF58" s="253" t="s">
        <v>433</v>
      </c>
      <c r="BG58" s="5"/>
    </row>
    <row r="59" spans="1:59" ht="16.5" customHeight="1">
      <c r="A59" s="399" t="s">
        <v>453</v>
      </c>
      <c r="B59" s="623"/>
      <c r="C59" s="623"/>
      <c r="D59" s="623"/>
      <c r="E59" s="623"/>
      <c r="F59" s="623"/>
      <c r="G59" s="382" t="s">
        <v>454</v>
      </c>
      <c r="H59" s="419"/>
      <c r="I59" s="419"/>
      <c r="J59" s="419"/>
      <c r="K59" s="419" t="s">
        <v>456</v>
      </c>
      <c r="L59" s="419"/>
      <c r="M59" s="419"/>
      <c r="N59" s="419"/>
      <c r="O59" s="419" t="s">
        <v>455</v>
      </c>
      <c r="P59" s="419"/>
      <c r="Q59" s="419"/>
      <c r="R59" s="419"/>
      <c r="S59" s="419" t="s">
        <v>457</v>
      </c>
      <c r="T59" s="419"/>
      <c r="U59" s="419"/>
      <c r="V59" s="419"/>
      <c r="W59" s="419" t="s">
        <v>458</v>
      </c>
      <c r="X59" s="419"/>
      <c r="Y59" s="419"/>
      <c r="Z59" s="419"/>
      <c r="AA59" s="623" t="s">
        <v>459</v>
      </c>
      <c r="AB59" s="623"/>
      <c r="AC59" s="623"/>
      <c r="AD59" s="623"/>
      <c r="AE59" s="382" t="s">
        <v>460</v>
      </c>
      <c r="AF59" s="419"/>
      <c r="AG59" s="419"/>
      <c r="AH59" s="419"/>
      <c r="AI59" s="382" t="s">
        <v>461</v>
      </c>
      <c r="AJ59" s="419"/>
      <c r="AK59" s="419"/>
      <c r="AL59" s="419"/>
      <c r="AM59" s="382" t="s">
        <v>462</v>
      </c>
      <c r="AN59" s="419"/>
      <c r="AO59" s="419"/>
      <c r="AP59" s="419"/>
      <c r="AQ59" s="382" t="s">
        <v>463</v>
      </c>
      <c r="AR59" s="419"/>
      <c r="AS59" s="419"/>
      <c r="AT59" s="419"/>
      <c r="AU59" s="382" t="s">
        <v>464</v>
      </c>
      <c r="AV59" s="419"/>
      <c r="AW59" s="419"/>
      <c r="AX59" s="419"/>
      <c r="AY59" s="623" t="s">
        <v>465</v>
      </c>
      <c r="AZ59" s="623"/>
      <c r="BA59" s="623"/>
      <c r="BB59" s="623"/>
      <c r="BC59" s="382" t="s">
        <v>466</v>
      </c>
      <c r="BD59" s="419"/>
      <c r="BE59" s="419"/>
      <c r="BF59" s="528"/>
      <c r="BG59" s="5"/>
    </row>
    <row r="60" spans="1:58" ht="16.5" customHeight="1">
      <c r="A60" s="369" t="s">
        <v>132</v>
      </c>
      <c r="B60" s="369"/>
      <c r="C60" s="369"/>
      <c r="D60" s="369"/>
      <c r="E60" s="369"/>
      <c r="F60" s="370"/>
      <c r="G60" s="626">
        <f>SUM(K60:BF60)</f>
        <v>710007</v>
      </c>
      <c r="H60" s="627"/>
      <c r="I60" s="627"/>
      <c r="J60" s="627"/>
      <c r="K60" s="621">
        <v>34141</v>
      </c>
      <c r="L60" s="621"/>
      <c r="M60" s="621"/>
      <c r="N60" s="621"/>
      <c r="O60" s="621">
        <v>36162</v>
      </c>
      <c r="P60" s="621"/>
      <c r="Q60" s="621"/>
      <c r="R60" s="621"/>
      <c r="S60" s="621">
        <v>42451</v>
      </c>
      <c r="T60" s="621"/>
      <c r="U60" s="621"/>
      <c r="V60" s="621"/>
      <c r="W60" s="621">
        <v>51136</v>
      </c>
      <c r="X60" s="621"/>
      <c r="Y60" s="621"/>
      <c r="Z60" s="621"/>
      <c r="AA60" s="621">
        <v>62913</v>
      </c>
      <c r="AB60" s="621"/>
      <c r="AC60" s="621"/>
      <c r="AD60" s="621"/>
      <c r="AE60" s="621">
        <v>61507</v>
      </c>
      <c r="AF60" s="621"/>
      <c r="AG60" s="621"/>
      <c r="AH60" s="621"/>
      <c r="AI60" s="621">
        <v>84016</v>
      </c>
      <c r="AJ60" s="621"/>
      <c r="AK60" s="621"/>
      <c r="AL60" s="621"/>
      <c r="AM60" s="621">
        <v>122291</v>
      </c>
      <c r="AN60" s="621"/>
      <c r="AO60" s="621"/>
      <c r="AP60" s="621"/>
      <c r="AQ60" s="621">
        <v>52473</v>
      </c>
      <c r="AR60" s="621"/>
      <c r="AS60" s="621"/>
      <c r="AT60" s="621"/>
      <c r="AU60" s="621">
        <v>70466</v>
      </c>
      <c r="AV60" s="621"/>
      <c r="AW60" s="621"/>
      <c r="AX60" s="621"/>
      <c r="AY60" s="621">
        <v>47341</v>
      </c>
      <c r="AZ60" s="621"/>
      <c r="BA60" s="621"/>
      <c r="BB60" s="621"/>
      <c r="BC60" s="621">
        <v>45110</v>
      </c>
      <c r="BD60" s="621"/>
      <c r="BE60" s="621"/>
      <c r="BF60" s="621"/>
    </row>
    <row r="61" spans="1:58" ht="9.75" customHeight="1">
      <c r="A61" s="373"/>
      <c r="B61" s="373"/>
      <c r="C61" s="373"/>
      <c r="D61" s="373"/>
      <c r="E61" s="373"/>
      <c r="F61" s="374"/>
      <c r="G61" s="628"/>
      <c r="H61" s="629"/>
      <c r="I61" s="629"/>
      <c r="J61" s="629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1"/>
      <c r="AK61" s="621"/>
      <c r="AL61" s="621"/>
      <c r="AM61" s="621"/>
      <c r="AN61" s="621"/>
      <c r="AO61" s="621"/>
      <c r="AP61" s="621"/>
      <c r="AQ61" s="621"/>
      <c r="AR61" s="621"/>
      <c r="AS61" s="621"/>
      <c r="AT61" s="621"/>
      <c r="AU61" s="621"/>
      <c r="AV61" s="621"/>
      <c r="AW61" s="621"/>
      <c r="AX61" s="621"/>
      <c r="AY61" s="621"/>
      <c r="AZ61" s="621"/>
      <c r="BA61" s="621"/>
      <c r="BB61" s="621"/>
      <c r="BC61" s="621"/>
      <c r="BD61" s="621"/>
      <c r="BE61" s="621"/>
      <c r="BF61" s="621"/>
    </row>
    <row r="62" spans="1:58" ht="16.5" customHeight="1">
      <c r="A62" s="371" t="s">
        <v>133</v>
      </c>
      <c r="B62" s="371"/>
      <c r="C62" s="371"/>
      <c r="D62" s="371"/>
      <c r="E62" s="371"/>
      <c r="F62" s="372"/>
      <c r="G62" s="624">
        <f>SUM(K62:BF62)</f>
        <v>2855</v>
      </c>
      <c r="H62" s="625"/>
      <c r="I62" s="625"/>
      <c r="J62" s="625"/>
      <c r="K62" s="622">
        <v>127</v>
      </c>
      <c r="L62" s="622"/>
      <c r="M62" s="622"/>
      <c r="N62" s="622"/>
      <c r="O62" s="622">
        <v>172</v>
      </c>
      <c r="P62" s="622"/>
      <c r="Q62" s="622"/>
      <c r="R62" s="622"/>
      <c r="S62" s="622">
        <v>270</v>
      </c>
      <c r="T62" s="622"/>
      <c r="U62" s="622"/>
      <c r="V62" s="622"/>
      <c r="W62" s="622">
        <v>303</v>
      </c>
      <c r="X62" s="622"/>
      <c r="Y62" s="622"/>
      <c r="Z62" s="622"/>
      <c r="AA62" s="622">
        <v>270</v>
      </c>
      <c r="AB62" s="622"/>
      <c r="AC62" s="622"/>
      <c r="AD62" s="622"/>
      <c r="AE62" s="622">
        <v>263</v>
      </c>
      <c r="AF62" s="622"/>
      <c r="AG62" s="622"/>
      <c r="AH62" s="622"/>
      <c r="AI62" s="622">
        <v>346</v>
      </c>
      <c r="AJ62" s="622"/>
      <c r="AK62" s="622"/>
      <c r="AL62" s="622"/>
      <c r="AM62" s="622">
        <v>290</v>
      </c>
      <c r="AN62" s="622"/>
      <c r="AO62" s="622"/>
      <c r="AP62" s="622"/>
      <c r="AQ62" s="622">
        <v>203</v>
      </c>
      <c r="AR62" s="622"/>
      <c r="AS62" s="622"/>
      <c r="AT62" s="622"/>
      <c r="AU62" s="622">
        <v>225</v>
      </c>
      <c r="AV62" s="622"/>
      <c r="AW62" s="622"/>
      <c r="AX62" s="622"/>
      <c r="AY62" s="622">
        <v>198</v>
      </c>
      <c r="AZ62" s="622"/>
      <c r="BA62" s="622"/>
      <c r="BB62" s="622"/>
      <c r="BC62" s="622">
        <v>188</v>
      </c>
      <c r="BD62" s="622"/>
      <c r="BE62" s="622"/>
      <c r="BF62" s="622"/>
    </row>
    <row r="63" ht="14.25">
      <c r="A63" s="27" t="s">
        <v>253</v>
      </c>
    </row>
  </sheetData>
  <sheetProtection/>
  <mergeCells count="477">
    <mergeCell ref="AN28:AP28"/>
    <mergeCell ref="AZ27:BB27"/>
    <mergeCell ref="AN26:AP26"/>
    <mergeCell ref="AQ27:AS27"/>
    <mergeCell ref="AT27:AV27"/>
    <mergeCell ref="AT29:AV29"/>
    <mergeCell ref="A22:BH22"/>
    <mergeCell ref="A44:BH44"/>
    <mergeCell ref="A57:BF57"/>
    <mergeCell ref="BC27:BE27"/>
    <mergeCell ref="AE28:AG28"/>
    <mergeCell ref="AH28:AJ28"/>
    <mergeCell ref="AK28:AM28"/>
    <mergeCell ref="AW27:AY27"/>
    <mergeCell ref="AE27:AG27"/>
    <mergeCell ref="AH27:AJ27"/>
    <mergeCell ref="AK27:AM27"/>
    <mergeCell ref="G46:X46"/>
    <mergeCell ref="G47:O47"/>
    <mergeCell ref="P47:X47"/>
    <mergeCell ref="AK29:AM29"/>
    <mergeCell ref="AN29:AP29"/>
    <mergeCell ref="AQ29:AS29"/>
    <mergeCell ref="AH48:AK48"/>
    <mergeCell ref="AQ47:AY47"/>
    <mergeCell ref="AZ47:BH47"/>
    <mergeCell ref="AQ46:BH46"/>
    <mergeCell ref="Y46:AP46"/>
    <mergeCell ref="Y47:AG47"/>
    <mergeCell ref="AH47:AP47"/>
    <mergeCell ref="AQ48:AT48"/>
    <mergeCell ref="AU48:AY48"/>
    <mergeCell ref="AZ48:BC48"/>
    <mergeCell ref="BD48:BH48"/>
    <mergeCell ref="T48:X48"/>
    <mergeCell ref="G48:J48"/>
    <mergeCell ref="K48:O48"/>
    <mergeCell ref="P48:S48"/>
    <mergeCell ref="AL48:AP48"/>
    <mergeCell ref="Y48:AB48"/>
    <mergeCell ref="AC48:AG48"/>
    <mergeCell ref="AX12:BA12"/>
    <mergeCell ref="BB12:BE12"/>
    <mergeCell ref="AQ28:AS28"/>
    <mergeCell ref="AT28:AV28"/>
    <mergeCell ref="AW28:AY28"/>
    <mergeCell ref="AZ28:BB28"/>
    <mergeCell ref="AQ25:AV25"/>
    <mergeCell ref="AQ26:AS26"/>
    <mergeCell ref="AT26:AV26"/>
    <mergeCell ref="AZ26:BB26"/>
    <mergeCell ref="AX10:BA10"/>
    <mergeCell ref="BB10:BE10"/>
    <mergeCell ref="AT11:AW11"/>
    <mergeCell ref="AX11:BA11"/>
    <mergeCell ref="BC25:BH25"/>
    <mergeCell ref="BC26:BE26"/>
    <mergeCell ref="BF26:BH26"/>
    <mergeCell ref="AW26:AY26"/>
    <mergeCell ref="AW25:BB25"/>
    <mergeCell ref="BB11:BE11"/>
    <mergeCell ref="AX8:BA8"/>
    <mergeCell ref="AT9:AW9"/>
    <mergeCell ref="AX9:BA9"/>
    <mergeCell ref="AT10:AW10"/>
    <mergeCell ref="AE25:AJ25"/>
    <mergeCell ref="AO14:AS14"/>
    <mergeCell ref="AO15:AS15"/>
    <mergeCell ref="AJ11:AN11"/>
    <mergeCell ref="AJ8:AN8"/>
    <mergeCell ref="AJ9:AN9"/>
    <mergeCell ref="BB8:BE8"/>
    <mergeCell ref="BB9:BE9"/>
    <mergeCell ref="AO12:AS12"/>
    <mergeCell ref="AO13:AS13"/>
    <mergeCell ref="AO8:AS8"/>
    <mergeCell ref="AT8:AW8"/>
    <mergeCell ref="AO9:AS9"/>
    <mergeCell ref="AO10:AS10"/>
    <mergeCell ref="AT13:AW13"/>
    <mergeCell ref="AT12:AW12"/>
    <mergeCell ref="AO11:AS11"/>
    <mergeCell ref="AJ12:AN12"/>
    <mergeCell ref="AJ13:AN13"/>
    <mergeCell ref="AF12:AI12"/>
    <mergeCell ref="AF13:AI13"/>
    <mergeCell ref="AF8:AI8"/>
    <mergeCell ref="AF9:AI9"/>
    <mergeCell ref="AF10:AI10"/>
    <mergeCell ref="AF11:AI11"/>
    <mergeCell ref="G39:L39"/>
    <mergeCell ref="A34:F34"/>
    <mergeCell ref="A36:F36"/>
    <mergeCell ref="A35:F35"/>
    <mergeCell ref="G36:L36"/>
    <mergeCell ref="AF5:AI7"/>
    <mergeCell ref="Y27:AA27"/>
    <mergeCell ref="AB27:AD27"/>
    <mergeCell ref="AE29:AG29"/>
    <mergeCell ref="AH29:AJ29"/>
    <mergeCell ref="A29:F29"/>
    <mergeCell ref="G29:L29"/>
    <mergeCell ref="AH26:AJ26"/>
    <mergeCell ref="A38:F38"/>
    <mergeCell ref="G38:L38"/>
    <mergeCell ref="G27:L27"/>
    <mergeCell ref="M27:R27"/>
    <mergeCell ref="S27:X27"/>
    <mergeCell ref="A30:F30"/>
    <mergeCell ref="A32:F32"/>
    <mergeCell ref="A27:F27"/>
    <mergeCell ref="BB7:BE7"/>
    <mergeCell ref="AJ6:AN7"/>
    <mergeCell ref="AO6:AS7"/>
    <mergeCell ref="AT7:AW7"/>
    <mergeCell ref="AX15:BA15"/>
    <mergeCell ref="BB15:BE15"/>
    <mergeCell ref="AX13:BA13"/>
    <mergeCell ref="AJ10:AN10"/>
    <mergeCell ref="BB13:BE13"/>
    <mergeCell ref="AX14:BA14"/>
    <mergeCell ref="BB14:BE14"/>
    <mergeCell ref="BC28:BE28"/>
    <mergeCell ref="BF28:BH28"/>
    <mergeCell ref="AT14:AW14"/>
    <mergeCell ref="AJ14:AN14"/>
    <mergeCell ref="AJ15:AN15"/>
    <mergeCell ref="AK25:AP25"/>
    <mergeCell ref="BF27:BH27"/>
    <mergeCell ref="AN27:AP27"/>
    <mergeCell ref="AW29:AY29"/>
    <mergeCell ref="AZ29:BB29"/>
    <mergeCell ref="BC29:BE29"/>
    <mergeCell ref="BF29:BH29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AW39:AY39"/>
    <mergeCell ref="AZ39:BB39"/>
    <mergeCell ref="BC37:BE37"/>
    <mergeCell ref="BF37:BH37"/>
    <mergeCell ref="BC39:BE39"/>
    <mergeCell ref="BF39:BH39"/>
    <mergeCell ref="BC38:BE38"/>
    <mergeCell ref="BF38:BH38"/>
    <mergeCell ref="AW38:AY38"/>
    <mergeCell ref="AZ38:BB38"/>
    <mergeCell ref="AF14:AI14"/>
    <mergeCell ref="AF15:AI15"/>
    <mergeCell ref="AQ39:AS39"/>
    <mergeCell ref="AT39:AV39"/>
    <mergeCell ref="AQ38:AS38"/>
    <mergeCell ref="AT38:AV38"/>
    <mergeCell ref="AT15:AW15"/>
    <mergeCell ref="AK39:AM39"/>
    <mergeCell ref="AN39:AP39"/>
    <mergeCell ref="AE38:AG38"/>
    <mergeCell ref="AH38:AJ38"/>
    <mergeCell ref="AK38:AM38"/>
    <mergeCell ref="AN38:AP38"/>
    <mergeCell ref="A14:E14"/>
    <mergeCell ref="F14:J14"/>
    <mergeCell ref="A15:E15"/>
    <mergeCell ref="F15:J15"/>
    <mergeCell ref="G28:L28"/>
    <mergeCell ref="M28:R28"/>
    <mergeCell ref="K15:O15"/>
    <mergeCell ref="P15:T15"/>
    <mergeCell ref="A25:F26"/>
    <mergeCell ref="G25:L26"/>
    <mergeCell ref="Y28:AA28"/>
    <mergeCell ref="U15:Y15"/>
    <mergeCell ref="Z15:AD15"/>
    <mergeCell ref="M25:R26"/>
    <mergeCell ref="S25:X26"/>
    <mergeCell ref="A51:F51"/>
    <mergeCell ref="A52:F52"/>
    <mergeCell ref="A46:F48"/>
    <mergeCell ref="A49:F49"/>
    <mergeCell ref="A50:F50"/>
    <mergeCell ref="A31:F31"/>
    <mergeCell ref="A33:F33"/>
    <mergeCell ref="A39:F39"/>
    <mergeCell ref="G31:L31"/>
    <mergeCell ref="M31:R31"/>
    <mergeCell ref="A28:F28"/>
    <mergeCell ref="A5:E7"/>
    <mergeCell ref="F5:AD5"/>
    <mergeCell ref="F6:J7"/>
    <mergeCell ref="K6:O7"/>
    <mergeCell ref="P6:AD6"/>
    <mergeCell ref="P7:T7"/>
    <mergeCell ref="U7:Y7"/>
    <mergeCell ref="Z7:AD7"/>
    <mergeCell ref="K8:O8"/>
    <mergeCell ref="P8:T8"/>
    <mergeCell ref="K9:O9"/>
    <mergeCell ref="P9:T9"/>
    <mergeCell ref="A8:E8"/>
    <mergeCell ref="F8:J8"/>
    <mergeCell ref="A9:E9"/>
    <mergeCell ref="F9:J9"/>
    <mergeCell ref="Z10:AD10"/>
    <mergeCell ref="U12:Y12"/>
    <mergeCell ref="Z12:AD12"/>
    <mergeCell ref="P11:T11"/>
    <mergeCell ref="P12:T12"/>
    <mergeCell ref="A11:E11"/>
    <mergeCell ref="F11:J11"/>
    <mergeCell ref="P10:T10"/>
    <mergeCell ref="K10:O10"/>
    <mergeCell ref="A10:E10"/>
    <mergeCell ref="A12:E12"/>
    <mergeCell ref="F12:J12"/>
    <mergeCell ref="F10:J10"/>
    <mergeCell ref="K11:O11"/>
    <mergeCell ref="A13:E13"/>
    <mergeCell ref="F13:J13"/>
    <mergeCell ref="K12:O12"/>
    <mergeCell ref="P13:T13"/>
    <mergeCell ref="U13:Y13"/>
    <mergeCell ref="Z13:AD13"/>
    <mergeCell ref="K14:O14"/>
    <mergeCell ref="P14:T14"/>
    <mergeCell ref="U14:Y14"/>
    <mergeCell ref="Z14:AD14"/>
    <mergeCell ref="K13:O13"/>
    <mergeCell ref="Y25:AD25"/>
    <mergeCell ref="Y26:AA26"/>
    <mergeCell ref="AB26:AD26"/>
    <mergeCell ref="AE26:AG26"/>
    <mergeCell ref="AK26:AM26"/>
    <mergeCell ref="AB28:AD28"/>
    <mergeCell ref="M29:R29"/>
    <mergeCell ref="S29:X29"/>
    <mergeCell ref="Y29:AA29"/>
    <mergeCell ref="AB29:AD29"/>
    <mergeCell ref="G30:L30"/>
    <mergeCell ref="M30:R30"/>
    <mergeCell ref="S30:X30"/>
    <mergeCell ref="Y30:AA30"/>
    <mergeCell ref="S28:X28"/>
    <mergeCell ref="S31:X31"/>
    <mergeCell ref="AB30:AD30"/>
    <mergeCell ref="Y31:AA31"/>
    <mergeCell ref="AB31:AD31"/>
    <mergeCell ref="AB32:AD32"/>
    <mergeCell ref="M33:R33"/>
    <mergeCell ref="S33:X33"/>
    <mergeCell ref="AB33:AD33"/>
    <mergeCell ref="G32:L32"/>
    <mergeCell ref="M32:R32"/>
    <mergeCell ref="S32:X32"/>
    <mergeCell ref="Y32:AA32"/>
    <mergeCell ref="M35:R35"/>
    <mergeCell ref="S35:X35"/>
    <mergeCell ref="Y33:AA33"/>
    <mergeCell ref="G34:L34"/>
    <mergeCell ref="M34:R34"/>
    <mergeCell ref="S34:X34"/>
    <mergeCell ref="Y34:AA34"/>
    <mergeCell ref="Y35:AA35"/>
    <mergeCell ref="G35:L35"/>
    <mergeCell ref="G33:L33"/>
    <mergeCell ref="M36:R36"/>
    <mergeCell ref="S36:X36"/>
    <mergeCell ref="Y36:AA36"/>
    <mergeCell ref="A37:F37"/>
    <mergeCell ref="G37:L37"/>
    <mergeCell ref="M37:R37"/>
    <mergeCell ref="S37:X37"/>
    <mergeCell ref="M38:R38"/>
    <mergeCell ref="S38:X38"/>
    <mergeCell ref="Y38:AA38"/>
    <mergeCell ref="AB38:AD38"/>
    <mergeCell ref="A59:F59"/>
    <mergeCell ref="G59:J59"/>
    <mergeCell ref="K59:N59"/>
    <mergeCell ref="O59:R59"/>
    <mergeCell ref="AA59:AD59"/>
    <mergeCell ref="M39:R39"/>
    <mergeCell ref="S61:V61"/>
    <mergeCell ref="A60:F60"/>
    <mergeCell ref="G60:J60"/>
    <mergeCell ref="K60:N60"/>
    <mergeCell ref="O60:R60"/>
    <mergeCell ref="A61:F61"/>
    <mergeCell ref="G61:J61"/>
    <mergeCell ref="K61:N61"/>
    <mergeCell ref="O61:R61"/>
    <mergeCell ref="W61:Z61"/>
    <mergeCell ref="AA61:AD61"/>
    <mergeCell ref="S60:V60"/>
    <mergeCell ref="W60:Z60"/>
    <mergeCell ref="A62:F62"/>
    <mergeCell ref="G62:J62"/>
    <mergeCell ref="K62:N62"/>
    <mergeCell ref="O62:R62"/>
    <mergeCell ref="S62:V62"/>
    <mergeCell ref="W62:Z62"/>
    <mergeCell ref="AA62:AD62"/>
    <mergeCell ref="AE59:AH59"/>
    <mergeCell ref="AE60:AH60"/>
    <mergeCell ref="AE61:AH61"/>
    <mergeCell ref="AE62:AH62"/>
    <mergeCell ref="AA60:AD60"/>
    <mergeCell ref="AQ59:AT59"/>
    <mergeCell ref="AQ60:AT60"/>
    <mergeCell ref="AQ61:AT61"/>
    <mergeCell ref="AQ62:AT62"/>
    <mergeCell ref="AI59:AL59"/>
    <mergeCell ref="AI60:AL60"/>
    <mergeCell ref="AI61:AL61"/>
    <mergeCell ref="AI62:AL62"/>
    <mergeCell ref="AM61:AP61"/>
    <mergeCell ref="AM62:AP62"/>
    <mergeCell ref="BC61:BF61"/>
    <mergeCell ref="BC62:BF62"/>
    <mergeCell ref="AY59:BB59"/>
    <mergeCell ref="AY60:BB60"/>
    <mergeCell ref="AY61:BB61"/>
    <mergeCell ref="AY62:BB62"/>
    <mergeCell ref="AU61:AX61"/>
    <mergeCell ref="AU62:AX62"/>
    <mergeCell ref="S39:X39"/>
    <mergeCell ref="BC59:BF59"/>
    <mergeCell ref="BC60:BF60"/>
    <mergeCell ref="AU59:AX59"/>
    <mergeCell ref="AU60:AX60"/>
    <mergeCell ref="AM59:AP59"/>
    <mergeCell ref="AM60:AP60"/>
    <mergeCell ref="S59:V59"/>
    <mergeCell ref="W59:Z59"/>
    <mergeCell ref="AH49:AK49"/>
    <mergeCell ref="AB34:AD34"/>
    <mergeCell ref="Y39:AA39"/>
    <mergeCell ref="AB39:AD39"/>
    <mergeCell ref="AE39:AG39"/>
    <mergeCell ref="AH39:AJ39"/>
    <mergeCell ref="AB35:AD35"/>
    <mergeCell ref="AB36:AD36"/>
    <mergeCell ref="Y37:AA37"/>
    <mergeCell ref="AB37:AD37"/>
    <mergeCell ref="AJ5:BE5"/>
    <mergeCell ref="AT6:BE6"/>
    <mergeCell ref="U11:Y11"/>
    <mergeCell ref="Z11:AD11"/>
    <mergeCell ref="U8:Y8"/>
    <mergeCell ref="Z8:AD8"/>
    <mergeCell ref="U9:Y9"/>
    <mergeCell ref="Z9:AD9"/>
    <mergeCell ref="U10:Y10"/>
    <mergeCell ref="AX7:BA7"/>
    <mergeCell ref="G49:J49"/>
    <mergeCell ref="K49:O49"/>
    <mergeCell ref="P49:S49"/>
    <mergeCell ref="T49:X49"/>
    <mergeCell ref="Y49:AB49"/>
    <mergeCell ref="AC49:AG49"/>
    <mergeCell ref="AL49:AP49"/>
    <mergeCell ref="AQ49:AT49"/>
    <mergeCell ref="A20:BH20"/>
    <mergeCell ref="G50:J50"/>
    <mergeCell ref="K50:O50"/>
    <mergeCell ref="P50:S50"/>
    <mergeCell ref="T50:X50"/>
    <mergeCell ref="Y50:AB50"/>
    <mergeCell ref="AC50:AG50"/>
    <mergeCell ref="BD50:BH50"/>
    <mergeCell ref="AH51:AK51"/>
    <mergeCell ref="AL51:AP51"/>
    <mergeCell ref="AL52:AP52"/>
    <mergeCell ref="AQ52:AT52"/>
    <mergeCell ref="AU49:AY49"/>
    <mergeCell ref="AZ49:BC49"/>
    <mergeCell ref="BD49:BH49"/>
    <mergeCell ref="AH50:AK50"/>
    <mergeCell ref="AL50:AP50"/>
    <mergeCell ref="AQ50:AT50"/>
    <mergeCell ref="AU50:AY50"/>
    <mergeCell ref="AZ50:BC50"/>
    <mergeCell ref="AH52:AK52"/>
    <mergeCell ref="AQ51:AT51"/>
    <mergeCell ref="T52:X52"/>
    <mergeCell ref="Y52:AB52"/>
    <mergeCell ref="AC52:AG52"/>
    <mergeCell ref="G51:J51"/>
    <mergeCell ref="K51:O51"/>
    <mergeCell ref="P51:S51"/>
    <mergeCell ref="T51:X51"/>
    <mergeCell ref="Y51:AB51"/>
    <mergeCell ref="AC51:AG51"/>
    <mergeCell ref="A3:BE3"/>
    <mergeCell ref="AU52:AY52"/>
    <mergeCell ref="AZ52:BC52"/>
    <mergeCell ref="BD52:BH52"/>
    <mergeCell ref="AU51:AY51"/>
    <mergeCell ref="AZ51:BC51"/>
    <mergeCell ref="BD51:BH51"/>
    <mergeCell ref="G52:J52"/>
    <mergeCell ref="K52:O52"/>
    <mergeCell ref="P52:S5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43">
      <selection activeCell="A5" sqref="A5:AB5"/>
    </sheetView>
  </sheetViews>
  <sheetFormatPr defaultColWidth="10.625" defaultRowHeight="18.75" customHeight="1"/>
  <cols>
    <col min="1" max="1" width="12.375" style="2" customWidth="1"/>
    <col min="2" max="2" width="10.125" style="2" customWidth="1"/>
    <col min="3" max="3" width="14.625" style="2" customWidth="1"/>
    <col min="4" max="4" width="10.125" style="2" customWidth="1"/>
    <col min="5" max="5" width="14.625" style="2" customWidth="1"/>
    <col min="6" max="6" width="12.125" style="2" customWidth="1"/>
    <col min="7" max="7" width="14.625" style="2" customWidth="1"/>
    <col min="8" max="8" width="8.625" style="2" customWidth="1"/>
    <col min="9" max="9" width="13.625" style="2" customWidth="1"/>
    <col min="10" max="10" width="8.125" style="2" customWidth="1"/>
    <col min="11" max="11" width="10.125" style="2" customWidth="1"/>
    <col min="12" max="12" width="8.875" style="2" customWidth="1"/>
    <col min="13" max="13" width="13.625" style="2" customWidth="1"/>
    <col min="14" max="14" width="10.00390625" style="2" customWidth="1"/>
    <col min="15" max="15" width="9.125" style="2" customWidth="1"/>
    <col min="16" max="16" width="9.625" style="2" customWidth="1"/>
    <col min="17" max="17" width="13.625" style="2" customWidth="1"/>
    <col min="18" max="18" width="8.875" style="2" customWidth="1"/>
    <col min="19" max="19" width="12.75390625" style="2" bestFit="1" customWidth="1"/>
    <col min="20" max="20" width="9.625" style="2" customWidth="1"/>
    <col min="21" max="21" width="13.625" style="2" customWidth="1"/>
    <col min="22" max="22" width="8.875" style="2" customWidth="1"/>
    <col min="23" max="23" width="12.625" style="2" customWidth="1"/>
    <col min="24" max="24" width="8.875" style="2" customWidth="1"/>
    <col min="25" max="25" width="12.625" style="2" customWidth="1"/>
    <col min="26" max="26" width="8.875" style="2" customWidth="1"/>
    <col min="27" max="27" width="12.625" style="2" customWidth="1"/>
    <col min="28" max="16384" width="10.625" style="2" customWidth="1"/>
  </cols>
  <sheetData>
    <row r="1" spans="1:27" s="55" customFormat="1" ht="18.75" customHeight="1">
      <c r="A1" s="54" t="s">
        <v>293</v>
      </c>
      <c r="AA1" s="56" t="s">
        <v>472</v>
      </c>
    </row>
    <row r="2" spans="1:27" s="55" customFormat="1" ht="18.75" customHeight="1">
      <c r="A2" s="54"/>
      <c r="AA2" s="56"/>
    </row>
    <row r="3" spans="1:27" ht="18.75" customHeight="1">
      <c r="A3" s="709" t="s">
        <v>473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</row>
    <row r="4" spans="2:27" ht="18.75" customHeight="1" thickBo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7"/>
      <c r="O4" s="58"/>
      <c r="P4" s="57"/>
      <c r="Q4" s="58"/>
      <c r="R4" s="57"/>
      <c r="S4" s="58"/>
      <c r="T4" s="57"/>
      <c r="U4" s="58"/>
      <c r="V4" s="57"/>
      <c r="W4" s="58"/>
      <c r="X4" s="57"/>
      <c r="Y4" s="58"/>
      <c r="Z4" s="57"/>
      <c r="AA4" s="58" t="s">
        <v>477</v>
      </c>
    </row>
    <row r="5" spans="1:27" ht="18.75" customHeight="1">
      <c r="A5" s="710" t="s">
        <v>134</v>
      </c>
      <c r="B5" s="564" t="s">
        <v>298</v>
      </c>
      <c r="C5" s="713"/>
      <c r="D5" s="564" t="s">
        <v>301</v>
      </c>
      <c r="E5" s="713"/>
      <c r="F5" s="736" t="s">
        <v>326</v>
      </c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</row>
    <row r="6" spans="1:27" ht="18.75" customHeight="1">
      <c r="A6" s="711"/>
      <c r="B6" s="558" t="s">
        <v>300</v>
      </c>
      <c r="C6" s="714" t="s">
        <v>299</v>
      </c>
      <c r="D6" s="558" t="s">
        <v>300</v>
      </c>
      <c r="E6" s="714" t="s">
        <v>299</v>
      </c>
      <c r="F6" s="572" t="s">
        <v>445</v>
      </c>
      <c r="G6" s="575"/>
      <c r="H6" s="572" t="s">
        <v>302</v>
      </c>
      <c r="I6" s="575"/>
      <c r="J6" s="572" t="s">
        <v>476</v>
      </c>
      <c r="K6" s="575"/>
      <c r="L6" s="572" t="s">
        <v>303</v>
      </c>
      <c r="M6" s="574"/>
      <c r="N6" s="572" t="s">
        <v>304</v>
      </c>
      <c r="O6" s="574"/>
      <c r="P6" s="572" t="s">
        <v>305</v>
      </c>
      <c r="Q6" s="574"/>
      <c r="R6" s="572" t="s">
        <v>306</v>
      </c>
      <c r="S6" s="574"/>
      <c r="T6" s="572" t="s">
        <v>307</v>
      </c>
      <c r="U6" s="574"/>
      <c r="V6" s="572" t="s">
        <v>308</v>
      </c>
      <c r="W6" s="574"/>
      <c r="X6" s="572" t="s">
        <v>309</v>
      </c>
      <c r="Y6" s="574"/>
      <c r="Z6" s="572" t="s">
        <v>474</v>
      </c>
      <c r="AA6" s="574"/>
    </row>
    <row r="7" spans="1:27" ht="18.75" customHeight="1">
      <c r="A7" s="712"/>
      <c r="B7" s="561"/>
      <c r="C7" s="715"/>
      <c r="D7" s="561"/>
      <c r="E7" s="715"/>
      <c r="F7" s="243" t="s">
        <v>300</v>
      </c>
      <c r="G7" s="243" t="s">
        <v>299</v>
      </c>
      <c r="H7" s="243" t="s">
        <v>300</v>
      </c>
      <c r="I7" s="243" t="s">
        <v>299</v>
      </c>
      <c r="J7" s="243" t="s">
        <v>300</v>
      </c>
      <c r="K7" s="243" t="s">
        <v>299</v>
      </c>
      <c r="L7" s="243" t="s">
        <v>300</v>
      </c>
      <c r="M7" s="243" t="s">
        <v>299</v>
      </c>
      <c r="N7" s="243" t="s">
        <v>300</v>
      </c>
      <c r="O7" s="243" t="s">
        <v>299</v>
      </c>
      <c r="P7" s="243" t="s">
        <v>300</v>
      </c>
      <c r="Q7" s="243" t="s">
        <v>299</v>
      </c>
      <c r="R7" s="243" t="s">
        <v>300</v>
      </c>
      <c r="S7" s="243" t="s">
        <v>299</v>
      </c>
      <c r="T7" s="243" t="s">
        <v>300</v>
      </c>
      <c r="U7" s="243" t="s">
        <v>299</v>
      </c>
      <c r="V7" s="243" t="s">
        <v>300</v>
      </c>
      <c r="W7" s="243" t="s">
        <v>299</v>
      </c>
      <c r="X7" s="243" t="s">
        <v>300</v>
      </c>
      <c r="Y7" s="243" t="s">
        <v>299</v>
      </c>
      <c r="Z7" s="243" t="s">
        <v>300</v>
      </c>
      <c r="AA7" s="240" t="s">
        <v>299</v>
      </c>
    </row>
    <row r="8" spans="1:27" ht="18.75" customHeight="1">
      <c r="A8" s="238" t="s">
        <v>295</v>
      </c>
      <c r="B8" s="191">
        <v>396963</v>
      </c>
      <c r="C8" s="188">
        <v>102820686</v>
      </c>
      <c r="D8" s="188">
        <v>404938</v>
      </c>
      <c r="E8" s="188">
        <v>100168230</v>
      </c>
      <c r="F8" s="188">
        <v>873233</v>
      </c>
      <c r="G8" s="188">
        <v>176668246</v>
      </c>
      <c r="H8" s="188">
        <v>72191</v>
      </c>
      <c r="I8" s="188">
        <v>6040273</v>
      </c>
      <c r="J8" s="190">
        <v>2629</v>
      </c>
      <c r="K8" s="190">
        <v>168620</v>
      </c>
      <c r="L8" s="188">
        <v>55813</v>
      </c>
      <c r="M8" s="188">
        <v>12243262</v>
      </c>
      <c r="N8" s="188">
        <v>793</v>
      </c>
      <c r="O8" s="188">
        <v>16052</v>
      </c>
      <c r="P8" s="188">
        <v>179254</v>
      </c>
      <c r="Q8" s="188">
        <v>7014888</v>
      </c>
      <c r="R8" s="188">
        <v>34329</v>
      </c>
      <c r="S8" s="188">
        <v>2836916</v>
      </c>
      <c r="T8" s="188">
        <v>437444</v>
      </c>
      <c r="U8" s="188">
        <v>130267312</v>
      </c>
      <c r="V8" s="188">
        <v>51501</v>
      </c>
      <c r="W8" s="188">
        <v>9598469</v>
      </c>
      <c r="X8" s="188">
        <v>25532</v>
      </c>
      <c r="Y8" s="188">
        <v>5670575</v>
      </c>
      <c r="Z8" s="188">
        <v>13740</v>
      </c>
      <c r="AA8" s="188">
        <v>1805879</v>
      </c>
    </row>
    <row r="9" spans="1:27" ht="18.75" customHeight="1">
      <c r="A9" s="237" t="s">
        <v>296</v>
      </c>
      <c r="B9" s="191">
        <v>497018</v>
      </c>
      <c r="C9" s="188">
        <v>137396879</v>
      </c>
      <c r="D9" s="188">
        <v>485304</v>
      </c>
      <c r="E9" s="188">
        <v>131368520</v>
      </c>
      <c r="F9" s="188">
        <v>878857</v>
      </c>
      <c r="G9" s="188">
        <v>213838833</v>
      </c>
      <c r="H9" s="188">
        <v>46362</v>
      </c>
      <c r="I9" s="188">
        <v>3859987</v>
      </c>
      <c r="J9" s="188">
        <v>5295</v>
      </c>
      <c r="K9" s="188">
        <v>364925</v>
      </c>
      <c r="L9" s="188">
        <v>87187</v>
      </c>
      <c r="M9" s="188">
        <v>20264609</v>
      </c>
      <c r="N9" s="188">
        <v>622</v>
      </c>
      <c r="O9" s="188">
        <v>9858</v>
      </c>
      <c r="P9" s="188">
        <v>124088</v>
      </c>
      <c r="Q9" s="188">
        <v>4914937</v>
      </c>
      <c r="R9" s="188">
        <v>24618</v>
      </c>
      <c r="S9" s="188">
        <v>1618479</v>
      </c>
      <c r="T9" s="188">
        <v>486360</v>
      </c>
      <c r="U9" s="188">
        <v>162517596</v>
      </c>
      <c r="V9" s="188">
        <v>57087</v>
      </c>
      <c r="W9" s="188">
        <v>9440139</v>
      </c>
      <c r="X9" s="188">
        <v>26909</v>
      </c>
      <c r="Y9" s="188">
        <v>8066567</v>
      </c>
      <c r="Z9" s="188">
        <v>20329</v>
      </c>
      <c r="AA9" s="188">
        <v>2781736</v>
      </c>
    </row>
    <row r="10" spans="1:27" ht="18.75" customHeight="1">
      <c r="A10" s="237" t="s">
        <v>274</v>
      </c>
      <c r="B10" s="191">
        <v>497968</v>
      </c>
      <c r="C10" s="188">
        <v>118103399</v>
      </c>
      <c r="D10" s="188">
        <v>471012</v>
      </c>
      <c r="E10" s="188">
        <v>126699748</v>
      </c>
      <c r="F10" s="188">
        <v>1100275</v>
      </c>
      <c r="G10" s="188">
        <v>279930407</v>
      </c>
      <c r="H10" s="188">
        <v>41912</v>
      </c>
      <c r="I10" s="188">
        <v>3774800</v>
      </c>
      <c r="J10" s="190">
        <v>9303</v>
      </c>
      <c r="K10" s="190">
        <v>625178</v>
      </c>
      <c r="L10" s="188">
        <v>61863</v>
      </c>
      <c r="M10" s="188">
        <v>17799078</v>
      </c>
      <c r="N10" s="188">
        <v>2106</v>
      </c>
      <c r="O10" s="188">
        <v>21260</v>
      </c>
      <c r="P10" s="188">
        <v>99254</v>
      </c>
      <c r="Q10" s="188">
        <v>5580849</v>
      </c>
      <c r="R10" s="188">
        <v>40226</v>
      </c>
      <c r="S10" s="188">
        <v>3891834</v>
      </c>
      <c r="T10" s="188">
        <v>709085</v>
      </c>
      <c r="U10" s="188">
        <v>219859762</v>
      </c>
      <c r="V10" s="188">
        <v>68602</v>
      </c>
      <c r="W10" s="188">
        <v>10167441</v>
      </c>
      <c r="X10" s="188">
        <v>38367</v>
      </c>
      <c r="Y10" s="188">
        <v>12789833</v>
      </c>
      <c r="Z10" s="188">
        <v>29557</v>
      </c>
      <c r="AA10" s="188">
        <v>5420372</v>
      </c>
    </row>
    <row r="11" spans="1:27" ht="18.75" customHeight="1">
      <c r="A11" s="237" t="s">
        <v>297</v>
      </c>
      <c r="B11" s="191">
        <v>515262</v>
      </c>
      <c r="C11" s="188">
        <v>141532838</v>
      </c>
      <c r="D11" s="188">
        <v>524621</v>
      </c>
      <c r="E11" s="188">
        <v>143199986</v>
      </c>
      <c r="F11" s="188">
        <v>1196465</v>
      </c>
      <c r="G11" s="188">
        <v>289889676</v>
      </c>
      <c r="H11" s="188">
        <v>63958</v>
      </c>
      <c r="I11" s="188">
        <v>6477875</v>
      </c>
      <c r="J11" s="188">
        <v>8417</v>
      </c>
      <c r="K11" s="188">
        <v>726992</v>
      </c>
      <c r="L11" s="188">
        <v>42264</v>
      </c>
      <c r="M11" s="188">
        <v>15718231</v>
      </c>
      <c r="N11" s="188">
        <v>2335</v>
      </c>
      <c r="O11" s="188">
        <v>15077</v>
      </c>
      <c r="P11" s="188">
        <v>179501</v>
      </c>
      <c r="Q11" s="188">
        <v>9837070</v>
      </c>
      <c r="R11" s="188">
        <v>35354</v>
      </c>
      <c r="S11" s="188">
        <v>5057032</v>
      </c>
      <c r="T11" s="188">
        <v>730940</v>
      </c>
      <c r="U11" s="188">
        <v>224209754</v>
      </c>
      <c r="V11" s="188">
        <v>71184</v>
      </c>
      <c r="W11" s="188">
        <v>10669125</v>
      </c>
      <c r="X11" s="188">
        <v>35605</v>
      </c>
      <c r="Y11" s="188">
        <v>12491804</v>
      </c>
      <c r="Z11" s="188">
        <v>19907</v>
      </c>
      <c r="AA11" s="188">
        <v>4636716</v>
      </c>
    </row>
    <row r="12" spans="1:27" ht="18.75" customHeight="1">
      <c r="A12" s="354" t="s">
        <v>475</v>
      </c>
      <c r="B12" s="192">
        <f>SUM(B14:B17,B19:B22,B24:B27)</f>
        <v>568518</v>
      </c>
      <c r="C12" s="193">
        <f aca="true" t="shared" si="0" ref="C12:AA12">SUM(C14:C17,C19:C22,C24:C27)</f>
        <v>157424460</v>
      </c>
      <c r="D12" s="193">
        <f t="shared" si="0"/>
        <v>573893</v>
      </c>
      <c r="E12" s="193">
        <f t="shared" si="0"/>
        <v>155830641</v>
      </c>
      <c r="F12" s="194">
        <f t="shared" si="0"/>
        <v>1074333</v>
      </c>
      <c r="G12" s="194">
        <f t="shared" si="0"/>
        <v>262205101</v>
      </c>
      <c r="H12" s="193">
        <f t="shared" si="0"/>
        <v>87310</v>
      </c>
      <c r="I12" s="193">
        <f t="shared" si="0"/>
        <v>10035207</v>
      </c>
      <c r="J12" s="193">
        <f t="shared" si="0"/>
        <v>4714</v>
      </c>
      <c r="K12" s="193">
        <f t="shared" si="0"/>
        <v>440797</v>
      </c>
      <c r="L12" s="193">
        <f t="shared" si="0"/>
        <v>67051</v>
      </c>
      <c r="M12" s="193">
        <f t="shared" si="0"/>
        <v>15241042</v>
      </c>
      <c r="N12" s="193">
        <f t="shared" si="0"/>
        <v>1262</v>
      </c>
      <c r="O12" s="193">
        <f t="shared" si="0"/>
        <v>25893</v>
      </c>
      <c r="P12" s="193">
        <f t="shared" si="0"/>
        <v>177986</v>
      </c>
      <c r="Q12" s="193">
        <f t="shared" si="0"/>
        <v>10965814</v>
      </c>
      <c r="R12" s="193">
        <f t="shared" si="0"/>
        <v>33215</v>
      </c>
      <c r="S12" s="193">
        <f t="shared" si="0"/>
        <v>4477475</v>
      </c>
      <c r="T12" s="193">
        <f t="shared" si="0"/>
        <v>584855</v>
      </c>
      <c r="U12" s="193">
        <f t="shared" si="0"/>
        <v>193336189</v>
      </c>
      <c r="V12" s="193">
        <f t="shared" si="0"/>
        <v>56609</v>
      </c>
      <c r="W12" s="193">
        <f t="shared" si="0"/>
        <v>8866772</v>
      </c>
      <c r="X12" s="193">
        <f t="shared" si="0"/>
        <v>26471</v>
      </c>
      <c r="Y12" s="193">
        <f t="shared" si="0"/>
        <v>9819420</v>
      </c>
      <c r="Z12" s="193">
        <f t="shared" si="0"/>
        <v>34860</v>
      </c>
      <c r="AA12" s="193">
        <f t="shared" si="0"/>
        <v>8996492</v>
      </c>
    </row>
    <row r="13" spans="1:27" ht="18.75" customHeight="1">
      <c r="A13" s="204"/>
      <c r="B13" s="195"/>
      <c r="C13" s="196"/>
      <c r="D13" s="196"/>
      <c r="E13" s="196"/>
      <c r="F13" s="197"/>
      <c r="G13" s="197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</row>
    <row r="14" spans="1:27" ht="18.75" customHeight="1">
      <c r="A14" s="205" t="s">
        <v>294</v>
      </c>
      <c r="B14" s="191">
        <v>37654</v>
      </c>
      <c r="C14" s="188">
        <v>10610413</v>
      </c>
      <c r="D14" s="188">
        <v>41229</v>
      </c>
      <c r="E14" s="188">
        <v>11178766</v>
      </c>
      <c r="F14" s="188">
        <v>90192</v>
      </c>
      <c r="G14" s="188">
        <v>21200311</v>
      </c>
      <c r="H14" s="188">
        <v>4071</v>
      </c>
      <c r="I14" s="188">
        <v>473445</v>
      </c>
      <c r="J14" s="188">
        <v>563</v>
      </c>
      <c r="K14" s="188">
        <v>51905</v>
      </c>
      <c r="L14" s="188">
        <v>3332</v>
      </c>
      <c r="M14" s="188">
        <v>902457</v>
      </c>
      <c r="N14" s="188">
        <v>180</v>
      </c>
      <c r="O14" s="188">
        <v>1375</v>
      </c>
      <c r="P14" s="188">
        <v>18120</v>
      </c>
      <c r="Q14" s="188">
        <v>1065294</v>
      </c>
      <c r="R14" s="188">
        <v>3420</v>
      </c>
      <c r="S14" s="188">
        <v>465151</v>
      </c>
      <c r="T14" s="188">
        <v>51165</v>
      </c>
      <c r="U14" s="188">
        <v>15998133</v>
      </c>
      <c r="V14" s="188">
        <v>4625</v>
      </c>
      <c r="W14" s="188">
        <v>793163</v>
      </c>
      <c r="X14" s="188">
        <v>2130</v>
      </c>
      <c r="Y14" s="188">
        <v>790759</v>
      </c>
      <c r="Z14" s="188">
        <v>2586</v>
      </c>
      <c r="AA14" s="188">
        <v>658629</v>
      </c>
    </row>
    <row r="15" spans="1:27" ht="18.75" customHeight="1">
      <c r="A15" s="203" t="s">
        <v>218</v>
      </c>
      <c r="B15" s="191">
        <v>42304</v>
      </c>
      <c r="C15" s="188">
        <v>11553600</v>
      </c>
      <c r="D15" s="188">
        <v>41496</v>
      </c>
      <c r="E15" s="188">
        <v>11413890</v>
      </c>
      <c r="F15" s="188">
        <v>91000</v>
      </c>
      <c r="G15" s="188">
        <v>21340021</v>
      </c>
      <c r="H15" s="188">
        <v>4123</v>
      </c>
      <c r="I15" s="188">
        <v>476872</v>
      </c>
      <c r="J15" s="188">
        <v>532</v>
      </c>
      <c r="K15" s="188">
        <v>49404</v>
      </c>
      <c r="L15" s="188">
        <v>3919</v>
      </c>
      <c r="M15" s="188">
        <v>970226</v>
      </c>
      <c r="N15" s="188">
        <v>178</v>
      </c>
      <c r="O15" s="188">
        <v>1357</v>
      </c>
      <c r="P15" s="188">
        <v>17084</v>
      </c>
      <c r="Q15" s="188">
        <v>1030184</v>
      </c>
      <c r="R15" s="188">
        <v>2833</v>
      </c>
      <c r="S15" s="188">
        <v>393771</v>
      </c>
      <c r="T15" s="188">
        <v>52598</v>
      </c>
      <c r="U15" s="188">
        <v>16292738</v>
      </c>
      <c r="V15" s="188">
        <v>5101</v>
      </c>
      <c r="W15" s="188">
        <v>702179</v>
      </c>
      <c r="X15" s="188">
        <v>2240</v>
      </c>
      <c r="Y15" s="188">
        <v>843484</v>
      </c>
      <c r="Z15" s="188">
        <v>2392</v>
      </c>
      <c r="AA15" s="188">
        <v>579806</v>
      </c>
    </row>
    <row r="16" spans="1:27" ht="18.75" customHeight="1">
      <c r="A16" s="203" t="s">
        <v>219</v>
      </c>
      <c r="B16" s="191">
        <v>49371</v>
      </c>
      <c r="C16" s="188">
        <v>13217365</v>
      </c>
      <c r="D16" s="188">
        <v>51517</v>
      </c>
      <c r="E16" s="188">
        <v>13550342</v>
      </c>
      <c r="F16" s="188">
        <v>88854</v>
      </c>
      <c r="G16" s="188">
        <v>21007044</v>
      </c>
      <c r="H16" s="188">
        <v>5934</v>
      </c>
      <c r="I16" s="188">
        <v>637072</v>
      </c>
      <c r="J16" s="188">
        <v>220</v>
      </c>
      <c r="K16" s="188">
        <v>30876</v>
      </c>
      <c r="L16" s="188">
        <v>3633</v>
      </c>
      <c r="M16" s="188">
        <v>964745</v>
      </c>
      <c r="N16" s="188">
        <v>176</v>
      </c>
      <c r="O16" s="188">
        <v>1326</v>
      </c>
      <c r="P16" s="188">
        <v>16235</v>
      </c>
      <c r="Q16" s="188">
        <v>946259</v>
      </c>
      <c r="R16" s="188">
        <v>2905</v>
      </c>
      <c r="S16" s="188">
        <v>388933</v>
      </c>
      <c r="T16" s="188">
        <v>50742</v>
      </c>
      <c r="U16" s="188">
        <v>15871274</v>
      </c>
      <c r="V16" s="188">
        <v>4728</v>
      </c>
      <c r="W16" s="188">
        <v>647093</v>
      </c>
      <c r="X16" s="188">
        <v>2110</v>
      </c>
      <c r="Y16" s="188">
        <v>929328</v>
      </c>
      <c r="Z16" s="188">
        <v>2171</v>
      </c>
      <c r="AA16" s="188">
        <v>590138</v>
      </c>
    </row>
    <row r="17" spans="1:27" ht="18.75" customHeight="1">
      <c r="A17" s="203" t="s">
        <v>220</v>
      </c>
      <c r="B17" s="191">
        <v>50970</v>
      </c>
      <c r="C17" s="188">
        <v>14517306</v>
      </c>
      <c r="D17" s="188">
        <v>45275</v>
      </c>
      <c r="E17" s="188">
        <v>13064947</v>
      </c>
      <c r="F17" s="188">
        <v>94549</v>
      </c>
      <c r="G17" s="188">
        <v>22459403</v>
      </c>
      <c r="H17" s="188">
        <v>6996</v>
      </c>
      <c r="I17" s="188">
        <v>783291</v>
      </c>
      <c r="J17" s="188">
        <v>242</v>
      </c>
      <c r="K17" s="188">
        <v>31114</v>
      </c>
      <c r="L17" s="188">
        <v>6366</v>
      </c>
      <c r="M17" s="188">
        <v>1315082</v>
      </c>
      <c r="N17" s="188">
        <v>176</v>
      </c>
      <c r="O17" s="188">
        <v>1326</v>
      </c>
      <c r="P17" s="188">
        <v>15819</v>
      </c>
      <c r="Q17" s="188">
        <v>923358</v>
      </c>
      <c r="R17" s="188">
        <v>2906</v>
      </c>
      <c r="S17" s="188">
        <v>389794</v>
      </c>
      <c r="T17" s="188">
        <v>52329</v>
      </c>
      <c r="U17" s="188">
        <v>16833788</v>
      </c>
      <c r="V17" s="188">
        <v>5502</v>
      </c>
      <c r="W17" s="188">
        <v>723157</v>
      </c>
      <c r="X17" s="188">
        <v>1935</v>
      </c>
      <c r="Y17" s="188">
        <v>865532</v>
      </c>
      <c r="Z17" s="188">
        <v>2278</v>
      </c>
      <c r="AA17" s="188">
        <v>592961</v>
      </c>
    </row>
    <row r="18" spans="1:27" ht="18.75" customHeight="1">
      <c r="A18" s="204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</row>
    <row r="19" spans="1:27" ht="18.75" customHeight="1">
      <c r="A19" s="203" t="s">
        <v>221</v>
      </c>
      <c r="B19" s="191">
        <v>44217</v>
      </c>
      <c r="C19" s="188">
        <v>13336461</v>
      </c>
      <c r="D19" s="188">
        <v>44907</v>
      </c>
      <c r="E19" s="188">
        <v>13674483</v>
      </c>
      <c r="F19" s="188">
        <v>93859</v>
      </c>
      <c r="G19" s="188">
        <v>22121381</v>
      </c>
      <c r="H19" s="188">
        <v>8759</v>
      </c>
      <c r="I19" s="188">
        <v>1026884</v>
      </c>
      <c r="J19" s="188">
        <v>215</v>
      </c>
      <c r="K19" s="188">
        <v>27268</v>
      </c>
      <c r="L19" s="188">
        <v>5926</v>
      </c>
      <c r="M19" s="188">
        <v>1295874</v>
      </c>
      <c r="N19" s="188">
        <v>176</v>
      </c>
      <c r="O19" s="188">
        <v>1326</v>
      </c>
      <c r="P19" s="188">
        <v>14573</v>
      </c>
      <c r="Q19" s="188">
        <v>819659</v>
      </c>
      <c r="R19" s="188">
        <v>2842</v>
      </c>
      <c r="S19" s="188">
        <v>377010</v>
      </c>
      <c r="T19" s="188">
        <v>51276</v>
      </c>
      <c r="U19" s="188">
        <v>16441650</v>
      </c>
      <c r="V19" s="188">
        <v>5871</v>
      </c>
      <c r="W19" s="188">
        <v>703225</v>
      </c>
      <c r="X19" s="188">
        <v>1947</v>
      </c>
      <c r="Y19" s="188">
        <v>818529</v>
      </c>
      <c r="Z19" s="188">
        <v>2274</v>
      </c>
      <c r="AA19" s="188">
        <v>609956</v>
      </c>
    </row>
    <row r="20" spans="1:27" ht="18.75" customHeight="1">
      <c r="A20" s="203" t="s">
        <v>222</v>
      </c>
      <c r="B20" s="191">
        <v>49269</v>
      </c>
      <c r="C20" s="188">
        <v>14302736</v>
      </c>
      <c r="D20" s="188">
        <v>50681</v>
      </c>
      <c r="E20" s="188">
        <v>13872639</v>
      </c>
      <c r="F20" s="188">
        <v>92447</v>
      </c>
      <c r="G20" s="188">
        <v>22551478</v>
      </c>
      <c r="H20" s="188">
        <v>8178</v>
      </c>
      <c r="I20" s="188">
        <v>952029</v>
      </c>
      <c r="J20" s="188">
        <v>238</v>
      </c>
      <c r="K20" s="188">
        <v>26011</v>
      </c>
      <c r="L20" s="188">
        <v>5741</v>
      </c>
      <c r="M20" s="188">
        <v>1299344</v>
      </c>
      <c r="N20" s="188">
        <v>176</v>
      </c>
      <c r="O20" s="188">
        <v>1338</v>
      </c>
      <c r="P20" s="188">
        <v>14333</v>
      </c>
      <c r="Q20" s="188">
        <v>852880</v>
      </c>
      <c r="R20" s="188">
        <v>2696</v>
      </c>
      <c r="S20" s="188">
        <v>368052</v>
      </c>
      <c r="T20" s="188">
        <v>49468</v>
      </c>
      <c r="U20" s="188">
        <v>16480386</v>
      </c>
      <c r="V20" s="188">
        <v>6167</v>
      </c>
      <c r="W20" s="188">
        <v>753127</v>
      </c>
      <c r="X20" s="188">
        <v>2206</v>
      </c>
      <c r="Y20" s="188">
        <v>985070</v>
      </c>
      <c r="Z20" s="188">
        <v>3244</v>
      </c>
      <c r="AA20" s="188">
        <v>833241</v>
      </c>
    </row>
    <row r="21" spans="1:27" ht="18.75" customHeight="1">
      <c r="A21" s="203" t="s">
        <v>223</v>
      </c>
      <c r="B21" s="191">
        <v>58997</v>
      </c>
      <c r="C21" s="188">
        <v>12705028</v>
      </c>
      <c r="D21" s="188">
        <v>59978</v>
      </c>
      <c r="E21" s="188">
        <v>13009468</v>
      </c>
      <c r="F21" s="188">
        <v>91466</v>
      </c>
      <c r="G21" s="188">
        <v>22247038</v>
      </c>
      <c r="H21" s="188">
        <v>9529</v>
      </c>
      <c r="I21" s="188">
        <v>1096475</v>
      </c>
      <c r="J21" s="188">
        <v>398</v>
      </c>
      <c r="K21" s="188">
        <v>36231</v>
      </c>
      <c r="L21" s="188">
        <v>6003</v>
      </c>
      <c r="M21" s="188">
        <v>1262176</v>
      </c>
      <c r="N21" s="188">
        <v>18</v>
      </c>
      <c r="O21" s="188">
        <v>1014</v>
      </c>
      <c r="P21" s="188">
        <v>14493</v>
      </c>
      <c r="Q21" s="188">
        <v>871028</v>
      </c>
      <c r="R21" s="188">
        <v>2242</v>
      </c>
      <c r="S21" s="188">
        <v>298481</v>
      </c>
      <c r="T21" s="188">
        <v>48728</v>
      </c>
      <c r="U21" s="188">
        <v>16185988</v>
      </c>
      <c r="V21" s="188">
        <v>4723</v>
      </c>
      <c r="W21" s="188">
        <v>676496</v>
      </c>
      <c r="X21" s="188">
        <v>2275</v>
      </c>
      <c r="Y21" s="188">
        <v>967475</v>
      </c>
      <c r="Z21" s="188">
        <v>3057</v>
      </c>
      <c r="AA21" s="188">
        <v>851674</v>
      </c>
    </row>
    <row r="22" spans="1:27" ht="18.75" customHeight="1">
      <c r="A22" s="203" t="s">
        <v>224</v>
      </c>
      <c r="B22" s="191">
        <v>39876</v>
      </c>
      <c r="C22" s="188">
        <v>10863019</v>
      </c>
      <c r="D22" s="188">
        <v>43102</v>
      </c>
      <c r="E22" s="188">
        <v>11752688</v>
      </c>
      <c r="F22" s="188">
        <v>88240</v>
      </c>
      <c r="G22" s="188">
        <v>21357369</v>
      </c>
      <c r="H22" s="188">
        <v>9324</v>
      </c>
      <c r="I22" s="188">
        <v>1073561</v>
      </c>
      <c r="J22" s="188">
        <v>554</v>
      </c>
      <c r="K22" s="188">
        <v>49807</v>
      </c>
      <c r="L22" s="188">
        <v>5892</v>
      </c>
      <c r="M22" s="188">
        <v>1229749</v>
      </c>
      <c r="N22" s="188">
        <v>14</v>
      </c>
      <c r="O22" s="188">
        <v>953</v>
      </c>
      <c r="P22" s="188">
        <v>14486</v>
      </c>
      <c r="Q22" s="188">
        <v>844620</v>
      </c>
      <c r="R22" s="188">
        <v>2237</v>
      </c>
      <c r="S22" s="188">
        <v>304625</v>
      </c>
      <c r="T22" s="188">
        <v>46379</v>
      </c>
      <c r="U22" s="188">
        <v>15229564</v>
      </c>
      <c r="V22" s="188">
        <v>4017</v>
      </c>
      <c r="W22" s="188">
        <v>723767</v>
      </c>
      <c r="X22" s="188">
        <v>2299</v>
      </c>
      <c r="Y22" s="188">
        <v>1047988</v>
      </c>
      <c r="Z22" s="188">
        <v>3038</v>
      </c>
      <c r="AA22" s="188">
        <v>852735</v>
      </c>
    </row>
    <row r="23" spans="1:27" ht="18.75" customHeight="1">
      <c r="A23" s="204"/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1:27" ht="18.75" customHeight="1">
      <c r="A24" s="203" t="s">
        <v>225</v>
      </c>
      <c r="B24" s="191">
        <v>42821</v>
      </c>
      <c r="C24" s="188">
        <v>12517057</v>
      </c>
      <c r="D24" s="188">
        <v>46332</v>
      </c>
      <c r="E24" s="188">
        <v>13159506</v>
      </c>
      <c r="F24" s="188">
        <v>84729</v>
      </c>
      <c r="G24" s="188">
        <v>20714920</v>
      </c>
      <c r="H24" s="188">
        <v>8637</v>
      </c>
      <c r="I24" s="188">
        <v>1012021</v>
      </c>
      <c r="J24" s="188">
        <v>348</v>
      </c>
      <c r="K24" s="188">
        <v>28479</v>
      </c>
      <c r="L24" s="188">
        <v>6047</v>
      </c>
      <c r="M24" s="188">
        <v>1333866</v>
      </c>
      <c r="N24" s="188">
        <v>14</v>
      </c>
      <c r="O24" s="188">
        <v>953</v>
      </c>
      <c r="P24" s="188">
        <v>14585</v>
      </c>
      <c r="Q24" s="188">
        <v>845827</v>
      </c>
      <c r="R24" s="188">
        <v>2193</v>
      </c>
      <c r="S24" s="188">
        <v>308362</v>
      </c>
      <c r="T24" s="188">
        <v>43853</v>
      </c>
      <c r="U24" s="188">
        <v>14845889</v>
      </c>
      <c r="V24" s="188">
        <v>3617</v>
      </c>
      <c r="W24" s="188">
        <v>648647</v>
      </c>
      <c r="X24" s="188">
        <v>2315</v>
      </c>
      <c r="Y24" s="188">
        <v>824937</v>
      </c>
      <c r="Z24" s="188">
        <v>3120</v>
      </c>
      <c r="AA24" s="188">
        <v>865939</v>
      </c>
    </row>
    <row r="25" spans="1:27" ht="18.75" customHeight="1">
      <c r="A25" s="203" t="s">
        <v>226</v>
      </c>
      <c r="B25" s="191">
        <v>47910</v>
      </c>
      <c r="C25" s="188">
        <v>13834530</v>
      </c>
      <c r="D25" s="188">
        <v>49294</v>
      </c>
      <c r="E25" s="188">
        <v>13001164</v>
      </c>
      <c r="F25" s="188">
        <v>83345</v>
      </c>
      <c r="G25" s="188">
        <v>21548286</v>
      </c>
      <c r="H25" s="188">
        <v>7101</v>
      </c>
      <c r="I25" s="188">
        <v>784471</v>
      </c>
      <c r="J25" s="188">
        <v>523</v>
      </c>
      <c r="K25" s="188">
        <v>40346</v>
      </c>
      <c r="L25" s="188">
        <v>6652</v>
      </c>
      <c r="M25" s="188">
        <v>1552314</v>
      </c>
      <c r="N25" s="188">
        <v>18</v>
      </c>
      <c r="O25" s="188">
        <v>1778</v>
      </c>
      <c r="P25" s="188">
        <v>11896</v>
      </c>
      <c r="Q25" s="188">
        <v>834600</v>
      </c>
      <c r="R25" s="188">
        <v>2515</v>
      </c>
      <c r="S25" s="188">
        <v>350680</v>
      </c>
      <c r="T25" s="188">
        <v>44900</v>
      </c>
      <c r="U25" s="188">
        <v>15575314</v>
      </c>
      <c r="V25" s="188">
        <v>3872</v>
      </c>
      <c r="W25" s="188">
        <v>716880</v>
      </c>
      <c r="X25" s="188">
        <v>2655</v>
      </c>
      <c r="Y25" s="188">
        <v>831818</v>
      </c>
      <c r="Z25" s="188">
        <v>3213</v>
      </c>
      <c r="AA25" s="188">
        <v>860085</v>
      </c>
    </row>
    <row r="26" spans="1:27" ht="18.75" customHeight="1">
      <c r="A26" s="203" t="s">
        <v>227</v>
      </c>
      <c r="B26" s="191">
        <v>52215</v>
      </c>
      <c r="C26" s="188">
        <v>14139575</v>
      </c>
      <c r="D26" s="188">
        <v>48300</v>
      </c>
      <c r="E26" s="188">
        <v>13392494</v>
      </c>
      <c r="F26" s="188">
        <v>87260</v>
      </c>
      <c r="G26" s="188">
        <v>22295367</v>
      </c>
      <c r="H26" s="188">
        <v>8321</v>
      </c>
      <c r="I26" s="188">
        <v>940956</v>
      </c>
      <c r="J26" s="188">
        <v>362</v>
      </c>
      <c r="K26" s="188">
        <v>30299</v>
      </c>
      <c r="L26" s="188">
        <v>6349</v>
      </c>
      <c r="M26" s="188">
        <v>1452988</v>
      </c>
      <c r="N26" s="188">
        <v>18</v>
      </c>
      <c r="O26" s="188">
        <v>1741</v>
      </c>
      <c r="P26" s="188">
        <v>13172</v>
      </c>
      <c r="Q26" s="188">
        <v>915617</v>
      </c>
      <c r="R26" s="188">
        <v>3089</v>
      </c>
      <c r="S26" s="188">
        <v>400148</v>
      </c>
      <c r="T26" s="188">
        <v>46272</v>
      </c>
      <c r="U26" s="188">
        <v>16307939</v>
      </c>
      <c r="V26" s="188">
        <v>3623</v>
      </c>
      <c r="W26" s="188">
        <v>771611</v>
      </c>
      <c r="X26" s="188">
        <v>2233</v>
      </c>
      <c r="Y26" s="188">
        <v>496979</v>
      </c>
      <c r="Z26" s="188">
        <v>3821</v>
      </c>
      <c r="AA26" s="188">
        <v>977089</v>
      </c>
    </row>
    <row r="27" spans="1:27" ht="18.75" customHeight="1">
      <c r="A27" s="206" t="s">
        <v>228</v>
      </c>
      <c r="B27" s="198">
        <v>52914</v>
      </c>
      <c r="C27" s="199">
        <v>15827370</v>
      </c>
      <c r="D27" s="199">
        <v>51782</v>
      </c>
      <c r="E27" s="199">
        <v>14760254</v>
      </c>
      <c r="F27" s="199">
        <v>88392</v>
      </c>
      <c r="G27" s="199">
        <v>23362483</v>
      </c>
      <c r="H27" s="199">
        <v>6337</v>
      </c>
      <c r="I27" s="199">
        <v>778130</v>
      </c>
      <c r="J27" s="199">
        <v>519</v>
      </c>
      <c r="K27" s="199">
        <v>39057</v>
      </c>
      <c r="L27" s="199">
        <v>7191</v>
      </c>
      <c r="M27" s="199">
        <v>1662221</v>
      </c>
      <c r="N27" s="199">
        <v>118</v>
      </c>
      <c r="O27" s="199">
        <v>11406</v>
      </c>
      <c r="P27" s="199">
        <v>13190</v>
      </c>
      <c r="Q27" s="199">
        <v>1016488</v>
      </c>
      <c r="R27" s="199">
        <v>3337</v>
      </c>
      <c r="S27" s="199">
        <v>432468</v>
      </c>
      <c r="T27" s="199">
        <v>47145</v>
      </c>
      <c r="U27" s="199">
        <v>17273526</v>
      </c>
      <c r="V27" s="199">
        <v>4763</v>
      </c>
      <c r="W27" s="199">
        <v>1007427</v>
      </c>
      <c r="X27" s="199">
        <v>2126</v>
      </c>
      <c r="Y27" s="199">
        <v>417521</v>
      </c>
      <c r="Z27" s="199">
        <v>3666</v>
      </c>
      <c r="AA27" s="199">
        <v>724239</v>
      </c>
    </row>
    <row r="28" spans="1:27" ht="18.75" customHeight="1">
      <c r="A28" s="72" t="s">
        <v>135</v>
      </c>
      <c r="B28" s="32"/>
      <c r="C28" s="32"/>
      <c r="D28" s="32"/>
      <c r="E28" s="123"/>
      <c r="F28" s="123"/>
      <c r="G28" s="12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13" ht="18.75" customHeight="1">
      <c r="A29" s="12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8.75" customHeight="1">
      <c r="A30" s="12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2" spans="1:22" ht="18.75" customHeight="1">
      <c r="A32" s="706" t="s">
        <v>479</v>
      </c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</row>
    <row r="33" spans="1:15" ht="18.75" customHeight="1">
      <c r="A33" s="75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22" ht="18.75" customHeight="1">
      <c r="A34" s="707" t="s">
        <v>480</v>
      </c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</row>
    <row r="35" spans="1:21" ht="18.75" customHeight="1" thickBot="1">
      <c r="A35" s="72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2" ht="18.75" customHeight="1">
      <c r="A36" s="716" t="s">
        <v>481</v>
      </c>
      <c r="B36" s="722" t="s">
        <v>209</v>
      </c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4"/>
      <c r="V36" s="360" t="s">
        <v>478</v>
      </c>
    </row>
    <row r="37" spans="1:22" ht="18.75" customHeight="1">
      <c r="A37" s="390"/>
      <c r="B37" s="717" t="s">
        <v>382</v>
      </c>
      <c r="C37" s="717" t="s">
        <v>311</v>
      </c>
      <c r="D37" s="719" t="s">
        <v>482</v>
      </c>
      <c r="E37" s="717" t="s">
        <v>312</v>
      </c>
      <c r="F37" s="719" t="s">
        <v>483</v>
      </c>
      <c r="G37" s="717" t="s">
        <v>495</v>
      </c>
      <c r="H37" s="719" t="s">
        <v>484</v>
      </c>
      <c r="I37" s="717" t="s">
        <v>485</v>
      </c>
      <c r="J37" s="717" t="s">
        <v>313</v>
      </c>
      <c r="K37" s="719" t="s">
        <v>486</v>
      </c>
      <c r="L37" s="719" t="s">
        <v>487</v>
      </c>
      <c r="M37" s="717" t="s">
        <v>314</v>
      </c>
      <c r="N37" s="719" t="s">
        <v>488</v>
      </c>
      <c r="O37" s="719" t="s">
        <v>489</v>
      </c>
      <c r="P37" s="719" t="s">
        <v>490</v>
      </c>
      <c r="Q37" s="719" t="s">
        <v>491</v>
      </c>
      <c r="R37" s="719" t="s">
        <v>492</v>
      </c>
      <c r="S37" s="719" t="s">
        <v>493</v>
      </c>
      <c r="T37" s="725" t="s">
        <v>315</v>
      </c>
      <c r="U37" s="719" t="s">
        <v>494</v>
      </c>
      <c r="V37" s="720" t="s">
        <v>148</v>
      </c>
    </row>
    <row r="38" spans="1:22" ht="18.75" customHeight="1">
      <c r="A38" s="390"/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26"/>
      <c r="U38" s="718"/>
      <c r="V38" s="721"/>
    </row>
    <row r="39" spans="1:22" ht="18.75" customHeight="1">
      <c r="A39" s="242" t="s">
        <v>310</v>
      </c>
      <c r="B39" s="191">
        <f>SUM(C39:U39)</f>
        <v>41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2</v>
      </c>
      <c r="J39" s="2">
        <v>1</v>
      </c>
      <c r="K39" s="2">
        <v>1</v>
      </c>
      <c r="L39" s="2">
        <v>21</v>
      </c>
      <c r="M39" s="2">
        <v>1</v>
      </c>
      <c r="N39" s="2">
        <v>3</v>
      </c>
      <c r="O39" s="2">
        <v>1</v>
      </c>
      <c r="P39" s="2">
        <v>1</v>
      </c>
      <c r="Q39" s="2">
        <v>4</v>
      </c>
      <c r="R39" s="358" t="s">
        <v>331</v>
      </c>
      <c r="S39" s="358" t="s">
        <v>331</v>
      </c>
      <c r="T39" s="358" t="s">
        <v>331</v>
      </c>
      <c r="U39" s="358" t="s">
        <v>331</v>
      </c>
      <c r="V39" s="2">
        <v>38</v>
      </c>
    </row>
    <row r="40" spans="1:22" ht="18.75" customHeight="1">
      <c r="A40" s="241">
        <v>48</v>
      </c>
      <c r="B40" s="191">
        <f>SUM(C40:U40)</f>
        <v>42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2</v>
      </c>
      <c r="J40" s="2">
        <v>1</v>
      </c>
      <c r="K40" s="2">
        <v>1</v>
      </c>
      <c r="L40" s="2">
        <v>21</v>
      </c>
      <c r="M40" s="2">
        <v>1</v>
      </c>
      <c r="N40" s="2">
        <v>3</v>
      </c>
      <c r="O40" s="2">
        <v>1</v>
      </c>
      <c r="P40" s="2">
        <v>1</v>
      </c>
      <c r="Q40" s="2">
        <v>4</v>
      </c>
      <c r="R40" s="358" t="s">
        <v>331</v>
      </c>
      <c r="S40" s="358" t="s">
        <v>331</v>
      </c>
      <c r="T40" s="2">
        <v>1</v>
      </c>
      <c r="U40" s="358" t="s">
        <v>331</v>
      </c>
      <c r="V40" s="2">
        <v>30</v>
      </c>
    </row>
    <row r="41" spans="1:22" ht="18.75" customHeight="1">
      <c r="A41" s="241">
        <v>49</v>
      </c>
      <c r="B41" s="191">
        <f>SUM(C41:U41)</f>
        <v>43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21</v>
      </c>
      <c r="M41" s="2">
        <v>1</v>
      </c>
      <c r="N41" s="2">
        <v>3</v>
      </c>
      <c r="O41" s="2">
        <v>1</v>
      </c>
      <c r="P41" s="2">
        <v>1</v>
      </c>
      <c r="Q41" s="2">
        <v>4</v>
      </c>
      <c r="R41" s="358" t="s">
        <v>331</v>
      </c>
      <c r="S41" s="2">
        <v>1</v>
      </c>
      <c r="T41" s="2">
        <v>1</v>
      </c>
      <c r="U41" s="2">
        <v>1</v>
      </c>
      <c r="V41" s="2">
        <v>22</v>
      </c>
    </row>
    <row r="42" spans="1:22" ht="18.75" customHeight="1">
      <c r="A42" s="241">
        <v>50</v>
      </c>
      <c r="B42" s="191">
        <f>SUM(C42:U42)</f>
        <v>43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21</v>
      </c>
      <c r="M42" s="2">
        <v>1</v>
      </c>
      <c r="N42" s="2">
        <v>3</v>
      </c>
      <c r="O42" s="2">
        <v>1</v>
      </c>
      <c r="P42" s="2">
        <v>1</v>
      </c>
      <c r="Q42" s="2">
        <v>4</v>
      </c>
      <c r="R42" s="358" t="s">
        <v>331</v>
      </c>
      <c r="S42" s="2">
        <v>1</v>
      </c>
      <c r="T42" s="2">
        <v>1</v>
      </c>
      <c r="U42" s="2">
        <v>1</v>
      </c>
      <c r="V42" s="2">
        <v>15</v>
      </c>
    </row>
    <row r="43" spans="1:22" s="244" customFormat="1" ht="18.75" customHeight="1">
      <c r="A43" s="355">
        <v>51</v>
      </c>
      <c r="B43" s="356">
        <f>SUM(C43:U43)</f>
        <v>43</v>
      </c>
      <c r="C43" s="357">
        <v>1</v>
      </c>
      <c r="D43" s="357">
        <v>1</v>
      </c>
      <c r="E43" s="357">
        <v>1</v>
      </c>
      <c r="F43" s="357">
        <v>1</v>
      </c>
      <c r="G43" s="357">
        <v>1</v>
      </c>
      <c r="H43" s="357">
        <v>1</v>
      </c>
      <c r="I43" s="357">
        <v>1</v>
      </c>
      <c r="J43" s="357">
        <v>1</v>
      </c>
      <c r="K43" s="357">
        <v>1</v>
      </c>
      <c r="L43" s="357">
        <v>21</v>
      </c>
      <c r="M43" s="357">
        <v>1</v>
      </c>
      <c r="N43" s="357">
        <v>3</v>
      </c>
      <c r="O43" s="357">
        <v>1</v>
      </c>
      <c r="P43" s="357">
        <v>1</v>
      </c>
      <c r="Q43" s="357">
        <v>4</v>
      </c>
      <c r="R43" s="359" t="s">
        <v>331</v>
      </c>
      <c r="S43" s="357">
        <v>1</v>
      </c>
      <c r="T43" s="357">
        <v>1</v>
      </c>
      <c r="U43" s="357">
        <v>1</v>
      </c>
      <c r="V43" s="357">
        <v>10</v>
      </c>
    </row>
    <row r="44" ht="18.75" customHeight="1">
      <c r="A44" s="2" t="s">
        <v>504</v>
      </c>
    </row>
    <row r="45" ht="18.75" customHeight="1">
      <c r="A45" s="2" t="s">
        <v>263</v>
      </c>
    </row>
    <row r="49" spans="1:21" ht="18.75" customHeight="1">
      <c r="A49" s="708" t="s">
        <v>496</v>
      </c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</row>
    <row r="50" ht="18.75" customHeight="1" thickBot="1"/>
    <row r="51" spans="1:21" ht="18.75" customHeight="1">
      <c r="A51" s="716" t="s">
        <v>481</v>
      </c>
      <c r="B51" s="731" t="s">
        <v>210</v>
      </c>
      <c r="C51" s="732"/>
      <c r="D51" s="732"/>
      <c r="E51" s="732"/>
      <c r="F51" s="732"/>
      <c r="G51" s="732"/>
      <c r="H51" s="732"/>
      <c r="I51" s="732"/>
      <c r="J51" s="732"/>
      <c r="K51" s="733"/>
      <c r="L51" s="731" t="s">
        <v>320</v>
      </c>
      <c r="M51" s="732"/>
      <c r="N51" s="732"/>
      <c r="O51" s="732"/>
      <c r="P51" s="732"/>
      <c r="Q51" s="732"/>
      <c r="R51" s="732"/>
      <c r="S51" s="732"/>
      <c r="T51" s="732"/>
      <c r="U51" s="732"/>
    </row>
    <row r="52" spans="1:21" ht="18.75" customHeight="1">
      <c r="A52" s="390"/>
      <c r="B52" s="729" t="s">
        <v>497</v>
      </c>
      <c r="C52" s="730"/>
      <c r="D52" s="730"/>
      <c r="E52" s="729" t="s">
        <v>317</v>
      </c>
      <c r="F52" s="730"/>
      <c r="G52" s="730"/>
      <c r="H52" s="729" t="s">
        <v>318</v>
      </c>
      <c r="I52" s="730"/>
      <c r="J52" s="730"/>
      <c r="K52" s="727" t="s">
        <v>211</v>
      </c>
      <c r="L52" s="727" t="s">
        <v>50</v>
      </c>
      <c r="M52" s="727" t="s">
        <v>501</v>
      </c>
      <c r="N52" s="727" t="s">
        <v>276</v>
      </c>
      <c r="O52" s="727" t="s">
        <v>277</v>
      </c>
      <c r="P52" s="727" t="s">
        <v>278</v>
      </c>
      <c r="Q52" s="738" t="s">
        <v>319</v>
      </c>
      <c r="R52" s="727" t="s">
        <v>279</v>
      </c>
      <c r="S52" s="727" t="s">
        <v>266</v>
      </c>
      <c r="T52" s="727" t="s">
        <v>212</v>
      </c>
      <c r="U52" s="734" t="s">
        <v>213</v>
      </c>
    </row>
    <row r="53" spans="1:21" ht="18.75" customHeight="1">
      <c r="A53" s="390"/>
      <c r="B53" s="245" t="s">
        <v>5</v>
      </c>
      <c r="C53" s="245" t="s">
        <v>498</v>
      </c>
      <c r="D53" s="246" t="s">
        <v>316</v>
      </c>
      <c r="E53" s="245" t="s">
        <v>5</v>
      </c>
      <c r="F53" s="245" t="s">
        <v>499</v>
      </c>
      <c r="G53" s="246" t="s">
        <v>500</v>
      </c>
      <c r="H53" s="245" t="s">
        <v>5</v>
      </c>
      <c r="I53" s="245" t="s">
        <v>498</v>
      </c>
      <c r="J53" s="246" t="s">
        <v>316</v>
      </c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35"/>
    </row>
    <row r="54" spans="1:21" ht="18.75" customHeight="1">
      <c r="A54" s="242" t="s">
        <v>310</v>
      </c>
      <c r="B54" s="252">
        <f>SUM(C54:D54)</f>
        <v>233765</v>
      </c>
      <c r="C54" s="252">
        <f aca="true" t="shared" si="1" ref="C54:D58">SUM(F54,I54,)</f>
        <v>107417</v>
      </c>
      <c r="D54" s="252">
        <v>126348</v>
      </c>
      <c r="E54" s="252">
        <f>SUM(F54:G54)</f>
        <v>170653</v>
      </c>
      <c r="F54" s="252">
        <v>94529</v>
      </c>
      <c r="G54" s="252">
        <v>76124</v>
      </c>
      <c r="H54" s="252">
        <f>SUM(I54:J54)</f>
        <v>63112</v>
      </c>
      <c r="I54" s="252">
        <v>12888</v>
      </c>
      <c r="J54" s="252">
        <v>50224</v>
      </c>
      <c r="K54" s="252">
        <v>4944</v>
      </c>
      <c r="L54" s="252">
        <f>SUM(M54:U54)</f>
        <v>4641</v>
      </c>
      <c r="M54" s="358" t="s">
        <v>331</v>
      </c>
      <c r="N54" s="358" t="s">
        <v>331</v>
      </c>
      <c r="O54" s="358" t="s">
        <v>331</v>
      </c>
      <c r="P54" s="358" t="s">
        <v>331</v>
      </c>
      <c r="Q54" s="358" t="s">
        <v>331</v>
      </c>
      <c r="R54" s="358" t="s">
        <v>331</v>
      </c>
      <c r="S54" s="252">
        <v>4</v>
      </c>
      <c r="T54" s="252">
        <v>683</v>
      </c>
      <c r="U54" s="252">
        <v>3954</v>
      </c>
    </row>
    <row r="55" spans="1:21" ht="18.75" customHeight="1">
      <c r="A55" s="241">
        <v>48</v>
      </c>
      <c r="B55" s="252">
        <f>SUM(C55:D55)</f>
        <v>262215</v>
      </c>
      <c r="C55" s="252">
        <f t="shared" si="1"/>
        <v>114340</v>
      </c>
      <c r="D55" s="252">
        <f t="shared" si="1"/>
        <v>147875</v>
      </c>
      <c r="E55" s="252">
        <f>SUM(F55:G55)</f>
        <v>198940</v>
      </c>
      <c r="F55" s="252">
        <v>102236</v>
      </c>
      <c r="G55" s="252">
        <v>96704</v>
      </c>
      <c r="H55" s="252">
        <f>SUM(I55:J55)</f>
        <v>63275</v>
      </c>
      <c r="I55" s="252">
        <v>12104</v>
      </c>
      <c r="J55" s="252">
        <v>51171</v>
      </c>
      <c r="K55" s="252">
        <v>5308</v>
      </c>
      <c r="L55" s="252">
        <f>SUM(M55:U55)</f>
        <v>5211</v>
      </c>
      <c r="M55" s="358" t="s">
        <v>331</v>
      </c>
      <c r="N55" s="358" t="s">
        <v>331</v>
      </c>
      <c r="O55" s="358" t="s">
        <v>331</v>
      </c>
      <c r="P55" s="358" t="s">
        <v>331</v>
      </c>
      <c r="Q55" s="358" t="s">
        <v>331</v>
      </c>
      <c r="R55" s="358" t="s">
        <v>331</v>
      </c>
      <c r="S55" s="252">
        <v>36</v>
      </c>
      <c r="T55" s="252">
        <v>844</v>
      </c>
      <c r="U55" s="252">
        <v>4331</v>
      </c>
    </row>
    <row r="56" spans="1:21" ht="18.75" customHeight="1">
      <c r="A56" s="241">
        <v>49</v>
      </c>
      <c r="B56" s="252">
        <f>SUM(C56:D56)</f>
        <v>287440</v>
      </c>
      <c r="C56" s="252">
        <f t="shared" si="1"/>
        <v>118966</v>
      </c>
      <c r="D56" s="252">
        <f t="shared" si="1"/>
        <v>168474</v>
      </c>
      <c r="E56" s="252">
        <f>SUM(F56:G56)</f>
        <v>226516</v>
      </c>
      <c r="F56" s="252">
        <v>107927</v>
      </c>
      <c r="G56" s="252">
        <v>118589</v>
      </c>
      <c r="H56" s="252">
        <f>SUM(I56:J56)</f>
        <v>60924</v>
      </c>
      <c r="I56" s="252">
        <v>11039</v>
      </c>
      <c r="J56" s="252">
        <v>49885</v>
      </c>
      <c r="K56" s="252">
        <v>5577</v>
      </c>
      <c r="L56" s="252">
        <f>SUM(M56:U56)</f>
        <v>5774</v>
      </c>
      <c r="M56" s="358" t="s">
        <v>331</v>
      </c>
      <c r="N56" s="358" t="s">
        <v>331</v>
      </c>
      <c r="O56" s="358" t="s">
        <v>331</v>
      </c>
      <c r="P56" s="358" t="s">
        <v>331</v>
      </c>
      <c r="Q56" s="358" t="s">
        <v>331</v>
      </c>
      <c r="R56" s="358" t="s">
        <v>331</v>
      </c>
      <c r="S56" s="252">
        <v>126</v>
      </c>
      <c r="T56" s="252">
        <v>1034</v>
      </c>
      <c r="U56" s="252">
        <v>4614</v>
      </c>
    </row>
    <row r="57" spans="1:21" ht="18.75" customHeight="1">
      <c r="A57" s="241">
        <v>50</v>
      </c>
      <c r="B57" s="252">
        <f>SUM(C57:D57)</f>
        <v>304866</v>
      </c>
      <c r="C57" s="252">
        <f t="shared" si="1"/>
        <v>122464</v>
      </c>
      <c r="D57" s="252">
        <f t="shared" si="1"/>
        <v>182402</v>
      </c>
      <c r="E57" s="252">
        <f>SUM(F57:G57)</f>
        <v>247643</v>
      </c>
      <c r="F57" s="252">
        <v>112508</v>
      </c>
      <c r="G57" s="252">
        <v>135135</v>
      </c>
      <c r="H57" s="252">
        <f>SUM(I57:J57)</f>
        <v>57223</v>
      </c>
      <c r="I57" s="252">
        <v>9956</v>
      </c>
      <c r="J57" s="252">
        <v>47267</v>
      </c>
      <c r="K57" s="252">
        <v>5575</v>
      </c>
      <c r="L57" s="252">
        <f>SUM(M57:U57)</f>
        <v>6256</v>
      </c>
      <c r="M57" s="358" t="s">
        <v>331</v>
      </c>
      <c r="N57" s="358" t="s">
        <v>331</v>
      </c>
      <c r="O57" s="358" t="s">
        <v>331</v>
      </c>
      <c r="P57" s="358" t="s">
        <v>331</v>
      </c>
      <c r="Q57" s="358" t="s">
        <v>331</v>
      </c>
      <c r="R57" s="358" t="s">
        <v>331</v>
      </c>
      <c r="S57" s="252">
        <v>226</v>
      </c>
      <c r="T57" s="252">
        <v>1201</v>
      </c>
      <c r="U57" s="252">
        <v>4829</v>
      </c>
    </row>
    <row r="58" spans="1:21" ht="18.75" customHeight="1">
      <c r="A58" s="355">
        <v>51</v>
      </c>
      <c r="B58" s="361">
        <f>SUM(C58:D58)</f>
        <v>318848</v>
      </c>
      <c r="C58" s="361">
        <f t="shared" si="1"/>
        <v>125230</v>
      </c>
      <c r="D58" s="361">
        <f t="shared" si="1"/>
        <v>193618</v>
      </c>
      <c r="E58" s="361">
        <f>SUM(F58:G58)</f>
        <v>265972</v>
      </c>
      <c r="F58" s="361">
        <v>116370</v>
      </c>
      <c r="G58" s="361">
        <v>149602</v>
      </c>
      <c r="H58" s="361">
        <f>SUM(I58:J58)</f>
        <v>52876</v>
      </c>
      <c r="I58" s="361">
        <v>8860</v>
      </c>
      <c r="J58" s="361">
        <v>44016</v>
      </c>
      <c r="K58" s="361">
        <v>5812</v>
      </c>
      <c r="L58" s="361">
        <f>SUM(M58:U58)</f>
        <v>6756</v>
      </c>
      <c r="M58" s="359" t="s">
        <v>331</v>
      </c>
      <c r="N58" s="359" t="s">
        <v>331</v>
      </c>
      <c r="O58" s="359" t="s">
        <v>331</v>
      </c>
      <c r="P58" s="359" t="s">
        <v>331</v>
      </c>
      <c r="Q58" s="359" t="s">
        <v>331</v>
      </c>
      <c r="R58" s="359" t="s">
        <v>331</v>
      </c>
      <c r="S58" s="361">
        <v>356</v>
      </c>
      <c r="T58" s="361">
        <v>1484</v>
      </c>
      <c r="U58" s="361">
        <v>4916</v>
      </c>
    </row>
    <row r="59" ht="18.75" customHeight="1">
      <c r="A59" s="2" t="s">
        <v>502</v>
      </c>
    </row>
    <row r="60" ht="18.75" customHeight="1">
      <c r="A60" s="2" t="s">
        <v>503</v>
      </c>
    </row>
  </sheetData>
  <sheetProtection/>
  <mergeCells count="63">
    <mergeCell ref="U52:U53"/>
    <mergeCell ref="K52:K53"/>
    <mergeCell ref="F5:AA5"/>
    <mergeCell ref="L52:L53"/>
    <mergeCell ref="M52:M53"/>
    <mergeCell ref="L51:U51"/>
    <mergeCell ref="N52:N53"/>
    <mergeCell ref="O52:O53"/>
    <mergeCell ref="P52:P53"/>
    <mergeCell ref="Q52:Q53"/>
    <mergeCell ref="R52:R53"/>
    <mergeCell ref="S52:S53"/>
    <mergeCell ref="T52:T53"/>
    <mergeCell ref="A51:A53"/>
    <mergeCell ref="B52:D52"/>
    <mergeCell ref="E52:G52"/>
    <mergeCell ref="H52:J52"/>
    <mergeCell ref="B51:K51"/>
    <mergeCell ref="B36:U36"/>
    <mergeCell ref="S37:S38"/>
    <mergeCell ref="T37:T38"/>
    <mergeCell ref="U37:U38"/>
    <mergeCell ref="L37:L38"/>
    <mergeCell ref="M37:M38"/>
    <mergeCell ref="N37:N38"/>
    <mergeCell ref="O37:O38"/>
    <mergeCell ref="P37:P38"/>
    <mergeCell ref="Q37:Q38"/>
    <mergeCell ref="R37:R38"/>
    <mergeCell ref="H37:H38"/>
    <mergeCell ref="I37:I38"/>
    <mergeCell ref="J37:J38"/>
    <mergeCell ref="K37:K38"/>
    <mergeCell ref="X6:Y6"/>
    <mergeCell ref="Z6:AA6"/>
    <mergeCell ref="A36:A38"/>
    <mergeCell ref="B37:B38"/>
    <mergeCell ref="C37:C38"/>
    <mergeCell ref="D37:D38"/>
    <mergeCell ref="E37:E38"/>
    <mergeCell ref="F37:F38"/>
    <mergeCell ref="G37:G38"/>
    <mergeCell ref="V37:V38"/>
    <mergeCell ref="A3:AA3"/>
    <mergeCell ref="A5:A7"/>
    <mergeCell ref="T6:U6"/>
    <mergeCell ref="B5:C5"/>
    <mergeCell ref="D5:E5"/>
    <mergeCell ref="B6:B7"/>
    <mergeCell ref="C6:C7"/>
    <mergeCell ref="D6:D7"/>
    <mergeCell ref="E6:E7"/>
    <mergeCell ref="L6:M6"/>
    <mergeCell ref="A32:V32"/>
    <mergeCell ref="A34:V34"/>
    <mergeCell ref="A49:U49"/>
    <mergeCell ref="H6:I6"/>
    <mergeCell ref="J6:K6"/>
    <mergeCell ref="N6:O6"/>
    <mergeCell ref="P6:Q6"/>
    <mergeCell ref="R6:S6"/>
    <mergeCell ref="F6:G6"/>
    <mergeCell ref="V6:W6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5"/>
  <sheetViews>
    <sheetView tabSelected="1" zoomScale="85" zoomScaleNormal="85" zoomScalePageLayoutView="0" workbookViewId="0" topLeftCell="S47">
      <selection activeCell="A5" sqref="A5:AB5"/>
    </sheetView>
  </sheetViews>
  <sheetFormatPr defaultColWidth="9.00390625" defaultRowHeight="13.5"/>
  <cols>
    <col min="1" max="7" width="3.125" style="75" customWidth="1"/>
    <col min="8" max="13" width="3.50390625" style="75" customWidth="1"/>
    <col min="14" max="14" width="3.375" style="75" customWidth="1"/>
    <col min="15" max="15" width="5.125" style="75" customWidth="1"/>
    <col min="16" max="18" width="3.125" style="75" customWidth="1"/>
    <col min="19" max="20" width="3.50390625" style="75" customWidth="1"/>
    <col min="21" max="24" width="3.125" style="75" customWidth="1"/>
    <col min="25" max="30" width="3.50390625" style="75" customWidth="1"/>
    <col min="31" max="31" width="3.125" style="75" customWidth="1"/>
    <col min="32" max="32" width="18.75390625" style="75" customWidth="1"/>
    <col min="33" max="33" width="3.125" style="75" customWidth="1"/>
    <col min="34" max="36" width="3.50390625" style="75" customWidth="1"/>
    <col min="37" max="39" width="3.125" style="75" customWidth="1"/>
    <col min="40" max="43" width="3.50390625" style="75" customWidth="1"/>
    <col min="44" max="45" width="3.125" style="75" customWidth="1"/>
    <col min="46" max="47" width="3.625" style="75" customWidth="1"/>
    <col min="48" max="108" width="3.125" style="75" customWidth="1"/>
    <col min="109" max="109" width="5.125" style="75" customWidth="1"/>
    <col min="110" max="139" width="3.125" style="0" customWidth="1"/>
  </cols>
  <sheetData>
    <row r="1" spans="1:62" ht="13.5">
      <c r="A1" s="54" t="s">
        <v>321</v>
      </c>
      <c r="BJ1" s="56" t="s">
        <v>505</v>
      </c>
    </row>
    <row r="3" spans="1:124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06" t="s">
        <v>528</v>
      </c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/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5"/>
      <c r="CO3" s="25"/>
      <c r="CP3" s="25"/>
      <c r="CQ3" s="16"/>
      <c r="CR3" s="16"/>
      <c r="CS3" s="16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</row>
    <row r="4" spans="3:124" ht="17.25" customHeight="1">
      <c r="C4" s="707" t="s">
        <v>506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5"/>
      <c r="CO4" s="25"/>
      <c r="CP4" s="25"/>
      <c r="CQ4" s="16"/>
      <c r="CR4" s="16"/>
      <c r="CS4" s="16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</row>
    <row r="5" spans="26:124" ht="17.25" customHeight="1" thickBot="1">
      <c r="Z5" s="50"/>
      <c r="AA5" s="50"/>
      <c r="AB5" s="50"/>
      <c r="AC5" s="25"/>
      <c r="AG5" s="705" t="s">
        <v>529</v>
      </c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5"/>
      <c r="BF5" s="705"/>
      <c r="BG5" s="705"/>
      <c r="BH5" s="705"/>
      <c r="BI5" s="705"/>
      <c r="BJ5" s="705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5"/>
      <c r="CO5" s="25"/>
      <c r="CP5" s="25"/>
      <c r="CQ5" s="16"/>
      <c r="CR5" s="16"/>
      <c r="CS5" s="16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</row>
    <row r="6" spans="3:124" ht="17.25" customHeight="1" thickBot="1">
      <c r="C6" s="800" t="s">
        <v>139</v>
      </c>
      <c r="D6" s="800"/>
      <c r="E6" s="801"/>
      <c r="F6" s="799" t="s">
        <v>382</v>
      </c>
      <c r="G6" s="754"/>
      <c r="H6" s="755"/>
      <c r="I6" s="799" t="s">
        <v>215</v>
      </c>
      <c r="J6" s="754"/>
      <c r="K6" s="755"/>
      <c r="L6" s="790" t="s">
        <v>507</v>
      </c>
      <c r="M6" s="791"/>
      <c r="N6" s="792"/>
      <c r="O6" s="790" t="s">
        <v>508</v>
      </c>
      <c r="P6" s="792"/>
      <c r="Q6" s="790" t="s">
        <v>509</v>
      </c>
      <c r="R6" s="791"/>
      <c r="S6" s="792"/>
      <c r="T6" s="799" t="s">
        <v>267</v>
      </c>
      <c r="U6" s="754"/>
      <c r="V6" s="755"/>
      <c r="W6" s="790" t="s">
        <v>510</v>
      </c>
      <c r="X6" s="791"/>
      <c r="Y6" s="792"/>
      <c r="Z6" s="790" t="s">
        <v>511</v>
      </c>
      <c r="AA6" s="791"/>
      <c r="AB6" s="791"/>
      <c r="AC6" s="78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5"/>
      <c r="CO6" s="25"/>
      <c r="CP6" s="25"/>
      <c r="CQ6" s="16"/>
      <c r="CR6" s="16"/>
      <c r="CS6" s="16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</row>
    <row r="7" spans="3:124" ht="17.25" customHeight="1">
      <c r="C7" s="666"/>
      <c r="D7" s="666"/>
      <c r="E7" s="667"/>
      <c r="F7" s="770"/>
      <c r="G7" s="758"/>
      <c r="H7" s="759"/>
      <c r="I7" s="770"/>
      <c r="J7" s="758"/>
      <c r="K7" s="759"/>
      <c r="L7" s="748"/>
      <c r="M7" s="749"/>
      <c r="N7" s="750"/>
      <c r="O7" s="748"/>
      <c r="P7" s="750"/>
      <c r="Q7" s="748"/>
      <c r="R7" s="749"/>
      <c r="S7" s="750"/>
      <c r="T7" s="770"/>
      <c r="U7" s="758"/>
      <c r="V7" s="759"/>
      <c r="W7" s="748"/>
      <c r="X7" s="749"/>
      <c r="Y7" s="750"/>
      <c r="Z7" s="748"/>
      <c r="AA7" s="749"/>
      <c r="AB7" s="749"/>
      <c r="AC7" s="50"/>
      <c r="AG7" s="804" t="s">
        <v>530</v>
      </c>
      <c r="AH7" s="805"/>
      <c r="AI7" s="806"/>
      <c r="AJ7" s="623" t="s">
        <v>382</v>
      </c>
      <c r="AK7" s="623"/>
      <c r="AL7" s="623"/>
      <c r="AM7" s="623"/>
      <c r="AN7" s="623" t="s">
        <v>534</v>
      </c>
      <c r="AO7" s="623"/>
      <c r="AP7" s="623"/>
      <c r="AQ7" s="623"/>
      <c r="AR7" s="623"/>
      <c r="AS7" s="623"/>
      <c r="AT7" s="623"/>
      <c r="AU7" s="623"/>
      <c r="AV7" s="419" t="s">
        <v>535</v>
      </c>
      <c r="AW7" s="419"/>
      <c r="AX7" s="419"/>
      <c r="AY7" s="419"/>
      <c r="AZ7" s="419"/>
      <c r="BA7" s="419"/>
      <c r="BB7" s="419"/>
      <c r="BC7" s="419"/>
      <c r="BD7" s="419" t="s">
        <v>533</v>
      </c>
      <c r="BE7" s="419"/>
      <c r="BF7" s="419"/>
      <c r="BG7" s="419" t="s">
        <v>150</v>
      </c>
      <c r="BH7" s="419"/>
      <c r="BI7" s="419"/>
      <c r="BJ7" s="528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16"/>
      <c r="CR7" s="16"/>
      <c r="CS7" s="16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</row>
    <row r="8" spans="3:124" ht="17.25" customHeight="1">
      <c r="C8" s="802" t="s">
        <v>310</v>
      </c>
      <c r="D8" s="802"/>
      <c r="E8" s="803"/>
      <c r="F8" s="751">
        <f>SUM(I8:AB8)</f>
        <v>326745</v>
      </c>
      <c r="G8" s="751"/>
      <c r="H8" s="751"/>
      <c r="I8" s="751">
        <v>219833</v>
      </c>
      <c r="J8" s="751"/>
      <c r="K8" s="751"/>
      <c r="L8" s="751">
        <v>44508</v>
      </c>
      <c r="M8" s="751"/>
      <c r="N8" s="751"/>
      <c r="O8" s="751" t="s">
        <v>331</v>
      </c>
      <c r="P8" s="751"/>
      <c r="Q8" s="751">
        <v>4575</v>
      </c>
      <c r="R8" s="751"/>
      <c r="S8" s="751"/>
      <c r="T8" s="751">
        <v>30687</v>
      </c>
      <c r="U8" s="751"/>
      <c r="V8" s="751"/>
      <c r="W8" s="751">
        <v>25189</v>
      </c>
      <c r="X8" s="751"/>
      <c r="Y8" s="751"/>
      <c r="Z8" s="751">
        <v>1953</v>
      </c>
      <c r="AA8" s="751"/>
      <c r="AB8" s="751"/>
      <c r="AG8" s="807"/>
      <c r="AH8" s="807"/>
      <c r="AI8" s="808"/>
      <c r="AJ8" s="413"/>
      <c r="AK8" s="413"/>
      <c r="AL8" s="413"/>
      <c r="AM8" s="413"/>
      <c r="AN8" s="413" t="s">
        <v>531</v>
      </c>
      <c r="AO8" s="413"/>
      <c r="AP8" s="413"/>
      <c r="AQ8" s="413"/>
      <c r="AR8" s="413" t="s">
        <v>532</v>
      </c>
      <c r="AS8" s="413"/>
      <c r="AT8" s="413"/>
      <c r="AU8" s="413"/>
      <c r="AV8" s="413" t="s">
        <v>531</v>
      </c>
      <c r="AW8" s="413"/>
      <c r="AX8" s="413"/>
      <c r="AY8" s="413"/>
      <c r="AZ8" s="413" t="s">
        <v>189</v>
      </c>
      <c r="BA8" s="413"/>
      <c r="BB8" s="413"/>
      <c r="BC8" s="413"/>
      <c r="BD8" s="413"/>
      <c r="BE8" s="413"/>
      <c r="BF8" s="413"/>
      <c r="BG8" s="413"/>
      <c r="BH8" s="413"/>
      <c r="BI8" s="413"/>
      <c r="BJ8" s="414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6"/>
      <c r="CR8" s="16"/>
      <c r="CS8" s="16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</row>
    <row r="9" spans="3:124" ht="17.25" customHeight="1">
      <c r="C9" s="795">
        <v>48</v>
      </c>
      <c r="D9" s="795"/>
      <c r="E9" s="796"/>
      <c r="F9" s="753">
        <f>SUM(I9:AB9)</f>
        <v>371784</v>
      </c>
      <c r="G9" s="745"/>
      <c r="H9" s="745"/>
      <c r="I9" s="745">
        <v>244980</v>
      </c>
      <c r="J9" s="745"/>
      <c r="K9" s="745"/>
      <c r="L9" s="745">
        <v>49824</v>
      </c>
      <c r="M9" s="745"/>
      <c r="N9" s="745"/>
      <c r="O9" s="745" t="s">
        <v>331</v>
      </c>
      <c r="P9" s="745"/>
      <c r="Q9" s="745">
        <v>5211</v>
      </c>
      <c r="R9" s="745"/>
      <c r="S9" s="745"/>
      <c r="T9" s="745">
        <v>35020</v>
      </c>
      <c r="U9" s="745"/>
      <c r="V9" s="745"/>
      <c r="W9" s="745">
        <v>31066</v>
      </c>
      <c r="X9" s="745"/>
      <c r="Y9" s="745"/>
      <c r="Z9" s="745">
        <v>5683</v>
      </c>
      <c r="AA9" s="745"/>
      <c r="AB9" s="745"/>
      <c r="AG9" s="664" t="s">
        <v>310</v>
      </c>
      <c r="AH9" s="664"/>
      <c r="AI9" s="665"/>
      <c r="AJ9" s="814">
        <f>SUM(AN9:BJ9)</f>
        <v>304</v>
      </c>
      <c r="AK9" s="814"/>
      <c r="AL9" s="814"/>
      <c r="AM9" s="814"/>
      <c r="AN9" s="814">
        <v>10</v>
      </c>
      <c r="AO9" s="814"/>
      <c r="AP9" s="814"/>
      <c r="AQ9" s="814"/>
      <c r="AR9" s="814">
        <v>1</v>
      </c>
      <c r="AS9" s="814"/>
      <c r="AT9" s="814"/>
      <c r="AU9" s="814"/>
      <c r="AV9" s="814">
        <v>61</v>
      </c>
      <c r="AW9" s="814"/>
      <c r="AX9" s="814"/>
      <c r="AY9" s="814"/>
      <c r="AZ9" s="814">
        <v>158</v>
      </c>
      <c r="BA9" s="814"/>
      <c r="BB9" s="814"/>
      <c r="BC9" s="814"/>
      <c r="BD9" s="814">
        <v>1</v>
      </c>
      <c r="BE9" s="814"/>
      <c r="BF9" s="814"/>
      <c r="BG9" s="814">
        <v>73</v>
      </c>
      <c r="BH9" s="814"/>
      <c r="BI9" s="814"/>
      <c r="BJ9" s="814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6"/>
      <c r="CR9" s="16"/>
      <c r="CS9" s="16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</row>
    <row r="10" spans="3:124" ht="17.25" customHeight="1">
      <c r="C10" s="795">
        <v>49</v>
      </c>
      <c r="D10" s="795"/>
      <c r="E10" s="796"/>
      <c r="F10" s="753">
        <f>SUM(I10:AB10)</f>
        <v>408136</v>
      </c>
      <c r="G10" s="745"/>
      <c r="H10" s="745"/>
      <c r="I10" s="745">
        <v>265125</v>
      </c>
      <c r="J10" s="745"/>
      <c r="K10" s="745"/>
      <c r="L10" s="745">
        <v>54179</v>
      </c>
      <c r="M10" s="745"/>
      <c r="N10" s="745"/>
      <c r="O10" s="745" t="s">
        <v>331</v>
      </c>
      <c r="P10" s="745"/>
      <c r="Q10" s="745">
        <v>5753</v>
      </c>
      <c r="R10" s="745"/>
      <c r="S10" s="745"/>
      <c r="T10" s="745">
        <v>37301</v>
      </c>
      <c r="U10" s="745"/>
      <c r="V10" s="745"/>
      <c r="W10" s="745">
        <v>36163</v>
      </c>
      <c r="X10" s="745"/>
      <c r="Y10" s="745"/>
      <c r="Z10" s="745">
        <v>9615</v>
      </c>
      <c r="AA10" s="745"/>
      <c r="AB10" s="745"/>
      <c r="AG10" s="664">
        <v>48</v>
      </c>
      <c r="AH10" s="664"/>
      <c r="AI10" s="665"/>
      <c r="AJ10" s="814">
        <f>SUM(AN10:BJ10)</f>
        <v>308</v>
      </c>
      <c r="AK10" s="814"/>
      <c r="AL10" s="814"/>
      <c r="AM10" s="814"/>
      <c r="AN10" s="814">
        <v>11</v>
      </c>
      <c r="AO10" s="814"/>
      <c r="AP10" s="814"/>
      <c r="AQ10" s="814"/>
      <c r="AR10" s="814">
        <v>1</v>
      </c>
      <c r="AS10" s="814"/>
      <c r="AT10" s="814"/>
      <c r="AU10" s="814"/>
      <c r="AV10" s="814">
        <v>60</v>
      </c>
      <c r="AW10" s="814"/>
      <c r="AX10" s="814"/>
      <c r="AY10" s="814"/>
      <c r="AZ10" s="814">
        <v>160</v>
      </c>
      <c r="BA10" s="814"/>
      <c r="BB10" s="814"/>
      <c r="BC10" s="814"/>
      <c r="BD10" s="814">
        <v>1</v>
      </c>
      <c r="BE10" s="814"/>
      <c r="BF10" s="814"/>
      <c r="BG10" s="814">
        <v>75</v>
      </c>
      <c r="BH10" s="814"/>
      <c r="BI10" s="814"/>
      <c r="BJ10" s="814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6"/>
      <c r="CR10" s="16"/>
      <c r="CS10" s="16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</row>
    <row r="11" spans="3:124" ht="17.25" customHeight="1">
      <c r="C11" s="795">
        <v>50</v>
      </c>
      <c r="D11" s="795"/>
      <c r="E11" s="796"/>
      <c r="F11" s="753">
        <f>SUM(I11:AB11)</f>
        <v>442666</v>
      </c>
      <c r="G11" s="745"/>
      <c r="H11" s="745"/>
      <c r="I11" s="745">
        <v>286022</v>
      </c>
      <c r="J11" s="745"/>
      <c r="K11" s="745"/>
      <c r="L11" s="745">
        <v>54571</v>
      </c>
      <c r="M11" s="745"/>
      <c r="N11" s="745"/>
      <c r="O11" s="745" t="s">
        <v>331</v>
      </c>
      <c r="P11" s="745"/>
      <c r="Q11" s="745">
        <v>6256</v>
      </c>
      <c r="R11" s="745"/>
      <c r="S11" s="745"/>
      <c r="T11" s="745">
        <v>40892</v>
      </c>
      <c r="U11" s="745"/>
      <c r="V11" s="745"/>
      <c r="W11" s="745">
        <v>41762</v>
      </c>
      <c r="X11" s="745"/>
      <c r="Y11" s="745"/>
      <c r="Z11" s="745">
        <v>13163</v>
      </c>
      <c r="AA11" s="745"/>
      <c r="AB11" s="745"/>
      <c r="AG11" s="664">
        <v>49</v>
      </c>
      <c r="AH11" s="664"/>
      <c r="AI11" s="665"/>
      <c r="AJ11" s="814">
        <f>SUM(AN11:BJ11)</f>
        <v>311</v>
      </c>
      <c r="AK11" s="814"/>
      <c r="AL11" s="814"/>
      <c r="AM11" s="814"/>
      <c r="AN11" s="814">
        <v>11</v>
      </c>
      <c r="AO11" s="814"/>
      <c r="AP11" s="814"/>
      <c r="AQ11" s="814"/>
      <c r="AR11" s="814">
        <v>1</v>
      </c>
      <c r="AS11" s="814"/>
      <c r="AT11" s="814"/>
      <c r="AU11" s="814"/>
      <c r="AV11" s="814">
        <v>60</v>
      </c>
      <c r="AW11" s="814"/>
      <c r="AX11" s="814"/>
      <c r="AY11" s="814"/>
      <c r="AZ11" s="814">
        <v>161</v>
      </c>
      <c r="BA11" s="814"/>
      <c r="BB11" s="814"/>
      <c r="BC11" s="814"/>
      <c r="BD11" s="814">
        <v>1</v>
      </c>
      <c r="BE11" s="814"/>
      <c r="BF11" s="814"/>
      <c r="BG11" s="814">
        <v>77</v>
      </c>
      <c r="BH11" s="814"/>
      <c r="BI11" s="814"/>
      <c r="BJ11" s="814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17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</row>
    <row r="12" spans="3:124" ht="17.25" customHeight="1">
      <c r="C12" s="797">
        <v>51</v>
      </c>
      <c r="D12" s="797"/>
      <c r="E12" s="798"/>
      <c r="F12" s="766">
        <f>SUM(I12:AB12)</f>
        <v>463458</v>
      </c>
      <c r="G12" s="762"/>
      <c r="H12" s="762"/>
      <c r="I12" s="762">
        <v>291670</v>
      </c>
      <c r="J12" s="762"/>
      <c r="K12" s="762"/>
      <c r="L12" s="762">
        <v>56281</v>
      </c>
      <c r="M12" s="762"/>
      <c r="N12" s="762"/>
      <c r="O12" s="762" t="s">
        <v>331</v>
      </c>
      <c r="P12" s="762"/>
      <c r="Q12" s="762">
        <v>6756</v>
      </c>
      <c r="R12" s="762"/>
      <c r="S12" s="762"/>
      <c r="T12" s="762">
        <v>44854</v>
      </c>
      <c r="U12" s="762"/>
      <c r="V12" s="762"/>
      <c r="W12" s="762">
        <v>47393</v>
      </c>
      <c r="X12" s="762"/>
      <c r="Y12" s="762"/>
      <c r="Z12" s="762">
        <v>16504</v>
      </c>
      <c r="AA12" s="762"/>
      <c r="AB12" s="762"/>
      <c r="AG12" s="664">
        <v>50</v>
      </c>
      <c r="AH12" s="664"/>
      <c r="AI12" s="665"/>
      <c r="AJ12" s="814">
        <f>SUM(AN12:BJ12)</f>
        <v>311</v>
      </c>
      <c r="AK12" s="814"/>
      <c r="AL12" s="814"/>
      <c r="AM12" s="814"/>
      <c r="AN12" s="814">
        <v>11</v>
      </c>
      <c r="AO12" s="814"/>
      <c r="AP12" s="814"/>
      <c r="AQ12" s="814"/>
      <c r="AR12" s="814">
        <v>1</v>
      </c>
      <c r="AS12" s="814"/>
      <c r="AT12" s="814"/>
      <c r="AU12" s="814"/>
      <c r="AV12" s="814">
        <v>60</v>
      </c>
      <c r="AW12" s="814"/>
      <c r="AX12" s="814"/>
      <c r="AY12" s="814"/>
      <c r="AZ12" s="814">
        <v>162</v>
      </c>
      <c r="BA12" s="814"/>
      <c r="BB12" s="814"/>
      <c r="BC12" s="814"/>
      <c r="BD12" s="814">
        <v>1</v>
      </c>
      <c r="BE12" s="814"/>
      <c r="BF12" s="814"/>
      <c r="BG12" s="814">
        <v>76</v>
      </c>
      <c r="BH12" s="814"/>
      <c r="BI12" s="814"/>
      <c r="BJ12" s="814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17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</row>
    <row r="13" spans="3:124" ht="17.25" customHeight="1">
      <c r="C13" s="2" t="s">
        <v>512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G13" s="812">
        <v>51</v>
      </c>
      <c r="AH13" s="812"/>
      <c r="AI13" s="813"/>
      <c r="AJ13" s="815">
        <f>SUM(AN13:BJ13)</f>
        <v>313</v>
      </c>
      <c r="AK13" s="815"/>
      <c r="AL13" s="815"/>
      <c r="AM13" s="815"/>
      <c r="AN13" s="815">
        <f>SUM(AN15:AQ22,AN24:AQ31)</f>
        <v>12</v>
      </c>
      <c r="AO13" s="815"/>
      <c r="AP13" s="815"/>
      <c r="AQ13" s="815"/>
      <c r="AR13" s="815">
        <f>SUM(AR15:AU22,AR24:AU31)</f>
        <v>1</v>
      </c>
      <c r="AS13" s="815"/>
      <c r="AT13" s="815"/>
      <c r="AU13" s="815"/>
      <c r="AV13" s="815">
        <f>SUM(AV15:AY22,AV24:AY31)</f>
        <v>59</v>
      </c>
      <c r="AW13" s="815"/>
      <c r="AX13" s="815"/>
      <c r="AY13" s="815"/>
      <c r="AZ13" s="815">
        <f>SUM(AZ15:BC22,AZ24:BC31)</f>
        <v>163</v>
      </c>
      <c r="BA13" s="815"/>
      <c r="BB13" s="815"/>
      <c r="BC13" s="815"/>
      <c r="BD13" s="815">
        <f>SUM(BD15:BF22,BD24:BF31)</f>
        <v>1</v>
      </c>
      <c r="BE13" s="815"/>
      <c r="BF13" s="815"/>
      <c r="BG13" s="815">
        <f>SUM(BG15:BJ22,BG24:BJ31)</f>
        <v>77</v>
      </c>
      <c r="BH13" s="815"/>
      <c r="BI13" s="815"/>
      <c r="BJ13" s="815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172"/>
      <c r="CR13" s="172"/>
      <c r="CS13" s="172"/>
      <c r="CT13" s="172"/>
      <c r="CU13" s="172"/>
      <c r="CV13" s="17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</row>
    <row r="14" spans="3:125" ht="17.25" customHeight="1">
      <c r="C14" s="2" t="s">
        <v>263</v>
      </c>
      <c r="AG14" s="130"/>
      <c r="AH14" s="783"/>
      <c r="AI14" s="809"/>
      <c r="AJ14" s="814"/>
      <c r="AK14" s="814"/>
      <c r="AL14" s="814"/>
      <c r="AM14" s="814"/>
      <c r="AN14" s="814"/>
      <c r="AO14" s="814"/>
      <c r="AP14" s="814"/>
      <c r="AQ14" s="814"/>
      <c r="AR14" s="814"/>
      <c r="AS14" s="814"/>
      <c r="AT14" s="814"/>
      <c r="AU14" s="814"/>
      <c r="AV14" s="814"/>
      <c r="AW14" s="814"/>
      <c r="AX14" s="814"/>
      <c r="AY14" s="814"/>
      <c r="AZ14" s="814"/>
      <c r="BA14" s="814"/>
      <c r="BB14" s="814"/>
      <c r="BC14" s="814"/>
      <c r="BD14" s="814"/>
      <c r="BE14" s="814"/>
      <c r="BF14" s="814"/>
      <c r="BG14" s="814"/>
      <c r="BH14" s="814"/>
      <c r="BI14" s="814"/>
      <c r="BJ14" s="814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133"/>
      <c r="DU14" s="5"/>
    </row>
    <row r="15" spans="3:125" s="50" customFormat="1" ht="17.25" customHeight="1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G15" s="369" t="s">
        <v>46</v>
      </c>
      <c r="AH15" s="741"/>
      <c r="AI15" s="742"/>
      <c r="AJ15" s="814">
        <f aca="true" t="shared" si="0" ref="AJ15:AJ22">SUM(AN15:BJ15)</f>
        <v>79</v>
      </c>
      <c r="AK15" s="814"/>
      <c r="AL15" s="814"/>
      <c r="AM15" s="814"/>
      <c r="AN15" s="814">
        <v>4</v>
      </c>
      <c r="AO15" s="814"/>
      <c r="AP15" s="814"/>
      <c r="AQ15" s="814"/>
      <c r="AR15" s="814">
        <v>1</v>
      </c>
      <c r="AS15" s="814"/>
      <c r="AT15" s="814"/>
      <c r="AU15" s="814"/>
      <c r="AV15" s="814">
        <v>4</v>
      </c>
      <c r="AW15" s="814"/>
      <c r="AX15" s="814"/>
      <c r="AY15" s="814"/>
      <c r="AZ15" s="814">
        <v>55</v>
      </c>
      <c r="BA15" s="814"/>
      <c r="BB15" s="814"/>
      <c r="BC15" s="814"/>
      <c r="BD15" s="814">
        <v>1</v>
      </c>
      <c r="BE15" s="814"/>
      <c r="BF15" s="814"/>
      <c r="BG15" s="814">
        <v>14</v>
      </c>
      <c r="BH15" s="814"/>
      <c r="BI15" s="814"/>
      <c r="BJ15" s="814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5"/>
      <c r="DB15" s="15"/>
      <c r="DC15" s="15"/>
      <c r="DD15" s="15"/>
      <c r="DE15" s="15"/>
      <c r="DF15" s="15"/>
      <c r="DG15" s="15"/>
      <c r="DH15" s="15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25"/>
    </row>
    <row r="16" spans="3:124" s="50" customFormat="1" ht="17.25" customHeight="1"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G16" s="369" t="s">
        <v>151</v>
      </c>
      <c r="AH16" s="741"/>
      <c r="AI16" s="742"/>
      <c r="AJ16" s="814">
        <f t="shared" si="0"/>
        <v>22</v>
      </c>
      <c r="AK16" s="814"/>
      <c r="AL16" s="814"/>
      <c r="AM16" s="814"/>
      <c r="AN16" s="814">
        <v>1</v>
      </c>
      <c r="AO16" s="814"/>
      <c r="AP16" s="814"/>
      <c r="AQ16" s="814"/>
      <c r="AR16" s="814" t="s">
        <v>331</v>
      </c>
      <c r="AS16" s="814"/>
      <c r="AT16" s="814"/>
      <c r="AU16" s="814"/>
      <c r="AV16" s="814">
        <v>3</v>
      </c>
      <c r="AW16" s="814"/>
      <c r="AX16" s="814"/>
      <c r="AY16" s="814"/>
      <c r="AZ16" s="814">
        <v>9</v>
      </c>
      <c r="BA16" s="814"/>
      <c r="BB16" s="814"/>
      <c r="BC16" s="814"/>
      <c r="BD16" s="814" t="s">
        <v>331</v>
      </c>
      <c r="BE16" s="814"/>
      <c r="BF16" s="814"/>
      <c r="BG16" s="814">
        <v>9</v>
      </c>
      <c r="BH16" s="814"/>
      <c r="BI16" s="814"/>
      <c r="BJ16" s="814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783"/>
      <c r="CR16" s="783"/>
      <c r="CS16" s="783"/>
      <c r="CT16" s="783"/>
      <c r="CU16" s="783"/>
      <c r="CV16" s="779"/>
      <c r="CW16" s="779"/>
      <c r="CX16" s="779"/>
      <c r="CY16" s="779"/>
      <c r="CZ16" s="779"/>
      <c r="DA16" s="777"/>
      <c r="DB16" s="777"/>
      <c r="DC16" s="777"/>
      <c r="DD16" s="777"/>
      <c r="DE16" s="777"/>
      <c r="DF16" s="777"/>
      <c r="DG16" s="777"/>
      <c r="DH16" s="777"/>
      <c r="DI16" s="777"/>
      <c r="DJ16" s="777"/>
      <c r="DK16" s="777"/>
      <c r="DL16" s="777"/>
      <c r="DM16" s="777"/>
      <c r="DN16" s="777"/>
      <c r="DO16" s="777"/>
      <c r="DP16" s="777"/>
      <c r="DQ16" s="777"/>
      <c r="DR16" s="777"/>
      <c r="DS16" s="777"/>
      <c r="DT16" s="777"/>
    </row>
    <row r="17" spans="4:126" ht="17.25" customHeight="1">
      <c r="D17" s="708" t="s">
        <v>513</v>
      </c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G17" s="369" t="s">
        <v>152</v>
      </c>
      <c r="AH17" s="741"/>
      <c r="AI17" s="742"/>
      <c r="AJ17" s="814">
        <f t="shared" si="0"/>
        <v>27</v>
      </c>
      <c r="AK17" s="814"/>
      <c r="AL17" s="814"/>
      <c r="AM17" s="814"/>
      <c r="AN17" s="814">
        <v>1</v>
      </c>
      <c r="AO17" s="814"/>
      <c r="AP17" s="814"/>
      <c r="AQ17" s="814"/>
      <c r="AR17" s="814" t="s">
        <v>331</v>
      </c>
      <c r="AS17" s="814"/>
      <c r="AT17" s="814"/>
      <c r="AU17" s="814"/>
      <c r="AV17" s="814">
        <v>3</v>
      </c>
      <c r="AW17" s="814"/>
      <c r="AX17" s="814"/>
      <c r="AY17" s="814"/>
      <c r="AZ17" s="814">
        <v>21</v>
      </c>
      <c r="BA17" s="814"/>
      <c r="BB17" s="814"/>
      <c r="BC17" s="814"/>
      <c r="BD17" s="814" t="s">
        <v>331</v>
      </c>
      <c r="BE17" s="814"/>
      <c r="BF17" s="814"/>
      <c r="BG17" s="814">
        <v>2</v>
      </c>
      <c r="BH17" s="814"/>
      <c r="BI17" s="814"/>
      <c r="BJ17" s="814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5"/>
      <c r="CP17" s="25"/>
      <c r="CQ17" s="25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5"/>
      <c r="DC17" s="15"/>
      <c r="DD17" s="15"/>
      <c r="DE17" s="15"/>
      <c r="DF17" s="15"/>
      <c r="DG17" s="15"/>
      <c r="DH17" s="15"/>
      <c r="DI17" s="15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5"/>
    </row>
    <row r="18" spans="4:126" ht="17.25" customHeight="1" thickBot="1"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AG18" s="369" t="s">
        <v>153</v>
      </c>
      <c r="AH18" s="741"/>
      <c r="AI18" s="742"/>
      <c r="AJ18" s="814">
        <f t="shared" si="0"/>
        <v>10</v>
      </c>
      <c r="AK18" s="814"/>
      <c r="AL18" s="814"/>
      <c r="AM18" s="814"/>
      <c r="AN18" s="814">
        <v>1</v>
      </c>
      <c r="AO18" s="814"/>
      <c r="AP18" s="814"/>
      <c r="AQ18" s="814"/>
      <c r="AR18" s="814" t="s">
        <v>331</v>
      </c>
      <c r="AS18" s="814"/>
      <c r="AT18" s="814"/>
      <c r="AU18" s="814"/>
      <c r="AV18" s="814">
        <v>3</v>
      </c>
      <c r="AW18" s="814"/>
      <c r="AX18" s="814"/>
      <c r="AY18" s="814"/>
      <c r="AZ18" s="814">
        <v>5</v>
      </c>
      <c r="BA18" s="814"/>
      <c r="BB18" s="814"/>
      <c r="BC18" s="814"/>
      <c r="BD18" s="814" t="s">
        <v>331</v>
      </c>
      <c r="BE18" s="814"/>
      <c r="BF18" s="814"/>
      <c r="BG18" s="814">
        <v>1</v>
      </c>
      <c r="BH18" s="814"/>
      <c r="BI18" s="814"/>
      <c r="BJ18" s="814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5"/>
      <c r="CP18" s="25"/>
      <c r="CQ18" s="25"/>
      <c r="CR18" s="172"/>
      <c r="CS18" s="172"/>
      <c r="CT18" s="172"/>
      <c r="CU18" s="172"/>
      <c r="CV18" s="172"/>
      <c r="CW18" s="174"/>
      <c r="CX18" s="174"/>
      <c r="CY18" s="174"/>
      <c r="CZ18" s="174"/>
      <c r="DA18" s="174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5"/>
    </row>
    <row r="19" spans="4:125" ht="17.25" customHeight="1">
      <c r="D19" s="754" t="s">
        <v>514</v>
      </c>
      <c r="E19" s="754"/>
      <c r="F19" s="754"/>
      <c r="G19" s="755"/>
      <c r="H19" s="731" t="s">
        <v>214</v>
      </c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93" t="s">
        <v>257</v>
      </c>
      <c r="Y19" s="794"/>
      <c r="Z19" s="794"/>
      <c r="AA19" s="794"/>
      <c r="AG19" s="369" t="s">
        <v>154</v>
      </c>
      <c r="AH19" s="739"/>
      <c r="AI19" s="740"/>
      <c r="AJ19" s="814">
        <f t="shared" si="0"/>
        <v>18</v>
      </c>
      <c r="AK19" s="814"/>
      <c r="AL19" s="814"/>
      <c r="AM19" s="814"/>
      <c r="AN19" s="814">
        <v>1</v>
      </c>
      <c r="AO19" s="814"/>
      <c r="AP19" s="814"/>
      <c r="AQ19" s="814"/>
      <c r="AR19" s="814" t="s">
        <v>331</v>
      </c>
      <c r="AS19" s="814"/>
      <c r="AT19" s="814"/>
      <c r="AU19" s="814"/>
      <c r="AV19" s="814">
        <v>3</v>
      </c>
      <c r="AW19" s="814"/>
      <c r="AX19" s="814"/>
      <c r="AY19" s="814"/>
      <c r="AZ19" s="814">
        <v>6</v>
      </c>
      <c r="BA19" s="814"/>
      <c r="BB19" s="814"/>
      <c r="BC19" s="814"/>
      <c r="BD19" s="814" t="s">
        <v>331</v>
      </c>
      <c r="BE19" s="814"/>
      <c r="BF19" s="814"/>
      <c r="BG19" s="814">
        <v>8</v>
      </c>
      <c r="BH19" s="814"/>
      <c r="BI19" s="814"/>
      <c r="BJ19" s="814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5"/>
      <c r="CP19" s="25"/>
      <c r="CQ19" s="25"/>
      <c r="CR19" s="172"/>
      <c r="CS19" s="172"/>
      <c r="CT19" s="172"/>
      <c r="CU19" s="172"/>
      <c r="CV19" s="172"/>
      <c r="CW19" s="174"/>
      <c r="CX19" s="174"/>
      <c r="CY19" s="174"/>
      <c r="CZ19" s="174"/>
      <c r="DA19" s="174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</row>
    <row r="20" spans="4:125" ht="17.25" customHeight="1">
      <c r="D20" s="756"/>
      <c r="E20" s="756"/>
      <c r="F20" s="756"/>
      <c r="G20" s="757"/>
      <c r="H20" s="734" t="s">
        <v>454</v>
      </c>
      <c r="I20" s="760"/>
      <c r="J20" s="760"/>
      <c r="K20" s="761"/>
      <c r="L20" s="767" t="s">
        <v>515</v>
      </c>
      <c r="M20" s="768"/>
      <c r="N20" s="768"/>
      <c r="O20" s="769"/>
      <c r="P20" s="729" t="s">
        <v>147</v>
      </c>
      <c r="Q20" s="730"/>
      <c r="R20" s="730"/>
      <c r="S20" s="730"/>
      <c r="T20" s="730"/>
      <c r="U20" s="730"/>
      <c r="V20" s="730"/>
      <c r="W20" s="730"/>
      <c r="X20" s="734" t="s">
        <v>516</v>
      </c>
      <c r="Y20" s="760"/>
      <c r="Z20" s="760"/>
      <c r="AA20" s="760"/>
      <c r="AG20" s="369" t="s">
        <v>155</v>
      </c>
      <c r="AH20" s="739"/>
      <c r="AI20" s="740"/>
      <c r="AJ20" s="814">
        <f t="shared" si="0"/>
        <v>16</v>
      </c>
      <c r="AK20" s="814"/>
      <c r="AL20" s="814"/>
      <c r="AM20" s="814"/>
      <c r="AN20" s="814">
        <v>1</v>
      </c>
      <c r="AO20" s="814"/>
      <c r="AP20" s="814"/>
      <c r="AQ20" s="814"/>
      <c r="AR20" s="814" t="s">
        <v>331</v>
      </c>
      <c r="AS20" s="814"/>
      <c r="AT20" s="814"/>
      <c r="AU20" s="814"/>
      <c r="AV20" s="814">
        <v>4</v>
      </c>
      <c r="AW20" s="814"/>
      <c r="AX20" s="814"/>
      <c r="AY20" s="814"/>
      <c r="AZ20" s="814">
        <v>5</v>
      </c>
      <c r="BA20" s="814"/>
      <c r="BB20" s="814"/>
      <c r="BC20" s="814"/>
      <c r="BD20" s="814" t="s">
        <v>331</v>
      </c>
      <c r="BE20" s="814"/>
      <c r="BF20" s="814"/>
      <c r="BG20" s="814">
        <v>6</v>
      </c>
      <c r="BH20" s="814"/>
      <c r="BI20" s="814"/>
      <c r="BJ20" s="814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5"/>
      <c r="CP20" s="25"/>
      <c r="CQ20" s="25"/>
      <c r="CR20" s="172"/>
      <c r="CS20" s="172"/>
      <c r="CT20" s="172"/>
      <c r="CU20" s="172"/>
      <c r="CV20" s="172"/>
      <c r="CW20" s="174"/>
      <c r="CX20" s="174"/>
      <c r="CY20" s="174"/>
      <c r="CZ20" s="174"/>
      <c r="DA20" s="174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</row>
    <row r="21" spans="4:125" ht="17.25" customHeight="1">
      <c r="D21" s="758"/>
      <c r="E21" s="758"/>
      <c r="F21" s="758"/>
      <c r="G21" s="759"/>
      <c r="H21" s="735"/>
      <c r="I21" s="684"/>
      <c r="J21" s="684"/>
      <c r="K21" s="685"/>
      <c r="L21" s="770"/>
      <c r="M21" s="758"/>
      <c r="N21" s="758"/>
      <c r="O21" s="759"/>
      <c r="P21" s="729" t="s">
        <v>148</v>
      </c>
      <c r="Q21" s="730"/>
      <c r="R21" s="730"/>
      <c r="S21" s="773"/>
      <c r="T21" s="729" t="s">
        <v>149</v>
      </c>
      <c r="U21" s="730"/>
      <c r="V21" s="730"/>
      <c r="W21" s="730"/>
      <c r="X21" s="735"/>
      <c r="Y21" s="684"/>
      <c r="Z21" s="684"/>
      <c r="AA21" s="684"/>
      <c r="AG21" s="369" t="s">
        <v>156</v>
      </c>
      <c r="AH21" s="739"/>
      <c r="AI21" s="740"/>
      <c r="AJ21" s="814">
        <f t="shared" si="0"/>
        <v>11</v>
      </c>
      <c r="AK21" s="814"/>
      <c r="AL21" s="814"/>
      <c r="AM21" s="814"/>
      <c r="AN21" s="814">
        <v>1</v>
      </c>
      <c r="AO21" s="814"/>
      <c r="AP21" s="814"/>
      <c r="AQ21" s="814"/>
      <c r="AR21" s="814" t="s">
        <v>331</v>
      </c>
      <c r="AS21" s="814"/>
      <c r="AT21" s="814"/>
      <c r="AU21" s="814"/>
      <c r="AV21" s="814">
        <v>1</v>
      </c>
      <c r="AW21" s="814"/>
      <c r="AX21" s="814"/>
      <c r="AY21" s="814"/>
      <c r="AZ21" s="814">
        <v>4</v>
      </c>
      <c r="BA21" s="814"/>
      <c r="BB21" s="814"/>
      <c r="BC21" s="814"/>
      <c r="BD21" s="814" t="s">
        <v>331</v>
      </c>
      <c r="BE21" s="814"/>
      <c r="BF21" s="814"/>
      <c r="BG21" s="814">
        <v>5</v>
      </c>
      <c r="BH21" s="814"/>
      <c r="BI21" s="814"/>
      <c r="BJ21" s="814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5"/>
      <c r="CP21" s="25"/>
      <c r="CQ21" s="25"/>
      <c r="CR21" s="172"/>
      <c r="CS21" s="172"/>
      <c r="CT21" s="172"/>
      <c r="CU21" s="172"/>
      <c r="CV21" s="172"/>
      <c r="CW21" s="174"/>
      <c r="CX21" s="174"/>
      <c r="CY21" s="174"/>
      <c r="CZ21" s="174"/>
      <c r="DA21" s="174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</row>
    <row r="22" spans="4:125" ht="17.25" customHeight="1">
      <c r="D22" s="743" t="s">
        <v>310</v>
      </c>
      <c r="E22" s="743"/>
      <c r="F22" s="743"/>
      <c r="G22" s="744"/>
      <c r="H22" s="765">
        <f>SUM(L22:W22)</f>
        <v>421482</v>
      </c>
      <c r="I22" s="751"/>
      <c r="J22" s="751"/>
      <c r="K22" s="751"/>
      <c r="L22" s="752">
        <v>351825</v>
      </c>
      <c r="M22" s="752"/>
      <c r="N22" s="752"/>
      <c r="O22" s="752"/>
      <c r="P22" s="752">
        <v>64974</v>
      </c>
      <c r="Q22" s="752"/>
      <c r="R22" s="752"/>
      <c r="S22" s="752"/>
      <c r="T22" s="752">
        <v>4683</v>
      </c>
      <c r="U22" s="752"/>
      <c r="V22" s="752"/>
      <c r="W22" s="752"/>
      <c r="X22" s="752">
        <v>11868727</v>
      </c>
      <c r="Y22" s="752"/>
      <c r="Z22" s="752"/>
      <c r="AA22" s="752"/>
      <c r="AB22" s="50"/>
      <c r="AC22" s="50"/>
      <c r="AG22" s="369" t="s">
        <v>157</v>
      </c>
      <c r="AH22" s="741"/>
      <c r="AI22" s="742"/>
      <c r="AJ22" s="814">
        <f t="shared" si="0"/>
        <v>6</v>
      </c>
      <c r="AK22" s="814"/>
      <c r="AL22" s="814"/>
      <c r="AM22" s="814"/>
      <c r="AN22" s="814">
        <v>1</v>
      </c>
      <c r="AO22" s="814"/>
      <c r="AP22" s="814"/>
      <c r="AQ22" s="814"/>
      <c r="AR22" s="814" t="s">
        <v>331</v>
      </c>
      <c r="AS22" s="814"/>
      <c r="AT22" s="814"/>
      <c r="AU22" s="814"/>
      <c r="AV22" s="814" t="s">
        <v>331</v>
      </c>
      <c r="AW22" s="814"/>
      <c r="AX22" s="814"/>
      <c r="AY22" s="814"/>
      <c r="AZ22" s="814">
        <v>5</v>
      </c>
      <c r="BA22" s="814"/>
      <c r="BB22" s="814"/>
      <c r="BC22" s="814"/>
      <c r="BD22" s="814" t="s">
        <v>331</v>
      </c>
      <c r="BE22" s="814"/>
      <c r="BF22" s="814"/>
      <c r="BG22" s="814" t="s">
        <v>331</v>
      </c>
      <c r="BH22" s="814"/>
      <c r="BI22" s="814"/>
      <c r="BJ22" s="814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172"/>
      <c r="CS22" s="172"/>
      <c r="CT22" s="172"/>
      <c r="CU22" s="172"/>
      <c r="CV22" s="172"/>
      <c r="CW22" s="174"/>
      <c r="CX22" s="174"/>
      <c r="CY22" s="174"/>
      <c r="CZ22" s="174"/>
      <c r="DA22" s="174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</row>
    <row r="23" spans="4:125" ht="17.25" customHeight="1">
      <c r="D23" s="664">
        <v>48</v>
      </c>
      <c r="E23" s="664"/>
      <c r="F23" s="664"/>
      <c r="G23" s="665"/>
      <c r="H23" s="753">
        <f>SUM(L23:W23)</f>
        <v>399213</v>
      </c>
      <c r="I23" s="745"/>
      <c r="J23" s="745"/>
      <c r="K23" s="745"/>
      <c r="L23" s="763">
        <v>334561</v>
      </c>
      <c r="M23" s="763"/>
      <c r="N23" s="763"/>
      <c r="O23" s="763"/>
      <c r="P23" s="763">
        <v>61834</v>
      </c>
      <c r="Q23" s="763"/>
      <c r="R23" s="763"/>
      <c r="S23" s="763"/>
      <c r="T23" s="763">
        <v>2818</v>
      </c>
      <c r="U23" s="763"/>
      <c r="V23" s="763"/>
      <c r="W23" s="763"/>
      <c r="X23" s="763">
        <v>9116756</v>
      </c>
      <c r="Y23" s="763"/>
      <c r="Z23" s="763"/>
      <c r="AA23" s="763"/>
      <c r="AG23" s="130"/>
      <c r="AH23" s="369"/>
      <c r="AI23" s="370"/>
      <c r="AJ23" s="814"/>
      <c r="AK23" s="814"/>
      <c r="AL23" s="814"/>
      <c r="AM23" s="814"/>
      <c r="AN23" s="814"/>
      <c r="AO23" s="814"/>
      <c r="AP23" s="814"/>
      <c r="AQ23" s="814"/>
      <c r="AR23" s="814"/>
      <c r="AS23" s="814"/>
      <c r="AT23" s="814"/>
      <c r="AU23" s="814"/>
      <c r="AV23" s="814"/>
      <c r="AW23" s="814"/>
      <c r="AX23" s="814"/>
      <c r="AY23" s="814"/>
      <c r="AZ23" s="814"/>
      <c r="BA23" s="814"/>
      <c r="BB23" s="814"/>
      <c r="BC23" s="814"/>
      <c r="BD23" s="814"/>
      <c r="BE23" s="814"/>
      <c r="BF23" s="814"/>
      <c r="BG23" s="814"/>
      <c r="BH23" s="814"/>
      <c r="BI23" s="814"/>
      <c r="BJ23" s="814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75"/>
      <c r="CS23" s="175"/>
      <c r="CT23" s="175"/>
      <c r="CU23" s="175"/>
      <c r="CV23" s="175"/>
      <c r="CW23" s="164"/>
      <c r="CX23" s="164"/>
      <c r="CY23" s="164"/>
      <c r="CZ23" s="164"/>
      <c r="DA23" s="164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</row>
    <row r="24" spans="4:125" ht="17.25" customHeight="1">
      <c r="D24" s="664">
        <v>49</v>
      </c>
      <c r="E24" s="664"/>
      <c r="F24" s="664"/>
      <c r="G24" s="665"/>
      <c r="H24" s="753">
        <f>SUM(L24:W24)</f>
        <v>389216</v>
      </c>
      <c r="I24" s="745"/>
      <c r="J24" s="745"/>
      <c r="K24" s="745"/>
      <c r="L24" s="763">
        <v>329435</v>
      </c>
      <c r="M24" s="763"/>
      <c r="N24" s="763"/>
      <c r="O24" s="763"/>
      <c r="P24" s="763">
        <v>59535</v>
      </c>
      <c r="Q24" s="763"/>
      <c r="R24" s="763"/>
      <c r="S24" s="763"/>
      <c r="T24" s="763">
        <v>246</v>
      </c>
      <c r="U24" s="789"/>
      <c r="V24" s="789"/>
      <c r="W24" s="789"/>
      <c r="X24" s="763">
        <v>6910141</v>
      </c>
      <c r="Y24" s="763"/>
      <c r="Z24" s="763"/>
      <c r="AA24" s="763"/>
      <c r="AG24" s="369" t="s">
        <v>158</v>
      </c>
      <c r="AH24" s="741"/>
      <c r="AI24" s="742"/>
      <c r="AJ24" s="814">
        <f aca="true" t="shared" si="1" ref="AJ24:AJ31">SUM(AN24:BJ24)</f>
        <v>4</v>
      </c>
      <c r="AK24" s="814"/>
      <c r="AL24" s="814"/>
      <c r="AM24" s="814"/>
      <c r="AN24" s="814" t="s">
        <v>331</v>
      </c>
      <c r="AO24" s="814"/>
      <c r="AP24" s="814"/>
      <c r="AQ24" s="814"/>
      <c r="AR24" s="814" t="s">
        <v>331</v>
      </c>
      <c r="AS24" s="814"/>
      <c r="AT24" s="814"/>
      <c r="AU24" s="814"/>
      <c r="AV24" s="814">
        <v>1</v>
      </c>
      <c r="AW24" s="814"/>
      <c r="AX24" s="814"/>
      <c r="AY24" s="814"/>
      <c r="AZ24" s="814">
        <v>3</v>
      </c>
      <c r="BA24" s="814"/>
      <c r="BB24" s="814"/>
      <c r="BC24" s="814"/>
      <c r="BD24" s="814" t="s">
        <v>331</v>
      </c>
      <c r="BE24" s="814"/>
      <c r="BF24" s="814"/>
      <c r="BG24" s="814" t="s">
        <v>331</v>
      </c>
      <c r="BH24" s="814"/>
      <c r="BI24" s="814"/>
      <c r="BJ24" s="814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7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</row>
    <row r="25" spans="4:125" ht="19.5" customHeight="1">
      <c r="D25" s="664">
        <v>50</v>
      </c>
      <c r="E25" s="664"/>
      <c r="F25" s="664"/>
      <c r="G25" s="665"/>
      <c r="H25" s="753">
        <f>SUM(L25:W25)</f>
        <v>394333</v>
      </c>
      <c r="I25" s="745"/>
      <c r="J25" s="745"/>
      <c r="K25" s="745"/>
      <c r="L25" s="763">
        <v>329064</v>
      </c>
      <c r="M25" s="763"/>
      <c r="N25" s="763"/>
      <c r="O25" s="763"/>
      <c r="P25" s="763">
        <v>65148</v>
      </c>
      <c r="Q25" s="763"/>
      <c r="R25" s="763"/>
      <c r="S25" s="763"/>
      <c r="T25" s="763">
        <v>121</v>
      </c>
      <c r="U25" s="789"/>
      <c r="V25" s="789"/>
      <c r="W25" s="789"/>
      <c r="X25" s="763">
        <v>5096467</v>
      </c>
      <c r="Y25" s="763"/>
      <c r="Z25" s="763"/>
      <c r="AA25" s="763"/>
      <c r="AG25" s="369" t="s">
        <v>159</v>
      </c>
      <c r="AH25" s="741"/>
      <c r="AI25" s="742"/>
      <c r="AJ25" s="814">
        <f t="shared" si="1"/>
        <v>11</v>
      </c>
      <c r="AK25" s="814"/>
      <c r="AL25" s="814"/>
      <c r="AM25" s="814"/>
      <c r="AN25" s="814" t="s">
        <v>331</v>
      </c>
      <c r="AO25" s="814"/>
      <c r="AP25" s="814"/>
      <c r="AQ25" s="814"/>
      <c r="AR25" s="814" t="s">
        <v>331</v>
      </c>
      <c r="AS25" s="814"/>
      <c r="AT25" s="814"/>
      <c r="AU25" s="814"/>
      <c r="AV25" s="814">
        <v>3</v>
      </c>
      <c r="AW25" s="814"/>
      <c r="AX25" s="814"/>
      <c r="AY25" s="814"/>
      <c r="AZ25" s="814">
        <v>5</v>
      </c>
      <c r="BA25" s="814"/>
      <c r="BB25" s="814"/>
      <c r="BC25" s="814"/>
      <c r="BD25" s="814" t="s">
        <v>331</v>
      </c>
      <c r="BE25" s="814"/>
      <c r="BF25" s="814"/>
      <c r="BG25" s="814">
        <v>3</v>
      </c>
      <c r="BH25" s="814"/>
      <c r="BI25" s="814"/>
      <c r="BJ25" s="814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</row>
    <row r="26" spans="4:124" ht="17.25" customHeight="1">
      <c r="D26" s="771">
        <v>51</v>
      </c>
      <c r="E26" s="771"/>
      <c r="F26" s="771"/>
      <c r="G26" s="772"/>
      <c r="H26" s="766">
        <f>SUM(L26:W26)</f>
        <v>365985</v>
      </c>
      <c r="I26" s="762"/>
      <c r="J26" s="762"/>
      <c r="K26" s="762"/>
      <c r="L26" s="764">
        <v>301222</v>
      </c>
      <c r="M26" s="764"/>
      <c r="N26" s="764"/>
      <c r="O26" s="764"/>
      <c r="P26" s="764">
        <v>64673</v>
      </c>
      <c r="Q26" s="764"/>
      <c r="R26" s="764"/>
      <c r="S26" s="764"/>
      <c r="T26" s="764">
        <v>90</v>
      </c>
      <c r="U26" s="764"/>
      <c r="V26" s="764"/>
      <c r="W26" s="764"/>
      <c r="X26" s="764">
        <v>301222</v>
      </c>
      <c r="Y26" s="764"/>
      <c r="Z26" s="764"/>
      <c r="AA26" s="764"/>
      <c r="AG26" s="369" t="s">
        <v>160</v>
      </c>
      <c r="AH26" s="741"/>
      <c r="AI26" s="742"/>
      <c r="AJ26" s="814">
        <f t="shared" si="1"/>
        <v>18</v>
      </c>
      <c r="AK26" s="814"/>
      <c r="AL26" s="814"/>
      <c r="AM26" s="814"/>
      <c r="AN26" s="814" t="s">
        <v>331</v>
      </c>
      <c r="AO26" s="814"/>
      <c r="AP26" s="814"/>
      <c r="AQ26" s="814"/>
      <c r="AR26" s="814" t="s">
        <v>331</v>
      </c>
      <c r="AS26" s="814"/>
      <c r="AT26" s="814"/>
      <c r="AU26" s="814"/>
      <c r="AV26" s="814">
        <v>6</v>
      </c>
      <c r="AW26" s="814"/>
      <c r="AX26" s="814"/>
      <c r="AY26" s="814"/>
      <c r="AZ26" s="814">
        <v>9</v>
      </c>
      <c r="BA26" s="814"/>
      <c r="BB26" s="814"/>
      <c r="BC26" s="814"/>
      <c r="BD26" s="814" t="s">
        <v>331</v>
      </c>
      <c r="BE26" s="814"/>
      <c r="BF26" s="814"/>
      <c r="BG26" s="814">
        <v>3</v>
      </c>
      <c r="BH26" s="814"/>
      <c r="BI26" s="814"/>
      <c r="BJ26" s="814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11"/>
      <c r="CR26" s="11"/>
      <c r="CS26" s="11"/>
      <c r="CT26" s="11"/>
      <c r="CU26" s="11"/>
      <c r="CV26" s="17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4:124" ht="17.25" customHeight="1">
      <c r="D27" s="2" t="s">
        <v>256</v>
      </c>
      <c r="AG27" s="369" t="s">
        <v>161</v>
      </c>
      <c r="AH27" s="741"/>
      <c r="AI27" s="742"/>
      <c r="AJ27" s="814">
        <f t="shared" si="1"/>
        <v>13</v>
      </c>
      <c r="AK27" s="814"/>
      <c r="AL27" s="814"/>
      <c r="AM27" s="814"/>
      <c r="AN27" s="814" t="s">
        <v>331</v>
      </c>
      <c r="AO27" s="814"/>
      <c r="AP27" s="814"/>
      <c r="AQ27" s="814"/>
      <c r="AR27" s="814" t="s">
        <v>331</v>
      </c>
      <c r="AS27" s="814"/>
      <c r="AT27" s="814"/>
      <c r="AU27" s="814"/>
      <c r="AV27" s="814">
        <v>4</v>
      </c>
      <c r="AW27" s="814"/>
      <c r="AX27" s="814"/>
      <c r="AY27" s="814"/>
      <c r="AZ27" s="814">
        <v>8</v>
      </c>
      <c r="BA27" s="814"/>
      <c r="BB27" s="814"/>
      <c r="BC27" s="814"/>
      <c r="BD27" s="814" t="s">
        <v>331</v>
      </c>
      <c r="BE27" s="814"/>
      <c r="BF27" s="814"/>
      <c r="BG27" s="814">
        <v>1</v>
      </c>
      <c r="BH27" s="814"/>
      <c r="BI27" s="814"/>
      <c r="BJ27" s="814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33"/>
    </row>
    <row r="28" spans="1:125" ht="17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AG28" s="369" t="s">
        <v>162</v>
      </c>
      <c r="AH28" s="741"/>
      <c r="AI28" s="742"/>
      <c r="AJ28" s="814">
        <f t="shared" si="1"/>
        <v>26</v>
      </c>
      <c r="AK28" s="814"/>
      <c r="AL28" s="814"/>
      <c r="AM28" s="814"/>
      <c r="AN28" s="814" t="s">
        <v>331</v>
      </c>
      <c r="AO28" s="814"/>
      <c r="AP28" s="814"/>
      <c r="AQ28" s="814"/>
      <c r="AR28" s="814" t="s">
        <v>331</v>
      </c>
      <c r="AS28" s="814"/>
      <c r="AT28" s="814"/>
      <c r="AU28" s="814"/>
      <c r="AV28" s="814">
        <v>7</v>
      </c>
      <c r="AW28" s="814"/>
      <c r="AX28" s="814"/>
      <c r="AY28" s="814"/>
      <c r="AZ28" s="814">
        <v>7</v>
      </c>
      <c r="BA28" s="814"/>
      <c r="BB28" s="814"/>
      <c r="BC28" s="814"/>
      <c r="BD28" s="814" t="s">
        <v>331</v>
      </c>
      <c r="BE28" s="814"/>
      <c r="BF28" s="814"/>
      <c r="BG28" s="814">
        <v>12</v>
      </c>
      <c r="BH28" s="814"/>
      <c r="BI28" s="814"/>
      <c r="BJ28" s="814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235"/>
      <c r="CR28" s="235"/>
      <c r="CS28" s="235"/>
      <c r="CT28" s="235"/>
      <c r="CU28" s="23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5"/>
    </row>
    <row r="29" spans="21:125" ht="14.25">
      <c r="U29" s="2"/>
      <c r="V29" s="2"/>
      <c r="W29" s="2"/>
      <c r="X29" s="2"/>
      <c r="AB29" s="2"/>
      <c r="AC29" s="2"/>
      <c r="AD29" s="2"/>
      <c r="AE29" s="2"/>
      <c r="AF29" s="2"/>
      <c r="AG29" s="369" t="s">
        <v>163</v>
      </c>
      <c r="AH29" s="739"/>
      <c r="AI29" s="740"/>
      <c r="AJ29" s="814">
        <f t="shared" si="1"/>
        <v>19</v>
      </c>
      <c r="AK29" s="814"/>
      <c r="AL29" s="814"/>
      <c r="AM29" s="814"/>
      <c r="AN29" s="814" t="s">
        <v>331</v>
      </c>
      <c r="AO29" s="814"/>
      <c r="AP29" s="814"/>
      <c r="AQ29" s="814"/>
      <c r="AR29" s="814" t="s">
        <v>331</v>
      </c>
      <c r="AS29" s="814"/>
      <c r="AT29" s="814"/>
      <c r="AU29" s="814"/>
      <c r="AV29" s="814">
        <v>7</v>
      </c>
      <c r="AW29" s="814"/>
      <c r="AX29" s="814"/>
      <c r="AY29" s="814"/>
      <c r="AZ29" s="814">
        <v>9</v>
      </c>
      <c r="BA29" s="814"/>
      <c r="BB29" s="814"/>
      <c r="BC29" s="814"/>
      <c r="BD29" s="814" t="s">
        <v>331</v>
      </c>
      <c r="BE29" s="814"/>
      <c r="BF29" s="814"/>
      <c r="BG29" s="814">
        <v>3</v>
      </c>
      <c r="BH29" s="814"/>
      <c r="BI29" s="814"/>
      <c r="BJ29" s="814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5"/>
      <c r="CP29" s="25"/>
      <c r="CQ29" s="25"/>
      <c r="CR29" s="783"/>
      <c r="CS29" s="783"/>
      <c r="CT29" s="783"/>
      <c r="CU29" s="783"/>
      <c r="CV29" s="783"/>
      <c r="CW29" s="779"/>
      <c r="CX29" s="779"/>
      <c r="CY29" s="779"/>
      <c r="CZ29" s="779"/>
      <c r="DA29" s="779"/>
      <c r="DB29" s="777"/>
      <c r="DC29" s="777"/>
      <c r="DD29" s="777"/>
      <c r="DE29" s="777"/>
      <c r="DF29" s="777"/>
      <c r="DG29" s="777"/>
      <c r="DH29" s="777"/>
      <c r="DI29" s="777"/>
      <c r="DJ29" s="777"/>
      <c r="DK29" s="777"/>
      <c r="DL29" s="777"/>
      <c r="DM29" s="777"/>
      <c r="DN29" s="777"/>
      <c r="DO29" s="777"/>
      <c r="DP29" s="777"/>
      <c r="DQ29" s="777"/>
      <c r="DR29" s="777"/>
      <c r="DS29" s="777"/>
      <c r="DT29" s="777"/>
      <c r="DU29" s="777"/>
    </row>
    <row r="30" spans="1:125" ht="14.25">
      <c r="A30" s="708" t="s">
        <v>517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2"/>
      <c r="AG30" s="369" t="s">
        <v>164</v>
      </c>
      <c r="AH30" s="739"/>
      <c r="AI30" s="740"/>
      <c r="AJ30" s="814">
        <f t="shared" si="1"/>
        <v>28</v>
      </c>
      <c r="AK30" s="814"/>
      <c r="AL30" s="814"/>
      <c r="AM30" s="814"/>
      <c r="AN30" s="814">
        <v>1</v>
      </c>
      <c r="AO30" s="814"/>
      <c r="AP30" s="814"/>
      <c r="AQ30" s="814"/>
      <c r="AR30" s="814" t="s">
        <v>331</v>
      </c>
      <c r="AS30" s="814"/>
      <c r="AT30" s="814"/>
      <c r="AU30" s="814"/>
      <c r="AV30" s="814">
        <v>8</v>
      </c>
      <c r="AW30" s="814"/>
      <c r="AX30" s="814"/>
      <c r="AY30" s="814"/>
      <c r="AZ30" s="814">
        <v>11</v>
      </c>
      <c r="BA30" s="814"/>
      <c r="BB30" s="814"/>
      <c r="BC30" s="814"/>
      <c r="BD30" s="814" t="s">
        <v>331</v>
      </c>
      <c r="BE30" s="814"/>
      <c r="BF30" s="814"/>
      <c r="BG30" s="814">
        <v>8</v>
      </c>
      <c r="BH30" s="814"/>
      <c r="BI30" s="814"/>
      <c r="BJ30" s="814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5"/>
      <c r="CP30" s="25"/>
      <c r="CQ30" s="25"/>
      <c r="CR30" s="783"/>
      <c r="CS30" s="783"/>
      <c r="CT30" s="783"/>
      <c r="CU30" s="783"/>
      <c r="CV30" s="783"/>
      <c r="CW30" s="779"/>
      <c r="CX30" s="779"/>
      <c r="CY30" s="779"/>
      <c r="CZ30" s="779"/>
      <c r="DA30" s="779"/>
      <c r="DB30" s="777"/>
      <c r="DC30" s="777"/>
      <c r="DD30" s="777"/>
      <c r="DE30" s="777"/>
      <c r="DF30" s="777"/>
      <c r="DG30" s="777"/>
      <c r="DH30" s="777"/>
      <c r="DI30" s="777"/>
      <c r="DJ30" s="777"/>
      <c r="DK30" s="777"/>
      <c r="DL30" s="777"/>
      <c r="DM30" s="777"/>
      <c r="DN30" s="777"/>
      <c r="DO30" s="777"/>
      <c r="DP30" s="777"/>
      <c r="DQ30" s="777"/>
      <c r="DR30" s="777"/>
      <c r="DS30" s="777"/>
      <c r="DT30" s="777"/>
      <c r="DU30" s="777"/>
    </row>
    <row r="31" spans="1:125" ht="15" thickBo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25"/>
      <c r="X31" s="25"/>
      <c r="Y31" s="25"/>
      <c r="Z31" s="25"/>
      <c r="AA31" s="25"/>
      <c r="AB31" s="25"/>
      <c r="AC31" s="25"/>
      <c r="AD31" s="25"/>
      <c r="AE31" s="130"/>
      <c r="AF31" s="2"/>
      <c r="AG31" s="371" t="s">
        <v>165</v>
      </c>
      <c r="AH31" s="775"/>
      <c r="AI31" s="776"/>
      <c r="AJ31" s="816">
        <f t="shared" si="1"/>
        <v>5</v>
      </c>
      <c r="AK31" s="816"/>
      <c r="AL31" s="816"/>
      <c r="AM31" s="816"/>
      <c r="AN31" s="816" t="s">
        <v>331</v>
      </c>
      <c r="AO31" s="816"/>
      <c r="AP31" s="816"/>
      <c r="AQ31" s="816"/>
      <c r="AR31" s="816" t="s">
        <v>331</v>
      </c>
      <c r="AS31" s="816"/>
      <c r="AT31" s="816"/>
      <c r="AU31" s="816"/>
      <c r="AV31" s="816">
        <v>2</v>
      </c>
      <c r="AW31" s="816"/>
      <c r="AX31" s="816"/>
      <c r="AY31" s="816"/>
      <c r="AZ31" s="816">
        <v>1</v>
      </c>
      <c r="BA31" s="816"/>
      <c r="BB31" s="816"/>
      <c r="BC31" s="816"/>
      <c r="BD31" s="816" t="s">
        <v>331</v>
      </c>
      <c r="BE31" s="816"/>
      <c r="BF31" s="816"/>
      <c r="BG31" s="816">
        <v>2</v>
      </c>
      <c r="BH31" s="816"/>
      <c r="BI31" s="816"/>
      <c r="BJ31" s="816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5"/>
      <c r="CP31" s="25"/>
      <c r="CQ31" s="25"/>
      <c r="CR31" s="783"/>
      <c r="CS31" s="783"/>
      <c r="CT31" s="783"/>
      <c r="CU31" s="783"/>
      <c r="CV31" s="783"/>
      <c r="CW31" s="779"/>
      <c r="CX31" s="779"/>
      <c r="CY31" s="779"/>
      <c r="CZ31" s="779"/>
      <c r="DA31" s="779"/>
      <c r="DB31" s="777"/>
      <c r="DC31" s="777"/>
      <c r="DD31" s="777"/>
      <c r="DE31" s="777"/>
      <c r="DF31" s="777"/>
      <c r="DG31" s="777"/>
      <c r="DH31" s="777"/>
      <c r="DI31" s="777"/>
      <c r="DJ31" s="777"/>
      <c r="DK31" s="777"/>
      <c r="DL31" s="777"/>
      <c r="DM31" s="777"/>
      <c r="DN31" s="777"/>
      <c r="DO31" s="777"/>
      <c r="DP31" s="777"/>
      <c r="DQ31" s="777"/>
      <c r="DR31" s="777"/>
      <c r="DS31" s="777"/>
      <c r="DT31" s="777"/>
      <c r="DU31" s="777"/>
    </row>
    <row r="32" spans="1:125" ht="14.25">
      <c r="A32" s="754" t="s">
        <v>481</v>
      </c>
      <c r="B32" s="754"/>
      <c r="C32" s="754"/>
      <c r="D32" s="755"/>
      <c r="E32" s="731" t="s">
        <v>524</v>
      </c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3"/>
      <c r="W32" s="731" t="s">
        <v>146</v>
      </c>
      <c r="X32" s="732"/>
      <c r="Y32" s="732"/>
      <c r="Z32" s="732"/>
      <c r="AA32" s="732"/>
      <c r="AB32" s="732"/>
      <c r="AC32" s="732"/>
      <c r="AD32" s="732"/>
      <c r="AE32" s="732"/>
      <c r="AF32" s="2"/>
      <c r="AG32" s="6"/>
      <c r="AH32" s="166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5"/>
      <c r="CP32" s="25"/>
      <c r="CQ32" s="25"/>
      <c r="CR32" s="784"/>
      <c r="CS32" s="784"/>
      <c r="CT32" s="784"/>
      <c r="CU32" s="784"/>
      <c r="CV32" s="784"/>
      <c r="CW32" s="782"/>
      <c r="CX32" s="782"/>
      <c r="CY32" s="782"/>
      <c r="CZ32" s="782"/>
      <c r="DA32" s="782"/>
      <c r="DB32" s="780"/>
      <c r="DC32" s="780"/>
      <c r="DD32" s="780"/>
      <c r="DE32" s="780"/>
      <c r="DF32" s="780"/>
      <c r="DG32" s="780"/>
      <c r="DH32" s="780"/>
      <c r="DI32" s="780"/>
      <c r="DJ32" s="780"/>
      <c r="DK32" s="780"/>
      <c r="DL32" s="780"/>
      <c r="DM32" s="780"/>
      <c r="DN32" s="780"/>
      <c r="DO32" s="780"/>
      <c r="DP32" s="780"/>
      <c r="DQ32" s="780"/>
      <c r="DR32" s="780"/>
      <c r="DS32" s="780"/>
      <c r="DT32" s="780"/>
      <c r="DU32" s="780"/>
    </row>
    <row r="33" spans="1:125" ht="15" customHeight="1">
      <c r="A33" s="756"/>
      <c r="B33" s="756"/>
      <c r="C33" s="756"/>
      <c r="D33" s="757"/>
      <c r="E33" s="767" t="s">
        <v>382</v>
      </c>
      <c r="F33" s="768"/>
      <c r="G33" s="769"/>
      <c r="H33" s="729" t="s">
        <v>143</v>
      </c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73"/>
      <c r="T33" s="767" t="s">
        <v>145</v>
      </c>
      <c r="U33" s="768"/>
      <c r="V33" s="769"/>
      <c r="W33" s="767" t="s">
        <v>382</v>
      </c>
      <c r="X33" s="768"/>
      <c r="Y33" s="769"/>
      <c r="Z33" s="720" t="s">
        <v>254</v>
      </c>
      <c r="AA33" s="746"/>
      <c r="AB33" s="747"/>
      <c r="AC33" s="720" t="s">
        <v>523</v>
      </c>
      <c r="AD33" s="746"/>
      <c r="AE33" s="746"/>
      <c r="AF33" s="25"/>
      <c r="AG33" s="6"/>
      <c r="AH33" s="166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2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17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</row>
    <row r="34" spans="1:125" ht="14.25">
      <c r="A34" s="756"/>
      <c r="B34" s="756"/>
      <c r="C34" s="756"/>
      <c r="D34" s="757"/>
      <c r="E34" s="774"/>
      <c r="F34" s="756"/>
      <c r="G34" s="757"/>
      <c r="H34" s="720" t="s">
        <v>518</v>
      </c>
      <c r="I34" s="746"/>
      <c r="J34" s="747"/>
      <c r="K34" s="720" t="s">
        <v>519</v>
      </c>
      <c r="L34" s="746"/>
      <c r="M34" s="747"/>
      <c r="N34" s="767" t="s">
        <v>144</v>
      </c>
      <c r="O34" s="768"/>
      <c r="P34" s="769"/>
      <c r="Q34" s="767" t="s">
        <v>520</v>
      </c>
      <c r="R34" s="768"/>
      <c r="S34" s="769"/>
      <c r="T34" s="774"/>
      <c r="U34" s="756"/>
      <c r="V34" s="757"/>
      <c r="W34" s="774"/>
      <c r="X34" s="756"/>
      <c r="Y34" s="757"/>
      <c r="Z34" s="785"/>
      <c r="AA34" s="786"/>
      <c r="AB34" s="787"/>
      <c r="AC34" s="785"/>
      <c r="AD34" s="786"/>
      <c r="AE34" s="786"/>
      <c r="AF34" s="129"/>
      <c r="AG34" s="6"/>
      <c r="AH34" s="705" t="s">
        <v>536</v>
      </c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25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</row>
    <row r="35" spans="1:125" ht="15.75" customHeight="1" thickBot="1">
      <c r="A35" s="758"/>
      <c r="B35" s="758"/>
      <c r="C35" s="758"/>
      <c r="D35" s="759"/>
      <c r="E35" s="770"/>
      <c r="F35" s="758"/>
      <c r="G35" s="759"/>
      <c r="H35" s="748"/>
      <c r="I35" s="749"/>
      <c r="J35" s="750"/>
      <c r="K35" s="748"/>
      <c r="L35" s="749"/>
      <c r="M35" s="750"/>
      <c r="N35" s="770"/>
      <c r="O35" s="758"/>
      <c r="P35" s="759"/>
      <c r="Q35" s="770"/>
      <c r="R35" s="758"/>
      <c r="S35" s="759"/>
      <c r="T35" s="770"/>
      <c r="U35" s="758"/>
      <c r="V35" s="759"/>
      <c r="W35" s="770"/>
      <c r="X35" s="758"/>
      <c r="Y35" s="759"/>
      <c r="Z35" s="748"/>
      <c r="AA35" s="749"/>
      <c r="AB35" s="750"/>
      <c r="AC35" s="748"/>
      <c r="AD35" s="749"/>
      <c r="AE35" s="749"/>
      <c r="AF35" s="129"/>
      <c r="AG35" s="6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20" t="s">
        <v>170</v>
      </c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1"/>
      <c r="CS35" s="11"/>
      <c r="CT35" s="11"/>
      <c r="CU35" s="11"/>
      <c r="CV35" s="11"/>
      <c r="CW35" s="11"/>
      <c r="CX35" s="17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</row>
    <row r="36" spans="1:125" ht="15.75" customHeight="1">
      <c r="A36" s="743" t="s">
        <v>310</v>
      </c>
      <c r="B36" s="743"/>
      <c r="C36" s="743"/>
      <c r="D36" s="744"/>
      <c r="E36" s="765">
        <f>SUM(H36:V36)</f>
        <v>17</v>
      </c>
      <c r="F36" s="751"/>
      <c r="G36" s="751"/>
      <c r="H36" s="751">
        <v>1</v>
      </c>
      <c r="I36" s="751"/>
      <c r="J36" s="751"/>
      <c r="K36" s="751">
        <v>14</v>
      </c>
      <c r="L36" s="751"/>
      <c r="M36" s="751"/>
      <c r="N36" s="751">
        <v>1</v>
      </c>
      <c r="O36" s="751"/>
      <c r="P36" s="751"/>
      <c r="Q36" s="751" t="s">
        <v>522</v>
      </c>
      <c r="R36" s="751"/>
      <c r="S36" s="751"/>
      <c r="T36" s="751">
        <v>1</v>
      </c>
      <c r="U36" s="751"/>
      <c r="V36" s="751"/>
      <c r="W36" s="751">
        <f>SUM(Z36:AE36)</f>
        <v>13007</v>
      </c>
      <c r="X36" s="751"/>
      <c r="Y36" s="751"/>
      <c r="Z36" s="751">
        <v>13007</v>
      </c>
      <c r="AA36" s="751"/>
      <c r="AB36" s="751"/>
      <c r="AC36" s="751" t="s">
        <v>521</v>
      </c>
      <c r="AD36" s="751"/>
      <c r="AE36" s="751"/>
      <c r="AF36" s="129"/>
      <c r="AG36" s="130"/>
      <c r="AH36" s="377" t="s">
        <v>139</v>
      </c>
      <c r="AI36" s="377"/>
      <c r="AJ36" s="377"/>
      <c r="AK36" s="378"/>
      <c r="AL36" s="778" t="s">
        <v>454</v>
      </c>
      <c r="AM36" s="377"/>
      <c r="AN36" s="377"/>
      <c r="AO36" s="377"/>
      <c r="AP36" s="378"/>
      <c r="AQ36" s="419" t="s">
        <v>166</v>
      </c>
      <c r="AR36" s="419"/>
      <c r="AS36" s="419"/>
      <c r="AT36" s="419"/>
      <c r="AU36" s="419"/>
      <c r="AV36" s="419"/>
      <c r="AW36" s="419"/>
      <c r="AX36" s="419"/>
      <c r="AY36" s="419" t="s">
        <v>167</v>
      </c>
      <c r="AZ36" s="419"/>
      <c r="BA36" s="419"/>
      <c r="BB36" s="419"/>
      <c r="BC36" s="419" t="s">
        <v>168</v>
      </c>
      <c r="BD36" s="419"/>
      <c r="BE36" s="419"/>
      <c r="BF36" s="419"/>
      <c r="BG36" s="419" t="s">
        <v>169</v>
      </c>
      <c r="BH36" s="419"/>
      <c r="BI36" s="419"/>
      <c r="BJ36" s="528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1"/>
      <c r="CS36" s="176"/>
      <c r="CT36" s="176"/>
      <c r="CU36" s="176"/>
      <c r="CV36" s="176"/>
      <c r="CW36" s="176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33"/>
    </row>
    <row r="37" spans="1:126" ht="15.75" customHeight="1">
      <c r="A37" s="664">
        <v>48</v>
      </c>
      <c r="B37" s="664"/>
      <c r="C37" s="664"/>
      <c r="D37" s="665"/>
      <c r="E37" s="753">
        <f>SUM(H37:V37)</f>
        <v>11</v>
      </c>
      <c r="F37" s="745"/>
      <c r="G37" s="745"/>
      <c r="H37" s="745">
        <v>1</v>
      </c>
      <c r="I37" s="745"/>
      <c r="J37" s="745"/>
      <c r="K37" s="745">
        <v>8</v>
      </c>
      <c r="L37" s="745"/>
      <c r="M37" s="745"/>
      <c r="N37" s="745">
        <v>1</v>
      </c>
      <c r="O37" s="745"/>
      <c r="P37" s="745"/>
      <c r="Q37" s="745" t="s">
        <v>521</v>
      </c>
      <c r="R37" s="745"/>
      <c r="S37" s="745"/>
      <c r="T37" s="745">
        <v>1</v>
      </c>
      <c r="U37" s="745"/>
      <c r="V37" s="745"/>
      <c r="W37" s="745">
        <f>SUM(Z37:AE37)</f>
        <v>12802</v>
      </c>
      <c r="X37" s="745"/>
      <c r="Y37" s="745"/>
      <c r="Z37" s="745">
        <v>12636</v>
      </c>
      <c r="AA37" s="745"/>
      <c r="AB37" s="745"/>
      <c r="AC37" s="745">
        <v>166</v>
      </c>
      <c r="AD37" s="745"/>
      <c r="AE37" s="745"/>
      <c r="AF37" s="129"/>
      <c r="AG37" s="2"/>
      <c r="AH37" s="381"/>
      <c r="AI37" s="381"/>
      <c r="AJ37" s="381"/>
      <c r="AK37" s="382"/>
      <c r="AL37" s="658"/>
      <c r="AM37" s="630"/>
      <c r="AN37" s="630"/>
      <c r="AO37" s="630"/>
      <c r="AP37" s="380"/>
      <c r="AQ37" s="654" t="s">
        <v>537</v>
      </c>
      <c r="AR37" s="654"/>
      <c r="AS37" s="654"/>
      <c r="AT37" s="654"/>
      <c r="AU37" s="654" t="s">
        <v>538</v>
      </c>
      <c r="AV37" s="654"/>
      <c r="AW37" s="654"/>
      <c r="AX37" s="654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4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630"/>
      <c r="CS37" s="630"/>
      <c r="CT37" s="630"/>
      <c r="CU37" s="630"/>
      <c r="CV37" s="630"/>
      <c r="CW37" s="630"/>
      <c r="CX37" s="630"/>
      <c r="CY37" s="630"/>
      <c r="CZ37" s="630"/>
      <c r="DA37" s="630"/>
      <c r="DB37" s="630"/>
      <c r="DC37" s="630"/>
      <c r="DD37" s="630"/>
      <c r="DE37" s="630"/>
      <c r="DF37" s="630"/>
      <c r="DG37" s="630"/>
      <c r="DH37" s="630"/>
      <c r="DI37" s="630"/>
      <c r="DJ37" s="630"/>
      <c r="DK37" s="630"/>
      <c r="DL37" s="630"/>
      <c r="DM37" s="630"/>
      <c r="DN37" s="630"/>
      <c r="DO37" s="630"/>
      <c r="DP37" s="630"/>
      <c r="DQ37" s="630"/>
      <c r="DR37" s="630"/>
      <c r="DS37" s="630"/>
      <c r="DT37" s="630"/>
      <c r="DU37" s="630"/>
      <c r="DV37" s="5"/>
    </row>
    <row r="38" spans="1:125" ht="15.75" customHeight="1">
      <c r="A38" s="664">
        <v>49</v>
      </c>
      <c r="B38" s="664"/>
      <c r="C38" s="664"/>
      <c r="D38" s="665"/>
      <c r="E38" s="753">
        <f>SUM(H38:V38)</f>
        <v>8</v>
      </c>
      <c r="F38" s="745"/>
      <c r="G38" s="745"/>
      <c r="H38" s="745">
        <v>1</v>
      </c>
      <c r="I38" s="745"/>
      <c r="J38" s="745"/>
      <c r="K38" s="745">
        <v>6</v>
      </c>
      <c r="L38" s="745"/>
      <c r="M38" s="745"/>
      <c r="N38" s="745" t="s">
        <v>331</v>
      </c>
      <c r="O38" s="745"/>
      <c r="P38" s="745"/>
      <c r="Q38" s="745" t="s">
        <v>521</v>
      </c>
      <c r="R38" s="745"/>
      <c r="S38" s="745"/>
      <c r="T38" s="745">
        <v>1</v>
      </c>
      <c r="U38" s="745"/>
      <c r="V38" s="745"/>
      <c r="W38" s="745">
        <f>SUM(Z38:AE38)</f>
        <v>11563</v>
      </c>
      <c r="X38" s="745"/>
      <c r="Y38" s="745"/>
      <c r="Z38" s="745">
        <v>11394</v>
      </c>
      <c r="AA38" s="745"/>
      <c r="AB38" s="745"/>
      <c r="AC38" s="745">
        <v>169</v>
      </c>
      <c r="AD38" s="745"/>
      <c r="AE38" s="745"/>
      <c r="AF38" s="6"/>
      <c r="AG38" s="2"/>
      <c r="AH38" s="743" t="s">
        <v>310</v>
      </c>
      <c r="AI38" s="743"/>
      <c r="AJ38" s="743"/>
      <c r="AK38" s="744"/>
      <c r="AL38" s="817">
        <f>SUM(AQ38:BJ38)</f>
        <v>76723</v>
      </c>
      <c r="AM38" s="617"/>
      <c r="AN38" s="617"/>
      <c r="AO38" s="617"/>
      <c r="AP38" s="617"/>
      <c r="AQ38" s="616">
        <v>36598</v>
      </c>
      <c r="AR38" s="616"/>
      <c r="AS38" s="616"/>
      <c r="AT38" s="616"/>
      <c r="AU38" s="616">
        <v>3892</v>
      </c>
      <c r="AV38" s="616"/>
      <c r="AW38" s="616"/>
      <c r="AX38" s="616"/>
      <c r="AY38" s="616">
        <v>30615</v>
      </c>
      <c r="AZ38" s="616"/>
      <c r="BA38" s="616"/>
      <c r="BB38" s="616"/>
      <c r="BC38" s="616">
        <v>5552</v>
      </c>
      <c r="BD38" s="616"/>
      <c r="BE38" s="616"/>
      <c r="BF38" s="616"/>
      <c r="BG38" s="616">
        <v>66</v>
      </c>
      <c r="BH38" s="616"/>
      <c r="BI38" s="616"/>
      <c r="BJ38" s="61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373"/>
      <c r="CR38" s="373"/>
      <c r="CS38" s="373"/>
      <c r="CT38" s="373"/>
      <c r="CU38" s="373"/>
      <c r="CV38" s="373"/>
      <c r="CW38" s="779"/>
      <c r="CX38" s="779"/>
      <c r="CY38" s="779"/>
      <c r="CZ38" s="779"/>
      <c r="DA38" s="779"/>
      <c r="DB38" s="779"/>
      <c r="DC38" s="777"/>
      <c r="DD38" s="777"/>
      <c r="DE38" s="777"/>
      <c r="DF38" s="777"/>
      <c r="DG38" s="777"/>
      <c r="DH38" s="777"/>
      <c r="DI38" s="777"/>
      <c r="DJ38" s="777"/>
      <c r="DK38" s="777"/>
      <c r="DL38" s="777"/>
      <c r="DM38" s="777"/>
      <c r="DN38" s="777"/>
      <c r="DO38" s="777"/>
      <c r="DP38" s="777"/>
      <c r="DQ38" s="777"/>
      <c r="DR38" s="777"/>
      <c r="DS38" s="777"/>
      <c r="DT38" s="777"/>
      <c r="DU38" s="5"/>
    </row>
    <row r="39" spans="1:125" ht="15.75" customHeight="1">
      <c r="A39" s="664">
        <v>50</v>
      </c>
      <c r="B39" s="664"/>
      <c r="C39" s="664"/>
      <c r="D39" s="665"/>
      <c r="E39" s="753">
        <f>SUM(H39:V39)</f>
        <v>8</v>
      </c>
      <c r="F39" s="745"/>
      <c r="G39" s="745"/>
      <c r="H39" s="745">
        <v>1</v>
      </c>
      <c r="I39" s="745"/>
      <c r="J39" s="745"/>
      <c r="K39" s="745">
        <v>6</v>
      </c>
      <c r="L39" s="745"/>
      <c r="M39" s="745"/>
      <c r="N39" s="745" t="s">
        <v>331</v>
      </c>
      <c r="O39" s="745"/>
      <c r="P39" s="745"/>
      <c r="Q39" s="745" t="s">
        <v>331</v>
      </c>
      <c r="R39" s="745"/>
      <c r="S39" s="745"/>
      <c r="T39" s="745">
        <v>1</v>
      </c>
      <c r="U39" s="745"/>
      <c r="V39" s="745"/>
      <c r="W39" s="745">
        <f>SUM(Z39:AE39)</f>
        <v>11600</v>
      </c>
      <c r="X39" s="745"/>
      <c r="Y39" s="745"/>
      <c r="Z39" s="745">
        <v>11431</v>
      </c>
      <c r="AA39" s="745"/>
      <c r="AB39" s="745"/>
      <c r="AC39" s="745">
        <v>169</v>
      </c>
      <c r="AD39" s="745"/>
      <c r="AE39" s="745"/>
      <c r="AF39" s="6"/>
      <c r="AG39" s="2"/>
      <c r="AH39" s="664">
        <v>48</v>
      </c>
      <c r="AI39" s="664"/>
      <c r="AJ39" s="664"/>
      <c r="AK39" s="665"/>
      <c r="AL39" s="818">
        <f>SUM(AQ39:BJ39)</f>
        <v>80184</v>
      </c>
      <c r="AM39" s="668"/>
      <c r="AN39" s="668"/>
      <c r="AO39" s="668"/>
      <c r="AP39" s="668"/>
      <c r="AQ39" s="616">
        <v>37930</v>
      </c>
      <c r="AR39" s="616"/>
      <c r="AS39" s="616"/>
      <c r="AT39" s="616"/>
      <c r="AU39" s="616">
        <v>4719</v>
      </c>
      <c r="AV39" s="616"/>
      <c r="AW39" s="616"/>
      <c r="AX39" s="616"/>
      <c r="AY39" s="616">
        <v>31624</v>
      </c>
      <c r="AZ39" s="616"/>
      <c r="BA39" s="616"/>
      <c r="BB39" s="616"/>
      <c r="BC39" s="616">
        <v>5845</v>
      </c>
      <c r="BD39" s="616"/>
      <c r="BE39" s="616"/>
      <c r="BF39" s="616"/>
      <c r="BG39" s="616">
        <v>66</v>
      </c>
      <c r="BH39" s="616"/>
      <c r="BI39" s="616"/>
      <c r="BJ39" s="61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373"/>
      <c r="CR39" s="373"/>
      <c r="CS39" s="373"/>
      <c r="CT39" s="373"/>
      <c r="CU39" s="373"/>
      <c r="CV39" s="373"/>
      <c r="CW39" s="779"/>
      <c r="CX39" s="779"/>
      <c r="CY39" s="779"/>
      <c r="CZ39" s="779"/>
      <c r="DA39" s="779"/>
      <c r="DB39" s="779"/>
      <c r="DC39" s="777"/>
      <c r="DD39" s="777"/>
      <c r="DE39" s="777"/>
      <c r="DF39" s="777"/>
      <c r="DG39" s="777"/>
      <c r="DH39" s="777"/>
      <c r="DI39" s="777"/>
      <c r="DJ39" s="777"/>
      <c r="DK39" s="777"/>
      <c r="DL39" s="777"/>
      <c r="DM39" s="777"/>
      <c r="DN39" s="777"/>
      <c r="DO39" s="777"/>
      <c r="DP39" s="777"/>
      <c r="DQ39" s="777"/>
      <c r="DR39" s="777"/>
      <c r="DS39" s="777"/>
      <c r="DT39" s="777"/>
      <c r="DU39" s="5"/>
    </row>
    <row r="40" spans="1:125" ht="15.75" customHeight="1">
      <c r="A40" s="771">
        <v>51</v>
      </c>
      <c r="B40" s="771"/>
      <c r="C40" s="771"/>
      <c r="D40" s="772"/>
      <c r="E40" s="766">
        <f>SUM(H40:V40)</f>
        <v>8</v>
      </c>
      <c r="F40" s="762"/>
      <c r="G40" s="762"/>
      <c r="H40" s="762">
        <v>1</v>
      </c>
      <c r="I40" s="762"/>
      <c r="J40" s="762"/>
      <c r="K40" s="762">
        <v>6</v>
      </c>
      <c r="L40" s="762"/>
      <c r="M40" s="762"/>
      <c r="N40" s="762" t="s">
        <v>521</v>
      </c>
      <c r="O40" s="762"/>
      <c r="P40" s="762"/>
      <c r="Q40" s="762" t="s">
        <v>331</v>
      </c>
      <c r="R40" s="762"/>
      <c r="S40" s="762"/>
      <c r="T40" s="762">
        <v>1</v>
      </c>
      <c r="U40" s="762"/>
      <c r="V40" s="762"/>
      <c r="W40" s="762">
        <f>SUM(Z40:AE40)</f>
        <v>11319</v>
      </c>
      <c r="X40" s="762"/>
      <c r="Y40" s="762"/>
      <c r="Z40" s="762">
        <v>11150</v>
      </c>
      <c r="AA40" s="762"/>
      <c r="AB40" s="762"/>
      <c r="AC40" s="762">
        <v>169</v>
      </c>
      <c r="AD40" s="762"/>
      <c r="AE40" s="762"/>
      <c r="AF40" s="6"/>
      <c r="AG40" s="2"/>
      <c r="AH40" s="664">
        <v>49</v>
      </c>
      <c r="AI40" s="664"/>
      <c r="AJ40" s="664"/>
      <c r="AK40" s="665"/>
      <c r="AL40" s="818">
        <f>SUM(AQ40:BJ40)</f>
        <v>85080</v>
      </c>
      <c r="AM40" s="668"/>
      <c r="AN40" s="668"/>
      <c r="AO40" s="668"/>
      <c r="AP40" s="668"/>
      <c r="AQ40" s="616">
        <v>37570</v>
      </c>
      <c r="AR40" s="616"/>
      <c r="AS40" s="616"/>
      <c r="AT40" s="616"/>
      <c r="AU40" s="616">
        <v>4785</v>
      </c>
      <c r="AV40" s="616"/>
      <c r="AW40" s="616"/>
      <c r="AX40" s="616"/>
      <c r="AY40" s="616">
        <v>33951</v>
      </c>
      <c r="AZ40" s="616"/>
      <c r="BA40" s="616"/>
      <c r="BB40" s="616"/>
      <c r="BC40" s="616">
        <v>8719</v>
      </c>
      <c r="BD40" s="616"/>
      <c r="BE40" s="616"/>
      <c r="BF40" s="616"/>
      <c r="BG40" s="616">
        <v>55</v>
      </c>
      <c r="BH40" s="616"/>
      <c r="BI40" s="616"/>
      <c r="BJ40" s="61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373"/>
      <c r="CR40" s="373"/>
      <c r="CS40" s="373"/>
      <c r="CT40" s="373"/>
      <c r="CU40" s="373"/>
      <c r="CV40" s="373"/>
      <c r="CW40" s="779"/>
      <c r="CX40" s="779"/>
      <c r="CY40" s="779"/>
      <c r="CZ40" s="779"/>
      <c r="DA40" s="779"/>
      <c r="DB40" s="779"/>
      <c r="DC40" s="777"/>
      <c r="DD40" s="777"/>
      <c r="DE40" s="777"/>
      <c r="DF40" s="777"/>
      <c r="DG40" s="777"/>
      <c r="DH40" s="777"/>
      <c r="DI40" s="777"/>
      <c r="DJ40" s="777"/>
      <c r="DK40" s="777"/>
      <c r="DL40" s="777"/>
      <c r="DM40" s="777"/>
      <c r="DN40" s="777"/>
      <c r="DO40" s="777"/>
      <c r="DP40" s="777"/>
      <c r="DQ40" s="777"/>
      <c r="DR40" s="777"/>
      <c r="DS40" s="777"/>
      <c r="DT40" s="777"/>
      <c r="DU40" s="5"/>
    </row>
    <row r="41" spans="1:125" ht="15.75" customHeight="1">
      <c r="A41" s="2" t="s">
        <v>255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6"/>
      <c r="AF41" s="6"/>
      <c r="AG41" s="25"/>
      <c r="AH41" s="664">
        <v>50</v>
      </c>
      <c r="AI41" s="664"/>
      <c r="AJ41" s="664"/>
      <c r="AK41" s="665"/>
      <c r="AL41" s="818">
        <f>SUM(AQ41:BJ41)</f>
        <v>82390</v>
      </c>
      <c r="AM41" s="668"/>
      <c r="AN41" s="668"/>
      <c r="AO41" s="668"/>
      <c r="AP41" s="668"/>
      <c r="AQ41" s="616">
        <v>36448</v>
      </c>
      <c r="AR41" s="616"/>
      <c r="AS41" s="616"/>
      <c r="AT41" s="616"/>
      <c r="AU41" s="616">
        <v>4220</v>
      </c>
      <c r="AV41" s="616"/>
      <c r="AW41" s="616"/>
      <c r="AX41" s="616"/>
      <c r="AY41" s="616">
        <v>34694</v>
      </c>
      <c r="AZ41" s="616"/>
      <c r="BA41" s="616"/>
      <c r="BB41" s="616"/>
      <c r="BC41" s="616">
        <v>6970</v>
      </c>
      <c r="BD41" s="616"/>
      <c r="BE41" s="616"/>
      <c r="BF41" s="616"/>
      <c r="BG41" s="616">
        <v>58</v>
      </c>
      <c r="BH41" s="616"/>
      <c r="BI41" s="616"/>
      <c r="BJ41" s="61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373"/>
      <c r="CR41" s="373"/>
      <c r="CS41" s="373"/>
      <c r="CT41" s="373"/>
      <c r="CU41" s="373"/>
      <c r="CV41" s="373"/>
      <c r="CW41" s="779"/>
      <c r="CX41" s="779"/>
      <c r="CY41" s="779"/>
      <c r="CZ41" s="779"/>
      <c r="DA41" s="779"/>
      <c r="DB41" s="779"/>
      <c r="DC41" s="777"/>
      <c r="DD41" s="777"/>
      <c r="DE41" s="777"/>
      <c r="DF41" s="777"/>
      <c r="DG41" s="777"/>
      <c r="DH41" s="777"/>
      <c r="DI41" s="777"/>
      <c r="DJ41" s="777"/>
      <c r="DK41" s="777"/>
      <c r="DL41" s="777"/>
      <c r="DM41" s="777"/>
      <c r="DN41" s="777"/>
      <c r="DO41" s="777"/>
      <c r="DP41" s="777"/>
      <c r="DQ41" s="777"/>
      <c r="DR41" s="777"/>
      <c r="DS41" s="777"/>
      <c r="DT41" s="777"/>
      <c r="DU41" s="5"/>
    </row>
    <row r="42" spans="1:125" s="50" customFormat="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6"/>
      <c r="AF42" s="130"/>
      <c r="AG42" s="129"/>
      <c r="AH42" s="771">
        <v>51</v>
      </c>
      <c r="AI42" s="771"/>
      <c r="AJ42" s="771"/>
      <c r="AK42" s="772"/>
      <c r="AL42" s="819">
        <f>SUM(AQ42:BJ42)</f>
        <v>73133</v>
      </c>
      <c r="AM42" s="820"/>
      <c r="AN42" s="820"/>
      <c r="AO42" s="820"/>
      <c r="AP42" s="820"/>
      <c r="AQ42" s="820">
        <v>33474</v>
      </c>
      <c r="AR42" s="820"/>
      <c r="AS42" s="820"/>
      <c r="AT42" s="820"/>
      <c r="AU42" s="820">
        <v>3574</v>
      </c>
      <c r="AV42" s="820"/>
      <c r="AW42" s="820"/>
      <c r="AX42" s="820"/>
      <c r="AY42" s="820">
        <v>31198</v>
      </c>
      <c r="AZ42" s="820"/>
      <c r="BA42" s="820"/>
      <c r="BB42" s="820"/>
      <c r="BC42" s="820">
        <v>4828</v>
      </c>
      <c r="BD42" s="820"/>
      <c r="BE42" s="820"/>
      <c r="BF42" s="820"/>
      <c r="BG42" s="820">
        <v>59</v>
      </c>
      <c r="BH42" s="820"/>
      <c r="BI42" s="820"/>
      <c r="BJ42" s="82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781"/>
      <c r="CR42" s="781"/>
      <c r="CS42" s="781"/>
      <c r="CT42" s="781"/>
      <c r="CU42" s="781"/>
      <c r="CV42" s="781"/>
      <c r="CW42" s="782"/>
      <c r="CX42" s="782"/>
      <c r="CY42" s="782"/>
      <c r="CZ42" s="782"/>
      <c r="DA42" s="782"/>
      <c r="DB42" s="782"/>
      <c r="DC42" s="780"/>
      <c r="DD42" s="780"/>
      <c r="DE42" s="780"/>
      <c r="DF42" s="780"/>
      <c r="DG42" s="780"/>
      <c r="DH42" s="780"/>
      <c r="DI42" s="780"/>
      <c r="DJ42" s="780"/>
      <c r="DK42" s="780"/>
      <c r="DL42" s="780"/>
      <c r="DM42" s="780"/>
      <c r="DN42" s="780"/>
      <c r="DO42" s="780"/>
      <c r="DP42" s="780"/>
      <c r="DQ42" s="780"/>
      <c r="DR42" s="780"/>
      <c r="DS42" s="780"/>
      <c r="DT42" s="780"/>
      <c r="DU42" s="125"/>
    </row>
    <row r="43" spans="33:125" ht="17.25" customHeight="1">
      <c r="AG43" s="129"/>
      <c r="AH43" s="16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235"/>
      <c r="CR43" s="235"/>
      <c r="CS43" s="235"/>
      <c r="CT43" s="235"/>
      <c r="CU43" s="235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5"/>
    </row>
    <row r="44" spans="1:1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6"/>
      <c r="AF44" s="2"/>
      <c r="AG44" s="129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5"/>
      <c r="CO44" s="25"/>
      <c r="CP44" s="25"/>
      <c r="CQ44" s="1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</row>
    <row r="45" spans="1:108" ht="14.25">
      <c r="A45" s="708" t="s">
        <v>526</v>
      </c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8"/>
      <c r="Z45" s="708"/>
      <c r="AA45" s="708"/>
      <c r="AB45" s="708"/>
      <c r="AC45" s="708"/>
      <c r="AD45" s="708"/>
      <c r="AE45" s="708"/>
      <c r="AF45" s="2"/>
      <c r="AG45" s="6"/>
      <c r="AH45" s="705" t="s">
        <v>539</v>
      </c>
      <c r="AI45" s="705"/>
      <c r="AJ45" s="705"/>
      <c r="AK45" s="705"/>
      <c r="AL45" s="705"/>
      <c r="AM45" s="705"/>
      <c r="AN45" s="705"/>
      <c r="AO45" s="705"/>
      <c r="AP45" s="705"/>
      <c r="AQ45" s="705"/>
      <c r="AR45" s="705"/>
      <c r="AS45" s="705"/>
      <c r="AT45" s="705"/>
      <c r="AU45" s="705"/>
      <c r="AV45" s="705"/>
      <c r="AW45" s="705"/>
      <c r="AX45" s="705"/>
      <c r="AY45" s="705"/>
      <c r="AZ45" s="705"/>
      <c r="BA45" s="705"/>
      <c r="BB45" s="705"/>
      <c r="BC45" s="705"/>
      <c r="BD45" s="705"/>
      <c r="BE45" s="705"/>
      <c r="BF45" s="705"/>
      <c r="BG45" s="705"/>
      <c r="BH45" s="705"/>
      <c r="BI45" s="705"/>
      <c r="BJ45" s="705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</row>
    <row r="46" spans="1:108" ht="15" thickBo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30"/>
      <c r="AF46" s="128"/>
      <c r="AG46" s="6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20" t="s">
        <v>170</v>
      </c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5.75" customHeight="1">
      <c r="A47" s="754" t="s">
        <v>481</v>
      </c>
      <c r="B47" s="754"/>
      <c r="C47" s="754"/>
      <c r="D47" s="755"/>
      <c r="E47" s="731" t="s">
        <v>141</v>
      </c>
      <c r="F47" s="732"/>
      <c r="G47" s="732"/>
      <c r="H47" s="732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3"/>
      <c r="T47" s="731" t="s">
        <v>142</v>
      </c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128"/>
      <c r="AG47" s="6"/>
      <c r="AH47" s="377" t="s">
        <v>139</v>
      </c>
      <c r="AI47" s="377"/>
      <c r="AJ47" s="377"/>
      <c r="AK47" s="378"/>
      <c r="AL47" s="419" t="s">
        <v>171</v>
      </c>
      <c r="AM47" s="419"/>
      <c r="AN47" s="419"/>
      <c r="AO47" s="419"/>
      <c r="AP47" s="419"/>
      <c r="AQ47" s="419"/>
      <c r="AR47" s="419"/>
      <c r="AS47" s="419"/>
      <c r="AT47" s="419"/>
      <c r="AU47" s="419"/>
      <c r="AV47" s="419"/>
      <c r="AW47" s="419"/>
      <c r="AX47" s="419"/>
      <c r="AY47" s="419"/>
      <c r="AZ47" s="419"/>
      <c r="BA47" s="778" t="s">
        <v>322</v>
      </c>
      <c r="BB47" s="377"/>
      <c r="BC47" s="377"/>
      <c r="BD47" s="377"/>
      <c r="BE47" s="378"/>
      <c r="BF47" s="778" t="s">
        <v>172</v>
      </c>
      <c r="BG47" s="377"/>
      <c r="BH47" s="377"/>
      <c r="BI47" s="377"/>
      <c r="BJ47" s="377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</row>
    <row r="48" spans="1:108" ht="15.75" customHeight="1">
      <c r="A48" s="756"/>
      <c r="B48" s="756"/>
      <c r="C48" s="756"/>
      <c r="D48" s="757"/>
      <c r="E48" s="729" t="s">
        <v>527</v>
      </c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73"/>
      <c r="Q48" s="734" t="s">
        <v>138</v>
      </c>
      <c r="R48" s="760"/>
      <c r="S48" s="761"/>
      <c r="T48" s="729" t="s">
        <v>140</v>
      </c>
      <c r="U48" s="730"/>
      <c r="V48" s="730"/>
      <c r="W48" s="730"/>
      <c r="X48" s="730"/>
      <c r="Y48" s="730"/>
      <c r="Z48" s="730"/>
      <c r="AA48" s="730"/>
      <c r="AB48" s="773"/>
      <c r="AC48" s="734" t="s">
        <v>138</v>
      </c>
      <c r="AD48" s="760"/>
      <c r="AE48" s="760"/>
      <c r="AF48" s="128"/>
      <c r="AG48" s="6"/>
      <c r="AH48" s="630"/>
      <c r="AI48" s="630"/>
      <c r="AJ48" s="630"/>
      <c r="AK48" s="380"/>
      <c r="AL48" s="419" t="s">
        <v>454</v>
      </c>
      <c r="AM48" s="419"/>
      <c r="AN48" s="419"/>
      <c r="AO48" s="419"/>
      <c r="AP48" s="419"/>
      <c r="AQ48" s="419" t="s">
        <v>190</v>
      </c>
      <c r="AR48" s="419"/>
      <c r="AS48" s="419"/>
      <c r="AT48" s="419"/>
      <c r="AU48" s="419"/>
      <c r="AV48" s="419" t="s">
        <v>201</v>
      </c>
      <c r="AW48" s="419"/>
      <c r="AX48" s="419"/>
      <c r="AY48" s="419"/>
      <c r="AZ48" s="419"/>
      <c r="BA48" s="658"/>
      <c r="BB48" s="630"/>
      <c r="BC48" s="630"/>
      <c r="BD48" s="630"/>
      <c r="BE48" s="380"/>
      <c r="BF48" s="658"/>
      <c r="BG48" s="630"/>
      <c r="BH48" s="630"/>
      <c r="BI48" s="630"/>
      <c r="BJ48" s="630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.75" customHeight="1">
      <c r="A49" s="756"/>
      <c r="B49" s="756"/>
      <c r="C49" s="756"/>
      <c r="D49" s="757"/>
      <c r="E49" s="734" t="s">
        <v>382</v>
      </c>
      <c r="F49" s="760"/>
      <c r="G49" s="761"/>
      <c r="H49" s="720" t="s">
        <v>174</v>
      </c>
      <c r="I49" s="746"/>
      <c r="J49" s="747"/>
      <c r="K49" s="734" t="s">
        <v>136</v>
      </c>
      <c r="L49" s="760"/>
      <c r="M49" s="761"/>
      <c r="N49" s="734" t="s">
        <v>137</v>
      </c>
      <c r="O49" s="760"/>
      <c r="P49" s="761"/>
      <c r="Q49" s="788"/>
      <c r="R49" s="682"/>
      <c r="S49" s="683"/>
      <c r="T49" s="734" t="s">
        <v>382</v>
      </c>
      <c r="U49" s="760"/>
      <c r="V49" s="761"/>
      <c r="W49" s="734" t="s">
        <v>216</v>
      </c>
      <c r="X49" s="760"/>
      <c r="Y49" s="761"/>
      <c r="Z49" s="811" t="s">
        <v>175</v>
      </c>
      <c r="AA49" s="743"/>
      <c r="AB49" s="744"/>
      <c r="AC49" s="788"/>
      <c r="AD49" s="682"/>
      <c r="AE49" s="682"/>
      <c r="AF49" s="128"/>
      <c r="AG49" s="130"/>
      <c r="AH49" s="775"/>
      <c r="AI49" s="775"/>
      <c r="AJ49" s="775"/>
      <c r="AK49" s="776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810"/>
      <c r="BB49" s="775"/>
      <c r="BC49" s="775"/>
      <c r="BD49" s="775"/>
      <c r="BE49" s="776"/>
      <c r="BF49" s="810"/>
      <c r="BG49" s="775"/>
      <c r="BH49" s="775"/>
      <c r="BI49" s="775"/>
      <c r="BJ49" s="775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</row>
    <row r="50" spans="1:108" ht="15.75" customHeight="1">
      <c r="A50" s="758"/>
      <c r="B50" s="758"/>
      <c r="C50" s="758"/>
      <c r="D50" s="759"/>
      <c r="E50" s="735"/>
      <c r="F50" s="684"/>
      <c r="G50" s="685"/>
      <c r="H50" s="721" t="s">
        <v>173</v>
      </c>
      <c r="I50" s="666"/>
      <c r="J50" s="667"/>
      <c r="K50" s="735"/>
      <c r="L50" s="684"/>
      <c r="M50" s="685"/>
      <c r="N50" s="735"/>
      <c r="O50" s="684"/>
      <c r="P50" s="685"/>
      <c r="Q50" s="735"/>
      <c r="R50" s="684"/>
      <c r="S50" s="685"/>
      <c r="T50" s="735"/>
      <c r="U50" s="684"/>
      <c r="V50" s="685"/>
      <c r="W50" s="735" t="s">
        <v>217</v>
      </c>
      <c r="X50" s="684"/>
      <c r="Y50" s="685"/>
      <c r="Z50" s="721" t="s">
        <v>525</v>
      </c>
      <c r="AA50" s="666"/>
      <c r="AB50" s="667"/>
      <c r="AC50" s="735"/>
      <c r="AD50" s="684"/>
      <c r="AE50" s="684"/>
      <c r="AF50" s="126"/>
      <c r="AG50" s="2"/>
      <c r="AH50" s="743" t="s">
        <v>310</v>
      </c>
      <c r="AI50" s="743"/>
      <c r="AJ50" s="743"/>
      <c r="AK50" s="744"/>
      <c r="AL50" s="817">
        <f>SUM(AQ50:AZ50)</f>
        <v>5143</v>
      </c>
      <c r="AM50" s="617"/>
      <c r="AN50" s="617"/>
      <c r="AO50" s="617"/>
      <c r="AP50" s="617"/>
      <c r="AQ50" s="617">
        <v>3016</v>
      </c>
      <c r="AR50" s="617"/>
      <c r="AS50" s="617"/>
      <c r="AT50" s="617"/>
      <c r="AU50" s="617"/>
      <c r="AV50" s="617">
        <v>2127</v>
      </c>
      <c r="AW50" s="617"/>
      <c r="AX50" s="617"/>
      <c r="AY50" s="617"/>
      <c r="AZ50" s="617"/>
      <c r="BA50" s="617">
        <v>24262</v>
      </c>
      <c r="BB50" s="617"/>
      <c r="BC50" s="617"/>
      <c r="BD50" s="617"/>
      <c r="BE50" s="617"/>
      <c r="BF50" s="617">
        <v>347</v>
      </c>
      <c r="BG50" s="617"/>
      <c r="BH50" s="617"/>
      <c r="BI50" s="617"/>
      <c r="BJ50" s="617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</row>
    <row r="51" spans="1:108" ht="15.75" customHeight="1">
      <c r="A51" s="743" t="s">
        <v>310</v>
      </c>
      <c r="B51" s="743"/>
      <c r="C51" s="743"/>
      <c r="D51" s="744"/>
      <c r="E51" s="765">
        <f>SUM(H51:P51)</f>
        <v>130</v>
      </c>
      <c r="F51" s="751"/>
      <c r="G51" s="751"/>
      <c r="H51" s="751">
        <v>46</v>
      </c>
      <c r="I51" s="751"/>
      <c r="J51" s="751"/>
      <c r="K51" s="751">
        <v>70</v>
      </c>
      <c r="L51" s="751"/>
      <c r="M51" s="751"/>
      <c r="N51" s="751">
        <v>14</v>
      </c>
      <c r="O51" s="751"/>
      <c r="P51" s="751"/>
      <c r="Q51" s="751">
        <v>26739</v>
      </c>
      <c r="R51" s="751"/>
      <c r="S51" s="751"/>
      <c r="T51" s="751">
        <f>SUM(W51:AB51)</f>
        <v>192</v>
      </c>
      <c r="U51" s="751"/>
      <c r="V51" s="751"/>
      <c r="W51" s="751">
        <v>56</v>
      </c>
      <c r="X51" s="751"/>
      <c r="Y51" s="751"/>
      <c r="Z51" s="751">
        <v>136</v>
      </c>
      <c r="AA51" s="751"/>
      <c r="AB51" s="751"/>
      <c r="AC51" s="751">
        <v>9276</v>
      </c>
      <c r="AD51" s="751"/>
      <c r="AE51" s="751"/>
      <c r="AF51" s="126"/>
      <c r="AG51" s="2"/>
      <c r="AH51" s="664">
        <v>48</v>
      </c>
      <c r="AI51" s="664"/>
      <c r="AJ51" s="664"/>
      <c r="AK51" s="665"/>
      <c r="AL51" s="818">
        <f>SUM(AQ51:AZ51)</f>
        <v>4802</v>
      </c>
      <c r="AM51" s="668"/>
      <c r="AN51" s="668"/>
      <c r="AO51" s="668"/>
      <c r="AP51" s="668"/>
      <c r="AQ51" s="668">
        <v>2520</v>
      </c>
      <c r="AR51" s="668"/>
      <c r="AS51" s="668"/>
      <c r="AT51" s="668"/>
      <c r="AU51" s="668"/>
      <c r="AV51" s="668">
        <v>2282</v>
      </c>
      <c r="AW51" s="668"/>
      <c r="AX51" s="668"/>
      <c r="AY51" s="668"/>
      <c r="AZ51" s="668"/>
      <c r="BA51" s="668">
        <v>25727</v>
      </c>
      <c r="BB51" s="668"/>
      <c r="BC51" s="668"/>
      <c r="BD51" s="668"/>
      <c r="BE51" s="668"/>
      <c r="BF51" s="668">
        <v>121</v>
      </c>
      <c r="BG51" s="668"/>
      <c r="BH51" s="668"/>
      <c r="BI51" s="668"/>
      <c r="BJ51" s="668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</row>
    <row r="52" spans="1:108" ht="15.75" customHeight="1">
      <c r="A52" s="664">
        <v>48</v>
      </c>
      <c r="B52" s="664"/>
      <c r="C52" s="664"/>
      <c r="D52" s="665"/>
      <c r="E52" s="753">
        <f>SUM(H52:P52)</f>
        <v>186</v>
      </c>
      <c r="F52" s="745"/>
      <c r="G52" s="745"/>
      <c r="H52" s="745">
        <v>78</v>
      </c>
      <c r="I52" s="745"/>
      <c r="J52" s="745"/>
      <c r="K52" s="745">
        <v>98</v>
      </c>
      <c r="L52" s="745"/>
      <c r="M52" s="745"/>
      <c r="N52" s="745">
        <v>10</v>
      </c>
      <c r="O52" s="745"/>
      <c r="P52" s="745"/>
      <c r="Q52" s="745">
        <v>38074</v>
      </c>
      <c r="R52" s="745"/>
      <c r="S52" s="745"/>
      <c r="T52" s="745">
        <f>SUM(W52:AB52)</f>
        <v>213</v>
      </c>
      <c r="U52" s="745"/>
      <c r="V52" s="745"/>
      <c r="W52" s="745">
        <v>70</v>
      </c>
      <c r="X52" s="745"/>
      <c r="Y52" s="745"/>
      <c r="Z52" s="745">
        <v>143</v>
      </c>
      <c r="AA52" s="745"/>
      <c r="AB52" s="745"/>
      <c r="AC52" s="745">
        <v>10541</v>
      </c>
      <c r="AD52" s="745"/>
      <c r="AE52" s="745"/>
      <c r="AF52" s="126"/>
      <c r="AG52" s="2"/>
      <c r="AH52" s="664">
        <v>49</v>
      </c>
      <c r="AI52" s="664"/>
      <c r="AJ52" s="664"/>
      <c r="AK52" s="665"/>
      <c r="AL52" s="818">
        <f>SUM(AQ52:AZ52)</f>
        <v>4735</v>
      </c>
      <c r="AM52" s="668"/>
      <c r="AN52" s="668"/>
      <c r="AO52" s="668"/>
      <c r="AP52" s="668"/>
      <c r="AQ52" s="668">
        <v>2497</v>
      </c>
      <c r="AR52" s="668"/>
      <c r="AS52" s="668"/>
      <c r="AT52" s="668"/>
      <c r="AU52" s="668"/>
      <c r="AV52" s="668">
        <v>2238</v>
      </c>
      <c r="AW52" s="668"/>
      <c r="AX52" s="668"/>
      <c r="AY52" s="668"/>
      <c r="AZ52" s="668"/>
      <c r="BA52" s="668">
        <v>28380</v>
      </c>
      <c r="BB52" s="668"/>
      <c r="BC52" s="668"/>
      <c r="BD52" s="668"/>
      <c r="BE52" s="668"/>
      <c r="BF52" s="668">
        <v>252</v>
      </c>
      <c r="BG52" s="668"/>
      <c r="BH52" s="668"/>
      <c r="BI52" s="668"/>
      <c r="BJ52" s="668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</row>
    <row r="53" spans="1:108" ht="15.75" customHeight="1">
      <c r="A53" s="664">
        <v>49</v>
      </c>
      <c r="B53" s="664"/>
      <c r="C53" s="664"/>
      <c r="D53" s="665"/>
      <c r="E53" s="753">
        <f>SUM(H53:P53)</f>
        <v>207</v>
      </c>
      <c r="F53" s="745"/>
      <c r="G53" s="745"/>
      <c r="H53" s="745">
        <v>95</v>
      </c>
      <c r="I53" s="745"/>
      <c r="J53" s="745"/>
      <c r="K53" s="745">
        <v>103</v>
      </c>
      <c r="L53" s="745"/>
      <c r="M53" s="745"/>
      <c r="N53" s="745">
        <v>9</v>
      </c>
      <c r="O53" s="745"/>
      <c r="P53" s="745"/>
      <c r="Q53" s="745">
        <v>40886</v>
      </c>
      <c r="R53" s="745"/>
      <c r="S53" s="745"/>
      <c r="T53" s="745">
        <f>SUM(W53:AB53)</f>
        <v>246</v>
      </c>
      <c r="U53" s="745"/>
      <c r="V53" s="745"/>
      <c r="W53" s="745">
        <v>80</v>
      </c>
      <c r="X53" s="745"/>
      <c r="Y53" s="745"/>
      <c r="Z53" s="745">
        <v>166</v>
      </c>
      <c r="AA53" s="745"/>
      <c r="AB53" s="745"/>
      <c r="AC53" s="745">
        <v>12306</v>
      </c>
      <c r="AD53" s="745"/>
      <c r="AE53" s="745"/>
      <c r="AF53" s="126"/>
      <c r="AG53" s="2"/>
      <c r="AH53" s="664">
        <v>50</v>
      </c>
      <c r="AI53" s="664"/>
      <c r="AJ53" s="664"/>
      <c r="AK53" s="665"/>
      <c r="AL53" s="818">
        <f>SUM(AQ53:AZ53)</f>
        <v>4940</v>
      </c>
      <c r="AM53" s="668"/>
      <c r="AN53" s="668"/>
      <c r="AO53" s="668"/>
      <c r="AP53" s="668"/>
      <c r="AQ53" s="668">
        <v>2641</v>
      </c>
      <c r="AR53" s="668"/>
      <c r="AS53" s="668"/>
      <c r="AT53" s="668"/>
      <c r="AU53" s="668"/>
      <c r="AV53" s="668">
        <v>2299</v>
      </c>
      <c r="AW53" s="668"/>
      <c r="AX53" s="668"/>
      <c r="AY53" s="668"/>
      <c r="AZ53" s="668"/>
      <c r="BA53" s="668">
        <v>28750</v>
      </c>
      <c r="BB53" s="668"/>
      <c r="BC53" s="668"/>
      <c r="BD53" s="668"/>
      <c r="BE53" s="668"/>
      <c r="BF53" s="668">
        <v>727</v>
      </c>
      <c r="BG53" s="668"/>
      <c r="BH53" s="668"/>
      <c r="BI53" s="668"/>
      <c r="BJ53" s="668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</row>
    <row r="54" spans="1:62" ht="15.75" customHeight="1">
      <c r="A54" s="664">
        <v>50</v>
      </c>
      <c r="B54" s="664"/>
      <c r="C54" s="664"/>
      <c r="D54" s="665"/>
      <c r="E54" s="753">
        <f>SUM(H54:P54)</f>
        <v>227</v>
      </c>
      <c r="F54" s="745"/>
      <c r="G54" s="745"/>
      <c r="H54" s="745">
        <v>115</v>
      </c>
      <c r="I54" s="745"/>
      <c r="J54" s="745"/>
      <c r="K54" s="745">
        <v>103</v>
      </c>
      <c r="L54" s="745"/>
      <c r="M54" s="745"/>
      <c r="N54" s="745">
        <v>9</v>
      </c>
      <c r="O54" s="745"/>
      <c r="P54" s="745"/>
      <c r="Q54" s="745">
        <v>42346</v>
      </c>
      <c r="R54" s="745"/>
      <c r="S54" s="745"/>
      <c r="T54" s="745">
        <f>SUM(W54:AB54)</f>
        <v>266</v>
      </c>
      <c r="U54" s="745"/>
      <c r="V54" s="745"/>
      <c r="W54" s="745">
        <v>90</v>
      </c>
      <c r="X54" s="745"/>
      <c r="Y54" s="745"/>
      <c r="Z54" s="745">
        <v>176</v>
      </c>
      <c r="AA54" s="745"/>
      <c r="AB54" s="745"/>
      <c r="AC54" s="745">
        <v>13505</v>
      </c>
      <c r="AD54" s="745"/>
      <c r="AE54" s="745"/>
      <c r="AG54" s="25"/>
      <c r="AH54" s="771">
        <v>51</v>
      </c>
      <c r="AI54" s="771"/>
      <c r="AJ54" s="771"/>
      <c r="AK54" s="772"/>
      <c r="AL54" s="819">
        <f>SUM(AQ54:AZ54)</f>
        <v>4236</v>
      </c>
      <c r="AM54" s="820"/>
      <c r="AN54" s="820"/>
      <c r="AO54" s="820"/>
      <c r="AP54" s="820"/>
      <c r="AQ54" s="820">
        <v>2106</v>
      </c>
      <c r="AR54" s="820"/>
      <c r="AS54" s="820"/>
      <c r="AT54" s="820"/>
      <c r="AU54" s="820"/>
      <c r="AV54" s="820">
        <v>2130</v>
      </c>
      <c r="AW54" s="820"/>
      <c r="AX54" s="820"/>
      <c r="AY54" s="820"/>
      <c r="AZ54" s="820"/>
      <c r="BA54" s="820">
        <v>28058</v>
      </c>
      <c r="BB54" s="820"/>
      <c r="BC54" s="820"/>
      <c r="BD54" s="820"/>
      <c r="BE54" s="820"/>
      <c r="BF54" s="820">
        <v>450</v>
      </c>
      <c r="BG54" s="820"/>
      <c r="BH54" s="820"/>
      <c r="BI54" s="820"/>
      <c r="BJ54" s="820"/>
    </row>
    <row r="55" spans="1:62" ht="15.75" customHeight="1">
      <c r="A55" s="771">
        <v>51</v>
      </c>
      <c r="B55" s="771"/>
      <c r="C55" s="771"/>
      <c r="D55" s="772"/>
      <c r="E55" s="766">
        <f>SUM(H55:P55)</f>
        <v>265</v>
      </c>
      <c r="F55" s="762"/>
      <c r="G55" s="762"/>
      <c r="H55" s="762">
        <v>123</v>
      </c>
      <c r="I55" s="762"/>
      <c r="J55" s="762"/>
      <c r="K55" s="762">
        <v>133</v>
      </c>
      <c r="L55" s="762"/>
      <c r="M55" s="762"/>
      <c r="N55" s="762">
        <v>9</v>
      </c>
      <c r="O55" s="762"/>
      <c r="P55" s="762"/>
      <c r="Q55" s="762">
        <v>43398</v>
      </c>
      <c r="R55" s="762"/>
      <c r="S55" s="762"/>
      <c r="T55" s="762">
        <f>SUM(W55:AB55)</f>
        <v>296</v>
      </c>
      <c r="U55" s="762"/>
      <c r="V55" s="762"/>
      <c r="W55" s="762">
        <v>99</v>
      </c>
      <c r="X55" s="762"/>
      <c r="Y55" s="762"/>
      <c r="Z55" s="762">
        <v>197</v>
      </c>
      <c r="AA55" s="762"/>
      <c r="AB55" s="762"/>
      <c r="AC55" s="762">
        <v>14854</v>
      </c>
      <c r="AD55" s="762"/>
      <c r="AE55" s="762"/>
      <c r="AG55" s="129"/>
      <c r="AH55" s="166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6"/>
      <c r="AG56" s="129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33:62" ht="14.25">
      <c r="AG57" s="129"/>
      <c r="AH57" s="705" t="s">
        <v>540</v>
      </c>
      <c r="AI57" s="705"/>
      <c r="AJ57" s="705"/>
      <c r="AK57" s="705"/>
      <c r="AL57" s="705"/>
      <c r="AM57" s="705"/>
      <c r="AN57" s="705"/>
      <c r="AO57" s="705"/>
      <c r="AP57" s="705"/>
      <c r="AQ57" s="705"/>
      <c r="AR57" s="705"/>
      <c r="AS57" s="705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705"/>
      <c r="BF57" s="705"/>
      <c r="BG57" s="705"/>
      <c r="BH57" s="705"/>
      <c r="BI57" s="705"/>
      <c r="BJ57" s="705"/>
    </row>
    <row r="58" spans="33:62" ht="15" thickBot="1">
      <c r="AG58" s="129"/>
      <c r="AH58" s="168"/>
      <c r="AI58" s="169"/>
      <c r="AJ58" s="169"/>
      <c r="AK58" s="169"/>
      <c r="AL58" s="169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20" t="s">
        <v>179</v>
      </c>
    </row>
    <row r="59" spans="33:62" ht="14.25">
      <c r="AG59" s="6"/>
      <c r="AH59" s="398" t="s">
        <v>139</v>
      </c>
      <c r="AI59" s="398"/>
      <c r="AJ59" s="398"/>
      <c r="AK59" s="398"/>
      <c r="AL59" s="399"/>
      <c r="AM59" s="778" t="s">
        <v>445</v>
      </c>
      <c r="AN59" s="377"/>
      <c r="AO59" s="377"/>
      <c r="AP59" s="377"/>
      <c r="AQ59" s="377"/>
      <c r="AR59" s="378"/>
      <c r="AS59" s="397" t="s">
        <v>176</v>
      </c>
      <c r="AT59" s="398"/>
      <c r="AU59" s="398"/>
      <c r="AV59" s="398"/>
      <c r="AW59" s="398"/>
      <c r="AX59" s="399"/>
      <c r="AY59" s="397" t="s">
        <v>177</v>
      </c>
      <c r="AZ59" s="398"/>
      <c r="BA59" s="398"/>
      <c r="BB59" s="398"/>
      <c r="BC59" s="398"/>
      <c r="BD59" s="399"/>
      <c r="BE59" s="397" t="s">
        <v>178</v>
      </c>
      <c r="BF59" s="398"/>
      <c r="BG59" s="398"/>
      <c r="BH59" s="398"/>
      <c r="BI59" s="398"/>
      <c r="BJ59" s="398"/>
    </row>
    <row r="60" spans="33:62" ht="14.25">
      <c r="AG60" s="6"/>
      <c r="AH60" s="641" t="s">
        <v>285</v>
      </c>
      <c r="AI60" s="641"/>
      <c r="AJ60" s="641"/>
      <c r="AK60" s="641"/>
      <c r="AL60" s="641"/>
      <c r="AM60" s="817">
        <f>SUM(AS60:BJ60)</f>
        <v>1523</v>
      </c>
      <c r="AN60" s="617"/>
      <c r="AO60" s="617"/>
      <c r="AP60" s="617"/>
      <c r="AQ60" s="617"/>
      <c r="AR60" s="617"/>
      <c r="AS60" s="616">
        <v>1123</v>
      </c>
      <c r="AT60" s="616"/>
      <c r="AU60" s="616"/>
      <c r="AV60" s="616"/>
      <c r="AW60" s="616"/>
      <c r="AX60" s="616"/>
      <c r="AY60" s="616">
        <v>275</v>
      </c>
      <c r="AZ60" s="616"/>
      <c r="BA60" s="616"/>
      <c r="BB60" s="616"/>
      <c r="BC60" s="616"/>
      <c r="BD60" s="616"/>
      <c r="BE60" s="616">
        <v>125</v>
      </c>
      <c r="BF60" s="616"/>
      <c r="BG60" s="616"/>
      <c r="BH60" s="616"/>
      <c r="BI60" s="616"/>
      <c r="BJ60" s="616"/>
    </row>
    <row r="61" spans="33:62" ht="14.25">
      <c r="AG61" s="6"/>
      <c r="AH61" s="373">
        <v>48</v>
      </c>
      <c r="AI61" s="373"/>
      <c r="AJ61" s="373"/>
      <c r="AK61" s="373"/>
      <c r="AL61" s="373"/>
      <c r="AM61" s="818">
        <f>SUM(AS61:BJ61)</f>
        <v>1588</v>
      </c>
      <c r="AN61" s="668"/>
      <c r="AO61" s="668"/>
      <c r="AP61" s="668"/>
      <c r="AQ61" s="668"/>
      <c r="AR61" s="668"/>
      <c r="AS61" s="616">
        <v>1130</v>
      </c>
      <c r="AT61" s="616"/>
      <c r="AU61" s="616"/>
      <c r="AV61" s="616"/>
      <c r="AW61" s="616"/>
      <c r="AX61" s="616"/>
      <c r="AY61" s="616">
        <v>329</v>
      </c>
      <c r="AZ61" s="616"/>
      <c r="BA61" s="616"/>
      <c r="BB61" s="616"/>
      <c r="BC61" s="616"/>
      <c r="BD61" s="616"/>
      <c r="BE61" s="616">
        <v>129</v>
      </c>
      <c r="BF61" s="616"/>
      <c r="BG61" s="616"/>
      <c r="BH61" s="616"/>
      <c r="BI61" s="616"/>
      <c r="BJ61" s="616"/>
    </row>
    <row r="62" spans="33:62" ht="14.25">
      <c r="AG62" s="6"/>
      <c r="AH62" s="373">
        <v>49</v>
      </c>
      <c r="AI62" s="373"/>
      <c r="AJ62" s="373"/>
      <c r="AK62" s="373"/>
      <c r="AL62" s="373"/>
      <c r="AM62" s="818">
        <f>SUM(AS62:BJ62)</f>
        <v>1516</v>
      </c>
      <c r="AN62" s="668"/>
      <c r="AO62" s="668"/>
      <c r="AP62" s="668"/>
      <c r="AQ62" s="668"/>
      <c r="AR62" s="668"/>
      <c r="AS62" s="616">
        <v>1066</v>
      </c>
      <c r="AT62" s="616"/>
      <c r="AU62" s="616"/>
      <c r="AV62" s="616"/>
      <c r="AW62" s="616"/>
      <c r="AX62" s="616"/>
      <c r="AY62" s="616">
        <v>336</v>
      </c>
      <c r="AZ62" s="616"/>
      <c r="BA62" s="616"/>
      <c r="BB62" s="616"/>
      <c r="BC62" s="616"/>
      <c r="BD62" s="616"/>
      <c r="BE62" s="616">
        <v>114</v>
      </c>
      <c r="BF62" s="616"/>
      <c r="BG62" s="616"/>
      <c r="BH62" s="616"/>
      <c r="BI62" s="616"/>
      <c r="BJ62" s="616"/>
    </row>
    <row r="63" spans="33:62" ht="14.25">
      <c r="AG63" s="130"/>
      <c r="AH63" s="373">
        <v>50</v>
      </c>
      <c r="AI63" s="373"/>
      <c r="AJ63" s="373"/>
      <c r="AK63" s="373"/>
      <c r="AL63" s="373"/>
      <c r="AM63" s="818">
        <f>SUM(AS63:BJ63)</f>
        <v>1305</v>
      </c>
      <c r="AN63" s="668"/>
      <c r="AO63" s="668"/>
      <c r="AP63" s="668"/>
      <c r="AQ63" s="668"/>
      <c r="AR63" s="668"/>
      <c r="AS63" s="616">
        <v>881</v>
      </c>
      <c r="AT63" s="616"/>
      <c r="AU63" s="616"/>
      <c r="AV63" s="616"/>
      <c r="AW63" s="616"/>
      <c r="AX63" s="616"/>
      <c r="AY63" s="616">
        <v>321</v>
      </c>
      <c r="AZ63" s="616"/>
      <c r="BA63" s="616"/>
      <c r="BB63" s="616"/>
      <c r="BC63" s="616"/>
      <c r="BD63" s="616"/>
      <c r="BE63" s="616">
        <v>103</v>
      </c>
      <c r="BF63" s="616"/>
      <c r="BG63" s="616"/>
      <c r="BH63" s="616"/>
      <c r="BI63" s="616"/>
      <c r="BJ63" s="616"/>
    </row>
    <row r="64" spans="33:62" ht="14.25">
      <c r="AG64" s="2"/>
      <c r="AH64" s="821">
        <v>51</v>
      </c>
      <c r="AI64" s="821"/>
      <c r="AJ64" s="821"/>
      <c r="AK64" s="821"/>
      <c r="AL64" s="821"/>
      <c r="AM64" s="819">
        <f>SUM(AS64:BJ64)</f>
        <v>1407</v>
      </c>
      <c r="AN64" s="820"/>
      <c r="AO64" s="820"/>
      <c r="AP64" s="820"/>
      <c r="AQ64" s="820"/>
      <c r="AR64" s="820"/>
      <c r="AS64" s="820">
        <v>1042</v>
      </c>
      <c r="AT64" s="820"/>
      <c r="AU64" s="820"/>
      <c r="AV64" s="820"/>
      <c r="AW64" s="820"/>
      <c r="AX64" s="820"/>
      <c r="AY64" s="820">
        <v>276</v>
      </c>
      <c r="AZ64" s="820"/>
      <c r="BA64" s="820"/>
      <c r="BB64" s="820"/>
      <c r="BC64" s="820"/>
      <c r="BD64" s="820"/>
      <c r="BE64" s="820">
        <v>89</v>
      </c>
      <c r="BF64" s="820"/>
      <c r="BG64" s="820"/>
      <c r="BH64" s="820"/>
      <c r="BI64" s="820"/>
      <c r="BJ64" s="820"/>
    </row>
    <row r="65" spans="34:62" ht="14.25">
      <c r="AH65" s="166" t="s">
        <v>206</v>
      </c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</sheetData>
  <sheetProtection/>
  <mergeCells count="596">
    <mergeCell ref="A30:AE30"/>
    <mergeCell ref="A45:AE45"/>
    <mergeCell ref="AH34:BJ34"/>
    <mergeCell ref="AH45:BJ45"/>
    <mergeCell ref="AH57:BJ57"/>
    <mergeCell ref="AG5:BJ5"/>
    <mergeCell ref="AG3:BJ3"/>
    <mergeCell ref="AL48:AP49"/>
    <mergeCell ref="AQ48:AU49"/>
    <mergeCell ref="AV48:AZ49"/>
    <mergeCell ref="BF47:BJ49"/>
    <mergeCell ref="BA47:BE49"/>
    <mergeCell ref="AH47:AK49"/>
    <mergeCell ref="AG16:AI16"/>
    <mergeCell ref="AG17:AI17"/>
    <mergeCell ref="AG18:AI18"/>
    <mergeCell ref="AG19:AI19"/>
    <mergeCell ref="AG12:AI12"/>
    <mergeCell ref="AG13:AI13"/>
    <mergeCell ref="AG15:AI15"/>
    <mergeCell ref="AH14:AI14"/>
    <mergeCell ref="AN10:AQ10"/>
    <mergeCell ref="AJ11:AM11"/>
    <mergeCell ref="AR11:AU11"/>
    <mergeCell ref="AJ13:AM13"/>
    <mergeCell ref="AN13:AQ13"/>
    <mergeCell ref="AR13:AU13"/>
    <mergeCell ref="AN11:AQ11"/>
    <mergeCell ref="AJ12:AM12"/>
    <mergeCell ref="AR10:AU10"/>
    <mergeCell ref="AV13:AY13"/>
    <mergeCell ref="AZ13:BC13"/>
    <mergeCell ref="AV15:AY15"/>
    <mergeCell ref="AG7:AI8"/>
    <mergeCell ref="AG9:AI9"/>
    <mergeCell ref="AG10:AI10"/>
    <mergeCell ref="AN8:AQ8"/>
    <mergeCell ref="AJ9:AM9"/>
    <mergeCell ref="AN9:AQ9"/>
    <mergeCell ref="AJ10:AM10"/>
    <mergeCell ref="BG7:BJ8"/>
    <mergeCell ref="AV8:AY8"/>
    <mergeCell ref="AZ8:BC8"/>
    <mergeCell ref="BD7:BF8"/>
    <mergeCell ref="AV7:BC7"/>
    <mergeCell ref="AG11:AI11"/>
    <mergeCell ref="AJ7:AM8"/>
    <mergeCell ref="AZ9:BC9"/>
    <mergeCell ref="AV11:AY11"/>
    <mergeCell ref="AZ11:BC11"/>
    <mergeCell ref="AV10:AY10"/>
    <mergeCell ref="AZ10:BC10"/>
    <mergeCell ref="BD10:BF10"/>
    <mergeCell ref="BG10:BJ10"/>
    <mergeCell ref="AR9:AU9"/>
    <mergeCell ref="AV9:AY9"/>
    <mergeCell ref="BD9:BF9"/>
    <mergeCell ref="BG9:BJ9"/>
    <mergeCell ref="AN7:AU7"/>
    <mergeCell ref="AR8:AU8"/>
    <mergeCell ref="BD11:BF11"/>
    <mergeCell ref="BG11:BJ11"/>
    <mergeCell ref="BG12:BJ12"/>
    <mergeCell ref="BD13:BF13"/>
    <mergeCell ref="BG13:BJ13"/>
    <mergeCell ref="AN12:AQ12"/>
    <mergeCell ref="AR12:AU12"/>
    <mergeCell ref="AV12:AY12"/>
    <mergeCell ref="AZ12:BC12"/>
    <mergeCell ref="BD12:BF12"/>
    <mergeCell ref="AZ14:BC14"/>
    <mergeCell ref="BD14:BF14"/>
    <mergeCell ref="BG14:BJ14"/>
    <mergeCell ref="AJ15:AM15"/>
    <mergeCell ref="AN15:AQ15"/>
    <mergeCell ref="AR15:AU15"/>
    <mergeCell ref="BD15:BF15"/>
    <mergeCell ref="BG15:BJ15"/>
    <mergeCell ref="AZ15:BC15"/>
    <mergeCell ref="AR14:AU14"/>
    <mergeCell ref="AV14:AY14"/>
    <mergeCell ref="AJ17:AM17"/>
    <mergeCell ref="AN17:AQ17"/>
    <mergeCell ref="AR17:AU17"/>
    <mergeCell ref="AV17:AY17"/>
    <mergeCell ref="AZ17:BC17"/>
    <mergeCell ref="AJ14:AM14"/>
    <mergeCell ref="AN14:AQ14"/>
    <mergeCell ref="BD17:BF17"/>
    <mergeCell ref="AR18:AU18"/>
    <mergeCell ref="AV18:AY18"/>
    <mergeCell ref="AZ18:BC18"/>
    <mergeCell ref="BD18:BF18"/>
    <mergeCell ref="BD16:BF16"/>
    <mergeCell ref="AZ16:BC16"/>
    <mergeCell ref="AR16:AU16"/>
    <mergeCell ref="AV16:AY16"/>
    <mergeCell ref="BG16:BJ16"/>
    <mergeCell ref="BG17:BJ17"/>
    <mergeCell ref="BG18:BJ18"/>
    <mergeCell ref="AJ19:AM19"/>
    <mergeCell ref="AN19:AQ19"/>
    <mergeCell ref="AR19:AU19"/>
    <mergeCell ref="AV19:AY19"/>
    <mergeCell ref="AZ19:BC19"/>
    <mergeCell ref="BD19:BF19"/>
    <mergeCell ref="BG19:BJ19"/>
    <mergeCell ref="AV20:AY20"/>
    <mergeCell ref="AZ20:BC20"/>
    <mergeCell ref="BD20:BF20"/>
    <mergeCell ref="BG20:BJ20"/>
    <mergeCell ref="Z11:AB11"/>
    <mergeCell ref="Z12:AB12"/>
    <mergeCell ref="AJ18:AM18"/>
    <mergeCell ref="AN18:AQ18"/>
    <mergeCell ref="AJ20:AM20"/>
    <mergeCell ref="AN20:AQ20"/>
    <mergeCell ref="X20:AA21"/>
    <mergeCell ref="AR21:AU21"/>
    <mergeCell ref="W11:Y11"/>
    <mergeCell ref="W12:Y12"/>
    <mergeCell ref="W10:Y10"/>
    <mergeCell ref="AN21:AQ21"/>
    <mergeCell ref="AR20:AU20"/>
    <mergeCell ref="AG20:AI20"/>
    <mergeCell ref="AJ16:AM16"/>
    <mergeCell ref="AN16:AQ16"/>
    <mergeCell ref="W6:Y7"/>
    <mergeCell ref="W8:Y8"/>
    <mergeCell ref="W9:Y9"/>
    <mergeCell ref="Z6:AB7"/>
    <mergeCell ref="Z8:AB8"/>
    <mergeCell ref="Z9:AB9"/>
    <mergeCell ref="L8:N8"/>
    <mergeCell ref="C6:E7"/>
    <mergeCell ref="C8:E8"/>
    <mergeCell ref="C9:E9"/>
    <mergeCell ref="F6:H7"/>
    <mergeCell ref="I6:K7"/>
    <mergeCell ref="L6:N7"/>
    <mergeCell ref="L9:N9"/>
    <mergeCell ref="F9:H9"/>
    <mergeCell ref="F8:H8"/>
    <mergeCell ref="O8:P8"/>
    <mergeCell ref="O9:P9"/>
    <mergeCell ref="O10:P10"/>
    <mergeCell ref="O11:P11"/>
    <mergeCell ref="T10:V10"/>
    <mergeCell ref="O6:P7"/>
    <mergeCell ref="T6:V7"/>
    <mergeCell ref="T8:V8"/>
    <mergeCell ref="T9:V9"/>
    <mergeCell ref="C11:E11"/>
    <mergeCell ref="C12:E12"/>
    <mergeCell ref="I10:K10"/>
    <mergeCell ref="I11:K11"/>
    <mergeCell ref="I12:K12"/>
    <mergeCell ref="C10:E10"/>
    <mergeCell ref="F10:H10"/>
    <mergeCell ref="F11:H11"/>
    <mergeCell ref="F12:H12"/>
    <mergeCell ref="X19:AA19"/>
    <mergeCell ref="O12:P12"/>
    <mergeCell ref="T11:V11"/>
    <mergeCell ref="T12:V12"/>
    <mergeCell ref="L12:N12"/>
    <mergeCell ref="L10:N10"/>
    <mergeCell ref="L11:N11"/>
    <mergeCell ref="Z10:AB10"/>
    <mergeCell ref="X25:AA25"/>
    <mergeCell ref="X26:AA26"/>
    <mergeCell ref="X24:AA24"/>
    <mergeCell ref="X22:AA22"/>
    <mergeCell ref="X23:AA23"/>
    <mergeCell ref="Q6:S7"/>
    <mergeCell ref="Q8:S8"/>
    <mergeCell ref="Q9:S9"/>
    <mergeCell ref="Q10:S10"/>
    <mergeCell ref="T21:W21"/>
    <mergeCell ref="T25:W25"/>
    <mergeCell ref="D24:G24"/>
    <mergeCell ref="H24:K24"/>
    <mergeCell ref="L24:O24"/>
    <mergeCell ref="D25:G25"/>
    <mergeCell ref="H25:K25"/>
    <mergeCell ref="T24:W24"/>
    <mergeCell ref="P24:S24"/>
    <mergeCell ref="BE64:BJ64"/>
    <mergeCell ref="AY62:BD62"/>
    <mergeCell ref="BE62:BJ62"/>
    <mergeCell ref="AY63:BD63"/>
    <mergeCell ref="BE63:BJ63"/>
    <mergeCell ref="AY61:BD61"/>
    <mergeCell ref="BE61:BJ61"/>
    <mergeCell ref="AH64:AL64"/>
    <mergeCell ref="AH59:AL59"/>
    <mergeCell ref="AM60:AR60"/>
    <mergeCell ref="AS60:AX60"/>
    <mergeCell ref="AY64:BD64"/>
    <mergeCell ref="AM63:AR63"/>
    <mergeCell ref="AM64:AR64"/>
    <mergeCell ref="AS64:AX64"/>
    <mergeCell ref="AH60:AL60"/>
    <mergeCell ref="AH61:AL61"/>
    <mergeCell ref="AH62:AL62"/>
    <mergeCell ref="AH63:AL63"/>
    <mergeCell ref="AS63:AX63"/>
    <mergeCell ref="AM62:AR62"/>
    <mergeCell ref="AS62:AX62"/>
    <mergeCell ref="AM61:AR61"/>
    <mergeCell ref="AS61:AX61"/>
    <mergeCell ref="BE59:BJ59"/>
    <mergeCell ref="AY59:BD59"/>
    <mergeCell ref="AS59:AX59"/>
    <mergeCell ref="AM59:AR59"/>
    <mergeCell ref="AY60:BD60"/>
    <mergeCell ref="BE60:BJ60"/>
    <mergeCell ref="BF53:BJ53"/>
    <mergeCell ref="AL54:AP54"/>
    <mergeCell ref="AQ54:AU54"/>
    <mergeCell ref="AV54:AZ54"/>
    <mergeCell ref="BA54:BE54"/>
    <mergeCell ref="BF54:BJ54"/>
    <mergeCell ref="AL53:AP53"/>
    <mergeCell ref="AQ53:AU53"/>
    <mergeCell ref="BA53:BE53"/>
    <mergeCell ref="AQ52:AU52"/>
    <mergeCell ref="AV52:AZ52"/>
    <mergeCell ref="BA52:BE52"/>
    <mergeCell ref="W53:Y53"/>
    <mergeCell ref="Z53:AB53"/>
    <mergeCell ref="E52:G52"/>
    <mergeCell ref="AC52:AE52"/>
    <mergeCell ref="W52:Y52"/>
    <mergeCell ref="Z52:AB52"/>
    <mergeCell ref="AH53:AK53"/>
    <mergeCell ref="E47:S47"/>
    <mergeCell ref="Q51:S51"/>
    <mergeCell ref="K49:M50"/>
    <mergeCell ref="N49:P50"/>
    <mergeCell ref="E48:P48"/>
    <mergeCell ref="H50:J50"/>
    <mergeCell ref="E51:G51"/>
    <mergeCell ref="AC51:AE51"/>
    <mergeCell ref="H51:J51"/>
    <mergeCell ref="E49:G50"/>
    <mergeCell ref="W49:Y49"/>
    <mergeCell ref="W51:Y51"/>
    <mergeCell ref="Q48:S50"/>
    <mergeCell ref="H49:J49"/>
    <mergeCell ref="Z51:AB51"/>
    <mergeCell ref="T48:AB48"/>
    <mergeCell ref="T49:V50"/>
    <mergeCell ref="W50:Y50"/>
    <mergeCell ref="Z50:AB50"/>
    <mergeCell ref="AC48:AE50"/>
    <mergeCell ref="Z49:AB49"/>
    <mergeCell ref="A55:D55"/>
    <mergeCell ref="AC53:AE53"/>
    <mergeCell ref="E54:G54"/>
    <mergeCell ref="H54:J54"/>
    <mergeCell ref="K54:M54"/>
    <mergeCell ref="N54:P54"/>
    <mergeCell ref="T54:V54"/>
    <mergeCell ref="W54:Y54"/>
    <mergeCell ref="E53:G53"/>
    <mergeCell ref="K53:M53"/>
    <mergeCell ref="N53:P53"/>
    <mergeCell ref="Q53:S53"/>
    <mergeCell ref="T53:V53"/>
    <mergeCell ref="K37:M37"/>
    <mergeCell ref="Q37:S37"/>
    <mergeCell ref="N52:P52"/>
    <mergeCell ref="Q52:S52"/>
    <mergeCell ref="K38:M38"/>
    <mergeCell ref="T47:AE47"/>
    <mergeCell ref="T38:V38"/>
    <mergeCell ref="W38:Y38"/>
    <mergeCell ref="N39:P39"/>
    <mergeCell ref="Q39:S39"/>
    <mergeCell ref="E55:G55"/>
    <mergeCell ref="H55:J55"/>
    <mergeCell ref="K55:M55"/>
    <mergeCell ref="H53:J53"/>
    <mergeCell ref="N55:P55"/>
    <mergeCell ref="Q55:S55"/>
    <mergeCell ref="Q54:S54"/>
    <mergeCell ref="K34:M35"/>
    <mergeCell ref="AC55:AE55"/>
    <mergeCell ref="W36:Y36"/>
    <mergeCell ref="Z36:AB36"/>
    <mergeCell ref="AC36:AE36"/>
    <mergeCell ref="Z55:AB55"/>
    <mergeCell ref="W55:Y55"/>
    <mergeCell ref="Z54:AB54"/>
    <mergeCell ref="W39:Y39"/>
    <mergeCell ref="T55:V55"/>
    <mergeCell ref="E32:V32"/>
    <mergeCell ref="W32:AE32"/>
    <mergeCell ref="N34:P35"/>
    <mergeCell ref="Q34:S35"/>
    <mergeCell ref="Z39:AB39"/>
    <mergeCell ref="E36:G36"/>
    <mergeCell ref="W33:Y35"/>
    <mergeCell ref="T33:V35"/>
    <mergeCell ref="H33:S33"/>
    <mergeCell ref="Q38:S38"/>
    <mergeCell ref="N40:P40"/>
    <mergeCell ref="Q40:S40"/>
    <mergeCell ref="T40:V40"/>
    <mergeCell ref="W40:Y40"/>
    <mergeCell ref="N37:P37"/>
    <mergeCell ref="W37:Y37"/>
    <mergeCell ref="T39:V39"/>
    <mergeCell ref="N38:P38"/>
    <mergeCell ref="Z40:AB40"/>
    <mergeCell ref="Z38:AB38"/>
    <mergeCell ref="AC33:AE35"/>
    <mergeCell ref="AC37:AE37"/>
    <mergeCell ref="Z33:AB35"/>
    <mergeCell ref="AC40:AE40"/>
    <mergeCell ref="Z37:AB37"/>
    <mergeCell ref="AC39:AE39"/>
    <mergeCell ref="AC38:AE38"/>
    <mergeCell ref="CR31:CV31"/>
    <mergeCell ref="CR32:CV32"/>
    <mergeCell ref="DD37:DI37"/>
    <mergeCell ref="CX37:DC37"/>
    <mergeCell ref="DI38:DN38"/>
    <mergeCell ref="BC38:BF38"/>
    <mergeCell ref="BG38:BJ38"/>
    <mergeCell ref="DK16:DO16"/>
    <mergeCell ref="DB29:DF29"/>
    <mergeCell ref="CV16:CZ16"/>
    <mergeCell ref="CW29:DA29"/>
    <mergeCell ref="DB30:DF30"/>
    <mergeCell ref="DG30:DK30"/>
    <mergeCell ref="CQ16:CU16"/>
    <mergeCell ref="CR29:CV29"/>
    <mergeCell ref="CR30:CV30"/>
    <mergeCell ref="DL30:DP30"/>
    <mergeCell ref="DA16:DE16"/>
    <mergeCell ref="DP16:DT16"/>
    <mergeCell ref="DG29:DK29"/>
    <mergeCell ref="DL29:DP29"/>
    <mergeCell ref="DQ29:DU29"/>
    <mergeCell ref="DF16:DJ16"/>
    <mergeCell ref="DQ32:DU32"/>
    <mergeCell ref="CW31:DA31"/>
    <mergeCell ref="DB31:DF31"/>
    <mergeCell ref="DG31:DK31"/>
    <mergeCell ref="DQ31:DU31"/>
    <mergeCell ref="DQ30:DU30"/>
    <mergeCell ref="CW30:DA30"/>
    <mergeCell ref="AC54:AE54"/>
    <mergeCell ref="DL31:DP31"/>
    <mergeCell ref="CQ40:CV40"/>
    <mergeCell ref="CQ41:CV41"/>
    <mergeCell ref="CW32:DA32"/>
    <mergeCell ref="DB32:DF32"/>
    <mergeCell ref="DG32:DK32"/>
    <mergeCell ref="DL32:DP32"/>
    <mergeCell ref="DP37:DU37"/>
    <mergeCell ref="DJ37:DO37"/>
    <mergeCell ref="CQ42:CV42"/>
    <mergeCell ref="CR37:CW37"/>
    <mergeCell ref="CW38:DB38"/>
    <mergeCell ref="DC38:DH38"/>
    <mergeCell ref="CW40:DB40"/>
    <mergeCell ref="DC40:DH40"/>
    <mergeCell ref="CW42:DB42"/>
    <mergeCell ref="DC42:DH42"/>
    <mergeCell ref="CQ38:CV38"/>
    <mergeCell ref="CQ39:CV39"/>
    <mergeCell ref="DO38:DT38"/>
    <mergeCell ref="CW39:DB39"/>
    <mergeCell ref="DC39:DH39"/>
    <mergeCell ref="DI39:DN39"/>
    <mergeCell ref="DO39:DT39"/>
    <mergeCell ref="CW41:DB41"/>
    <mergeCell ref="DC41:DH41"/>
    <mergeCell ref="DI41:DN41"/>
    <mergeCell ref="DO41:DT41"/>
    <mergeCell ref="DI42:DN42"/>
    <mergeCell ref="DO42:DT42"/>
    <mergeCell ref="DI40:DN40"/>
    <mergeCell ref="DO40:DT40"/>
    <mergeCell ref="AL47:AZ47"/>
    <mergeCell ref="AH52:AK52"/>
    <mergeCell ref="AL50:AP50"/>
    <mergeCell ref="AQ50:AU50"/>
    <mergeCell ref="AL51:AP51"/>
    <mergeCell ref="AQ51:AU51"/>
    <mergeCell ref="AH50:AK50"/>
    <mergeCell ref="AV53:AZ53"/>
    <mergeCell ref="AL52:AP52"/>
    <mergeCell ref="AH54:AK54"/>
    <mergeCell ref="AY38:BB38"/>
    <mergeCell ref="AH51:AK51"/>
    <mergeCell ref="AV50:AZ50"/>
    <mergeCell ref="BA50:BE50"/>
    <mergeCell ref="AH41:AK41"/>
    <mergeCell ref="AH42:AK42"/>
    <mergeCell ref="AL41:AP41"/>
    <mergeCell ref="AL42:AP42"/>
    <mergeCell ref="BC40:BF40"/>
    <mergeCell ref="BG40:BJ40"/>
    <mergeCell ref="AU39:AX39"/>
    <mergeCell ref="AY39:BB39"/>
    <mergeCell ref="BC39:BF39"/>
    <mergeCell ref="BG39:BJ39"/>
    <mergeCell ref="AU40:AX40"/>
    <mergeCell ref="AY40:BB40"/>
    <mergeCell ref="AH36:AK37"/>
    <mergeCell ref="AH38:AK38"/>
    <mergeCell ref="AU37:AX37"/>
    <mergeCell ref="BC36:BF37"/>
    <mergeCell ref="BG36:BJ37"/>
    <mergeCell ref="AQ36:AX36"/>
    <mergeCell ref="AY36:BB37"/>
    <mergeCell ref="AU38:AX38"/>
    <mergeCell ref="BG41:BJ41"/>
    <mergeCell ref="AQ42:AT42"/>
    <mergeCell ref="AU42:AX42"/>
    <mergeCell ref="AY42:BB42"/>
    <mergeCell ref="BC42:BF42"/>
    <mergeCell ref="BG42:BJ42"/>
    <mergeCell ref="AQ41:AT41"/>
    <mergeCell ref="AU41:AX41"/>
    <mergeCell ref="AY41:BB41"/>
    <mergeCell ref="BC41:BF41"/>
    <mergeCell ref="AH39:AK39"/>
    <mergeCell ref="AH40:AK40"/>
    <mergeCell ref="AL36:AP37"/>
    <mergeCell ref="AQ37:AT37"/>
    <mergeCell ref="AQ38:AT38"/>
    <mergeCell ref="AQ39:AT39"/>
    <mergeCell ref="AQ40:AT40"/>
    <mergeCell ref="AL38:AP38"/>
    <mergeCell ref="AL39:AP39"/>
    <mergeCell ref="AL40:AP40"/>
    <mergeCell ref="BF52:BJ52"/>
    <mergeCell ref="AV31:AY31"/>
    <mergeCell ref="AZ31:BC31"/>
    <mergeCell ref="BD31:BF31"/>
    <mergeCell ref="BG31:BJ31"/>
    <mergeCell ref="BF50:BJ50"/>
    <mergeCell ref="AV51:AZ51"/>
    <mergeCell ref="BA51:BE51"/>
    <mergeCell ref="BF51:BJ51"/>
    <mergeCell ref="AJ31:AM31"/>
    <mergeCell ref="AN31:AQ31"/>
    <mergeCell ref="AR31:AU31"/>
    <mergeCell ref="AG31:AI31"/>
    <mergeCell ref="AV30:AY30"/>
    <mergeCell ref="AZ30:BC30"/>
    <mergeCell ref="BD30:BF30"/>
    <mergeCell ref="BG30:BJ30"/>
    <mergeCell ref="AJ30:AM30"/>
    <mergeCell ref="AN30:AQ30"/>
    <mergeCell ref="AR30:AU30"/>
    <mergeCell ref="AG30:AI30"/>
    <mergeCell ref="AV29:AY29"/>
    <mergeCell ref="AZ29:BC29"/>
    <mergeCell ref="BD29:BF29"/>
    <mergeCell ref="BG29:BJ29"/>
    <mergeCell ref="AJ29:AM29"/>
    <mergeCell ref="AN29:AQ29"/>
    <mergeCell ref="AR29:AU29"/>
    <mergeCell ref="AV28:AY28"/>
    <mergeCell ref="AZ28:BC28"/>
    <mergeCell ref="BD28:BF28"/>
    <mergeCell ref="BG28:BJ28"/>
    <mergeCell ref="AJ28:AM28"/>
    <mergeCell ref="AN28:AQ28"/>
    <mergeCell ref="AR28:AU28"/>
    <mergeCell ref="AV27:AY27"/>
    <mergeCell ref="AZ27:BC27"/>
    <mergeCell ref="BD27:BF27"/>
    <mergeCell ref="BD26:BF26"/>
    <mergeCell ref="BG26:BJ26"/>
    <mergeCell ref="AJ27:AM27"/>
    <mergeCell ref="AN27:AQ27"/>
    <mergeCell ref="AR27:AU27"/>
    <mergeCell ref="BG27:BJ27"/>
    <mergeCell ref="AV26:AY26"/>
    <mergeCell ref="AZ26:BC26"/>
    <mergeCell ref="AJ26:AM26"/>
    <mergeCell ref="AN26:AQ26"/>
    <mergeCell ref="AV25:AY25"/>
    <mergeCell ref="AZ25:BC25"/>
    <mergeCell ref="AN25:AQ25"/>
    <mergeCell ref="AR26:AU26"/>
    <mergeCell ref="AR25:AU25"/>
    <mergeCell ref="AR24:AU24"/>
    <mergeCell ref="AG24:AI24"/>
    <mergeCell ref="AH23:AI23"/>
    <mergeCell ref="AJ24:AM24"/>
    <mergeCell ref="AN24:AQ24"/>
    <mergeCell ref="AN23:AQ23"/>
    <mergeCell ref="D23:G23"/>
    <mergeCell ref="L20:O21"/>
    <mergeCell ref="A32:D35"/>
    <mergeCell ref="D19:G21"/>
    <mergeCell ref="D22:G22"/>
    <mergeCell ref="P23:S23"/>
    <mergeCell ref="D26:G26"/>
    <mergeCell ref="P21:S21"/>
    <mergeCell ref="E33:G35"/>
    <mergeCell ref="P25:S25"/>
    <mergeCell ref="H22:K22"/>
    <mergeCell ref="AG26:AI26"/>
    <mergeCell ref="T37:V37"/>
    <mergeCell ref="N36:P36"/>
    <mergeCell ref="Q36:S36"/>
    <mergeCell ref="T36:V36"/>
    <mergeCell ref="T26:W26"/>
    <mergeCell ref="H37:J37"/>
    <mergeCell ref="H26:K26"/>
    <mergeCell ref="AG25:AI25"/>
    <mergeCell ref="AJ25:AM25"/>
    <mergeCell ref="AG27:AI27"/>
    <mergeCell ref="AG29:AI29"/>
    <mergeCell ref="AG28:AI28"/>
    <mergeCell ref="L22:O22"/>
    <mergeCell ref="L26:O26"/>
    <mergeCell ref="P26:S26"/>
    <mergeCell ref="L23:O23"/>
    <mergeCell ref="P22:S22"/>
    <mergeCell ref="L25:O25"/>
    <mergeCell ref="K36:M36"/>
    <mergeCell ref="H19:W19"/>
    <mergeCell ref="H20:K21"/>
    <mergeCell ref="I8:K8"/>
    <mergeCell ref="Q11:S11"/>
    <mergeCell ref="Q12:S12"/>
    <mergeCell ref="D17:AA17"/>
    <mergeCell ref="P20:W20"/>
    <mergeCell ref="T23:W23"/>
    <mergeCell ref="I9:K9"/>
    <mergeCell ref="A54:D54"/>
    <mergeCell ref="A37:D37"/>
    <mergeCell ref="A38:D38"/>
    <mergeCell ref="A39:D39"/>
    <mergeCell ref="A40:D40"/>
    <mergeCell ref="A47:D50"/>
    <mergeCell ref="A51:D51"/>
    <mergeCell ref="A52:D52"/>
    <mergeCell ref="A53:D53"/>
    <mergeCell ref="T22:W22"/>
    <mergeCell ref="T52:V52"/>
    <mergeCell ref="K51:M51"/>
    <mergeCell ref="N51:P51"/>
    <mergeCell ref="T51:V51"/>
    <mergeCell ref="K52:M52"/>
    <mergeCell ref="K40:M40"/>
    <mergeCell ref="H23:K23"/>
    <mergeCell ref="H52:J52"/>
    <mergeCell ref="K39:M39"/>
    <mergeCell ref="A36:D36"/>
    <mergeCell ref="E40:G40"/>
    <mergeCell ref="H40:J40"/>
    <mergeCell ref="E38:G38"/>
    <mergeCell ref="H38:J38"/>
    <mergeCell ref="H34:J35"/>
    <mergeCell ref="E37:G37"/>
    <mergeCell ref="E39:G39"/>
    <mergeCell ref="H39:J39"/>
    <mergeCell ref="H36:J36"/>
    <mergeCell ref="BD25:BF25"/>
    <mergeCell ref="BG25:BJ25"/>
    <mergeCell ref="BG23:BJ23"/>
    <mergeCell ref="AV24:AY24"/>
    <mergeCell ref="AZ24:BC24"/>
    <mergeCell ref="BD24:BF24"/>
    <mergeCell ref="BG24:BJ24"/>
    <mergeCell ref="AJ21:AM21"/>
    <mergeCell ref="AR23:AU23"/>
    <mergeCell ref="AV22:AY22"/>
    <mergeCell ref="AZ22:BC22"/>
    <mergeCell ref="BD22:BF22"/>
    <mergeCell ref="AR22:AU22"/>
    <mergeCell ref="AV23:AY23"/>
    <mergeCell ref="AZ23:BC23"/>
    <mergeCell ref="BD23:BF23"/>
    <mergeCell ref="AJ23:AM23"/>
    <mergeCell ref="C4:AB4"/>
    <mergeCell ref="AG21:AI21"/>
    <mergeCell ref="BG22:BJ22"/>
    <mergeCell ref="AJ22:AM22"/>
    <mergeCell ref="AN22:AQ22"/>
    <mergeCell ref="AG22:AI22"/>
    <mergeCell ref="AV21:AY21"/>
    <mergeCell ref="AZ21:BC21"/>
    <mergeCell ref="BD21:BF21"/>
    <mergeCell ref="BG21:BJ2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83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2016-03-09T01:02:08Z</cp:lastPrinted>
  <dcterms:created xsi:type="dcterms:W3CDTF">2004-02-09T05:33:17Z</dcterms:created>
  <dcterms:modified xsi:type="dcterms:W3CDTF">2016-03-09T01:02:43Z</dcterms:modified>
  <cp:category/>
  <cp:version/>
  <cp:contentType/>
  <cp:contentStatus/>
</cp:coreProperties>
</file>