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9300" activeTab="0"/>
  </bookViews>
  <sheets>
    <sheet name="250" sheetId="1" r:id="rId1"/>
    <sheet name="252" sheetId="2" r:id="rId2"/>
  </sheets>
  <definedNames>
    <definedName name="_xlnm.Print_Area" localSheetId="0">'250'!$A$1:$AM$71</definedName>
    <definedName name="_xlnm.Print_Area" localSheetId="1">'252'!$A$1:$X$71</definedName>
  </definedNames>
  <calcPr fullCalcOnLoad="1"/>
</workbook>
</file>

<file path=xl/sharedStrings.xml><?xml version="1.0" encoding="utf-8"?>
<sst xmlns="http://schemas.openxmlformats.org/spreadsheetml/2006/main" count="404" uniqueCount="158">
  <si>
    <t>（単位　面積平方メートル、金額万円）</t>
  </si>
  <si>
    <t>年次及び月次</t>
  </si>
  <si>
    <t>年次及び月次</t>
  </si>
  <si>
    <t>延面積</t>
  </si>
  <si>
    <t>延面積</t>
  </si>
  <si>
    <t>工事費</t>
  </si>
  <si>
    <t>工事費</t>
  </si>
  <si>
    <t>市町村</t>
  </si>
  <si>
    <t>会社その他の法人</t>
  </si>
  <si>
    <t>農林水産業用建築物</t>
  </si>
  <si>
    <t>鉱工業用建築物</t>
  </si>
  <si>
    <t>商業用建築物</t>
  </si>
  <si>
    <t>公益事業用建築物</t>
  </si>
  <si>
    <t>公務文教用建築物</t>
  </si>
  <si>
    <t>サービス用建築物</t>
  </si>
  <si>
    <t>他に分類されない建築物</t>
  </si>
  <si>
    <t>（単位　面積平方メートル）</t>
  </si>
  <si>
    <t>市郡別</t>
  </si>
  <si>
    <t>金沢市</t>
  </si>
  <si>
    <t>七尾市</t>
  </si>
  <si>
    <t>小松市</t>
  </si>
  <si>
    <t>輪島市</t>
  </si>
  <si>
    <t>珠洲市</t>
  </si>
  <si>
    <t>加賀市</t>
  </si>
  <si>
    <t>羽咋市</t>
  </si>
  <si>
    <t>松任市</t>
  </si>
  <si>
    <t>江沼郡</t>
  </si>
  <si>
    <t>能美郡</t>
  </si>
  <si>
    <t>石川郡</t>
  </si>
  <si>
    <t>河北郡</t>
  </si>
  <si>
    <t>鹿島郡</t>
  </si>
  <si>
    <t>鳳至郡</t>
  </si>
  <si>
    <t>珠洲郡</t>
  </si>
  <si>
    <t>羽咋郡</t>
  </si>
  <si>
    <t>合　　計</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</si>
  <si>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</si>
  <si>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</si>
  <si>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</si>
  <si>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</si>
  <si>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</si>
  <si>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</si>
  <si>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</si>
  <si>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</si>
  <si>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</si>
  <si>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</si>
  <si>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</si>
  <si>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戸数</t>
  </si>
  <si>
    <t>床面積</t>
  </si>
  <si>
    <t>床面積</t>
  </si>
  <si>
    <t>総数</t>
  </si>
  <si>
    <t>利用関係別</t>
  </si>
  <si>
    <t>給与住宅</t>
  </si>
  <si>
    <t>分譲住宅</t>
  </si>
  <si>
    <t>専用住宅</t>
  </si>
  <si>
    <t>併用住宅</t>
  </si>
  <si>
    <t>（単位　金額百万円）</t>
  </si>
  <si>
    <t>建築及び住宅　251</t>
  </si>
  <si>
    <t>計</t>
  </si>
  <si>
    <t>間借世帯</t>
  </si>
  <si>
    <t>世帯数</t>
  </si>
  <si>
    <t>世帯人員</t>
  </si>
  <si>
    <t>世帯数の割合（％）</t>
  </si>
  <si>
    <t>世帯人員の割合（％）</t>
  </si>
  <si>
    <t>1世帯当たり人員</t>
  </si>
  <si>
    <t>1人当たり畳数</t>
  </si>
  <si>
    <t>国</t>
  </si>
  <si>
    <t>県</t>
  </si>
  <si>
    <t>252　建築及び住宅</t>
  </si>
  <si>
    <t>建築及び住宅　253</t>
  </si>
  <si>
    <t>居住専用建築物</t>
  </si>
  <si>
    <t>居住産業併用建築物</t>
  </si>
  <si>
    <t>普通世帯</t>
  </si>
  <si>
    <t>準世帯</t>
  </si>
  <si>
    <t>資料　建設省計画局調査統計課｢建設統計月報」による。</t>
  </si>
  <si>
    <t>本表の準世帯に係る数値は、住宅に間借りの単身者のみの数値である。</t>
  </si>
  <si>
    <t>収容世帯数</t>
  </si>
  <si>
    <r>
      <t>昭和</t>
    </r>
    <r>
      <rPr>
        <sz val="12"/>
        <color indexed="8"/>
        <rFont val="ＭＳ 明朝"/>
        <family val="1"/>
      </rPr>
      <t>51</t>
    </r>
    <r>
      <rPr>
        <sz val="12"/>
        <color indexed="9"/>
        <rFont val="ＭＳ 明朝"/>
        <family val="1"/>
      </rPr>
      <t>年</t>
    </r>
  </si>
  <si>
    <r>
      <t>昭和</t>
    </r>
    <r>
      <rPr>
        <sz val="12"/>
        <color indexed="8"/>
        <rFont val="ＭＳ 明朝"/>
        <family val="1"/>
      </rPr>
      <t>50</t>
    </r>
    <r>
      <rPr>
        <sz val="12"/>
        <color indexed="9"/>
        <rFont val="ＭＳ 明朝"/>
        <family val="1"/>
      </rPr>
      <t>年</t>
    </r>
  </si>
  <si>
    <t>111　利用関係別、用途別着工新設住宅戸数及び面積（昭和48～52年）</t>
  </si>
  <si>
    <r>
      <t>昭和</t>
    </r>
    <r>
      <rPr>
        <sz val="12"/>
        <color indexed="8"/>
        <rFont val="ＭＳ 明朝"/>
        <family val="1"/>
      </rPr>
      <t>49</t>
    </r>
    <r>
      <rPr>
        <sz val="12"/>
        <color indexed="9"/>
        <rFont val="ＭＳ 明朝"/>
        <family val="1"/>
      </rPr>
      <t>年</t>
    </r>
  </si>
  <si>
    <t>昭和48年</t>
  </si>
  <si>
    <t>昭和52年1月</t>
  </si>
  <si>
    <t>資料　総理府統計局「国勢調査報告」による。</t>
  </si>
  <si>
    <t>250　建築及び住宅</t>
  </si>
  <si>
    <t>１７　　建　　築　　及　　び　　住　　宅</t>
  </si>
  <si>
    <t>109　　着 工 建 築 物 面 積 及 び 工 事 費　（昭和48～52年）</t>
  </si>
  <si>
    <t>総　　　　　計</t>
  </si>
  <si>
    <t>個　　　　人</t>
  </si>
  <si>
    <t>　</t>
  </si>
  <si>
    <t>　</t>
  </si>
  <si>
    <t>（１）　　建　築　主　別　面　積　及　び　工　事　費</t>
  </si>
  <si>
    <r>
      <t>昭和</t>
    </r>
    <r>
      <rPr>
        <b/>
        <sz val="12"/>
        <color indexed="8"/>
        <rFont val="ＭＳ ゴシック"/>
        <family val="3"/>
      </rPr>
      <t>52</t>
    </r>
    <r>
      <rPr>
        <b/>
        <sz val="12"/>
        <color indexed="9"/>
        <rFont val="ＭＳ ゴシック"/>
        <family val="3"/>
      </rPr>
      <t>年</t>
    </r>
  </si>
  <si>
    <t>－</t>
  </si>
  <si>
    <t>注　「建築主別」のうち「国」には国の出先機関、日本国有鉄道、日本専売公社、日本電信電話会社が含まれるが、国の機関でも金融公庫などは</t>
  </si>
  <si>
    <t>　　「会社その他の法人」に含まれる。</t>
  </si>
  <si>
    <t>（２）　　構　造　別　面　積　及　び　工　事　費</t>
  </si>
  <si>
    <t>延　面　積</t>
  </si>
  <si>
    <t>木　　　　　　　造</t>
  </si>
  <si>
    <t>鉄 筋 コ ン ク リ ー ト 造</t>
  </si>
  <si>
    <t>鉄　　骨　　造</t>
  </si>
  <si>
    <t>そ　　の　　他</t>
  </si>
  <si>
    <t>（３）　　用　途　別　面　積　及　び　工　事　費</t>
  </si>
  <si>
    <r>
      <t>昭和</t>
    </r>
    <r>
      <rPr>
        <b/>
        <sz val="12"/>
        <color indexed="8"/>
        <rFont val="ＭＳ ゴシック"/>
        <family val="3"/>
      </rPr>
      <t>52</t>
    </r>
    <r>
      <rPr>
        <b/>
        <sz val="12"/>
        <color indexed="9"/>
        <rFont val="ＭＳ ゴシック"/>
        <family val="3"/>
      </rPr>
      <t>年</t>
    </r>
  </si>
  <si>
    <t>工　事　費</t>
  </si>
  <si>
    <t>用　途　別　面　積　及　び　工　事　費　（つづき）</t>
  </si>
  <si>
    <t>110　　構造別公営住宅着工建築数　（昭和52年）</t>
  </si>
  <si>
    <t>耐　火、簡易耐火建</t>
  </si>
  <si>
    <t>資料　石川県建築課「公営住宅着工建築数調」による。</t>
  </si>
  <si>
    <t>耐　火、簡易耐火建</t>
  </si>
  <si>
    <t>延　面　積</t>
  </si>
  <si>
    <t>延　面　積</t>
  </si>
  <si>
    <t>「住宅」とは家計を共にするものが独立して居住することができるように設備された一棟もしくは、数棟の建築物または区画された一部をいう。</t>
  </si>
  <si>
    <t>総　　　数</t>
  </si>
  <si>
    <t>持　　　家</t>
  </si>
  <si>
    <t>貸　　家</t>
  </si>
  <si>
    <r>
      <t>昭和</t>
    </r>
    <r>
      <rPr>
        <b/>
        <sz val="12"/>
        <color indexed="8"/>
        <rFont val="ＭＳ ゴシック"/>
        <family val="3"/>
      </rPr>
      <t>52</t>
    </r>
    <r>
      <rPr>
        <b/>
        <sz val="12"/>
        <color indexed="9"/>
        <rFont val="ＭＳ ゴシック"/>
        <family val="3"/>
      </rPr>
      <t>年</t>
    </r>
  </si>
  <si>
    <t>利用関係別、用途別着工新設住宅戸数及び面積　（つづき）</t>
  </si>
  <si>
    <t>用　　　　　途　　　　　別</t>
  </si>
  <si>
    <t>資料　住宅金融公庫金沢支所「住宅金融公庫申込、貸付状況調査」による。</t>
  </si>
  <si>
    <t>資料　建設省計画局調査統計課「建設統計月報」による。</t>
  </si>
  <si>
    <t>112　　住 宅 金 融 公 庫 利 用 状 況　（昭和48～52年）</t>
  </si>
  <si>
    <t>年　　　　　次</t>
  </si>
  <si>
    <t>昭　和　48　年</t>
  </si>
  <si>
    <r>
      <rPr>
        <sz val="12"/>
        <color indexed="9"/>
        <rFont val="ＭＳ 明朝"/>
        <family val="1"/>
      </rPr>
      <t>昭　和</t>
    </r>
    <r>
      <rPr>
        <sz val="12"/>
        <rFont val="ＭＳ 明朝"/>
        <family val="1"/>
      </rPr>
      <t>　49　</t>
    </r>
    <r>
      <rPr>
        <sz val="12"/>
        <color indexed="9"/>
        <rFont val="ＭＳ 明朝"/>
        <family val="1"/>
      </rPr>
      <t>年</t>
    </r>
  </si>
  <si>
    <r>
      <rPr>
        <sz val="12"/>
        <color indexed="9"/>
        <rFont val="ＭＳ 明朝"/>
        <family val="1"/>
      </rPr>
      <t>昭　和</t>
    </r>
    <r>
      <rPr>
        <sz val="12"/>
        <rFont val="ＭＳ 明朝"/>
        <family val="1"/>
      </rPr>
      <t>　50　</t>
    </r>
    <r>
      <rPr>
        <sz val="12"/>
        <color indexed="9"/>
        <rFont val="ＭＳ 明朝"/>
        <family val="1"/>
      </rPr>
      <t>年</t>
    </r>
  </si>
  <si>
    <r>
      <rPr>
        <sz val="12"/>
        <color indexed="9"/>
        <rFont val="ＭＳ 明朝"/>
        <family val="1"/>
      </rPr>
      <t>昭　和</t>
    </r>
    <r>
      <rPr>
        <sz val="12"/>
        <rFont val="ＭＳ 明朝"/>
        <family val="1"/>
      </rPr>
      <t>　51　</t>
    </r>
    <r>
      <rPr>
        <sz val="12"/>
        <color indexed="9"/>
        <rFont val="ＭＳ 明朝"/>
        <family val="1"/>
      </rPr>
      <t>年</t>
    </r>
  </si>
  <si>
    <r>
      <rPr>
        <b/>
        <sz val="12"/>
        <color indexed="9"/>
        <rFont val="ＭＳ ゴシック"/>
        <family val="3"/>
      </rPr>
      <t>昭　和</t>
    </r>
    <r>
      <rPr>
        <b/>
        <sz val="12"/>
        <rFont val="ＭＳ ゴシック"/>
        <family val="3"/>
      </rPr>
      <t>　52　</t>
    </r>
    <r>
      <rPr>
        <b/>
        <sz val="12"/>
        <color indexed="9"/>
        <rFont val="ＭＳ ゴシック"/>
        <family val="3"/>
      </rPr>
      <t>年</t>
    </r>
  </si>
  <si>
    <t>申　　　　　　　込</t>
  </si>
  <si>
    <t>戸　　　　　数</t>
  </si>
  <si>
    <t>金　　　額</t>
  </si>
  <si>
    <t>貸　　　　　　　付</t>
  </si>
  <si>
    <t>戸　　　数</t>
  </si>
  <si>
    <t>総　数</t>
  </si>
  <si>
    <t>113　　居　　　住　　　状　　　況　（昭和50.10.1現在）</t>
  </si>
  <si>
    <t>（１）　　世　帯　及　び　世　帯　人　員　の　居　住　状　態</t>
  </si>
  <si>
    <t>総　　数</t>
  </si>
  <si>
    <t>住 宅 に　　　住む世帯</t>
  </si>
  <si>
    <t>非住宅に　　住む世帯</t>
  </si>
  <si>
    <t>世 帯 数</t>
  </si>
  <si>
    <t>住 宅 非 住 宅 別 割 合（％）</t>
  </si>
  <si>
    <t>住 宅 に　　　住む世帯</t>
  </si>
  <si>
    <t>非住宅に　　住む世帯</t>
  </si>
  <si>
    <t>世　帯　種　類　別　割　合（％）</t>
  </si>
  <si>
    <t>世帯種類別</t>
  </si>
  <si>
    <t>項　　　　目</t>
  </si>
  <si>
    <t>１世帯当たり人員</t>
  </si>
  <si>
    <t>住　　　　　　　　　　宅</t>
  </si>
  <si>
    <t>間借でない　世　　　帯</t>
  </si>
  <si>
    <t>持　　家</t>
  </si>
  <si>
    <t>公　営</t>
  </si>
  <si>
    <t>民　　営</t>
  </si>
  <si>
    <t>借　　　　　　家</t>
  </si>
  <si>
    <t>間　　借</t>
  </si>
  <si>
    <t>住　　　　　　　　　　　　　　　宅</t>
  </si>
  <si>
    <t>寄宿舎　　　　その他</t>
  </si>
  <si>
    <t>－</t>
  </si>
  <si>
    <t>（３）　　世 帯 の 種 類 、住 宅 の 種 類 及 び 所 有 の 関 係 別 世 帯 数 、世 帯 人 員</t>
  </si>
  <si>
    <t>（２）　　普　通　世　帯　の　居　住　状　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</si>
</sst>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_ * #,##0_ ;_ * \-#,##0_ ;_ * &quot;―&quot;_ ;_ @_ "/>
    <numFmt numFmtId="180" formatCode="0.0000000000_ "/>
    <numFmt numFmtId="181" formatCode="0.000000000_ "/>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Red]\-#,##0.0"/>
    <numFmt numFmtId="190" formatCode="#,##0;[Red]#,##0"/>
    <numFmt numFmtId="191" formatCode="0.00;[Red]0.00"/>
  </numFmts>
  <fonts count="53">
    <font>
      <sz val="11"/>
      <name val="ＭＳ Ｐゴシック"/>
      <family val="3"/>
    </font>
    <font>
      <sz val="6"/>
      <name val="ＭＳ Ｐゴシック"/>
      <family val="3"/>
    </font>
    <font>
      <sz val="12"/>
      <name val="ＭＳ Ｐゴシック"/>
      <family val="3"/>
    </font>
    <font>
      <sz val="11"/>
      <name val="ＭＳ ゴシック"/>
      <family val="3"/>
    </font>
    <font>
      <sz val="16"/>
      <name val="ＭＳ ゴシック"/>
      <family val="3"/>
    </font>
    <font>
      <sz val="14"/>
      <name val="ＭＳ ゴシック"/>
      <family val="3"/>
    </font>
    <font>
      <sz val="12"/>
      <name val="ＭＳ ゴシック"/>
      <family val="3"/>
    </font>
    <font>
      <sz val="11"/>
      <name val="ＭＳ 明朝"/>
      <family val="1"/>
    </font>
    <font>
      <sz val="12"/>
      <name val="ＭＳ 明朝"/>
      <family val="1"/>
    </font>
    <font>
      <sz val="16"/>
      <name val="ＭＳ 明朝"/>
      <family val="1"/>
    </font>
    <font>
      <sz val="12"/>
      <color indexed="9"/>
      <name val="ＭＳ 明朝"/>
      <family val="1"/>
    </font>
    <font>
      <b/>
      <sz val="12"/>
      <name val="ＭＳ 明朝"/>
      <family val="1"/>
    </font>
    <font>
      <sz val="12"/>
      <color indexed="8"/>
      <name val="ＭＳ 明朝"/>
      <family val="1"/>
    </font>
    <font>
      <b/>
      <sz val="16"/>
      <name val="ＭＳ ゴシック"/>
      <family val="3"/>
    </font>
    <font>
      <b/>
      <sz val="14"/>
      <name val="ＭＳ 明朝"/>
      <family val="1"/>
    </font>
    <font>
      <b/>
      <sz val="12"/>
      <color indexed="9"/>
      <name val="ＭＳ ゴシック"/>
      <family val="3"/>
    </font>
    <font>
      <b/>
      <sz val="12"/>
      <color indexed="8"/>
      <name val="ＭＳ ゴシック"/>
      <family val="3"/>
    </font>
    <font>
      <b/>
      <sz val="12"/>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medium"/>
      <bottom>
        <color indexed="63"/>
      </bottom>
    </border>
    <border>
      <left>
        <color indexed="63"/>
      </left>
      <right style="double"/>
      <top style="medium"/>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46">
    <xf numFmtId="0" fontId="0" fillId="0" borderId="0" xfId="0" applyAlignment="1">
      <alignment/>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0" fillId="0" borderId="0" xfId="0" applyFont="1" applyAlignment="1">
      <alignment horizontal="distributed" vertical="center"/>
    </xf>
    <xf numFmtId="0" fontId="8" fillId="0" borderId="12" xfId="0" applyFont="1" applyBorder="1" applyAlignment="1">
      <alignment horizontal="distributed" vertical="center"/>
    </xf>
    <xf numFmtId="0" fontId="7" fillId="0" borderId="0" xfId="0" applyFont="1" applyBorder="1" applyAlignment="1">
      <alignment horizontal="center" vertical="center"/>
    </xf>
    <xf numFmtId="0" fontId="10" fillId="0" borderId="13"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0" xfId="0" applyFont="1" applyAlignment="1">
      <alignment horizontal="distributed" vertical="center"/>
    </xf>
    <xf numFmtId="0" fontId="8" fillId="0" borderId="0" xfId="0" applyFont="1" applyBorder="1" applyAlignment="1">
      <alignment horizontal="distributed" vertical="center"/>
    </xf>
    <xf numFmtId="0" fontId="8" fillId="0" borderId="15" xfId="0" applyFont="1" applyBorder="1" applyAlignment="1">
      <alignment horizontal="distributed" vertical="center"/>
    </xf>
    <xf numFmtId="0" fontId="10" fillId="0" borderId="13" xfId="0" applyFont="1" applyBorder="1" applyAlignment="1">
      <alignment horizontal="distributed" vertical="center"/>
    </xf>
    <xf numFmtId="0" fontId="8" fillId="0" borderId="16" xfId="0" applyFont="1" applyBorder="1" applyAlignment="1">
      <alignment horizontal="distributed" vertical="center"/>
    </xf>
    <xf numFmtId="0" fontId="8" fillId="0" borderId="14" xfId="0" applyFont="1" applyBorder="1" applyAlignment="1">
      <alignment horizontal="distributed" vertical="center"/>
    </xf>
    <xf numFmtId="0" fontId="10" fillId="0" borderId="0" xfId="0" applyFont="1" applyBorder="1" applyAlignment="1">
      <alignment horizontal="distributed" vertical="center"/>
    </xf>
    <xf numFmtId="0" fontId="8" fillId="0" borderId="1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center" vertical="center"/>
    </xf>
    <xf numFmtId="0" fontId="8" fillId="0" borderId="10" xfId="0" applyFont="1" applyBorder="1" applyAlignment="1">
      <alignment horizontal="center" vertical="center"/>
    </xf>
    <xf numFmtId="3" fontId="8" fillId="0" borderId="0" xfId="0" applyNumberFormat="1" applyFont="1" applyAlignment="1">
      <alignment horizontal="right" vertical="center"/>
    </xf>
    <xf numFmtId="3" fontId="8" fillId="0" borderId="17" xfId="0" applyNumberFormat="1" applyFont="1" applyBorder="1" applyAlignment="1">
      <alignment horizontal="right" vertical="center"/>
    </xf>
    <xf numFmtId="3" fontId="8" fillId="0" borderId="0" xfId="0" applyNumberFormat="1" applyFont="1" applyBorder="1" applyAlignment="1">
      <alignment horizontal="right" vertical="center"/>
    </xf>
    <xf numFmtId="3" fontId="8" fillId="0" borderId="18" xfId="0" applyNumberFormat="1" applyFont="1" applyBorder="1" applyAlignment="1">
      <alignment horizontal="right" vertical="center"/>
    </xf>
    <xf numFmtId="0" fontId="8" fillId="0" borderId="13"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3" fontId="7" fillId="0" borderId="0" xfId="0" applyNumberFormat="1" applyFont="1" applyAlignment="1">
      <alignment horizontal="right" vertical="center"/>
    </xf>
    <xf numFmtId="0" fontId="7" fillId="0" borderId="0" xfId="0" applyFont="1" applyBorder="1" applyAlignment="1">
      <alignment vertical="center"/>
    </xf>
    <xf numFmtId="0" fontId="0" fillId="0" borderId="0" xfId="0" applyAlignment="1">
      <alignment horizontal="center" vertical="center"/>
    </xf>
    <xf numFmtId="3" fontId="8" fillId="0" borderId="19" xfId="0" applyNumberFormat="1" applyFont="1" applyBorder="1" applyAlignment="1">
      <alignment horizontal="right"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0" fillId="0" borderId="17" xfId="0" applyBorder="1" applyAlignment="1">
      <alignment vertical="center"/>
    </xf>
    <xf numFmtId="0" fontId="2" fillId="0" borderId="0" xfId="0" applyFont="1" applyAlignment="1">
      <alignment horizontal="right" vertical="center"/>
    </xf>
    <xf numFmtId="38" fontId="8" fillId="0" borderId="0" xfId="48" applyFont="1" applyBorder="1" applyAlignment="1">
      <alignment vertical="center"/>
    </xf>
    <xf numFmtId="38" fontId="8" fillId="0" borderId="18" xfId="48" applyFont="1" applyBorder="1" applyAlignment="1">
      <alignment horizontal="right" vertical="center"/>
    </xf>
    <xf numFmtId="0" fontId="7" fillId="0" borderId="0" xfId="0" applyFont="1" applyAlignment="1">
      <alignment vertical="top"/>
    </xf>
    <xf numFmtId="0" fontId="7" fillId="0" borderId="0" xfId="0" applyFont="1" applyAlignment="1">
      <alignment horizontal="right" vertical="top"/>
    </xf>
    <xf numFmtId="0" fontId="8" fillId="0" borderId="20" xfId="0" applyFont="1" applyBorder="1" applyAlignment="1">
      <alignment vertical="center"/>
    </xf>
    <xf numFmtId="0" fontId="15" fillId="0" borderId="13" xfId="0" applyFont="1" applyBorder="1" applyAlignment="1">
      <alignment horizontal="distributed" vertical="center"/>
    </xf>
    <xf numFmtId="3" fontId="17" fillId="0" borderId="0" xfId="0" applyNumberFormat="1" applyFont="1" applyAlignment="1">
      <alignment horizontal="right" vertical="center"/>
    </xf>
    <xf numFmtId="190" fontId="8" fillId="0" borderId="0" xfId="0" applyNumberFormat="1" applyFont="1" applyAlignment="1">
      <alignment horizontal="right" vertical="center"/>
    </xf>
    <xf numFmtId="0" fontId="8" fillId="0" borderId="0" xfId="0" applyFont="1" applyBorder="1" applyAlignment="1">
      <alignment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3" fontId="17" fillId="0" borderId="18" xfId="0" applyNumberFormat="1" applyFont="1" applyBorder="1" applyAlignment="1">
      <alignment horizontal="right" vertical="center"/>
    </xf>
    <xf numFmtId="0" fontId="8" fillId="0" borderId="0" xfId="0" applyFont="1" applyAlignment="1">
      <alignment horizontal="distributed" vertical="center"/>
    </xf>
    <xf numFmtId="0" fontId="8" fillId="0" borderId="0" xfId="0" applyFont="1" applyFill="1" applyBorder="1" applyAlignment="1">
      <alignment vertical="center"/>
    </xf>
    <xf numFmtId="0" fontId="8" fillId="0" borderId="17" xfId="0" applyFont="1" applyBorder="1" applyAlignment="1">
      <alignment vertical="center"/>
    </xf>
    <xf numFmtId="0" fontId="17" fillId="0" borderId="0" xfId="0" applyFont="1" applyAlignment="1">
      <alignment horizontal="distributed" vertical="center"/>
    </xf>
    <xf numFmtId="3" fontId="8" fillId="0" borderId="19"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3" fontId="11" fillId="0" borderId="19" xfId="0" applyNumberFormat="1" applyFont="1" applyFill="1" applyBorder="1" applyAlignment="1">
      <alignment vertical="center"/>
    </xf>
    <xf numFmtId="3" fontId="11" fillId="0" borderId="17" xfId="0" applyNumberFormat="1" applyFont="1" applyFill="1" applyBorder="1" applyAlignment="1">
      <alignment vertical="center"/>
    </xf>
    <xf numFmtId="3" fontId="11" fillId="0" borderId="17" xfId="0" applyNumberFormat="1" applyFont="1" applyBorder="1" applyAlignment="1">
      <alignment vertical="center"/>
    </xf>
    <xf numFmtId="176" fontId="8" fillId="0" borderId="17" xfId="0" applyNumberFormat="1" applyFont="1" applyBorder="1" applyAlignment="1">
      <alignment vertical="center"/>
    </xf>
    <xf numFmtId="3" fontId="11" fillId="0" borderId="0" xfId="0" applyNumberFormat="1" applyFont="1" applyFill="1" applyBorder="1" applyAlignment="1">
      <alignment vertical="center"/>
    </xf>
    <xf numFmtId="38" fontId="8" fillId="0" borderId="0" xfId="48" applyFont="1" applyAlignment="1">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38" fontId="8" fillId="0" borderId="0" xfId="48" applyFont="1" applyFill="1" applyBorder="1" applyAlignment="1">
      <alignment vertical="center"/>
    </xf>
    <xf numFmtId="3" fontId="11" fillId="0" borderId="0" xfId="0" applyNumberFormat="1" applyFont="1" applyBorder="1" applyAlignment="1">
      <alignment vertical="center"/>
    </xf>
    <xf numFmtId="38" fontId="8" fillId="0" borderId="15" xfId="48" applyFont="1" applyFill="1" applyBorder="1" applyAlignment="1">
      <alignment vertical="center"/>
    </xf>
    <xf numFmtId="176" fontId="8" fillId="0" borderId="15" xfId="0" applyNumberFormat="1" applyFont="1" applyBorder="1" applyAlignment="1">
      <alignment vertical="center"/>
    </xf>
    <xf numFmtId="0" fontId="8" fillId="0" borderId="15"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76" fontId="8" fillId="0" borderId="18" xfId="0" applyNumberFormat="1" applyFont="1" applyBorder="1" applyAlignment="1">
      <alignment vertical="center"/>
    </xf>
    <xf numFmtId="0" fontId="8" fillId="0" borderId="18" xfId="0" applyFont="1" applyBorder="1" applyAlignment="1">
      <alignment vertical="center"/>
    </xf>
    <xf numFmtId="0" fontId="11" fillId="0" borderId="0" xfId="0" applyFont="1" applyAlignment="1">
      <alignment horizontal="right" vertical="center"/>
    </xf>
    <xf numFmtId="0" fontId="8" fillId="0" borderId="18" xfId="0" applyFont="1" applyFill="1" applyBorder="1" applyAlignment="1">
      <alignment horizontal="right" vertical="center"/>
    </xf>
    <xf numFmtId="38" fontId="8" fillId="0" borderId="0" xfId="48" applyFont="1" applyAlignment="1">
      <alignment horizontal="right" vertical="center"/>
    </xf>
    <xf numFmtId="40" fontId="8" fillId="0" borderId="18" xfId="48" applyNumberFormat="1" applyFont="1" applyBorder="1" applyAlignment="1">
      <alignment horizontal="right" vertical="center"/>
    </xf>
    <xf numFmtId="40" fontId="8" fillId="0" borderId="0" xfId="48" applyNumberFormat="1" applyFont="1" applyAlignment="1">
      <alignment horizontal="right" vertical="center"/>
    </xf>
    <xf numFmtId="189" fontId="8" fillId="0" borderId="18" xfId="48" applyNumberFormat="1" applyFont="1" applyBorder="1" applyAlignment="1">
      <alignment horizontal="right" vertical="center"/>
    </xf>
    <xf numFmtId="189" fontId="8" fillId="0" borderId="0" xfId="48" applyNumberFormat="1" applyFont="1" applyAlignment="1">
      <alignment horizontal="right" vertical="center"/>
    </xf>
    <xf numFmtId="38" fontId="8" fillId="0" borderId="18" xfId="48" applyFont="1" applyFill="1" applyBorder="1" applyAlignment="1">
      <alignment horizontal="right" vertical="center"/>
    </xf>
    <xf numFmtId="38" fontId="11" fillId="0" borderId="0" xfId="48" applyFont="1" applyAlignment="1">
      <alignment horizontal="right" vertical="center"/>
    </xf>
    <xf numFmtId="189" fontId="8" fillId="0" borderId="21" xfId="48" applyNumberFormat="1" applyFont="1" applyBorder="1" applyAlignment="1">
      <alignment horizontal="right" vertical="center"/>
    </xf>
    <xf numFmtId="189" fontId="8" fillId="0" borderId="15" xfId="48" applyNumberFormat="1" applyFont="1" applyBorder="1" applyAlignment="1">
      <alignment horizontal="right" vertical="center"/>
    </xf>
    <xf numFmtId="0" fontId="8" fillId="0" borderId="19" xfId="0" applyFont="1" applyBorder="1" applyAlignment="1">
      <alignment vertical="center"/>
    </xf>
    <xf numFmtId="0" fontId="8" fillId="0" borderId="21" xfId="0" applyFont="1" applyFill="1" applyBorder="1" applyAlignment="1">
      <alignment vertical="center"/>
    </xf>
    <xf numFmtId="0" fontId="8" fillId="0" borderId="15" xfId="0" applyFont="1" applyFill="1" applyBorder="1" applyAlignment="1">
      <alignment vertical="center"/>
    </xf>
    <xf numFmtId="0" fontId="8" fillId="0" borderId="19" xfId="0" applyFont="1" applyBorder="1" applyAlignment="1">
      <alignment horizontal="righ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18" fillId="0" borderId="0" xfId="0" applyFont="1" applyAlignment="1">
      <alignment vertical="center"/>
    </xf>
    <xf numFmtId="3" fontId="17" fillId="0" borderId="18" xfId="0" applyNumberFormat="1" applyFont="1" applyFill="1" applyBorder="1" applyAlignment="1">
      <alignment horizontal="right" vertical="center"/>
    </xf>
    <xf numFmtId="0" fontId="17" fillId="0" borderId="16" xfId="0" applyFont="1" applyBorder="1" applyAlignment="1">
      <alignment vertical="center"/>
    </xf>
    <xf numFmtId="0" fontId="17" fillId="0" borderId="13" xfId="0" applyFont="1" applyBorder="1" applyAlignment="1">
      <alignment horizontal="distributed" vertical="center"/>
    </xf>
    <xf numFmtId="3" fontId="17" fillId="0" borderId="0" xfId="0" applyNumberFormat="1" applyFont="1" applyFill="1" applyBorder="1" applyAlignment="1">
      <alignment vertical="center"/>
    </xf>
    <xf numFmtId="176" fontId="17" fillId="0" borderId="0" xfId="0" applyNumberFormat="1" applyFont="1" applyAlignment="1">
      <alignment vertical="center"/>
    </xf>
    <xf numFmtId="0" fontId="17" fillId="0" borderId="13" xfId="0" applyFont="1" applyBorder="1" applyAlignment="1">
      <alignment vertical="center"/>
    </xf>
    <xf numFmtId="190" fontId="8" fillId="0" borderId="15" xfId="0" applyNumberFormat="1" applyFont="1" applyBorder="1" applyAlignment="1">
      <alignment horizontal="right" vertical="center"/>
    </xf>
    <xf numFmtId="3" fontId="8" fillId="0" borderId="18" xfId="0" applyNumberFormat="1"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Alignment="1">
      <alignment vertical="center"/>
    </xf>
    <xf numFmtId="191" fontId="8" fillId="0" borderId="18" xfId="0" applyNumberFormat="1" applyFont="1" applyBorder="1" applyAlignment="1">
      <alignment vertical="center"/>
    </xf>
    <xf numFmtId="191" fontId="8" fillId="0" borderId="0" xfId="0" applyNumberFormat="1" applyFont="1" applyAlignment="1">
      <alignment vertical="center"/>
    </xf>
    <xf numFmtId="40" fontId="17" fillId="0" borderId="18" xfId="48" applyNumberFormat="1" applyFont="1" applyBorder="1" applyAlignment="1">
      <alignment horizontal="right" vertical="center"/>
    </xf>
    <xf numFmtId="40" fontId="17" fillId="0" borderId="0" xfId="48" applyNumberFormat="1" applyFont="1" applyAlignment="1">
      <alignment horizontal="right" vertical="center"/>
    </xf>
    <xf numFmtId="4" fontId="17" fillId="0" borderId="0" xfId="0" applyNumberFormat="1" applyFont="1" applyAlignment="1">
      <alignment horizontal="right" vertical="center"/>
    </xf>
    <xf numFmtId="0" fontId="17" fillId="0" borderId="18" xfId="0" applyFont="1" applyBorder="1" applyAlignment="1">
      <alignment horizontal="right" vertical="center"/>
    </xf>
    <xf numFmtId="0" fontId="17" fillId="0" borderId="0" xfId="0" applyFont="1" applyAlignment="1">
      <alignment horizontal="right" vertical="center"/>
    </xf>
    <xf numFmtId="190" fontId="17" fillId="0" borderId="0" xfId="0" applyNumberFormat="1" applyFont="1" applyAlignment="1">
      <alignment horizontal="right" vertical="center"/>
    </xf>
    <xf numFmtId="0" fontId="17" fillId="0" borderId="0" xfId="0" applyFont="1" applyAlignment="1">
      <alignment horizontal="distributed" vertical="center"/>
    </xf>
    <xf numFmtId="0" fontId="8" fillId="0" borderId="0" xfId="0" applyFont="1" applyBorder="1" applyAlignment="1">
      <alignment horizontal="distributed" vertical="center"/>
    </xf>
    <xf numFmtId="0" fontId="8" fillId="0" borderId="17" xfId="0" applyFont="1" applyFill="1" applyBorder="1" applyAlignment="1">
      <alignment vertical="center"/>
    </xf>
    <xf numFmtId="0" fontId="8" fillId="0" borderId="0" xfId="0" applyFont="1" applyAlignment="1">
      <alignment horizontal="center" vertical="center"/>
    </xf>
    <xf numFmtId="0" fontId="8" fillId="0" borderId="0" xfId="0" applyFont="1" applyFill="1" applyBorder="1" applyAlignment="1">
      <alignment horizontal="left" vertical="center"/>
    </xf>
    <xf numFmtId="0" fontId="8" fillId="0" borderId="20" xfId="0" applyFont="1" applyBorder="1" applyAlignment="1">
      <alignment horizontal="right" vertical="center"/>
    </xf>
    <xf numFmtId="3" fontId="8" fillId="0" borderId="0" xfId="0" applyNumberFormat="1" applyFont="1" applyAlignment="1">
      <alignment horizontal="right" vertical="center"/>
    </xf>
    <xf numFmtId="190" fontId="8" fillId="0" borderId="0" xfId="0" applyNumberFormat="1" applyFont="1" applyAlignment="1">
      <alignment horizontal="right" vertical="center"/>
    </xf>
    <xf numFmtId="3" fontId="17" fillId="0" borderId="0" xfId="0" applyNumberFormat="1" applyFont="1" applyAlignment="1">
      <alignment horizontal="right"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8" fillId="0" borderId="25" xfId="0" applyFont="1" applyBorder="1" applyAlignment="1">
      <alignment horizontal="distributed" vertical="center"/>
    </xf>
    <xf numFmtId="3" fontId="8" fillId="0" borderId="17" xfId="0" applyNumberFormat="1" applyFont="1" applyBorder="1" applyAlignment="1">
      <alignment horizontal="right" vertical="center"/>
    </xf>
    <xf numFmtId="3" fontId="8" fillId="0" borderId="0" xfId="0" applyNumberFormat="1" applyFont="1" applyBorder="1" applyAlignment="1">
      <alignment horizontal="right" vertical="center"/>
    </xf>
    <xf numFmtId="0" fontId="8" fillId="0" borderId="10" xfId="0" applyFont="1" applyBorder="1" applyAlignment="1">
      <alignment horizontal="distributed" vertical="center"/>
    </xf>
    <xf numFmtId="3" fontId="8" fillId="0" borderId="18" xfId="0" applyNumberFormat="1" applyFont="1" applyBorder="1" applyAlignment="1">
      <alignment horizontal="right" vertical="center"/>
    </xf>
    <xf numFmtId="3" fontId="17" fillId="0" borderId="18" xfId="0" applyNumberFormat="1" applyFont="1" applyBorder="1" applyAlignment="1">
      <alignment horizontal="right" vertical="center"/>
    </xf>
    <xf numFmtId="3" fontId="17" fillId="0" borderId="0" xfId="0" applyNumberFormat="1" applyFont="1" applyBorder="1" applyAlignment="1">
      <alignment horizontal="right" vertical="center"/>
    </xf>
    <xf numFmtId="0" fontId="8" fillId="0" borderId="26" xfId="0" applyFont="1" applyBorder="1" applyAlignment="1">
      <alignment horizontal="distributed" vertical="center"/>
    </xf>
    <xf numFmtId="0" fontId="8" fillId="0" borderId="27" xfId="0" applyFont="1" applyBorder="1" applyAlignment="1">
      <alignment horizontal="distributed" vertical="center"/>
    </xf>
    <xf numFmtId="0" fontId="8" fillId="0" borderId="0" xfId="0" applyFont="1" applyBorder="1" applyAlignment="1">
      <alignment horizontal="distributed" vertical="center"/>
    </xf>
    <xf numFmtId="0" fontId="8" fillId="0" borderId="13" xfId="0" applyFont="1" applyBorder="1" applyAlignment="1">
      <alignment horizontal="distributed" vertical="center"/>
    </xf>
    <xf numFmtId="0" fontId="8" fillId="0" borderId="15" xfId="0" applyFont="1" applyBorder="1" applyAlignment="1">
      <alignment horizontal="distributed" vertical="center"/>
    </xf>
    <xf numFmtId="0" fontId="8" fillId="0" borderId="14" xfId="0" applyFont="1" applyBorder="1" applyAlignment="1">
      <alignment horizontal="distributed" vertical="center"/>
    </xf>
    <xf numFmtId="0" fontId="8" fillId="0" borderId="12" xfId="0" applyFont="1" applyBorder="1" applyAlignment="1">
      <alignment horizontal="distributed" vertical="center"/>
    </xf>
    <xf numFmtId="0" fontId="8" fillId="0" borderId="11" xfId="0" applyFont="1" applyBorder="1" applyAlignment="1">
      <alignment horizontal="distributed" vertical="center"/>
    </xf>
    <xf numFmtId="0" fontId="8" fillId="0" borderId="28" xfId="0" applyFont="1" applyBorder="1" applyAlignment="1">
      <alignment horizontal="distributed" vertical="center"/>
    </xf>
    <xf numFmtId="0" fontId="8" fillId="0" borderId="29" xfId="0" applyFont="1" applyBorder="1" applyAlignment="1">
      <alignment horizontal="distributed" vertical="center"/>
    </xf>
    <xf numFmtId="0" fontId="8" fillId="0" borderId="30" xfId="0" applyFont="1" applyBorder="1" applyAlignment="1">
      <alignment horizontal="distributed" vertical="center"/>
    </xf>
    <xf numFmtId="0" fontId="8" fillId="0" borderId="21" xfId="0" applyFont="1" applyBorder="1" applyAlignment="1">
      <alignment horizontal="distributed" vertical="center"/>
    </xf>
    <xf numFmtId="0" fontId="8" fillId="0" borderId="3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3" fontId="7" fillId="0" borderId="0" xfId="0" applyNumberFormat="1" applyFont="1" applyBorder="1" applyAlignment="1">
      <alignment horizontal="righ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4" fillId="0" borderId="0" xfId="0" applyFont="1" applyAlignment="1">
      <alignment horizontal="center" vertical="center"/>
    </xf>
    <xf numFmtId="0" fontId="10" fillId="0" borderId="0" xfId="0" applyFont="1" applyBorder="1" applyAlignment="1">
      <alignment horizontal="distributed" vertical="center"/>
    </xf>
    <xf numFmtId="0" fontId="10" fillId="0" borderId="13" xfId="0" applyFont="1" applyBorder="1" applyAlignment="1">
      <alignment horizontal="distributed" vertical="center"/>
    </xf>
    <xf numFmtId="3" fontId="8" fillId="0" borderId="19" xfId="0" applyNumberFormat="1" applyFont="1" applyBorder="1" applyAlignment="1">
      <alignment horizontal="right" vertical="center"/>
    </xf>
    <xf numFmtId="0" fontId="8" fillId="0" borderId="17" xfId="0" applyFont="1" applyBorder="1" applyAlignment="1">
      <alignment horizontal="distributed" vertical="center"/>
    </xf>
    <xf numFmtId="0" fontId="8" fillId="0" borderId="16" xfId="0" applyFont="1" applyBorder="1" applyAlignment="1">
      <alignment horizontal="distributed" vertical="center"/>
    </xf>
    <xf numFmtId="0" fontId="15" fillId="0" borderId="0" xfId="0" applyFont="1" applyBorder="1" applyAlignment="1">
      <alignment horizontal="distributed" vertical="center"/>
    </xf>
    <xf numFmtId="0" fontId="15" fillId="0" borderId="13" xfId="0" applyFont="1" applyBorder="1" applyAlignment="1">
      <alignment horizontal="distributed" vertical="center"/>
    </xf>
    <xf numFmtId="0" fontId="8" fillId="0" borderId="0" xfId="0" applyFont="1" applyAlignment="1">
      <alignment horizontal="distributed" vertical="center"/>
    </xf>
    <xf numFmtId="0" fontId="8" fillId="0" borderId="13" xfId="0" applyFont="1" applyBorder="1" applyAlignment="1">
      <alignment horizontal="distributed" vertical="center"/>
    </xf>
    <xf numFmtId="0" fontId="8" fillId="0" borderId="0" xfId="0" applyFont="1" applyAlignment="1">
      <alignment horizontal="distributed" vertical="center"/>
    </xf>
    <xf numFmtId="0" fontId="10" fillId="0" borderId="0" xfId="0" applyFont="1" applyAlignment="1">
      <alignment horizontal="distributed"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3" fontId="7" fillId="0" borderId="21" xfId="0" applyNumberFormat="1" applyFont="1" applyBorder="1" applyAlignment="1">
      <alignment horizontal="right" vertical="center"/>
    </xf>
    <xf numFmtId="3" fontId="7" fillId="0" borderId="15" xfId="0" applyNumberFormat="1" applyFont="1" applyBorder="1" applyAlignment="1">
      <alignment horizontal="right" vertical="center"/>
    </xf>
    <xf numFmtId="0" fontId="8" fillId="0" borderId="0" xfId="0" applyFont="1" applyAlignment="1">
      <alignment horizontal="right" vertical="center"/>
    </xf>
    <xf numFmtId="0" fontId="8" fillId="0" borderId="31" xfId="0" applyFont="1" applyBorder="1" applyAlignment="1">
      <alignment horizontal="center" vertical="center"/>
    </xf>
    <xf numFmtId="0" fontId="8" fillId="0" borderId="10" xfId="0" applyFont="1" applyBorder="1" applyAlignment="1">
      <alignment horizontal="center" vertical="center"/>
    </xf>
    <xf numFmtId="0" fontId="11" fillId="0" borderId="32" xfId="0" applyFont="1" applyBorder="1" applyAlignment="1">
      <alignment horizontal="distributed" vertical="center"/>
    </xf>
    <xf numFmtId="0" fontId="11" fillId="0" borderId="16" xfId="0" applyFont="1" applyBorder="1" applyAlignment="1">
      <alignment horizontal="distributed"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17" fillId="0" borderId="19" xfId="0" applyFont="1" applyBorder="1" applyAlignment="1">
      <alignment horizontal="right" vertical="center"/>
    </xf>
    <xf numFmtId="0" fontId="17" fillId="0" borderId="17" xfId="0" applyFont="1" applyBorder="1" applyAlignment="1">
      <alignment horizontal="right" vertical="center"/>
    </xf>
    <xf numFmtId="38" fontId="17" fillId="0" borderId="17" xfId="48" applyFont="1" applyBorder="1" applyAlignment="1">
      <alignment horizontal="right" vertical="center"/>
    </xf>
    <xf numFmtId="38" fontId="17" fillId="0" borderId="35" xfId="48" applyFont="1" applyBorder="1" applyAlignment="1">
      <alignment horizontal="right" vertical="center"/>
    </xf>
    <xf numFmtId="190" fontId="8" fillId="0" borderId="18" xfId="48" applyNumberFormat="1" applyFont="1" applyBorder="1" applyAlignment="1">
      <alignment horizontal="right" vertical="center"/>
    </xf>
    <xf numFmtId="190" fontId="8" fillId="0" borderId="0" xfId="48" applyNumberFormat="1" applyFont="1" applyBorder="1" applyAlignment="1">
      <alignment horizontal="right" vertical="center"/>
    </xf>
    <xf numFmtId="190" fontId="8" fillId="0" borderId="36" xfId="48" applyNumberFormat="1" applyFont="1" applyBorder="1" applyAlignment="1">
      <alignment horizontal="right" vertical="center"/>
    </xf>
    <xf numFmtId="190" fontId="8" fillId="0" borderId="18" xfId="48" applyNumberFormat="1" applyFont="1" applyBorder="1" applyAlignment="1">
      <alignment vertical="center"/>
    </xf>
    <xf numFmtId="190" fontId="8" fillId="0" borderId="0" xfId="48" applyNumberFormat="1" applyFont="1" applyBorder="1" applyAlignment="1">
      <alignment vertical="center"/>
    </xf>
    <xf numFmtId="190" fontId="8" fillId="0" borderId="36" xfId="48" applyNumberFormat="1" applyFont="1" applyBorder="1" applyAlignment="1">
      <alignment vertical="center"/>
    </xf>
    <xf numFmtId="0" fontId="11" fillId="0" borderId="19" xfId="0" applyFont="1" applyBorder="1" applyAlignment="1">
      <alignment horizontal="right" vertical="center"/>
    </xf>
    <xf numFmtId="0" fontId="11" fillId="0" borderId="17" xfId="0" applyFont="1" applyBorder="1" applyAlignment="1">
      <alignment horizontal="right" vertical="center"/>
    </xf>
    <xf numFmtId="38" fontId="8" fillId="0" borderId="18" xfId="48" applyFont="1" applyBorder="1" applyAlignment="1">
      <alignment horizontal="right" vertical="center"/>
    </xf>
    <xf numFmtId="38" fontId="8" fillId="0" borderId="0" xfId="48" applyFont="1" applyBorder="1" applyAlignment="1">
      <alignment horizontal="right" vertical="center"/>
    </xf>
    <xf numFmtId="38" fontId="8" fillId="0" borderId="15" xfId="48" applyFont="1" applyBorder="1" applyAlignment="1">
      <alignment horizontal="right" vertical="center"/>
    </xf>
    <xf numFmtId="190" fontId="8" fillId="0" borderId="21" xfId="48" applyNumberFormat="1" applyFont="1" applyBorder="1" applyAlignment="1">
      <alignment horizontal="right" vertical="center"/>
    </xf>
    <xf numFmtId="190" fontId="8" fillId="0" borderId="15" xfId="48" applyNumberFormat="1" applyFont="1" applyBorder="1" applyAlignment="1">
      <alignment horizontal="right" vertical="center"/>
    </xf>
    <xf numFmtId="38" fontId="8" fillId="0" borderId="21" xfId="48" applyFont="1" applyBorder="1" applyAlignment="1">
      <alignment horizontal="right" vertical="center"/>
    </xf>
    <xf numFmtId="190" fontId="8" fillId="0" borderId="37" xfId="48" applyNumberFormat="1" applyFont="1" applyBorder="1" applyAlignment="1">
      <alignment horizontal="right" vertical="center"/>
    </xf>
    <xf numFmtId="0" fontId="8" fillId="0" borderId="23" xfId="0" applyFont="1" applyBorder="1" applyAlignment="1">
      <alignment horizontal="center" vertical="center"/>
    </xf>
    <xf numFmtId="3" fontId="8" fillId="0" borderId="15" xfId="0" applyNumberFormat="1" applyFont="1" applyBorder="1" applyAlignment="1">
      <alignment horizontal="right" vertical="center"/>
    </xf>
    <xf numFmtId="0" fontId="8" fillId="0" borderId="38" xfId="0" applyFont="1" applyBorder="1" applyAlignment="1">
      <alignment horizontal="distributed" vertical="center"/>
    </xf>
    <xf numFmtId="0" fontId="8" fillId="0" borderId="39" xfId="0" applyFont="1" applyBorder="1" applyAlignment="1">
      <alignment horizontal="distributed" vertical="center"/>
    </xf>
    <xf numFmtId="0" fontId="8" fillId="0" borderId="40" xfId="0" applyFont="1" applyBorder="1" applyAlignment="1">
      <alignment horizontal="distributed" vertical="center"/>
    </xf>
    <xf numFmtId="0" fontId="13" fillId="0" borderId="0" xfId="0" applyFont="1" applyAlignment="1">
      <alignment horizontal="center" vertical="center"/>
    </xf>
    <xf numFmtId="0" fontId="8" fillId="0" borderId="0" xfId="0" applyFont="1" applyBorder="1" applyAlignment="1">
      <alignment horizontal="center" vertical="center" textRotation="255"/>
    </xf>
    <xf numFmtId="0" fontId="8" fillId="0" borderId="15" xfId="0" applyFont="1" applyBorder="1" applyAlignment="1">
      <alignment horizontal="center" vertical="center" textRotation="255"/>
    </xf>
    <xf numFmtId="0" fontId="17" fillId="0" borderId="0" xfId="0" applyFont="1" applyAlignment="1">
      <alignment horizontal="center" vertical="center" textRotation="255"/>
    </xf>
    <xf numFmtId="0" fontId="8" fillId="0" borderId="0" xfId="0" applyFont="1" applyAlignment="1">
      <alignment horizontal="center" vertical="center" textRotation="255"/>
    </xf>
    <xf numFmtId="0" fontId="8" fillId="0" borderId="41" xfId="0" applyFont="1" applyBorder="1" applyAlignment="1">
      <alignment horizontal="center" vertical="center"/>
    </xf>
    <xf numFmtId="0" fontId="8" fillId="0" borderId="12" xfId="0" applyFont="1" applyBorder="1" applyAlignment="1">
      <alignment horizontal="center" vertical="center"/>
    </xf>
    <xf numFmtId="0" fontId="8" fillId="0" borderId="31" xfId="0" applyFont="1" applyBorder="1" applyAlignment="1">
      <alignment horizontal="distributed" vertical="center"/>
    </xf>
    <xf numFmtId="0" fontId="8" fillId="0" borderId="11" xfId="0" applyFont="1" applyBorder="1" applyAlignment="1">
      <alignment horizontal="center" vertical="center"/>
    </xf>
    <xf numFmtId="0" fontId="8" fillId="0" borderId="29" xfId="0" applyFont="1" applyBorder="1" applyAlignment="1">
      <alignment horizontal="center" vertical="center"/>
    </xf>
    <xf numFmtId="0" fontId="8"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wrapText="1"/>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4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42" xfId="0" applyFont="1" applyBorder="1" applyAlignment="1">
      <alignment horizontal="center" vertical="center"/>
    </xf>
    <xf numFmtId="0" fontId="8" fillId="0" borderId="2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8" xfId="0" applyFont="1" applyBorder="1" applyAlignment="1">
      <alignment horizontal="center" vertical="center" wrapText="1"/>
    </xf>
    <xf numFmtId="190" fontId="8" fillId="0" borderId="0" xfId="0" applyNumberFormat="1" applyFont="1" applyBorder="1" applyAlignment="1">
      <alignment horizontal="right" vertical="center"/>
    </xf>
    <xf numFmtId="3" fontId="17"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8" fillId="0" borderId="15" xfId="0" applyFont="1" applyBorder="1" applyAlignment="1">
      <alignment horizontal="center" vertical="center"/>
    </xf>
    <xf numFmtId="0" fontId="17" fillId="0" borderId="0" xfId="0" applyFont="1" applyBorder="1" applyAlignment="1">
      <alignment horizontal="distributed" vertical="center"/>
    </xf>
    <xf numFmtId="3" fontId="8" fillId="0" borderId="17" xfId="0" applyNumberFormat="1" applyFont="1" applyFill="1" applyBorder="1" applyAlignment="1">
      <alignment horizontal="right" vertical="center"/>
    </xf>
    <xf numFmtId="3" fontId="17" fillId="0" borderId="21" xfId="0" applyNumberFormat="1" applyFont="1" applyBorder="1" applyAlignment="1">
      <alignment horizontal="right" vertical="center"/>
    </xf>
    <xf numFmtId="3" fontId="17" fillId="0" borderId="15"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51</xdr:row>
      <xdr:rowOff>9525</xdr:rowOff>
    </xdr:from>
    <xdr:to>
      <xdr:col>13</xdr:col>
      <xdr:colOff>485775</xdr:colOff>
      <xdr:row>54</xdr:row>
      <xdr:rowOff>161925</xdr:rowOff>
    </xdr:to>
    <xdr:sp>
      <xdr:nvSpPr>
        <xdr:cNvPr id="1" name="AutoShape 1"/>
        <xdr:cNvSpPr>
          <a:spLocks/>
        </xdr:cNvSpPr>
      </xdr:nvSpPr>
      <xdr:spPr>
        <a:xfrm>
          <a:off x="10077450" y="975360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161925</xdr:rowOff>
    </xdr:to>
    <xdr:sp>
      <xdr:nvSpPr>
        <xdr:cNvPr id="2" name="AutoShape 2"/>
        <xdr:cNvSpPr>
          <a:spLocks/>
        </xdr:cNvSpPr>
      </xdr:nvSpPr>
      <xdr:spPr>
        <a:xfrm>
          <a:off x="10077450" y="1083945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3" name="AutoShape 3"/>
        <xdr:cNvSpPr>
          <a:spLocks/>
        </xdr:cNvSpPr>
      </xdr:nvSpPr>
      <xdr:spPr>
        <a:xfrm>
          <a:off x="10077450" y="1178242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4" name="AutoShape 4"/>
        <xdr:cNvSpPr>
          <a:spLocks/>
        </xdr:cNvSpPr>
      </xdr:nvSpPr>
      <xdr:spPr>
        <a:xfrm>
          <a:off x="10077450" y="1178242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51</xdr:row>
      <xdr:rowOff>9525</xdr:rowOff>
    </xdr:from>
    <xdr:to>
      <xdr:col>13</xdr:col>
      <xdr:colOff>485775</xdr:colOff>
      <xdr:row>54</xdr:row>
      <xdr:rowOff>161925</xdr:rowOff>
    </xdr:to>
    <xdr:sp>
      <xdr:nvSpPr>
        <xdr:cNvPr id="5" name="AutoShape 5"/>
        <xdr:cNvSpPr>
          <a:spLocks/>
        </xdr:cNvSpPr>
      </xdr:nvSpPr>
      <xdr:spPr>
        <a:xfrm>
          <a:off x="10077450" y="975360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161925</xdr:rowOff>
    </xdr:to>
    <xdr:sp>
      <xdr:nvSpPr>
        <xdr:cNvPr id="6" name="AutoShape 6"/>
        <xdr:cNvSpPr>
          <a:spLocks/>
        </xdr:cNvSpPr>
      </xdr:nvSpPr>
      <xdr:spPr>
        <a:xfrm>
          <a:off x="10077450" y="10839450"/>
          <a:ext cx="76200"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7" name="AutoShape 7"/>
        <xdr:cNvSpPr>
          <a:spLocks/>
        </xdr:cNvSpPr>
      </xdr:nvSpPr>
      <xdr:spPr>
        <a:xfrm>
          <a:off x="10077450" y="1178242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8" name="AutoShape 8"/>
        <xdr:cNvSpPr>
          <a:spLocks/>
        </xdr:cNvSpPr>
      </xdr:nvSpPr>
      <xdr:spPr>
        <a:xfrm>
          <a:off x="10077450" y="11782425"/>
          <a:ext cx="76200" cy="704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72"/>
  <sheetViews>
    <sheetView tabSelected="1" zoomScalePageLayoutView="0" workbookViewId="0" topLeftCell="V1">
      <selection activeCell="AB11" sqref="AB11"/>
    </sheetView>
  </sheetViews>
  <sheetFormatPr defaultColWidth="9.00390625" defaultRowHeight="18" customHeight="1"/>
  <cols>
    <col min="1" max="1" width="15.875" style="18" customWidth="1"/>
    <col min="2" max="2" width="4.875" style="18" customWidth="1"/>
    <col min="3" max="3" width="7.50390625" style="18" customWidth="1"/>
    <col min="4" max="4" width="15.50390625" style="18" bestFit="1" customWidth="1"/>
    <col min="5" max="6" width="4.875" style="18" customWidth="1"/>
    <col min="7" max="11" width="5.25390625" style="18" customWidth="1"/>
    <col min="12" max="12" width="6.375" style="18" customWidth="1"/>
    <col min="13" max="14" width="5.25390625" style="18" customWidth="1"/>
    <col min="15" max="15" width="5.50390625" style="18" customWidth="1"/>
    <col min="16" max="16" width="6.125" style="18" customWidth="1"/>
    <col min="17" max="19" width="5.25390625" style="18" customWidth="1"/>
    <col min="20" max="20" width="6.375" style="18" customWidth="1"/>
    <col min="21" max="21" width="4.875" style="18" customWidth="1"/>
    <col min="22" max="22" width="6.875" style="18" customWidth="1"/>
    <col min="23" max="23" width="5.625" style="18" customWidth="1"/>
    <col min="24" max="24" width="7.00390625" style="18" customWidth="1"/>
    <col min="25" max="25" width="9.00390625" style="18" customWidth="1"/>
    <col min="26" max="26" width="13.75390625" style="18" customWidth="1"/>
    <col min="27" max="27" width="12.25390625" style="18" bestFit="1" customWidth="1"/>
    <col min="28" max="28" width="14.75390625" style="18" bestFit="1" customWidth="1"/>
    <col min="29" max="30" width="4.875" style="18" customWidth="1"/>
    <col min="31" max="31" width="4.75390625" style="18" customWidth="1"/>
    <col min="32" max="32" width="6.875" style="18" customWidth="1"/>
    <col min="33" max="33" width="9.625" style="18" bestFit="1" customWidth="1"/>
    <col min="34" max="34" width="9.75390625" style="18" bestFit="1" customWidth="1"/>
    <col min="35" max="35" width="9.625" style="18" bestFit="1" customWidth="1"/>
    <col min="36" max="36" width="4.50390625" style="18" customWidth="1"/>
    <col min="37" max="37" width="6.875" style="18" customWidth="1"/>
    <col min="38" max="38" width="9.625" style="18" bestFit="1" customWidth="1"/>
    <col min="39" max="39" width="12.25390625" style="18" bestFit="1" customWidth="1"/>
    <col min="40" max="16384" width="9.00390625" style="18" customWidth="1"/>
  </cols>
  <sheetData>
    <row r="1" spans="1:39" ht="18" customHeight="1">
      <c r="A1" s="48" t="s">
        <v>83</v>
      </c>
      <c r="B1" s="17"/>
      <c r="C1" s="17"/>
      <c r="D1" s="17"/>
      <c r="E1" s="17"/>
      <c r="F1" s="17"/>
      <c r="G1" s="17"/>
      <c r="H1" s="17"/>
      <c r="I1" s="17"/>
      <c r="J1" s="17"/>
      <c r="K1" s="17"/>
      <c r="L1" s="17"/>
      <c r="M1" s="17"/>
      <c r="N1" s="17"/>
      <c r="O1" s="17"/>
      <c r="P1" s="17"/>
      <c r="Q1" s="17"/>
      <c r="R1" s="17"/>
      <c r="S1" s="17"/>
      <c r="T1" s="17"/>
      <c r="U1" s="17"/>
      <c r="V1" s="17"/>
      <c r="W1" s="17"/>
      <c r="AM1" s="49" t="s">
        <v>56</v>
      </c>
    </row>
    <row r="2" spans="1:23" ht="18" customHeight="1">
      <c r="A2" s="19"/>
      <c r="B2" s="19"/>
      <c r="C2" s="19"/>
      <c r="D2" s="19"/>
      <c r="E2" s="19"/>
      <c r="F2" s="19"/>
      <c r="G2" s="19"/>
      <c r="H2" s="19"/>
      <c r="I2" s="19"/>
      <c r="J2" s="19"/>
      <c r="K2" s="19"/>
      <c r="L2" s="19"/>
      <c r="M2" s="19"/>
      <c r="N2" s="19"/>
      <c r="O2" s="19"/>
      <c r="P2" s="19"/>
      <c r="Q2" s="19"/>
      <c r="R2" s="19"/>
      <c r="S2" s="19"/>
      <c r="T2" s="19"/>
      <c r="U2" s="19"/>
      <c r="V2" s="19"/>
      <c r="W2" s="19"/>
    </row>
    <row r="3" spans="1:39" ht="18" customHeight="1">
      <c r="A3" s="206" t="s">
        <v>84</v>
      </c>
      <c r="B3" s="206"/>
      <c r="C3" s="206"/>
      <c r="D3" s="206"/>
      <c r="E3" s="206"/>
      <c r="F3" s="206"/>
      <c r="G3" s="206"/>
      <c r="H3" s="206"/>
      <c r="I3" s="206"/>
      <c r="J3" s="206"/>
      <c r="K3" s="206"/>
      <c r="L3" s="206"/>
      <c r="M3" s="206"/>
      <c r="N3" s="206"/>
      <c r="O3" s="206"/>
      <c r="P3" s="206"/>
      <c r="Q3" s="206"/>
      <c r="R3" s="206"/>
      <c r="S3" s="206"/>
      <c r="T3" s="206"/>
      <c r="U3" s="206"/>
      <c r="V3" s="206"/>
      <c r="W3" s="206"/>
      <c r="X3" s="206"/>
      <c r="Z3" s="121" t="s">
        <v>101</v>
      </c>
      <c r="AA3" s="121"/>
      <c r="AB3" s="121"/>
      <c r="AC3" s="121"/>
      <c r="AD3" s="121"/>
      <c r="AE3" s="121"/>
      <c r="AF3" s="121"/>
      <c r="AG3" s="121"/>
      <c r="AH3" s="121"/>
      <c r="AI3" s="121"/>
      <c r="AJ3" s="121"/>
      <c r="AK3" s="121"/>
      <c r="AL3" s="121"/>
      <c r="AM3" s="121"/>
    </row>
    <row r="4" spans="1:39" ht="18" customHeight="1">
      <c r="A4" s="21"/>
      <c r="B4" s="21"/>
      <c r="C4" s="21"/>
      <c r="D4" s="21"/>
      <c r="E4" s="21"/>
      <c r="F4" s="21"/>
      <c r="G4" s="21"/>
      <c r="H4" s="21"/>
      <c r="I4" s="21"/>
      <c r="J4" s="21"/>
      <c r="K4" s="21"/>
      <c r="L4" s="21"/>
      <c r="M4" s="21"/>
      <c r="N4" s="21"/>
      <c r="O4" s="21"/>
      <c r="P4" s="21"/>
      <c r="Q4" s="21"/>
      <c r="R4" s="21"/>
      <c r="S4" s="21"/>
      <c r="T4" s="21"/>
      <c r="U4" s="21"/>
      <c r="V4" s="21"/>
      <c r="W4" s="21"/>
      <c r="Z4" s="15" t="s">
        <v>89</v>
      </c>
      <c r="AA4" s="33" t="s">
        <v>89</v>
      </c>
      <c r="AB4" s="31" t="s">
        <v>89</v>
      </c>
      <c r="AC4" s="22"/>
      <c r="AD4" s="22"/>
      <c r="AE4" s="22"/>
      <c r="AF4" s="22"/>
      <c r="AG4" s="22"/>
      <c r="AH4" s="22"/>
      <c r="AI4" s="22"/>
      <c r="AJ4" s="22"/>
      <c r="AK4" s="22"/>
      <c r="AL4" s="22"/>
      <c r="AM4" s="22"/>
    </row>
    <row r="5" spans="1:39" s="24" customFormat="1" ht="18" customHeight="1" thickBot="1">
      <c r="A5" s="23"/>
      <c r="B5" s="23"/>
      <c r="C5" s="23"/>
      <c r="D5" s="23"/>
      <c r="E5" s="23"/>
      <c r="F5" s="23"/>
      <c r="G5" s="23"/>
      <c r="H5" s="23"/>
      <c r="I5" s="23"/>
      <c r="J5" s="23"/>
      <c r="K5" s="23"/>
      <c r="L5" s="23"/>
      <c r="M5" s="23"/>
      <c r="N5" s="23"/>
      <c r="O5" s="23"/>
      <c r="P5" s="23"/>
      <c r="Q5" s="23"/>
      <c r="R5" s="23"/>
      <c r="S5" s="23"/>
      <c r="T5" s="23"/>
      <c r="U5" s="23"/>
      <c r="V5" s="23"/>
      <c r="W5" s="23"/>
      <c r="Z5" s="25"/>
      <c r="AA5" s="26"/>
      <c r="AB5" s="26"/>
      <c r="AC5" s="26"/>
      <c r="AD5" s="26"/>
      <c r="AE5" s="26"/>
      <c r="AF5" s="26"/>
      <c r="AG5" s="26"/>
      <c r="AH5" s="175" t="s">
        <v>0</v>
      </c>
      <c r="AI5" s="175"/>
      <c r="AJ5" s="175"/>
      <c r="AK5" s="175"/>
      <c r="AL5" s="175"/>
      <c r="AM5" s="175"/>
    </row>
    <row r="6" spans="1:49" ht="18" customHeight="1">
      <c r="A6" s="159" t="s">
        <v>85</v>
      </c>
      <c r="B6" s="159"/>
      <c r="C6" s="159"/>
      <c r="D6" s="159"/>
      <c r="E6" s="159"/>
      <c r="F6" s="159"/>
      <c r="G6" s="159"/>
      <c r="H6" s="159"/>
      <c r="I6" s="159"/>
      <c r="J6" s="159"/>
      <c r="K6" s="159"/>
      <c r="L6" s="159"/>
      <c r="M6" s="159"/>
      <c r="N6" s="159"/>
      <c r="O6" s="159"/>
      <c r="P6" s="159"/>
      <c r="Q6" s="159"/>
      <c r="R6" s="159"/>
      <c r="S6" s="159"/>
      <c r="T6" s="159"/>
      <c r="U6" s="159"/>
      <c r="V6" s="159"/>
      <c r="W6" s="159"/>
      <c r="X6" s="159"/>
      <c r="Z6" s="138" t="s">
        <v>2</v>
      </c>
      <c r="AA6" s="128" t="s">
        <v>69</v>
      </c>
      <c r="AB6" s="130"/>
      <c r="AC6" s="176" t="s">
        <v>70</v>
      </c>
      <c r="AD6" s="176"/>
      <c r="AE6" s="176"/>
      <c r="AF6" s="176"/>
      <c r="AG6" s="176" t="s">
        <v>9</v>
      </c>
      <c r="AH6" s="176"/>
      <c r="AI6" s="128" t="s">
        <v>10</v>
      </c>
      <c r="AJ6" s="129"/>
      <c r="AK6" s="130"/>
      <c r="AL6" s="128" t="s">
        <v>11</v>
      </c>
      <c r="AM6" s="129"/>
      <c r="AN6" s="28"/>
      <c r="AO6" s="28"/>
      <c r="AP6" s="28"/>
      <c r="AQ6" s="28"/>
      <c r="AR6" s="28"/>
      <c r="AS6" s="28"/>
      <c r="AT6" s="28"/>
      <c r="AU6" s="28"/>
      <c r="AV6" s="28"/>
      <c r="AW6" s="28"/>
    </row>
    <row r="7" spans="1:42" ht="18" customHeight="1">
      <c r="A7" s="29"/>
      <c r="B7" s="29"/>
      <c r="C7" s="29"/>
      <c r="D7" s="29"/>
      <c r="E7" s="29"/>
      <c r="F7" s="29"/>
      <c r="G7" s="29"/>
      <c r="H7" s="29"/>
      <c r="I7" s="29"/>
      <c r="J7" s="29"/>
      <c r="K7" s="29"/>
      <c r="L7" s="29"/>
      <c r="M7" s="29"/>
      <c r="N7" s="29"/>
      <c r="O7" s="29"/>
      <c r="P7" s="29"/>
      <c r="Q7" s="29"/>
      <c r="R7" s="29"/>
      <c r="S7" s="29"/>
      <c r="T7" s="29"/>
      <c r="U7" s="29"/>
      <c r="V7" s="29"/>
      <c r="W7" s="29"/>
      <c r="Z7" s="142"/>
      <c r="AA7" s="1" t="s">
        <v>4</v>
      </c>
      <c r="AB7" s="1" t="s">
        <v>6</v>
      </c>
      <c r="AC7" s="144" t="s">
        <v>3</v>
      </c>
      <c r="AD7" s="146"/>
      <c r="AE7" s="144" t="s">
        <v>5</v>
      </c>
      <c r="AF7" s="146"/>
      <c r="AG7" s="1" t="s">
        <v>4</v>
      </c>
      <c r="AH7" s="1" t="s">
        <v>6</v>
      </c>
      <c r="AI7" s="1" t="s">
        <v>4</v>
      </c>
      <c r="AJ7" s="144" t="s">
        <v>6</v>
      </c>
      <c r="AK7" s="146"/>
      <c r="AL7" s="1" t="s">
        <v>4</v>
      </c>
      <c r="AM7" s="2" t="s">
        <v>6</v>
      </c>
      <c r="AN7" s="28"/>
      <c r="AO7" s="28"/>
      <c r="AP7" s="28"/>
    </row>
    <row r="8" spans="1:39" s="24" customFormat="1" ht="18" customHeight="1">
      <c r="A8" s="121" t="s">
        <v>90</v>
      </c>
      <c r="B8" s="121"/>
      <c r="C8" s="121"/>
      <c r="D8" s="121"/>
      <c r="E8" s="121"/>
      <c r="F8" s="121"/>
      <c r="G8" s="121"/>
      <c r="H8" s="121"/>
      <c r="I8" s="121"/>
      <c r="J8" s="121"/>
      <c r="K8" s="121"/>
      <c r="L8" s="121"/>
      <c r="M8" s="121"/>
      <c r="N8" s="121"/>
      <c r="O8" s="121"/>
      <c r="P8" s="121"/>
      <c r="Q8" s="121"/>
      <c r="R8" s="121"/>
      <c r="S8" s="121"/>
      <c r="T8" s="121"/>
      <c r="U8" s="121"/>
      <c r="V8" s="121"/>
      <c r="W8" s="121"/>
      <c r="X8" s="121"/>
      <c r="Z8" s="13" t="s">
        <v>80</v>
      </c>
      <c r="AA8" s="31">
        <v>1484324</v>
      </c>
      <c r="AB8" s="31">
        <v>7181561</v>
      </c>
      <c r="AC8" s="131">
        <v>188944</v>
      </c>
      <c r="AD8" s="131"/>
      <c r="AE8" s="131">
        <v>939411</v>
      </c>
      <c r="AF8" s="131"/>
      <c r="AG8" s="31">
        <v>102235</v>
      </c>
      <c r="AH8" s="31">
        <v>309218</v>
      </c>
      <c r="AI8" s="31">
        <v>641130</v>
      </c>
      <c r="AJ8" s="131">
        <v>2230900</v>
      </c>
      <c r="AK8" s="131"/>
      <c r="AL8" s="31">
        <v>254562</v>
      </c>
      <c r="AM8" s="31">
        <v>1298584</v>
      </c>
    </row>
    <row r="9" spans="1:39" s="24" customFormat="1" ht="18" customHeight="1">
      <c r="A9" s="20"/>
      <c r="B9" s="20"/>
      <c r="C9" s="20"/>
      <c r="D9" s="20"/>
      <c r="E9" s="20"/>
      <c r="F9" s="20"/>
      <c r="G9" s="20"/>
      <c r="H9" s="20"/>
      <c r="I9" s="20"/>
      <c r="J9" s="20"/>
      <c r="K9" s="20"/>
      <c r="L9" s="20"/>
      <c r="M9" s="20"/>
      <c r="N9" s="20"/>
      <c r="O9" s="20"/>
      <c r="P9" s="20"/>
      <c r="Q9" s="20"/>
      <c r="R9" s="20"/>
      <c r="S9" s="20"/>
      <c r="T9" s="20"/>
      <c r="U9" s="20"/>
      <c r="V9" s="20"/>
      <c r="W9" s="20"/>
      <c r="X9" s="20"/>
      <c r="Z9" s="12" t="s">
        <v>79</v>
      </c>
      <c r="AA9" s="31">
        <v>1197924</v>
      </c>
      <c r="AB9" s="31">
        <v>7720630</v>
      </c>
      <c r="AC9" s="132">
        <v>121427</v>
      </c>
      <c r="AD9" s="132"/>
      <c r="AE9" s="132">
        <v>818525</v>
      </c>
      <c r="AF9" s="132"/>
      <c r="AG9" s="31">
        <v>102323</v>
      </c>
      <c r="AH9" s="31">
        <v>451082</v>
      </c>
      <c r="AI9" s="31">
        <v>360865</v>
      </c>
      <c r="AJ9" s="132">
        <v>1916186</v>
      </c>
      <c r="AK9" s="132"/>
      <c r="AL9" s="31">
        <v>148080</v>
      </c>
      <c r="AM9" s="31">
        <v>1133283</v>
      </c>
    </row>
    <row r="10" spans="1:39" s="24" customFormat="1" ht="18" customHeight="1" thickBot="1">
      <c r="A10" s="25"/>
      <c r="B10" s="25"/>
      <c r="C10" s="25"/>
      <c r="D10" s="25"/>
      <c r="E10" s="25"/>
      <c r="F10" s="25"/>
      <c r="G10" s="25"/>
      <c r="H10" s="25"/>
      <c r="I10" s="25"/>
      <c r="J10" s="25"/>
      <c r="K10" s="25"/>
      <c r="L10" s="25"/>
      <c r="M10" s="25"/>
      <c r="N10" s="25"/>
      <c r="O10" s="25"/>
      <c r="P10" s="25"/>
      <c r="Q10" s="50" t="s">
        <v>88</v>
      </c>
      <c r="R10" s="50"/>
      <c r="S10" s="50"/>
      <c r="T10" s="50"/>
      <c r="U10" s="50"/>
      <c r="V10" s="50"/>
      <c r="W10" s="50"/>
      <c r="X10" s="42" t="s">
        <v>0</v>
      </c>
      <c r="Z10" s="12" t="s">
        <v>77</v>
      </c>
      <c r="AA10" s="31">
        <v>1313552</v>
      </c>
      <c r="AB10" s="31">
        <v>8998855</v>
      </c>
      <c r="AC10" s="124">
        <v>204619</v>
      </c>
      <c r="AD10" s="124"/>
      <c r="AE10" s="124">
        <v>1431983</v>
      </c>
      <c r="AF10" s="124"/>
      <c r="AG10" s="31">
        <v>138668</v>
      </c>
      <c r="AH10" s="31">
        <v>659999</v>
      </c>
      <c r="AI10" s="31">
        <v>255067</v>
      </c>
      <c r="AJ10" s="124">
        <v>1057203</v>
      </c>
      <c r="AK10" s="124"/>
      <c r="AL10" s="31">
        <v>155998</v>
      </c>
      <c r="AM10" s="31">
        <v>965663</v>
      </c>
    </row>
    <row r="11" spans="1:39" s="24" customFormat="1" ht="18" customHeight="1">
      <c r="A11" s="138" t="s">
        <v>2</v>
      </c>
      <c r="B11" s="127" t="s">
        <v>86</v>
      </c>
      <c r="C11" s="127"/>
      <c r="D11" s="127"/>
      <c r="E11" s="156" t="s">
        <v>65</v>
      </c>
      <c r="F11" s="157"/>
      <c r="G11" s="157"/>
      <c r="H11" s="158"/>
      <c r="I11" s="157" t="s">
        <v>66</v>
      </c>
      <c r="J11" s="157"/>
      <c r="K11" s="157"/>
      <c r="L11" s="158"/>
      <c r="M11" s="128" t="s">
        <v>7</v>
      </c>
      <c r="N11" s="129"/>
      <c r="O11" s="129"/>
      <c r="P11" s="130"/>
      <c r="Q11" s="156" t="s">
        <v>8</v>
      </c>
      <c r="R11" s="157"/>
      <c r="S11" s="157"/>
      <c r="T11" s="158"/>
      <c r="U11" s="128" t="s">
        <v>87</v>
      </c>
      <c r="V11" s="129"/>
      <c r="W11" s="129"/>
      <c r="X11" s="129"/>
      <c r="Z11" s="12" t="s">
        <v>76</v>
      </c>
      <c r="AA11" s="31">
        <v>1366371</v>
      </c>
      <c r="AB11" s="31">
        <v>9620089</v>
      </c>
      <c r="AC11" s="124">
        <v>228071</v>
      </c>
      <c r="AD11" s="124"/>
      <c r="AE11" s="124">
        <v>1649827</v>
      </c>
      <c r="AF11" s="124"/>
      <c r="AG11" s="31">
        <v>137715</v>
      </c>
      <c r="AH11" s="31">
        <v>516688</v>
      </c>
      <c r="AI11" s="31">
        <v>270472</v>
      </c>
      <c r="AJ11" s="124">
        <v>1159676</v>
      </c>
      <c r="AK11" s="124"/>
      <c r="AL11" s="31">
        <v>299077</v>
      </c>
      <c r="AM11" s="31">
        <v>2181647</v>
      </c>
    </row>
    <row r="12" spans="1:39" s="24" customFormat="1" ht="18" customHeight="1">
      <c r="A12" s="142"/>
      <c r="B12" s="133" t="s">
        <v>4</v>
      </c>
      <c r="C12" s="133"/>
      <c r="D12" s="1" t="s">
        <v>6</v>
      </c>
      <c r="E12" s="133" t="s">
        <v>4</v>
      </c>
      <c r="F12" s="133"/>
      <c r="G12" s="133" t="s">
        <v>5</v>
      </c>
      <c r="H12" s="133"/>
      <c r="I12" s="133" t="s">
        <v>4</v>
      </c>
      <c r="J12" s="133"/>
      <c r="K12" s="144" t="s">
        <v>6</v>
      </c>
      <c r="L12" s="146"/>
      <c r="M12" s="133" t="s">
        <v>4</v>
      </c>
      <c r="N12" s="133"/>
      <c r="O12" s="133" t="s">
        <v>6</v>
      </c>
      <c r="P12" s="133"/>
      <c r="Q12" s="133" t="s">
        <v>4</v>
      </c>
      <c r="R12" s="133"/>
      <c r="S12" s="144" t="s">
        <v>6</v>
      </c>
      <c r="T12" s="146"/>
      <c r="U12" s="133" t="s">
        <v>4</v>
      </c>
      <c r="V12" s="133"/>
      <c r="W12" s="144" t="s">
        <v>6</v>
      </c>
      <c r="X12" s="145"/>
      <c r="Z12" s="51" t="s">
        <v>102</v>
      </c>
      <c r="AA12" s="52">
        <f>SUM(AA14:AA17,AA19:AA22,AA24:AA27)</f>
        <v>1173468</v>
      </c>
      <c r="AB12" s="52">
        <f>SUM(AB14:AB17,AB19:AB22,AB24:AB27)</f>
        <v>8562371</v>
      </c>
      <c r="AC12" s="126">
        <f>SUM(AC14:AD17,AC19:AD22,AC24:AD27)</f>
        <v>199431</v>
      </c>
      <c r="AD12" s="126"/>
      <c r="AE12" s="126">
        <f>SUM(AE14:AF17,AE19:AF22,AE24:AF27)</f>
        <v>1502847</v>
      </c>
      <c r="AF12" s="126"/>
      <c r="AG12" s="52">
        <f>SUM(AG14:AG17,AG19:AG22,AG24:AG27)</f>
        <v>103164</v>
      </c>
      <c r="AH12" s="52">
        <f>SUM(AH14:AH17,AH19:AH22,AH24:AH27)</f>
        <v>436239</v>
      </c>
      <c r="AI12" s="52">
        <f>SUM(AI14:AI17,AI19:AI22,AI24:AI27)</f>
        <v>196664</v>
      </c>
      <c r="AJ12" s="126">
        <f>SUM(AJ14:AK17,AJ19:AK22,AJ24:AK27)</f>
        <v>880633</v>
      </c>
      <c r="AK12" s="126"/>
      <c r="AL12" s="52">
        <f>SUM(AL14:AL17,AL19:AL22,AL24:AL27)</f>
        <v>176193</v>
      </c>
      <c r="AM12" s="52">
        <f>SUM(AM14:AM17,AM19:AM22,AM24:AM27)</f>
        <v>1077465</v>
      </c>
    </row>
    <row r="13" spans="1:39" s="24" customFormat="1" ht="18" customHeight="1">
      <c r="A13" s="13" t="s">
        <v>80</v>
      </c>
      <c r="B13" s="134">
        <f>SUM(E13,I13,M13,Q13,U13)</f>
        <v>3182086</v>
      </c>
      <c r="C13" s="132"/>
      <c r="D13" s="31">
        <f>SUM(G13,K13,O13,S13,W13)</f>
        <v>15279369</v>
      </c>
      <c r="E13" s="131">
        <v>23181</v>
      </c>
      <c r="F13" s="131"/>
      <c r="G13" s="131">
        <v>128121</v>
      </c>
      <c r="H13" s="131"/>
      <c r="I13" s="131">
        <v>25676</v>
      </c>
      <c r="J13" s="131"/>
      <c r="K13" s="131">
        <v>134513</v>
      </c>
      <c r="L13" s="131"/>
      <c r="M13" s="131">
        <v>122197</v>
      </c>
      <c r="N13" s="131"/>
      <c r="O13" s="131">
        <v>728525</v>
      </c>
      <c r="P13" s="131"/>
      <c r="Q13" s="131">
        <v>1079222</v>
      </c>
      <c r="R13" s="131"/>
      <c r="S13" s="131">
        <v>5364415</v>
      </c>
      <c r="T13" s="131"/>
      <c r="U13" s="131">
        <v>1931810</v>
      </c>
      <c r="V13" s="131"/>
      <c r="W13" s="131">
        <v>8923795</v>
      </c>
      <c r="X13" s="131"/>
      <c r="Z13" s="35"/>
      <c r="AA13" s="31"/>
      <c r="AB13" s="31"/>
      <c r="AC13" s="124"/>
      <c r="AD13" s="124"/>
      <c r="AE13" s="124"/>
      <c r="AF13" s="124"/>
      <c r="AG13" s="31"/>
      <c r="AH13" s="31"/>
      <c r="AI13" s="31"/>
      <c r="AJ13" s="124"/>
      <c r="AK13" s="124"/>
      <c r="AL13" s="31"/>
      <c r="AM13" s="31"/>
    </row>
    <row r="14" spans="1:39" s="24" customFormat="1" ht="18" customHeight="1">
      <c r="A14" s="12" t="s">
        <v>79</v>
      </c>
      <c r="B14" s="134">
        <f>SUM(E14,I14,M14,Q14,U14)</f>
        <v>2273674</v>
      </c>
      <c r="C14" s="132"/>
      <c r="D14" s="31">
        <f>SUM(G14,K14,O14,S14,W14)</f>
        <v>15161425</v>
      </c>
      <c r="E14" s="132">
        <v>41744</v>
      </c>
      <c r="F14" s="132"/>
      <c r="G14" s="132">
        <v>291076</v>
      </c>
      <c r="H14" s="132"/>
      <c r="I14" s="132">
        <v>58960</v>
      </c>
      <c r="J14" s="132"/>
      <c r="K14" s="132">
        <v>662014</v>
      </c>
      <c r="L14" s="132"/>
      <c r="M14" s="132">
        <v>104235</v>
      </c>
      <c r="N14" s="132"/>
      <c r="O14" s="132">
        <v>866679</v>
      </c>
      <c r="P14" s="132"/>
      <c r="Q14" s="132">
        <v>629114</v>
      </c>
      <c r="R14" s="132"/>
      <c r="S14" s="132">
        <v>4489184</v>
      </c>
      <c r="T14" s="132"/>
      <c r="U14" s="132">
        <v>1439621</v>
      </c>
      <c r="V14" s="132"/>
      <c r="W14" s="132">
        <v>8852472</v>
      </c>
      <c r="X14" s="132"/>
      <c r="Z14" s="7" t="s">
        <v>81</v>
      </c>
      <c r="AA14" s="31">
        <v>83896</v>
      </c>
      <c r="AB14" s="31">
        <v>617229</v>
      </c>
      <c r="AC14" s="124">
        <v>14246</v>
      </c>
      <c r="AD14" s="124"/>
      <c r="AE14" s="124">
        <v>123962</v>
      </c>
      <c r="AF14" s="124"/>
      <c r="AG14" s="31">
        <v>2944</v>
      </c>
      <c r="AH14" s="31">
        <v>12480</v>
      </c>
      <c r="AI14" s="31">
        <v>16033</v>
      </c>
      <c r="AJ14" s="124">
        <v>48185</v>
      </c>
      <c r="AK14" s="124"/>
      <c r="AL14" s="31">
        <v>8104</v>
      </c>
      <c r="AM14" s="31">
        <v>54462</v>
      </c>
    </row>
    <row r="15" spans="1:39" s="24" customFormat="1" ht="18" customHeight="1">
      <c r="A15" s="12" t="s">
        <v>77</v>
      </c>
      <c r="B15" s="134">
        <f>SUM(E15,I15,M15,Q15,U15)</f>
        <v>2424761</v>
      </c>
      <c r="C15" s="132"/>
      <c r="D15" s="31">
        <f>SUM(G15,K15,O15,S15,W15)</f>
        <v>16282527</v>
      </c>
      <c r="E15" s="124">
        <v>19989</v>
      </c>
      <c r="F15" s="124"/>
      <c r="G15" s="132">
        <v>162348</v>
      </c>
      <c r="H15" s="132"/>
      <c r="I15" s="132">
        <v>27309</v>
      </c>
      <c r="J15" s="132"/>
      <c r="K15" s="132">
        <v>215682</v>
      </c>
      <c r="L15" s="132"/>
      <c r="M15" s="132">
        <v>122622</v>
      </c>
      <c r="N15" s="132"/>
      <c r="O15" s="132">
        <v>1089604</v>
      </c>
      <c r="P15" s="132"/>
      <c r="Q15" s="132">
        <v>586752</v>
      </c>
      <c r="R15" s="132"/>
      <c r="S15" s="132">
        <v>3991250</v>
      </c>
      <c r="T15" s="132"/>
      <c r="U15" s="132">
        <v>1668089</v>
      </c>
      <c r="V15" s="132"/>
      <c r="W15" s="132">
        <v>10823643</v>
      </c>
      <c r="X15" s="132"/>
      <c r="Z15" s="6" t="s">
        <v>35</v>
      </c>
      <c r="AA15" s="31">
        <v>53914</v>
      </c>
      <c r="AB15" s="31">
        <v>383635</v>
      </c>
      <c r="AC15" s="124">
        <v>8374</v>
      </c>
      <c r="AD15" s="124"/>
      <c r="AE15" s="124">
        <v>58963</v>
      </c>
      <c r="AF15" s="124"/>
      <c r="AG15" s="31">
        <v>2163</v>
      </c>
      <c r="AH15" s="31">
        <v>6042</v>
      </c>
      <c r="AI15" s="31">
        <v>8122</v>
      </c>
      <c r="AJ15" s="124">
        <v>30409</v>
      </c>
      <c r="AK15" s="124"/>
      <c r="AL15" s="31">
        <v>14906</v>
      </c>
      <c r="AM15" s="31">
        <v>112735</v>
      </c>
    </row>
    <row r="16" spans="1:39" s="24" customFormat="1" ht="18" customHeight="1">
      <c r="A16" s="12" t="s">
        <v>76</v>
      </c>
      <c r="B16" s="134">
        <f>SUM(E16,I16,M16,Q16,U16)</f>
        <v>2643415</v>
      </c>
      <c r="C16" s="132"/>
      <c r="D16" s="31">
        <f>SUM(G16,K16,O16,S16,W16)</f>
        <v>17982700</v>
      </c>
      <c r="E16" s="124">
        <v>35211</v>
      </c>
      <c r="F16" s="124"/>
      <c r="G16" s="132">
        <v>267009</v>
      </c>
      <c r="H16" s="132"/>
      <c r="I16" s="132">
        <v>39203</v>
      </c>
      <c r="J16" s="132"/>
      <c r="K16" s="132">
        <v>332432</v>
      </c>
      <c r="L16" s="132"/>
      <c r="M16" s="132">
        <v>123047</v>
      </c>
      <c r="N16" s="132"/>
      <c r="O16" s="132">
        <v>1059745</v>
      </c>
      <c r="P16" s="132"/>
      <c r="Q16" s="132">
        <v>747100</v>
      </c>
      <c r="R16" s="132"/>
      <c r="S16" s="132">
        <v>5269376</v>
      </c>
      <c r="T16" s="132"/>
      <c r="U16" s="132">
        <v>1698854</v>
      </c>
      <c r="V16" s="132"/>
      <c r="W16" s="132">
        <v>11054138</v>
      </c>
      <c r="X16" s="132"/>
      <c r="Z16" s="6" t="s">
        <v>36</v>
      </c>
      <c r="AA16" s="31">
        <v>105234</v>
      </c>
      <c r="AB16" s="31">
        <v>775539</v>
      </c>
      <c r="AC16" s="124">
        <v>13842</v>
      </c>
      <c r="AD16" s="124"/>
      <c r="AE16" s="124">
        <v>101629</v>
      </c>
      <c r="AF16" s="124"/>
      <c r="AG16" s="31">
        <v>7147</v>
      </c>
      <c r="AH16" s="31">
        <v>25974</v>
      </c>
      <c r="AI16" s="31">
        <v>16728</v>
      </c>
      <c r="AJ16" s="124">
        <v>68768</v>
      </c>
      <c r="AK16" s="124"/>
      <c r="AL16" s="31">
        <v>11927</v>
      </c>
      <c r="AM16" s="31">
        <v>67659</v>
      </c>
    </row>
    <row r="17" spans="1:39" s="24" customFormat="1" ht="18" customHeight="1">
      <c r="A17" s="51" t="s">
        <v>91</v>
      </c>
      <c r="B17" s="135">
        <f>SUM(E17,I17,M17,Q17,U17)</f>
        <v>2282575</v>
      </c>
      <c r="C17" s="136"/>
      <c r="D17" s="52">
        <f>SUM(G17,K17,O17,S17,W17)</f>
        <v>16877373</v>
      </c>
      <c r="E17" s="126">
        <f>SUM(E19:F22,E24:F27,E29:F32)</f>
        <v>42676</v>
      </c>
      <c r="F17" s="126"/>
      <c r="G17" s="136">
        <f>SUM(G19:H22,G24:H27,G29:H32)</f>
        <v>541777</v>
      </c>
      <c r="H17" s="136"/>
      <c r="I17" s="136">
        <f>SUM(I19:J22,I24:J27,I29:J32)</f>
        <v>31686</v>
      </c>
      <c r="J17" s="136"/>
      <c r="K17" s="136">
        <f>SUM(K19:L22,K24:L27,K29:L32)</f>
        <v>250303</v>
      </c>
      <c r="L17" s="136"/>
      <c r="M17" s="136">
        <f>SUM(M19:N22,M24:N27,M29:N32)</f>
        <v>174600</v>
      </c>
      <c r="N17" s="136"/>
      <c r="O17" s="136">
        <f>SUM(O19:P22,O24:P27,O29:P32)</f>
        <v>1784334</v>
      </c>
      <c r="P17" s="136"/>
      <c r="Q17" s="136">
        <f>SUM(Q19:R22,Q24:R27,Q29:R32)</f>
        <v>558242</v>
      </c>
      <c r="R17" s="136"/>
      <c r="S17" s="136">
        <f>SUM(S19:T22,S24:T27,S29:T32)</f>
        <v>3970478</v>
      </c>
      <c r="T17" s="136"/>
      <c r="U17" s="136">
        <f>SUM(U19:V22,U24:V27,U29:V32)</f>
        <v>1475371</v>
      </c>
      <c r="V17" s="136"/>
      <c r="W17" s="136">
        <f>SUM(W19:X22,W24:X27,W29:X32)</f>
        <v>10330481</v>
      </c>
      <c r="X17" s="136"/>
      <c r="Z17" s="6" t="s">
        <v>37</v>
      </c>
      <c r="AA17" s="31">
        <v>120588</v>
      </c>
      <c r="AB17" s="31">
        <v>856755</v>
      </c>
      <c r="AC17" s="124">
        <v>19539</v>
      </c>
      <c r="AD17" s="124"/>
      <c r="AE17" s="124">
        <v>145540</v>
      </c>
      <c r="AF17" s="124"/>
      <c r="AG17" s="31">
        <v>10765</v>
      </c>
      <c r="AH17" s="31">
        <v>46790</v>
      </c>
      <c r="AI17" s="31">
        <v>18820</v>
      </c>
      <c r="AJ17" s="124">
        <v>83752</v>
      </c>
      <c r="AK17" s="124"/>
      <c r="AL17" s="31">
        <v>20114</v>
      </c>
      <c r="AM17" s="31">
        <v>116856</v>
      </c>
    </row>
    <row r="18" spans="1:39" s="24" customFormat="1" ht="18" customHeight="1">
      <c r="A18" s="35"/>
      <c r="B18" s="134"/>
      <c r="C18" s="132"/>
      <c r="D18" s="31"/>
      <c r="E18" s="124"/>
      <c r="F18" s="124"/>
      <c r="G18" s="132"/>
      <c r="H18" s="132"/>
      <c r="I18" s="132"/>
      <c r="J18" s="132"/>
      <c r="K18" s="132"/>
      <c r="L18" s="132"/>
      <c r="M18" s="132"/>
      <c r="N18" s="132"/>
      <c r="O18" s="132"/>
      <c r="P18" s="132"/>
      <c r="Q18" s="132"/>
      <c r="R18" s="132"/>
      <c r="S18" s="132"/>
      <c r="T18" s="132"/>
      <c r="U18" s="132"/>
      <c r="V18" s="132"/>
      <c r="W18" s="132"/>
      <c r="X18" s="132"/>
      <c r="Z18" s="35"/>
      <c r="AA18" s="31"/>
      <c r="AB18" s="31"/>
      <c r="AC18" s="124"/>
      <c r="AD18" s="124"/>
      <c r="AE18" s="124"/>
      <c r="AF18" s="124"/>
      <c r="AG18" s="31"/>
      <c r="AH18" s="31"/>
      <c r="AI18" s="31"/>
      <c r="AJ18" s="124"/>
      <c r="AK18" s="124"/>
      <c r="AL18" s="31"/>
      <c r="AM18" s="31"/>
    </row>
    <row r="19" spans="1:39" s="24" customFormat="1" ht="18" customHeight="1">
      <c r="A19" s="7" t="s">
        <v>81</v>
      </c>
      <c r="B19" s="134">
        <f>SUM(E19,I19,M19,Q19,U19)</f>
        <v>144351</v>
      </c>
      <c r="C19" s="132"/>
      <c r="D19" s="31">
        <f>SUM(G19,K19,O19,S19,W19)</f>
        <v>1032239</v>
      </c>
      <c r="E19" s="124">
        <v>407</v>
      </c>
      <c r="F19" s="124"/>
      <c r="G19" s="132">
        <v>3205</v>
      </c>
      <c r="H19" s="132"/>
      <c r="I19" s="132">
        <v>11748</v>
      </c>
      <c r="J19" s="132"/>
      <c r="K19" s="132">
        <v>86157</v>
      </c>
      <c r="L19" s="132"/>
      <c r="M19" s="132">
        <v>5217</v>
      </c>
      <c r="N19" s="132"/>
      <c r="O19" s="132">
        <v>29567</v>
      </c>
      <c r="P19" s="132"/>
      <c r="Q19" s="132">
        <v>43274</v>
      </c>
      <c r="R19" s="132"/>
      <c r="S19" s="132">
        <v>338705</v>
      </c>
      <c r="T19" s="132"/>
      <c r="U19" s="132">
        <v>83705</v>
      </c>
      <c r="V19" s="132"/>
      <c r="W19" s="132">
        <v>574605</v>
      </c>
      <c r="X19" s="132"/>
      <c r="Z19" s="6" t="s">
        <v>38</v>
      </c>
      <c r="AA19" s="31">
        <v>108547</v>
      </c>
      <c r="AB19" s="31">
        <v>737090</v>
      </c>
      <c r="AC19" s="124">
        <v>25691</v>
      </c>
      <c r="AD19" s="124"/>
      <c r="AE19" s="124">
        <v>196868</v>
      </c>
      <c r="AF19" s="124"/>
      <c r="AG19" s="31">
        <v>10386</v>
      </c>
      <c r="AH19" s="31">
        <v>48425</v>
      </c>
      <c r="AI19" s="31">
        <v>13138</v>
      </c>
      <c r="AJ19" s="124">
        <v>77695</v>
      </c>
      <c r="AK19" s="124"/>
      <c r="AL19" s="31">
        <v>45234</v>
      </c>
      <c r="AM19" s="31">
        <v>113717</v>
      </c>
    </row>
    <row r="20" spans="1:39" s="24" customFormat="1" ht="18" customHeight="1">
      <c r="A20" s="6" t="s">
        <v>35</v>
      </c>
      <c r="B20" s="134">
        <f>SUM(E20,I20,M20,Q20,U20)</f>
        <v>118331</v>
      </c>
      <c r="C20" s="132"/>
      <c r="D20" s="31">
        <f>SUM(G20,K20,O20,S20,W20)</f>
        <v>972674</v>
      </c>
      <c r="E20" s="124">
        <v>14635</v>
      </c>
      <c r="F20" s="124"/>
      <c r="G20" s="132">
        <v>250520</v>
      </c>
      <c r="H20" s="132"/>
      <c r="I20" s="132">
        <v>156</v>
      </c>
      <c r="J20" s="132"/>
      <c r="K20" s="132">
        <v>2200</v>
      </c>
      <c r="L20" s="132"/>
      <c r="M20" s="132">
        <v>7921</v>
      </c>
      <c r="N20" s="132"/>
      <c r="O20" s="132">
        <v>69350</v>
      </c>
      <c r="P20" s="132"/>
      <c r="Q20" s="132">
        <v>23212</v>
      </c>
      <c r="R20" s="132"/>
      <c r="S20" s="132">
        <v>137506</v>
      </c>
      <c r="T20" s="132"/>
      <c r="U20" s="132">
        <v>72407</v>
      </c>
      <c r="V20" s="132"/>
      <c r="W20" s="132">
        <v>513098</v>
      </c>
      <c r="X20" s="132"/>
      <c r="Z20" s="6" t="s">
        <v>39</v>
      </c>
      <c r="AA20" s="31">
        <v>115495</v>
      </c>
      <c r="AB20" s="31">
        <v>836911</v>
      </c>
      <c r="AC20" s="124">
        <v>22482</v>
      </c>
      <c r="AD20" s="124"/>
      <c r="AE20" s="124">
        <v>175095</v>
      </c>
      <c r="AF20" s="124"/>
      <c r="AG20" s="31">
        <v>11833</v>
      </c>
      <c r="AH20" s="31">
        <v>49523</v>
      </c>
      <c r="AI20" s="31">
        <v>15360</v>
      </c>
      <c r="AJ20" s="124">
        <v>71507</v>
      </c>
      <c r="AK20" s="124"/>
      <c r="AL20" s="31">
        <v>4945</v>
      </c>
      <c r="AM20" s="31">
        <v>37677</v>
      </c>
    </row>
    <row r="21" spans="1:39" s="24" customFormat="1" ht="18" customHeight="1">
      <c r="A21" s="6" t="s">
        <v>36</v>
      </c>
      <c r="B21" s="134">
        <f>SUM(E21,I21,M21,Q21,U21)</f>
        <v>185465</v>
      </c>
      <c r="C21" s="132"/>
      <c r="D21" s="31">
        <f>SUM(G21,K21,O21,S21,W21)</f>
        <v>1340909</v>
      </c>
      <c r="E21" s="124">
        <v>2616</v>
      </c>
      <c r="F21" s="124"/>
      <c r="G21" s="132">
        <v>26245</v>
      </c>
      <c r="H21" s="132"/>
      <c r="I21" s="132">
        <v>2515</v>
      </c>
      <c r="J21" s="132"/>
      <c r="K21" s="132">
        <v>9374</v>
      </c>
      <c r="L21" s="132"/>
      <c r="M21" s="132">
        <v>6530</v>
      </c>
      <c r="N21" s="132"/>
      <c r="O21" s="132">
        <v>92206</v>
      </c>
      <c r="P21" s="132"/>
      <c r="Q21" s="132">
        <v>44039</v>
      </c>
      <c r="R21" s="132"/>
      <c r="S21" s="132">
        <v>306045</v>
      </c>
      <c r="T21" s="132"/>
      <c r="U21" s="132">
        <v>129765</v>
      </c>
      <c r="V21" s="132"/>
      <c r="W21" s="132">
        <v>907039</v>
      </c>
      <c r="X21" s="132"/>
      <c r="Z21" s="6" t="s">
        <v>40</v>
      </c>
      <c r="AA21" s="31">
        <v>122438</v>
      </c>
      <c r="AB21" s="31">
        <v>904426</v>
      </c>
      <c r="AC21" s="124">
        <v>16584</v>
      </c>
      <c r="AD21" s="124"/>
      <c r="AE21" s="124">
        <v>124628</v>
      </c>
      <c r="AF21" s="124"/>
      <c r="AG21" s="31">
        <v>13096</v>
      </c>
      <c r="AH21" s="31">
        <v>69757</v>
      </c>
      <c r="AI21" s="31">
        <v>18947</v>
      </c>
      <c r="AJ21" s="124">
        <v>102777</v>
      </c>
      <c r="AK21" s="124"/>
      <c r="AL21" s="31">
        <v>13477</v>
      </c>
      <c r="AM21" s="31">
        <v>105357</v>
      </c>
    </row>
    <row r="22" spans="1:39" s="24" customFormat="1" ht="18" customHeight="1">
      <c r="A22" s="6" t="s">
        <v>37</v>
      </c>
      <c r="B22" s="134">
        <f>SUM(E22,I22,M22,Q22,U22)</f>
        <v>210262</v>
      </c>
      <c r="C22" s="132"/>
      <c r="D22" s="31">
        <f>SUM(G22,K22,O22,S22,W22)</f>
        <v>1448004</v>
      </c>
      <c r="E22" s="124">
        <v>1036</v>
      </c>
      <c r="F22" s="124"/>
      <c r="G22" s="132">
        <v>13707</v>
      </c>
      <c r="H22" s="132"/>
      <c r="I22" s="125" t="s">
        <v>92</v>
      </c>
      <c r="J22" s="125"/>
      <c r="K22" s="125" t="s">
        <v>92</v>
      </c>
      <c r="L22" s="125"/>
      <c r="M22" s="132">
        <v>4650</v>
      </c>
      <c r="N22" s="132"/>
      <c r="O22" s="132">
        <v>24547</v>
      </c>
      <c r="P22" s="132"/>
      <c r="Q22" s="132">
        <v>39587</v>
      </c>
      <c r="R22" s="132"/>
      <c r="S22" s="132">
        <v>306897</v>
      </c>
      <c r="T22" s="132"/>
      <c r="U22" s="132">
        <v>164989</v>
      </c>
      <c r="V22" s="132"/>
      <c r="W22" s="132">
        <v>1102853</v>
      </c>
      <c r="X22" s="132"/>
      <c r="Z22" s="6" t="s">
        <v>41</v>
      </c>
      <c r="AA22" s="31">
        <v>105124</v>
      </c>
      <c r="AB22" s="31">
        <v>771663</v>
      </c>
      <c r="AC22" s="124">
        <v>18581</v>
      </c>
      <c r="AD22" s="124"/>
      <c r="AE22" s="124">
        <v>138724</v>
      </c>
      <c r="AF22" s="124"/>
      <c r="AG22" s="31">
        <v>10385</v>
      </c>
      <c r="AH22" s="31">
        <v>41422</v>
      </c>
      <c r="AI22" s="31">
        <v>14067</v>
      </c>
      <c r="AJ22" s="124">
        <v>64916</v>
      </c>
      <c r="AK22" s="124"/>
      <c r="AL22" s="31">
        <v>16830</v>
      </c>
      <c r="AM22" s="31">
        <v>132220</v>
      </c>
    </row>
    <row r="23" spans="1:39" s="24" customFormat="1" ht="18" customHeight="1">
      <c r="A23" s="35"/>
      <c r="B23" s="134"/>
      <c r="C23" s="132"/>
      <c r="D23" s="31"/>
      <c r="E23" s="124"/>
      <c r="F23" s="124"/>
      <c r="G23" s="132"/>
      <c r="H23" s="132"/>
      <c r="I23" s="132"/>
      <c r="J23" s="132"/>
      <c r="K23" s="132"/>
      <c r="L23" s="132"/>
      <c r="M23" s="132"/>
      <c r="N23" s="132"/>
      <c r="O23" s="132"/>
      <c r="P23" s="132"/>
      <c r="Q23" s="132"/>
      <c r="R23" s="132"/>
      <c r="S23" s="132"/>
      <c r="T23" s="132"/>
      <c r="U23" s="132"/>
      <c r="V23" s="132"/>
      <c r="W23" s="132"/>
      <c r="X23" s="132"/>
      <c r="Z23" s="35"/>
      <c r="AA23" s="31"/>
      <c r="AB23" s="31"/>
      <c r="AC23" s="124"/>
      <c r="AD23" s="124"/>
      <c r="AE23" s="124"/>
      <c r="AF23" s="124"/>
      <c r="AG23" s="31"/>
      <c r="AH23" s="31"/>
      <c r="AI23" s="31"/>
      <c r="AJ23" s="124"/>
      <c r="AK23" s="124"/>
      <c r="AL23" s="31"/>
      <c r="AM23" s="31"/>
    </row>
    <row r="24" spans="1:39" s="24" customFormat="1" ht="18" customHeight="1">
      <c r="A24" s="6" t="s">
        <v>38</v>
      </c>
      <c r="B24" s="134">
        <f>SUM(E24,I24,M24,Q24,U24)</f>
        <v>243901</v>
      </c>
      <c r="C24" s="132"/>
      <c r="D24" s="31">
        <f>SUM(G24,K24,O24,S24,W24)</f>
        <v>1563217</v>
      </c>
      <c r="E24" s="124">
        <v>4783</v>
      </c>
      <c r="F24" s="124"/>
      <c r="G24" s="132">
        <v>48156</v>
      </c>
      <c r="H24" s="132"/>
      <c r="I24" s="132">
        <v>1908</v>
      </c>
      <c r="J24" s="132"/>
      <c r="K24" s="132">
        <v>19310</v>
      </c>
      <c r="L24" s="132"/>
      <c r="M24" s="132">
        <v>16236</v>
      </c>
      <c r="N24" s="132"/>
      <c r="O24" s="132">
        <v>181805</v>
      </c>
      <c r="P24" s="132"/>
      <c r="Q24" s="132">
        <v>82501</v>
      </c>
      <c r="R24" s="132"/>
      <c r="S24" s="132">
        <v>340636</v>
      </c>
      <c r="T24" s="132"/>
      <c r="U24" s="132">
        <v>138473</v>
      </c>
      <c r="V24" s="132"/>
      <c r="W24" s="132">
        <v>973310</v>
      </c>
      <c r="X24" s="132"/>
      <c r="Z24" s="6" t="s">
        <v>42</v>
      </c>
      <c r="AA24" s="31">
        <v>80532</v>
      </c>
      <c r="AB24" s="31">
        <v>607056</v>
      </c>
      <c r="AC24" s="124">
        <v>16556</v>
      </c>
      <c r="AD24" s="124"/>
      <c r="AE24" s="124">
        <v>124298</v>
      </c>
      <c r="AF24" s="124"/>
      <c r="AG24" s="31">
        <v>15095</v>
      </c>
      <c r="AH24" s="31">
        <v>64773</v>
      </c>
      <c r="AI24" s="31">
        <v>20919</v>
      </c>
      <c r="AJ24" s="124">
        <v>93660</v>
      </c>
      <c r="AK24" s="124"/>
      <c r="AL24" s="31">
        <v>12855</v>
      </c>
      <c r="AM24" s="31">
        <v>124854</v>
      </c>
    </row>
    <row r="25" spans="1:39" s="24" customFormat="1" ht="18" customHeight="1">
      <c r="A25" s="6" t="s">
        <v>39</v>
      </c>
      <c r="B25" s="134">
        <f>SUM(E25,I25,M25,Q25,U25)</f>
        <v>189207</v>
      </c>
      <c r="C25" s="132"/>
      <c r="D25" s="31">
        <f>SUM(G25,K25,O25,S25,W25)</f>
        <v>1313283</v>
      </c>
      <c r="E25" s="125" t="s">
        <v>92</v>
      </c>
      <c r="F25" s="125"/>
      <c r="G25" s="125" t="s">
        <v>92</v>
      </c>
      <c r="H25" s="125"/>
      <c r="I25" s="132">
        <v>3323</v>
      </c>
      <c r="J25" s="132"/>
      <c r="K25" s="132">
        <v>15820</v>
      </c>
      <c r="L25" s="132"/>
      <c r="M25" s="132">
        <v>6425</v>
      </c>
      <c r="N25" s="132"/>
      <c r="O25" s="132">
        <v>40737</v>
      </c>
      <c r="P25" s="132"/>
      <c r="Q25" s="132">
        <v>34025</v>
      </c>
      <c r="R25" s="132"/>
      <c r="S25" s="132">
        <v>247937</v>
      </c>
      <c r="T25" s="132"/>
      <c r="U25" s="132">
        <v>145434</v>
      </c>
      <c r="V25" s="132"/>
      <c r="W25" s="132">
        <v>1008789</v>
      </c>
      <c r="X25" s="132"/>
      <c r="Z25" s="6" t="s">
        <v>43</v>
      </c>
      <c r="AA25" s="31">
        <v>86607</v>
      </c>
      <c r="AB25" s="31">
        <v>635604</v>
      </c>
      <c r="AC25" s="124">
        <v>13643</v>
      </c>
      <c r="AD25" s="124"/>
      <c r="AE25" s="124">
        <v>101693</v>
      </c>
      <c r="AF25" s="124"/>
      <c r="AG25" s="31">
        <v>6322</v>
      </c>
      <c r="AH25" s="31">
        <v>22309</v>
      </c>
      <c r="AI25" s="31">
        <v>14726</v>
      </c>
      <c r="AJ25" s="124">
        <v>77735</v>
      </c>
      <c r="AK25" s="124"/>
      <c r="AL25" s="31">
        <v>13539</v>
      </c>
      <c r="AM25" s="31">
        <v>108045</v>
      </c>
    </row>
    <row r="26" spans="1:39" s="24" customFormat="1" ht="18" customHeight="1">
      <c r="A26" s="6" t="s">
        <v>40</v>
      </c>
      <c r="B26" s="134">
        <f>SUM(E26,I26,M26,Q26,U26)</f>
        <v>230923</v>
      </c>
      <c r="C26" s="132"/>
      <c r="D26" s="31">
        <f>SUM(G26,K26,O26,S26,W26)</f>
        <v>1756635</v>
      </c>
      <c r="E26" s="124">
        <v>2887</v>
      </c>
      <c r="F26" s="124"/>
      <c r="G26" s="132">
        <v>22700</v>
      </c>
      <c r="H26" s="132"/>
      <c r="I26" s="132">
        <v>127</v>
      </c>
      <c r="J26" s="132"/>
      <c r="K26" s="132">
        <v>1620</v>
      </c>
      <c r="L26" s="132"/>
      <c r="M26" s="132">
        <v>25467</v>
      </c>
      <c r="N26" s="132"/>
      <c r="O26" s="132">
        <v>240051</v>
      </c>
      <c r="P26" s="132"/>
      <c r="Q26" s="132">
        <v>51422</v>
      </c>
      <c r="R26" s="132"/>
      <c r="S26" s="132">
        <v>427937</v>
      </c>
      <c r="T26" s="132"/>
      <c r="U26" s="132">
        <v>151020</v>
      </c>
      <c r="V26" s="132"/>
      <c r="W26" s="132">
        <v>1064327</v>
      </c>
      <c r="X26" s="132"/>
      <c r="Z26" s="6" t="s">
        <v>44</v>
      </c>
      <c r="AA26" s="31">
        <v>96375</v>
      </c>
      <c r="AB26" s="31">
        <v>716568</v>
      </c>
      <c r="AC26" s="124">
        <v>17513</v>
      </c>
      <c r="AD26" s="124"/>
      <c r="AE26" s="124">
        <v>118118</v>
      </c>
      <c r="AF26" s="124"/>
      <c r="AG26" s="31">
        <v>8007</v>
      </c>
      <c r="AH26" s="31">
        <v>30297</v>
      </c>
      <c r="AI26" s="31">
        <v>18611</v>
      </c>
      <c r="AJ26" s="124">
        <v>79034</v>
      </c>
      <c r="AK26" s="124"/>
      <c r="AL26" s="31">
        <v>8585</v>
      </c>
      <c r="AM26" s="31">
        <v>63269</v>
      </c>
    </row>
    <row r="27" spans="1:39" s="24" customFormat="1" ht="18" customHeight="1">
      <c r="A27" s="6" t="s">
        <v>41</v>
      </c>
      <c r="B27" s="134">
        <f>SUM(E27,I27,M27,Q27,U27)</f>
        <v>230221</v>
      </c>
      <c r="C27" s="132"/>
      <c r="D27" s="31">
        <f>SUM(G27,K27,O27,S27,W27)</f>
        <v>1830631</v>
      </c>
      <c r="E27" s="124">
        <v>1579</v>
      </c>
      <c r="F27" s="124"/>
      <c r="G27" s="132">
        <v>13490</v>
      </c>
      <c r="H27" s="132"/>
      <c r="I27" s="132">
        <v>336</v>
      </c>
      <c r="J27" s="132"/>
      <c r="K27" s="132">
        <v>5041</v>
      </c>
      <c r="L27" s="132"/>
      <c r="M27" s="132">
        <v>29555</v>
      </c>
      <c r="N27" s="132"/>
      <c r="O27" s="132">
        <v>346889</v>
      </c>
      <c r="P27" s="132"/>
      <c r="Q27" s="132">
        <v>64076</v>
      </c>
      <c r="R27" s="132"/>
      <c r="S27" s="132">
        <v>513981</v>
      </c>
      <c r="T27" s="132"/>
      <c r="U27" s="132">
        <v>134675</v>
      </c>
      <c r="V27" s="132"/>
      <c r="W27" s="132">
        <v>951230</v>
      </c>
      <c r="X27" s="132"/>
      <c r="Z27" s="6" t="s">
        <v>45</v>
      </c>
      <c r="AA27" s="31">
        <v>94718</v>
      </c>
      <c r="AB27" s="31">
        <v>719895</v>
      </c>
      <c r="AC27" s="124">
        <v>12380</v>
      </c>
      <c r="AD27" s="124"/>
      <c r="AE27" s="124">
        <v>93329</v>
      </c>
      <c r="AF27" s="124"/>
      <c r="AG27" s="31">
        <v>5021</v>
      </c>
      <c r="AH27" s="31">
        <v>18447</v>
      </c>
      <c r="AI27" s="31">
        <v>21193</v>
      </c>
      <c r="AJ27" s="124">
        <v>82195</v>
      </c>
      <c r="AK27" s="124"/>
      <c r="AL27" s="31">
        <v>5677</v>
      </c>
      <c r="AM27" s="31">
        <v>40614</v>
      </c>
    </row>
    <row r="28" spans="1:39" s="24" customFormat="1" ht="18" customHeight="1">
      <c r="A28" s="35"/>
      <c r="B28" s="134"/>
      <c r="C28" s="132"/>
      <c r="D28" s="31"/>
      <c r="E28" s="124"/>
      <c r="F28" s="124"/>
      <c r="G28" s="132"/>
      <c r="H28" s="132"/>
      <c r="I28" s="132"/>
      <c r="J28" s="132"/>
      <c r="K28" s="132"/>
      <c r="L28" s="132"/>
      <c r="M28" s="132"/>
      <c r="N28" s="132"/>
      <c r="O28" s="132"/>
      <c r="P28" s="132"/>
      <c r="Q28" s="132"/>
      <c r="R28" s="132"/>
      <c r="S28" s="132"/>
      <c r="T28" s="132"/>
      <c r="U28" s="132"/>
      <c r="V28" s="132"/>
      <c r="W28" s="132"/>
      <c r="X28" s="132"/>
      <c r="Z28" s="36"/>
      <c r="AA28" s="31"/>
      <c r="AB28" s="31"/>
      <c r="AC28" s="202"/>
      <c r="AD28" s="202"/>
      <c r="AE28" s="202"/>
      <c r="AF28" s="202"/>
      <c r="AG28" s="31"/>
      <c r="AH28" s="31"/>
      <c r="AI28" s="31"/>
      <c r="AJ28" s="202"/>
      <c r="AK28" s="202"/>
      <c r="AL28" s="31"/>
      <c r="AM28" s="31"/>
    </row>
    <row r="29" spans="1:39" s="24" customFormat="1" ht="18" customHeight="1">
      <c r="A29" s="6" t="s">
        <v>42</v>
      </c>
      <c r="B29" s="134">
        <f>SUM(E29,I29,M29,Q29,U29)</f>
        <v>206086</v>
      </c>
      <c r="C29" s="132"/>
      <c r="D29" s="31">
        <f>SUM(G29,K29,O29,S29,W29)</f>
        <v>1623488</v>
      </c>
      <c r="E29" s="124">
        <v>3263</v>
      </c>
      <c r="F29" s="124"/>
      <c r="G29" s="132">
        <v>40770</v>
      </c>
      <c r="H29" s="132"/>
      <c r="I29" s="132">
        <v>1904</v>
      </c>
      <c r="J29" s="132"/>
      <c r="K29" s="132">
        <v>17846</v>
      </c>
      <c r="L29" s="132"/>
      <c r="M29" s="132">
        <v>35662</v>
      </c>
      <c r="N29" s="132"/>
      <c r="O29" s="132">
        <v>363290</v>
      </c>
      <c r="P29" s="132"/>
      <c r="Q29" s="132">
        <v>54066</v>
      </c>
      <c r="R29" s="132"/>
      <c r="S29" s="132">
        <v>434841</v>
      </c>
      <c r="T29" s="132"/>
      <c r="U29" s="132">
        <v>111191</v>
      </c>
      <c r="V29" s="132"/>
      <c r="W29" s="132">
        <v>766741</v>
      </c>
      <c r="X29" s="132"/>
      <c r="Z29" s="37"/>
      <c r="AA29" s="37"/>
      <c r="AB29" s="37"/>
      <c r="AC29" s="37"/>
      <c r="AD29" s="37"/>
      <c r="AE29" s="37"/>
      <c r="AF29" s="37"/>
      <c r="AG29" s="37"/>
      <c r="AH29" s="37"/>
      <c r="AI29" s="37"/>
      <c r="AJ29" s="37"/>
      <c r="AK29" s="37"/>
      <c r="AL29" s="37"/>
      <c r="AM29" s="37"/>
    </row>
    <row r="30" spans="1:39" s="24" customFormat="1" ht="18" customHeight="1">
      <c r="A30" s="6" t="s">
        <v>43</v>
      </c>
      <c r="B30" s="134">
        <f>SUM(E30,I30,M30,Q30,U30)</f>
        <v>186059</v>
      </c>
      <c r="C30" s="132"/>
      <c r="D30" s="31">
        <f>SUM(G30,K30,O30,S30,W30)</f>
        <v>1547435</v>
      </c>
      <c r="E30" s="124">
        <v>5186</v>
      </c>
      <c r="F30" s="124"/>
      <c r="G30" s="132">
        <v>84197</v>
      </c>
      <c r="H30" s="132"/>
      <c r="I30" s="132">
        <v>2714</v>
      </c>
      <c r="J30" s="132"/>
      <c r="K30" s="132">
        <v>14928</v>
      </c>
      <c r="L30" s="132"/>
      <c r="M30" s="132">
        <v>18612</v>
      </c>
      <c r="N30" s="132"/>
      <c r="O30" s="132">
        <v>204329</v>
      </c>
      <c r="P30" s="132"/>
      <c r="Q30" s="132">
        <v>44974</v>
      </c>
      <c r="R30" s="132"/>
      <c r="S30" s="132">
        <v>361389</v>
      </c>
      <c r="T30" s="132"/>
      <c r="U30" s="132">
        <v>114573</v>
      </c>
      <c r="V30" s="132"/>
      <c r="W30" s="132">
        <v>882592</v>
      </c>
      <c r="X30" s="132"/>
      <c r="Z30" s="122"/>
      <c r="AA30" s="122"/>
      <c r="AB30" s="122"/>
      <c r="AC30" s="122"/>
      <c r="AD30" s="122"/>
      <c r="AE30" s="122"/>
      <c r="AF30" s="122"/>
      <c r="AG30" s="26"/>
      <c r="AH30" s="26"/>
      <c r="AI30" s="26"/>
      <c r="AJ30" s="26"/>
      <c r="AK30" s="26"/>
      <c r="AL30" s="26"/>
      <c r="AM30" s="26"/>
    </row>
    <row r="31" spans="1:39" s="24" customFormat="1" ht="18" customHeight="1">
      <c r="A31" s="6" t="s">
        <v>44</v>
      </c>
      <c r="B31" s="134">
        <f>SUM(E31,I31,M31,Q31,U31)</f>
        <v>183398</v>
      </c>
      <c r="C31" s="132"/>
      <c r="D31" s="31">
        <f>SUM(G31,K31,O31,S31,W31)</f>
        <v>1355319</v>
      </c>
      <c r="E31" s="124">
        <v>6097</v>
      </c>
      <c r="F31" s="124"/>
      <c r="G31" s="132">
        <v>35470</v>
      </c>
      <c r="H31" s="132"/>
      <c r="I31" s="132">
        <v>6233</v>
      </c>
      <c r="J31" s="132"/>
      <c r="K31" s="132">
        <v>70881</v>
      </c>
      <c r="L31" s="132"/>
      <c r="M31" s="132">
        <v>14877</v>
      </c>
      <c r="N31" s="132"/>
      <c r="O31" s="132">
        <v>154712</v>
      </c>
      <c r="P31" s="132"/>
      <c r="Q31" s="132">
        <v>42865</v>
      </c>
      <c r="R31" s="132"/>
      <c r="S31" s="132">
        <v>318029</v>
      </c>
      <c r="T31" s="132"/>
      <c r="U31" s="132">
        <v>113326</v>
      </c>
      <c r="V31" s="132"/>
      <c r="W31" s="132">
        <v>776227</v>
      </c>
      <c r="X31" s="132"/>
      <c r="Z31" s="25"/>
      <c r="AA31" s="25"/>
      <c r="AB31" s="25"/>
      <c r="AC31" s="25"/>
      <c r="AD31" s="25"/>
      <c r="AE31" s="25"/>
      <c r="AF31" s="25"/>
      <c r="AG31" s="25"/>
      <c r="AH31" s="25"/>
      <c r="AI31" s="25"/>
      <c r="AJ31" s="25"/>
      <c r="AK31" s="25"/>
      <c r="AL31" s="25"/>
      <c r="AM31" s="25"/>
    </row>
    <row r="32" spans="1:39" ht="18" customHeight="1">
      <c r="A32" s="6" t="s">
        <v>45</v>
      </c>
      <c r="B32" s="134">
        <f>SUM(E32,I32,M32,Q32,U32)</f>
        <v>154371</v>
      </c>
      <c r="C32" s="132"/>
      <c r="D32" s="31">
        <f>SUM(G32,K32,O32,S32,W32)</f>
        <v>1093539</v>
      </c>
      <c r="E32" s="124">
        <v>187</v>
      </c>
      <c r="F32" s="124"/>
      <c r="G32" s="132">
        <v>3317</v>
      </c>
      <c r="H32" s="132"/>
      <c r="I32" s="132">
        <v>722</v>
      </c>
      <c r="J32" s="132"/>
      <c r="K32" s="132">
        <v>7126</v>
      </c>
      <c r="L32" s="132"/>
      <c r="M32" s="132">
        <v>3448</v>
      </c>
      <c r="N32" s="132"/>
      <c r="O32" s="132">
        <v>36851</v>
      </c>
      <c r="P32" s="132"/>
      <c r="Q32" s="132">
        <v>34201</v>
      </c>
      <c r="R32" s="132"/>
      <c r="S32" s="132">
        <v>236575</v>
      </c>
      <c r="T32" s="132"/>
      <c r="U32" s="132">
        <v>115813</v>
      </c>
      <c r="V32" s="132"/>
      <c r="W32" s="132">
        <v>809670</v>
      </c>
      <c r="X32" s="132"/>
      <c r="Z32" s="121" t="s">
        <v>104</v>
      </c>
      <c r="AA32" s="121"/>
      <c r="AB32" s="121"/>
      <c r="AC32" s="121"/>
      <c r="AD32" s="121"/>
      <c r="AE32" s="121"/>
      <c r="AF32" s="121"/>
      <c r="AG32" s="121"/>
      <c r="AH32" s="121"/>
      <c r="AI32" s="121"/>
      <c r="AJ32" s="121"/>
      <c r="AK32" s="121"/>
      <c r="AL32" s="121"/>
      <c r="AM32" s="121"/>
    </row>
    <row r="33" spans="1:39" ht="18" customHeight="1" thickBot="1">
      <c r="A33" s="36"/>
      <c r="B33" s="134"/>
      <c r="C33" s="132"/>
      <c r="D33" s="38"/>
      <c r="E33" s="155"/>
      <c r="F33" s="155"/>
      <c r="G33" s="132"/>
      <c r="H33" s="132"/>
      <c r="I33" s="132"/>
      <c r="J33" s="132"/>
      <c r="K33" s="132"/>
      <c r="L33" s="132"/>
      <c r="M33" s="132"/>
      <c r="N33" s="132"/>
      <c r="O33" s="132"/>
      <c r="P33" s="132"/>
      <c r="Q33" s="132"/>
      <c r="R33" s="132"/>
      <c r="S33" s="132"/>
      <c r="T33" s="132"/>
      <c r="U33" s="132"/>
      <c r="V33" s="132"/>
      <c r="W33" s="132"/>
      <c r="X33" s="132"/>
      <c r="Z33" s="26"/>
      <c r="AA33" s="26"/>
      <c r="AB33" s="26"/>
      <c r="AC33" s="26"/>
      <c r="AD33" s="26"/>
      <c r="AE33" s="26"/>
      <c r="AF33" s="26"/>
      <c r="AG33" s="26"/>
      <c r="AH33" s="26"/>
      <c r="AI33" s="26"/>
      <c r="AJ33" s="26"/>
      <c r="AK33" s="26"/>
      <c r="AL33" s="26"/>
      <c r="AM33" s="26"/>
    </row>
    <row r="34" spans="1:39" ht="18" customHeight="1">
      <c r="A34" s="54" t="s">
        <v>93</v>
      </c>
      <c r="B34" s="37"/>
      <c r="C34" s="37"/>
      <c r="D34" s="37"/>
      <c r="E34" s="37"/>
      <c r="F34" s="37"/>
      <c r="G34" s="37"/>
      <c r="H34" s="37"/>
      <c r="I34" s="37"/>
      <c r="J34" s="37"/>
      <c r="K34" s="37"/>
      <c r="L34" s="37"/>
      <c r="M34" s="37"/>
      <c r="N34" s="37"/>
      <c r="O34" s="37"/>
      <c r="P34" s="37"/>
      <c r="Q34" s="37"/>
      <c r="R34" s="37"/>
      <c r="S34" s="37"/>
      <c r="T34" s="37"/>
      <c r="U34" s="37"/>
      <c r="V34" s="37"/>
      <c r="W34" s="37"/>
      <c r="X34" s="37"/>
      <c r="Z34" s="138" t="s">
        <v>2</v>
      </c>
      <c r="AA34" s="128" t="s">
        <v>12</v>
      </c>
      <c r="AB34" s="129"/>
      <c r="AC34" s="130"/>
      <c r="AD34" s="128" t="s">
        <v>13</v>
      </c>
      <c r="AE34" s="129"/>
      <c r="AF34" s="129"/>
      <c r="AG34" s="130"/>
      <c r="AH34" s="128" t="s">
        <v>14</v>
      </c>
      <c r="AI34" s="129"/>
      <c r="AJ34" s="130"/>
      <c r="AK34" s="176" t="s">
        <v>15</v>
      </c>
      <c r="AL34" s="176"/>
      <c r="AM34" s="201"/>
    </row>
    <row r="35" spans="1:40" ht="18" customHeight="1">
      <c r="A35" s="54" t="s">
        <v>94</v>
      </c>
      <c r="B35" s="39"/>
      <c r="C35" s="39"/>
      <c r="D35" s="39"/>
      <c r="E35" s="39"/>
      <c r="F35" s="39"/>
      <c r="G35" s="39"/>
      <c r="H35" s="26"/>
      <c r="I35" s="26"/>
      <c r="J35" s="26"/>
      <c r="K35" s="26"/>
      <c r="L35" s="26"/>
      <c r="M35" s="26"/>
      <c r="N35" s="26"/>
      <c r="O35" s="26"/>
      <c r="P35" s="26"/>
      <c r="Q35" s="26"/>
      <c r="R35" s="26"/>
      <c r="S35" s="26"/>
      <c r="T35" s="26"/>
      <c r="U35" s="26"/>
      <c r="V35" s="26"/>
      <c r="W35" s="26"/>
      <c r="X35" s="26"/>
      <c r="Z35" s="142"/>
      <c r="AA35" s="4" t="s">
        <v>4</v>
      </c>
      <c r="AB35" s="144" t="s">
        <v>103</v>
      </c>
      <c r="AC35" s="146"/>
      <c r="AD35" s="177" t="s">
        <v>3</v>
      </c>
      <c r="AE35" s="177"/>
      <c r="AF35" s="144" t="s">
        <v>5</v>
      </c>
      <c r="AG35" s="146"/>
      <c r="AH35" s="30" t="s">
        <v>3</v>
      </c>
      <c r="AI35" s="144" t="s">
        <v>5</v>
      </c>
      <c r="AJ35" s="146"/>
      <c r="AK35" s="144" t="s">
        <v>3</v>
      </c>
      <c r="AL35" s="146"/>
      <c r="AM35" s="2" t="s">
        <v>5</v>
      </c>
      <c r="AN35" s="40"/>
    </row>
    <row r="36" spans="1:39" ht="18" customHeight="1">
      <c r="A36" s="59"/>
      <c r="B36" s="59"/>
      <c r="C36" s="59"/>
      <c r="D36" s="59"/>
      <c r="E36" s="59"/>
      <c r="F36" s="59"/>
      <c r="G36" s="59"/>
      <c r="H36" s="26"/>
      <c r="I36" s="26"/>
      <c r="J36" s="26"/>
      <c r="K36" s="26"/>
      <c r="L36" s="26"/>
      <c r="M36" s="26"/>
      <c r="N36" s="26"/>
      <c r="O36" s="26"/>
      <c r="P36" s="26"/>
      <c r="Q36" s="26"/>
      <c r="R36" s="26"/>
      <c r="S36" s="26"/>
      <c r="T36" s="26"/>
      <c r="U36" s="26"/>
      <c r="V36" s="26"/>
      <c r="W36" s="26"/>
      <c r="X36" s="26"/>
      <c r="Z36" s="13" t="s">
        <v>80</v>
      </c>
      <c r="AA36" s="41">
        <v>56859</v>
      </c>
      <c r="AB36" s="131">
        <v>229584</v>
      </c>
      <c r="AC36" s="131"/>
      <c r="AD36" s="131">
        <v>156021</v>
      </c>
      <c r="AE36" s="131"/>
      <c r="AF36" s="131">
        <v>1015816</v>
      </c>
      <c r="AG36" s="131"/>
      <c r="AH36" s="31">
        <v>289742</v>
      </c>
      <c r="AI36" s="131">
        <v>2035697</v>
      </c>
      <c r="AJ36" s="131"/>
      <c r="AK36" s="131">
        <v>8269</v>
      </c>
      <c r="AL36" s="131"/>
      <c r="AM36" s="31">
        <v>38598</v>
      </c>
    </row>
    <row r="37" spans="1:39" ht="18"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Z37" s="12" t="s">
        <v>79</v>
      </c>
      <c r="AA37" s="34">
        <v>35804</v>
      </c>
      <c r="AB37" s="132">
        <v>268787</v>
      </c>
      <c r="AC37" s="132"/>
      <c r="AD37" s="132">
        <v>157541</v>
      </c>
      <c r="AE37" s="132"/>
      <c r="AF37" s="132">
        <v>1462274</v>
      </c>
      <c r="AG37" s="132"/>
      <c r="AH37" s="31">
        <v>138749</v>
      </c>
      <c r="AI37" s="132">
        <v>1327587</v>
      </c>
      <c r="AJ37" s="132"/>
      <c r="AK37" s="132">
        <v>10961</v>
      </c>
      <c r="AL37" s="132"/>
      <c r="AM37" s="31">
        <v>63071</v>
      </c>
    </row>
    <row r="38" spans="1:39" ht="18"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Z38" s="12" t="s">
        <v>77</v>
      </c>
      <c r="AA38" s="34">
        <v>28575</v>
      </c>
      <c r="AB38" s="124">
        <v>236879</v>
      </c>
      <c r="AC38" s="124"/>
      <c r="AD38" s="124">
        <v>165269</v>
      </c>
      <c r="AE38" s="124"/>
      <c r="AF38" s="124">
        <v>1427954</v>
      </c>
      <c r="AG38" s="124"/>
      <c r="AH38" s="31">
        <v>158849</v>
      </c>
      <c r="AI38" s="124">
        <v>1469299</v>
      </c>
      <c r="AJ38" s="124"/>
      <c r="AK38" s="124">
        <v>4164</v>
      </c>
      <c r="AL38" s="124"/>
      <c r="AM38" s="31">
        <v>34692</v>
      </c>
    </row>
    <row r="39" spans="1:39" ht="18"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Z39" s="12" t="s">
        <v>76</v>
      </c>
      <c r="AA39" s="34">
        <v>33752</v>
      </c>
      <c r="AB39" s="124">
        <v>249315</v>
      </c>
      <c r="AC39" s="124"/>
      <c r="AD39" s="124">
        <v>167163</v>
      </c>
      <c r="AE39" s="124"/>
      <c r="AF39" s="124">
        <v>1371631</v>
      </c>
      <c r="AG39" s="124"/>
      <c r="AH39" s="31">
        <v>133162</v>
      </c>
      <c r="AI39" s="124">
        <v>1172949</v>
      </c>
      <c r="AJ39" s="124"/>
      <c r="AK39" s="124">
        <v>7632</v>
      </c>
      <c r="AL39" s="124"/>
      <c r="AM39" s="31">
        <v>60878</v>
      </c>
    </row>
    <row r="40" spans="1:39" ht="18"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Z40" s="51" t="s">
        <v>102</v>
      </c>
      <c r="AA40" s="52">
        <f>SUM(AA42:AA45,AA47:AA50,AA52:AA55)</f>
        <v>34391</v>
      </c>
      <c r="AB40" s="126">
        <f>SUM(AB42:AC45,AB47:AC50,AB52:AC55)</f>
        <v>264470</v>
      </c>
      <c r="AC40" s="126"/>
      <c r="AD40" s="126">
        <f>SUM(AD42:AE45,AD47:AE50,AD52:AE55)</f>
        <v>235685</v>
      </c>
      <c r="AE40" s="126"/>
      <c r="AF40" s="126">
        <f>SUM(AF42:AG45,AF47:AG50,AF52:AG55)</f>
        <v>2473960</v>
      </c>
      <c r="AG40" s="126"/>
      <c r="AH40" s="52">
        <f>SUM(AH42:AH45,AH47:AH50,AH52:AH55)</f>
        <v>150093</v>
      </c>
      <c r="AI40" s="126">
        <f>SUM(AI42:AJ45,AI47:AJ50,AI52:AJ55)</f>
        <v>1603440</v>
      </c>
      <c r="AJ40" s="126"/>
      <c r="AK40" s="126">
        <f>SUM(AK42:AL45,AK47:AL50,AK52:AL55)</f>
        <v>13486</v>
      </c>
      <c r="AL40" s="126"/>
      <c r="AM40" s="52">
        <f>SUM(AM42:AM45,AM47:AM50,AM52:AM55)</f>
        <v>75948</v>
      </c>
    </row>
    <row r="41" spans="1:39" ht="18"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Z41" s="35"/>
      <c r="AA41" s="34"/>
      <c r="AB41" s="124"/>
      <c r="AC41" s="124"/>
      <c r="AD41" s="124"/>
      <c r="AE41" s="124"/>
      <c r="AF41" s="124"/>
      <c r="AG41" s="124"/>
      <c r="AH41" s="31"/>
      <c r="AI41" s="124"/>
      <c r="AJ41" s="124"/>
      <c r="AK41" s="124"/>
      <c r="AL41" s="124"/>
      <c r="AM41" s="31"/>
    </row>
    <row r="42" spans="1:39" ht="18"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Z42" s="7" t="s">
        <v>81</v>
      </c>
      <c r="AA42" s="34">
        <v>825</v>
      </c>
      <c r="AB42" s="124">
        <v>4748</v>
      </c>
      <c r="AC42" s="124"/>
      <c r="AD42" s="124">
        <v>11754</v>
      </c>
      <c r="AE42" s="124"/>
      <c r="AF42" s="124">
        <v>114029</v>
      </c>
      <c r="AG42" s="124"/>
      <c r="AH42" s="31">
        <v>6549</v>
      </c>
      <c r="AI42" s="124">
        <v>57144</v>
      </c>
      <c r="AJ42" s="124"/>
      <c r="AK42" s="125" t="s">
        <v>92</v>
      </c>
      <c r="AL42" s="125"/>
      <c r="AM42" s="53" t="s">
        <v>92</v>
      </c>
    </row>
    <row r="43" spans="1:39" ht="18" customHeight="1">
      <c r="A43" s="121" t="s">
        <v>95</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Z43" s="6" t="s">
        <v>35</v>
      </c>
      <c r="AA43" s="34">
        <v>608</v>
      </c>
      <c r="AB43" s="124">
        <v>4965</v>
      </c>
      <c r="AC43" s="124"/>
      <c r="AD43" s="124">
        <v>22892</v>
      </c>
      <c r="AE43" s="124"/>
      <c r="AF43" s="124">
        <v>322890</v>
      </c>
      <c r="AG43" s="124"/>
      <c r="AH43" s="31">
        <v>7352</v>
      </c>
      <c r="AI43" s="124">
        <v>53035</v>
      </c>
      <c r="AJ43" s="124"/>
      <c r="AK43" s="125" t="s">
        <v>92</v>
      </c>
      <c r="AL43" s="125"/>
      <c r="AM43" s="53" t="s">
        <v>92</v>
      </c>
    </row>
    <row r="44" spans="26:39" ht="18" customHeight="1">
      <c r="Z44" s="6" t="s">
        <v>36</v>
      </c>
      <c r="AA44" s="34">
        <v>425</v>
      </c>
      <c r="AB44" s="124">
        <v>2980</v>
      </c>
      <c r="AC44" s="124"/>
      <c r="AD44" s="124">
        <v>14774</v>
      </c>
      <c r="AE44" s="124"/>
      <c r="AF44" s="124">
        <v>156245</v>
      </c>
      <c r="AG44" s="124"/>
      <c r="AH44" s="31">
        <v>14677</v>
      </c>
      <c r="AI44" s="124">
        <v>137603</v>
      </c>
      <c r="AJ44" s="124"/>
      <c r="AK44" s="124">
        <v>711</v>
      </c>
      <c r="AL44" s="124"/>
      <c r="AM44" s="53">
        <v>4512</v>
      </c>
    </row>
    <row r="45" spans="1:39" ht="18" customHeight="1" thickBot="1">
      <c r="A45" s="26"/>
      <c r="B45" s="26"/>
      <c r="C45" s="26"/>
      <c r="D45" s="26"/>
      <c r="E45" s="26"/>
      <c r="F45" s="26"/>
      <c r="G45" s="26"/>
      <c r="H45" s="26"/>
      <c r="I45" s="26"/>
      <c r="J45" s="26"/>
      <c r="K45" s="26"/>
      <c r="L45" s="26"/>
      <c r="M45" s="26"/>
      <c r="N45" s="26"/>
      <c r="O45" s="26"/>
      <c r="P45" s="26"/>
      <c r="Q45" s="123" t="s">
        <v>0</v>
      </c>
      <c r="R45" s="123"/>
      <c r="S45" s="123"/>
      <c r="T45" s="123"/>
      <c r="U45" s="123"/>
      <c r="V45" s="123"/>
      <c r="W45" s="123"/>
      <c r="X45" s="123"/>
      <c r="Z45" s="6" t="s">
        <v>37</v>
      </c>
      <c r="AA45" s="34">
        <v>937</v>
      </c>
      <c r="AB45" s="124">
        <v>6747</v>
      </c>
      <c r="AC45" s="124"/>
      <c r="AD45" s="124">
        <v>4915</v>
      </c>
      <c r="AE45" s="124"/>
      <c r="AF45" s="124">
        <v>33022</v>
      </c>
      <c r="AG45" s="124"/>
      <c r="AH45" s="31">
        <v>14584</v>
      </c>
      <c r="AI45" s="124">
        <v>158542</v>
      </c>
      <c r="AJ45" s="124"/>
      <c r="AK45" s="125" t="s">
        <v>92</v>
      </c>
      <c r="AL45" s="125"/>
      <c r="AM45" s="53" t="s">
        <v>92</v>
      </c>
    </row>
    <row r="46" spans="1:39" ht="18" customHeight="1">
      <c r="A46" s="137" t="s">
        <v>1</v>
      </c>
      <c r="B46" s="138"/>
      <c r="C46" s="147" t="s">
        <v>97</v>
      </c>
      <c r="D46" s="137"/>
      <c r="E46" s="137"/>
      <c r="F46" s="137"/>
      <c r="G46" s="138"/>
      <c r="H46" s="149" t="s">
        <v>98</v>
      </c>
      <c r="I46" s="150"/>
      <c r="J46" s="150"/>
      <c r="K46" s="150"/>
      <c r="L46" s="150"/>
      <c r="M46" s="151"/>
      <c r="N46" s="147" t="s">
        <v>99</v>
      </c>
      <c r="O46" s="137"/>
      <c r="P46" s="137"/>
      <c r="Q46" s="137"/>
      <c r="R46" s="137"/>
      <c r="S46" s="138"/>
      <c r="T46" s="147" t="s">
        <v>100</v>
      </c>
      <c r="U46" s="137"/>
      <c r="V46" s="137"/>
      <c r="W46" s="137"/>
      <c r="X46" s="137"/>
      <c r="Z46" s="35"/>
      <c r="AA46" s="34"/>
      <c r="AB46" s="124"/>
      <c r="AC46" s="124"/>
      <c r="AD46" s="124"/>
      <c r="AE46" s="124"/>
      <c r="AF46" s="124"/>
      <c r="AG46" s="124"/>
      <c r="AH46" s="31"/>
      <c r="AI46" s="124"/>
      <c r="AJ46" s="124"/>
      <c r="AK46" s="124"/>
      <c r="AL46" s="124"/>
      <c r="AM46" s="31"/>
    </row>
    <row r="47" spans="1:39" ht="18" customHeight="1">
      <c r="A47" s="139"/>
      <c r="B47" s="140"/>
      <c r="C47" s="148"/>
      <c r="D47" s="141"/>
      <c r="E47" s="141"/>
      <c r="F47" s="141"/>
      <c r="G47" s="142"/>
      <c r="H47" s="152"/>
      <c r="I47" s="153"/>
      <c r="J47" s="153"/>
      <c r="K47" s="153"/>
      <c r="L47" s="153"/>
      <c r="M47" s="154"/>
      <c r="N47" s="148"/>
      <c r="O47" s="141"/>
      <c r="P47" s="141"/>
      <c r="Q47" s="141"/>
      <c r="R47" s="141"/>
      <c r="S47" s="142"/>
      <c r="T47" s="148"/>
      <c r="U47" s="141"/>
      <c r="V47" s="141"/>
      <c r="W47" s="141"/>
      <c r="X47" s="141"/>
      <c r="Z47" s="6" t="s">
        <v>38</v>
      </c>
      <c r="AA47" s="34">
        <v>8305</v>
      </c>
      <c r="AB47" s="124">
        <v>47796</v>
      </c>
      <c r="AC47" s="124"/>
      <c r="AD47" s="124">
        <v>19138</v>
      </c>
      <c r="AE47" s="124"/>
      <c r="AF47" s="124">
        <v>198456</v>
      </c>
      <c r="AG47" s="124"/>
      <c r="AH47" s="31">
        <v>13376</v>
      </c>
      <c r="AI47" s="124">
        <v>142530</v>
      </c>
      <c r="AJ47" s="124"/>
      <c r="AK47" s="124">
        <v>86</v>
      </c>
      <c r="AL47" s="124"/>
      <c r="AM47" s="31">
        <v>640</v>
      </c>
    </row>
    <row r="48" spans="1:39" ht="18" customHeight="1">
      <c r="A48" s="141"/>
      <c r="B48" s="142"/>
      <c r="C48" s="143" t="s">
        <v>96</v>
      </c>
      <c r="D48" s="143"/>
      <c r="E48" s="144" t="s">
        <v>6</v>
      </c>
      <c r="F48" s="145"/>
      <c r="G48" s="146"/>
      <c r="H48" s="144" t="s">
        <v>3</v>
      </c>
      <c r="I48" s="145"/>
      <c r="J48" s="146"/>
      <c r="K48" s="144" t="s">
        <v>5</v>
      </c>
      <c r="L48" s="145"/>
      <c r="M48" s="146"/>
      <c r="N48" s="144" t="s">
        <v>3</v>
      </c>
      <c r="O48" s="145"/>
      <c r="P48" s="146"/>
      <c r="Q48" s="144" t="s">
        <v>5</v>
      </c>
      <c r="R48" s="145"/>
      <c r="S48" s="146"/>
      <c r="T48" s="144" t="s">
        <v>3</v>
      </c>
      <c r="U48" s="145"/>
      <c r="V48" s="146"/>
      <c r="W48" s="144" t="s">
        <v>5</v>
      </c>
      <c r="X48" s="145"/>
      <c r="Z48" s="6" t="s">
        <v>39</v>
      </c>
      <c r="AA48" s="34">
        <v>144</v>
      </c>
      <c r="AB48" s="124">
        <v>720</v>
      </c>
      <c r="AC48" s="124"/>
      <c r="AD48" s="124">
        <v>11158</v>
      </c>
      <c r="AE48" s="124"/>
      <c r="AF48" s="124">
        <v>75507</v>
      </c>
      <c r="AG48" s="124"/>
      <c r="AH48" s="31">
        <v>7342</v>
      </c>
      <c r="AI48" s="124">
        <v>63478</v>
      </c>
      <c r="AJ48" s="124"/>
      <c r="AK48" s="124">
        <v>448</v>
      </c>
      <c r="AL48" s="124"/>
      <c r="AM48" s="31">
        <v>2865</v>
      </c>
    </row>
    <row r="49" spans="1:39" ht="18" customHeight="1">
      <c r="A49" s="163" t="s">
        <v>80</v>
      </c>
      <c r="B49" s="164"/>
      <c r="C49" s="162">
        <v>1530847</v>
      </c>
      <c r="D49" s="131"/>
      <c r="E49" s="131">
        <v>6665406</v>
      </c>
      <c r="F49" s="131"/>
      <c r="G49" s="131"/>
      <c r="H49" s="131">
        <v>631868</v>
      </c>
      <c r="I49" s="131"/>
      <c r="J49" s="131"/>
      <c r="K49" s="131">
        <v>4259614</v>
      </c>
      <c r="L49" s="131"/>
      <c r="M49" s="131"/>
      <c r="N49" s="131">
        <v>1002031</v>
      </c>
      <c r="O49" s="131"/>
      <c r="P49" s="131"/>
      <c r="Q49" s="131">
        <v>4262776</v>
      </c>
      <c r="R49" s="131"/>
      <c r="S49" s="131"/>
      <c r="T49" s="131">
        <v>17340</v>
      </c>
      <c r="U49" s="131"/>
      <c r="V49" s="131"/>
      <c r="W49" s="131">
        <v>91573</v>
      </c>
      <c r="X49" s="131"/>
      <c r="Z49" s="6" t="s">
        <v>40</v>
      </c>
      <c r="AA49" s="34">
        <v>8420</v>
      </c>
      <c r="AB49" s="124">
        <v>68200</v>
      </c>
      <c r="AC49" s="124"/>
      <c r="AD49" s="124">
        <v>28860</v>
      </c>
      <c r="AE49" s="124"/>
      <c r="AF49" s="124">
        <v>288552</v>
      </c>
      <c r="AG49" s="124"/>
      <c r="AH49" s="31">
        <v>8297</v>
      </c>
      <c r="AI49" s="124">
        <v>89136</v>
      </c>
      <c r="AJ49" s="124"/>
      <c r="AK49" s="124">
        <v>804</v>
      </c>
      <c r="AL49" s="124"/>
      <c r="AM49" s="31">
        <v>3802</v>
      </c>
    </row>
    <row r="50" spans="1:39" ht="18" customHeight="1">
      <c r="A50" s="160" t="s">
        <v>79</v>
      </c>
      <c r="B50" s="161"/>
      <c r="C50" s="134">
        <v>1244997</v>
      </c>
      <c r="D50" s="132"/>
      <c r="E50" s="132">
        <v>7351521</v>
      </c>
      <c r="F50" s="132"/>
      <c r="G50" s="132"/>
      <c r="H50" s="132">
        <v>442095</v>
      </c>
      <c r="I50" s="132"/>
      <c r="J50" s="132"/>
      <c r="K50" s="132">
        <v>4286130</v>
      </c>
      <c r="L50" s="132"/>
      <c r="M50" s="132"/>
      <c r="N50" s="132">
        <v>580472</v>
      </c>
      <c r="O50" s="132"/>
      <c r="P50" s="132"/>
      <c r="Q50" s="132">
        <v>3487396</v>
      </c>
      <c r="R50" s="132"/>
      <c r="S50" s="132"/>
      <c r="T50" s="132">
        <v>6110</v>
      </c>
      <c r="U50" s="132"/>
      <c r="V50" s="132"/>
      <c r="W50" s="132">
        <v>36377</v>
      </c>
      <c r="X50" s="132"/>
      <c r="Z50" s="6" t="s">
        <v>41</v>
      </c>
      <c r="AA50" s="34">
        <v>1559</v>
      </c>
      <c r="AB50" s="124">
        <v>9480</v>
      </c>
      <c r="AC50" s="124"/>
      <c r="AD50" s="124">
        <v>37263</v>
      </c>
      <c r="AE50" s="124"/>
      <c r="AF50" s="124">
        <v>418949</v>
      </c>
      <c r="AG50" s="124"/>
      <c r="AH50" s="31">
        <v>19884</v>
      </c>
      <c r="AI50" s="124">
        <v>215480</v>
      </c>
      <c r="AJ50" s="124"/>
      <c r="AK50" s="124">
        <v>6528</v>
      </c>
      <c r="AL50" s="124"/>
      <c r="AM50" s="31">
        <v>37777</v>
      </c>
    </row>
    <row r="51" spans="1:39" ht="18" customHeight="1">
      <c r="A51" s="160" t="s">
        <v>77</v>
      </c>
      <c r="B51" s="161"/>
      <c r="C51" s="134">
        <v>1348012</v>
      </c>
      <c r="D51" s="132"/>
      <c r="E51" s="132">
        <v>8498007</v>
      </c>
      <c r="F51" s="132"/>
      <c r="G51" s="132"/>
      <c r="H51" s="132">
        <v>401361</v>
      </c>
      <c r="I51" s="132"/>
      <c r="J51" s="132"/>
      <c r="K51" s="132">
        <v>3877935</v>
      </c>
      <c r="L51" s="132"/>
      <c r="M51" s="132"/>
      <c r="N51" s="132">
        <v>667270</v>
      </c>
      <c r="O51" s="132"/>
      <c r="P51" s="132"/>
      <c r="Q51" s="132">
        <v>3850832</v>
      </c>
      <c r="R51" s="132"/>
      <c r="S51" s="132"/>
      <c r="T51" s="132">
        <v>8118</v>
      </c>
      <c r="U51" s="132"/>
      <c r="V51" s="132"/>
      <c r="W51" s="132">
        <v>55753</v>
      </c>
      <c r="X51" s="132"/>
      <c r="Z51" s="35"/>
      <c r="AA51" s="34"/>
      <c r="AB51" s="124"/>
      <c r="AC51" s="124"/>
      <c r="AD51" s="124"/>
      <c r="AE51" s="124"/>
      <c r="AF51" s="124"/>
      <c r="AG51" s="124"/>
      <c r="AH51" s="31"/>
      <c r="AI51" s="124"/>
      <c r="AJ51" s="124"/>
      <c r="AK51" s="124"/>
      <c r="AL51" s="124"/>
      <c r="AM51" s="31"/>
    </row>
    <row r="52" spans="1:39" ht="18" customHeight="1">
      <c r="A52" s="160" t="s">
        <v>76</v>
      </c>
      <c r="B52" s="161"/>
      <c r="C52" s="134">
        <v>1398980</v>
      </c>
      <c r="D52" s="132"/>
      <c r="E52" s="132">
        <v>9008418</v>
      </c>
      <c r="F52" s="132"/>
      <c r="G52" s="132"/>
      <c r="H52" s="132">
        <v>536345</v>
      </c>
      <c r="I52" s="132"/>
      <c r="J52" s="132"/>
      <c r="K52" s="132">
        <v>4891312</v>
      </c>
      <c r="L52" s="132"/>
      <c r="M52" s="132"/>
      <c r="N52" s="132">
        <v>702731</v>
      </c>
      <c r="O52" s="132"/>
      <c r="P52" s="132"/>
      <c r="Q52" s="132">
        <v>4049292</v>
      </c>
      <c r="R52" s="132"/>
      <c r="S52" s="132"/>
      <c r="T52" s="132">
        <v>5359</v>
      </c>
      <c r="U52" s="132"/>
      <c r="V52" s="132"/>
      <c r="W52" s="132">
        <v>33678</v>
      </c>
      <c r="X52" s="132"/>
      <c r="Z52" s="6" t="s">
        <v>42</v>
      </c>
      <c r="AA52" s="34">
        <v>3820</v>
      </c>
      <c r="AB52" s="124">
        <v>34190</v>
      </c>
      <c r="AC52" s="124"/>
      <c r="AD52" s="124">
        <v>41627</v>
      </c>
      <c r="AE52" s="124"/>
      <c r="AF52" s="124">
        <v>421670</v>
      </c>
      <c r="AG52" s="124"/>
      <c r="AH52" s="31">
        <v>13720</v>
      </c>
      <c r="AI52" s="124">
        <v>148284</v>
      </c>
      <c r="AJ52" s="124"/>
      <c r="AK52" s="124">
        <v>962</v>
      </c>
      <c r="AL52" s="124"/>
      <c r="AM52" s="31">
        <v>4703</v>
      </c>
    </row>
    <row r="53" spans="1:39" ht="18" customHeight="1">
      <c r="A53" s="165" t="s">
        <v>91</v>
      </c>
      <c r="B53" s="166"/>
      <c r="C53" s="135">
        <f>SUM(C55:D58,C60:D63,C65:D68)</f>
        <v>1264103</v>
      </c>
      <c r="D53" s="136"/>
      <c r="E53" s="136">
        <f>SUM(E55:G58,E60:G63,E65:G68)</f>
        <v>8679442</v>
      </c>
      <c r="F53" s="136"/>
      <c r="G53" s="136"/>
      <c r="H53" s="136">
        <f>SUM(H55:J58,H60:J63,H65:J68)</f>
        <v>450711</v>
      </c>
      <c r="I53" s="136"/>
      <c r="J53" s="136"/>
      <c r="K53" s="136">
        <f>SUM(K55:M58,K60:M63,K65:M68)</f>
        <v>4845683</v>
      </c>
      <c r="L53" s="136"/>
      <c r="M53" s="136"/>
      <c r="N53" s="136">
        <f>SUM(N55:P58,N60:P63,N65:P68)</f>
        <v>562820</v>
      </c>
      <c r="O53" s="136"/>
      <c r="P53" s="136"/>
      <c r="Q53" s="136">
        <f>SUM(Q55:S58,Q60:S63,Q65:S68)</f>
        <v>3316700</v>
      </c>
      <c r="R53" s="136"/>
      <c r="S53" s="136"/>
      <c r="T53" s="136">
        <f>SUM(T55:V58,T60:V63,T65:V68)</f>
        <v>4941</v>
      </c>
      <c r="U53" s="136"/>
      <c r="V53" s="136"/>
      <c r="W53" s="136">
        <f>SUM(W55:X58,W60:X63,W65:X68)</f>
        <v>35548</v>
      </c>
      <c r="X53" s="136"/>
      <c r="Z53" s="6" t="s">
        <v>43</v>
      </c>
      <c r="AA53" s="34">
        <v>5936</v>
      </c>
      <c r="AB53" s="124">
        <v>64278</v>
      </c>
      <c r="AC53" s="124"/>
      <c r="AD53" s="124">
        <v>21474</v>
      </c>
      <c r="AE53" s="124"/>
      <c r="AF53" s="124">
        <v>221669</v>
      </c>
      <c r="AG53" s="124"/>
      <c r="AH53" s="31">
        <v>22896</v>
      </c>
      <c r="AI53" s="124">
        <v>311247</v>
      </c>
      <c r="AJ53" s="124"/>
      <c r="AK53" s="124">
        <v>916</v>
      </c>
      <c r="AL53" s="124"/>
      <c r="AM53" s="31">
        <v>4855</v>
      </c>
    </row>
    <row r="54" spans="1:39" ht="18" customHeight="1">
      <c r="A54" s="167"/>
      <c r="B54" s="168"/>
      <c r="C54" s="134"/>
      <c r="D54" s="132"/>
      <c r="E54" s="132"/>
      <c r="F54" s="132"/>
      <c r="G54" s="132"/>
      <c r="H54" s="132"/>
      <c r="I54" s="132"/>
      <c r="J54" s="132"/>
      <c r="K54" s="132"/>
      <c r="L54" s="132"/>
      <c r="M54" s="132"/>
      <c r="N54" s="132"/>
      <c r="O54" s="132"/>
      <c r="P54" s="132"/>
      <c r="Q54" s="132"/>
      <c r="R54" s="132"/>
      <c r="S54" s="132"/>
      <c r="T54" s="132"/>
      <c r="U54" s="132"/>
      <c r="V54" s="132"/>
      <c r="W54" s="132"/>
      <c r="X54" s="132"/>
      <c r="Z54" s="6" t="s">
        <v>44</v>
      </c>
      <c r="AA54" s="34">
        <v>1789</v>
      </c>
      <c r="AB54" s="124">
        <v>13776</v>
      </c>
      <c r="AC54" s="124"/>
      <c r="AD54" s="124">
        <v>17749</v>
      </c>
      <c r="AE54" s="124"/>
      <c r="AF54" s="124">
        <v>179959</v>
      </c>
      <c r="AG54" s="124"/>
      <c r="AH54" s="31">
        <v>12014</v>
      </c>
      <c r="AI54" s="124">
        <v>138651</v>
      </c>
      <c r="AJ54" s="124"/>
      <c r="AK54" s="124">
        <v>2755</v>
      </c>
      <c r="AL54" s="124"/>
      <c r="AM54" s="31">
        <v>15647</v>
      </c>
    </row>
    <row r="55" spans="1:39" ht="18" customHeight="1">
      <c r="A55" s="169" t="s">
        <v>81</v>
      </c>
      <c r="B55" s="140"/>
      <c r="C55" s="134">
        <v>70934</v>
      </c>
      <c r="D55" s="132"/>
      <c r="E55" s="132">
        <v>473798</v>
      </c>
      <c r="F55" s="132"/>
      <c r="G55" s="132"/>
      <c r="H55" s="132">
        <v>37101</v>
      </c>
      <c r="I55" s="132"/>
      <c r="J55" s="132"/>
      <c r="K55" s="132">
        <v>350826</v>
      </c>
      <c r="L55" s="132"/>
      <c r="M55" s="132"/>
      <c r="N55" s="132">
        <v>36139</v>
      </c>
      <c r="O55" s="132"/>
      <c r="P55" s="132"/>
      <c r="Q55" s="132">
        <v>206588</v>
      </c>
      <c r="R55" s="132"/>
      <c r="S55" s="132"/>
      <c r="T55" s="132">
        <v>177</v>
      </c>
      <c r="U55" s="132"/>
      <c r="V55" s="132"/>
      <c r="W55" s="132">
        <v>1027</v>
      </c>
      <c r="X55" s="132"/>
      <c r="Z55" s="6" t="s">
        <v>45</v>
      </c>
      <c r="AA55" s="34">
        <v>1623</v>
      </c>
      <c r="AB55" s="124">
        <v>6590</v>
      </c>
      <c r="AC55" s="124"/>
      <c r="AD55" s="124">
        <v>4081</v>
      </c>
      <c r="AE55" s="124"/>
      <c r="AF55" s="124">
        <v>43012</v>
      </c>
      <c r="AG55" s="124"/>
      <c r="AH55" s="31">
        <v>9402</v>
      </c>
      <c r="AI55" s="124">
        <v>88310</v>
      </c>
      <c r="AJ55" s="124"/>
      <c r="AK55" s="124">
        <v>276</v>
      </c>
      <c r="AL55" s="124"/>
      <c r="AM55" s="31">
        <v>1147</v>
      </c>
    </row>
    <row r="56" spans="1:39" ht="18" customHeight="1">
      <c r="A56" s="170" t="s">
        <v>35</v>
      </c>
      <c r="B56" s="161"/>
      <c r="C56" s="134">
        <v>60159</v>
      </c>
      <c r="D56" s="132"/>
      <c r="E56" s="132">
        <v>396258</v>
      </c>
      <c r="F56" s="132"/>
      <c r="G56" s="132"/>
      <c r="H56" s="132">
        <v>34473</v>
      </c>
      <c r="I56" s="132"/>
      <c r="J56" s="132"/>
      <c r="K56" s="132">
        <v>423330</v>
      </c>
      <c r="L56" s="132"/>
      <c r="M56" s="132"/>
      <c r="N56" s="132">
        <v>23442</v>
      </c>
      <c r="O56" s="132"/>
      <c r="P56" s="132"/>
      <c r="Q56" s="132">
        <v>150066</v>
      </c>
      <c r="R56" s="132"/>
      <c r="S56" s="132"/>
      <c r="T56" s="132">
        <v>257</v>
      </c>
      <c r="U56" s="132"/>
      <c r="V56" s="132"/>
      <c r="W56" s="132">
        <v>3020</v>
      </c>
      <c r="X56" s="132"/>
      <c r="Z56" s="36"/>
      <c r="AA56" s="43"/>
      <c r="AB56" s="27"/>
      <c r="AC56" s="27"/>
      <c r="AD56" s="27"/>
      <c r="AE56" s="27"/>
      <c r="AF56" s="27"/>
      <c r="AG56" s="27"/>
      <c r="AH56" s="27"/>
      <c r="AI56" s="27"/>
      <c r="AJ56" s="27"/>
      <c r="AK56" s="27"/>
      <c r="AL56" s="27"/>
      <c r="AM56" s="27"/>
    </row>
    <row r="57" spans="1:39" ht="18" customHeight="1">
      <c r="A57" s="170" t="s">
        <v>36</v>
      </c>
      <c r="B57" s="161"/>
      <c r="C57" s="134">
        <v>113316</v>
      </c>
      <c r="D57" s="132"/>
      <c r="E57" s="132">
        <v>779455</v>
      </c>
      <c r="F57" s="132"/>
      <c r="G57" s="132"/>
      <c r="H57" s="132">
        <v>26831</v>
      </c>
      <c r="I57" s="132"/>
      <c r="J57" s="132"/>
      <c r="K57" s="132">
        <v>290169</v>
      </c>
      <c r="L57" s="132"/>
      <c r="M57" s="132"/>
      <c r="N57" s="132">
        <v>44867</v>
      </c>
      <c r="O57" s="132"/>
      <c r="P57" s="132"/>
      <c r="Q57" s="132">
        <v>268242</v>
      </c>
      <c r="R57" s="132"/>
      <c r="S57" s="132"/>
      <c r="T57" s="132">
        <v>451</v>
      </c>
      <c r="U57" s="132"/>
      <c r="V57" s="132"/>
      <c r="W57" s="132">
        <v>3043</v>
      </c>
      <c r="X57" s="132"/>
      <c r="Z57" s="60" t="s">
        <v>73</v>
      </c>
      <c r="AA57" s="44"/>
      <c r="AB57" s="44"/>
      <c r="AC57" s="44"/>
      <c r="AD57" s="44"/>
      <c r="AE57" s="44"/>
      <c r="AF57" s="44"/>
      <c r="AG57" s="44"/>
      <c r="AH57" s="44"/>
      <c r="AI57" s="44"/>
      <c r="AJ57" s="44"/>
      <c r="AK57" s="44"/>
      <c r="AL57" s="44"/>
      <c r="AM57" s="44"/>
    </row>
    <row r="58" spans="1:39" ht="18" customHeight="1">
      <c r="A58" s="170" t="s">
        <v>37</v>
      </c>
      <c r="B58" s="161"/>
      <c r="C58" s="134">
        <v>138540</v>
      </c>
      <c r="D58" s="132"/>
      <c r="E58" s="132">
        <v>935171</v>
      </c>
      <c r="F58" s="132"/>
      <c r="G58" s="132"/>
      <c r="H58" s="132">
        <v>21833</v>
      </c>
      <c r="I58" s="132"/>
      <c r="J58" s="132"/>
      <c r="K58" s="132">
        <v>238892</v>
      </c>
      <c r="L58" s="132"/>
      <c r="M58" s="132"/>
      <c r="N58" s="132">
        <v>49649</v>
      </c>
      <c r="O58" s="132"/>
      <c r="P58" s="132"/>
      <c r="Q58" s="132">
        <v>272043</v>
      </c>
      <c r="R58" s="132"/>
      <c r="S58" s="132"/>
      <c r="T58" s="132">
        <v>240</v>
      </c>
      <c r="U58" s="132"/>
      <c r="V58" s="132"/>
      <c r="W58" s="132">
        <v>1898</v>
      </c>
      <c r="X58" s="132"/>
      <c r="Z58" s="159" t="s">
        <v>105</v>
      </c>
      <c r="AA58" s="159"/>
      <c r="AB58" s="159"/>
      <c r="AC58" s="159"/>
      <c r="AD58" s="159"/>
      <c r="AE58" s="159"/>
      <c r="AF58" s="159"/>
      <c r="AG58" s="159"/>
      <c r="AH58" s="159"/>
      <c r="AI58" s="159"/>
      <c r="AJ58" s="159"/>
      <c r="AK58" s="159"/>
      <c r="AL58" s="159"/>
      <c r="AM58" s="159"/>
    </row>
    <row r="59" spans="1:44" ht="18" customHeight="1" thickBot="1">
      <c r="A59" s="167"/>
      <c r="B59" s="167"/>
      <c r="C59" s="134"/>
      <c r="D59" s="132"/>
      <c r="E59" s="132"/>
      <c r="F59" s="132"/>
      <c r="G59" s="132"/>
      <c r="H59" s="132"/>
      <c r="I59" s="132"/>
      <c r="J59" s="132"/>
      <c r="K59" s="132"/>
      <c r="L59" s="132"/>
      <c r="M59" s="132"/>
      <c r="N59" s="132"/>
      <c r="O59" s="132"/>
      <c r="P59" s="132"/>
      <c r="Q59" s="132"/>
      <c r="R59" s="132"/>
      <c r="S59" s="132"/>
      <c r="T59" s="132"/>
      <c r="U59" s="132"/>
      <c r="V59" s="132"/>
      <c r="W59" s="132"/>
      <c r="X59" s="132"/>
      <c r="Z59" s="26"/>
      <c r="AA59" s="26"/>
      <c r="AB59" s="26"/>
      <c r="AC59" s="26"/>
      <c r="AD59" s="26"/>
      <c r="AE59" s="26"/>
      <c r="AF59" s="26"/>
      <c r="AG59" s="26"/>
      <c r="AH59" s="26"/>
      <c r="AI59" s="26"/>
      <c r="AJ59" s="26"/>
      <c r="AK59" s="26"/>
      <c r="AL59" s="26"/>
      <c r="AM59" s="27" t="s">
        <v>16</v>
      </c>
      <c r="AN59" s="27"/>
      <c r="AO59" s="45"/>
      <c r="AP59" s="45"/>
      <c r="AQ59" s="45"/>
      <c r="AR59" s="45"/>
    </row>
    <row r="60" spans="1:40" ht="18" customHeight="1">
      <c r="A60" s="170" t="s">
        <v>38</v>
      </c>
      <c r="B60" s="161"/>
      <c r="C60" s="134">
        <v>120609</v>
      </c>
      <c r="D60" s="132"/>
      <c r="E60" s="132">
        <v>817809</v>
      </c>
      <c r="F60" s="132"/>
      <c r="G60" s="132"/>
      <c r="H60" s="132">
        <v>38955</v>
      </c>
      <c r="I60" s="132"/>
      <c r="J60" s="132"/>
      <c r="K60" s="132">
        <v>410794</v>
      </c>
      <c r="L60" s="132"/>
      <c r="M60" s="132"/>
      <c r="N60" s="132">
        <v>84098</v>
      </c>
      <c r="O60" s="132"/>
      <c r="P60" s="132"/>
      <c r="Q60" s="132">
        <v>333038</v>
      </c>
      <c r="R60" s="132"/>
      <c r="S60" s="132"/>
      <c r="T60" s="132">
        <v>239</v>
      </c>
      <c r="U60" s="132"/>
      <c r="V60" s="132"/>
      <c r="W60" s="132">
        <v>1576</v>
      </c>
      <c r="X60" s="132"/>
      <c r="Z60" s="138" t="s">
        <v>17</v>
      </c>
      <c r="AA60" s="128" t="s">
        <v>106</v>
      </c>
      <c r="AB60" s="129"/>
      <c r="AC60" s="129"/>
      <c r="AD60" s="129"/>
      <c r="AE60" s="129"/>
      <c r="AF60" s="204"/>
      <c r="AG60" s="203" t="s">
        <v>17</v>
      </c>
      <c r="AH60" s="138"/>
      <c r="AI60" s="128" t="s">
        <v>108</v>
      </c>
      <c r="AJ60" s="129"/>
      <c r="AK60" s="129"/>
      <c r="AL60" s="129"/>
      <c r="AM60" s="129"/>
      <c r="AN60" s="26"/>
    </row>
    <row r="61" spans="1:40" ht="18" customHeight="1">
      <c r="A61" s="170" t="s">
        <v>39</v>
      </c>
      <c r="B61" s="161"/>
      <c r="C61" s="134">
        <v>126756</v>
      </c>
      <c r="D61" s="132"/>
      <c r="E61" s="132">
        <v>874603</v>
      </c>
      <c r="F61" s="132"/>
      <c r="G61" s="132"/>
      <c r="H61" s="132">
        <v>19846</v>
      </c>
      <c r="I61" s="132"/>
      <c r="J61" s="132"/>
      <c r="K61" s="132">
        <v>177830</v>
      </c>
      <c r="L61" s="132"/>
      <c r="M61" s="132"/>
      <c r="N61" s="132">
        <v>41981</v>
      </c>
      <c r="O61" s="132"/>
      <c r="P61" s="132"/>
      <c r="Q61" s="132">
        <v>256926</v>
      </c>
      <c r="R61" s="132"/>
      <c r="S61" s="132"/>
      <c r="T61" s="132">
        <v>624</v>
      </c>
      <c r="U61" s="132"/>
      <c r="V61" s="132"/>
      <c r="W61" s="132">
        <v>3924</v>
      </c>
      <c r="X61" s="132"/>
      <c r="Z61" s="142"/>
      <c r="AA61" s="144" t="s">
        <v>75</v>
      </c>
      <c r="AB61" s="146"/>
      <c r="AC61" s="144" t="s">
        <v>110</v>
      </c>
      <c r="AD61" s="145"/>
      <c r="AE61" s="145"/>
      <c r="AF61" s="205"/>
      <c r="AG61" s="181"/>
      <c r="AH61" s="142"/>
      <c r="AI61" s="144" t="s">
        <v>75</v>
      </c>
      <c r="AJ61" s="145"/>
      <c r="AK61" s="146"/>
      <c r="AL61" s="144" t="s">
        <v>109</v>
      </c>
      <c r="AM61" s="145"/>
      <c r="AN61" s="26"/>
    </row>
    <row r="62" spans="1:40" ht="18" customHeight="1">
      <c r="A62" s="170" t="s">
        <v>40</v>
      </c>
      <c r="B62" s="161"/>
      <c r="C62" s="134">
        <v>131073</v>
      </c>
      <c r="D62" s="132"/>
      <c r="E62" s="132">
        <v>918209</v>
      </c>
      <c r="F62" s="132"/>
      <c r="G62" s="132"/>
      <c r="H62" s="132">
        <v>44360</v>
      </c>
      <c r="I62" s="132"/>
      <c r="J62" s="132"/>
      <c r="K62" s="132">
        <v>452254</v>
      </c>
      <c r="L62" s="132"/>
      <c r="M62" s="132"/>
      <c r="N62" s="132">
        <v>54495</v>
      </c>
      <c r="O62" s="132"/>
      <c r="P62" s="132"/>
      <c r="Q62" s="132">
        <v>379603</v>
      </c>
      <c r="R62" s="132"/>
      <c r="S62" s="132"/>
      <c r="T62" s="132">
        <v>995</v>
      </c>
      <c r="U62" s="132"/>
      <c r="V62" s="132"/>
      <c r="W62" s="132">
        <v>6569</v>
      </c>
      <c r="X62" s="132"/>
      <c r="Z62" s="61" t="s">
        <v>34</v>
      </c>
      <c r="AA62" s="182">
        <f>SUM(AA63:AB70,AI63:AK70)</f>
        <v>419</v>
      </c>
      <c r="AB62" s="183"/>
      <c r="AC62" s="184">
        <f>SUM(AC63:AD70,AK63:AM70)</f>
        <v>26538</v>
      </c>
      <c r="AD62" s="184"/>
      <c r="AE62" s="184">
        <f>SUM(AE63:AF70,AM63:AO70)</f>
        <v>0</v>
      </c>
      <c r="AF62" s="185"/>
      <c r="AG62" s="178"/>
      <c r="AH62" s="179"/>
      <c r="AI62" s="192"/>
      <c r="AJ62" s="193"/>
      <c r="AK62" s="193"/>
      <c r="AL62" s="193"/>
      <c r="AM62" s="193"/>
      <c r="AN62" s="26"/>
    </row>
    <row r="63" spans="1:40" ht="18" customHeight="1">
      <c r="A63" s="170" t="s">
        <v>41</v>
      </c>
      <c r="B63" s="161"/>
      <c r="C63" s="134">
        <v>116147</v>
      </c>
      <c r="D63" s="132"/>
      <c r="E63" s="132">
        <v>820276</v>
      </c>
      <c r="F63" s="132"/>
      <c r="G63" s="132"/>
      <c r="H63" s="132">
        <v>61946</v>
      </c>
      <c r="I63" s="132"/>
      <c r="J63" s="132"/>
      <c r="K63" s="132">
        <v>682389</v>
      </c>
      <c r="L63" s="132"/>
      <c r="M63" s="132"/>
      <c r="N63" s="132">
        <v>51650</v>
      </c>
      <c r="O63" s="132"/>
      <c r="P63" s="132"/>
      <c r="Q63" s="132">
        <v>324866</v>
      </c>
      <c r="R63" s="132"/>
      <c r="S63" s="132"/>
      <c r="T63" s="132">
        <v>478</v>
      </c>
      <c r="U63" s="132"/>
      <c r="V63" s="132"/>
      <c r="W63" s="132">
        <v>3100</v>
      </c>
      <c r="X63" s="132"/>
      <c r="Z63" s="9" t="s">
        <v>18</v>
      </c>
      <c r="AA63" s="189">
        <v>90</v>
      </c>
      <c r="AB63" s="190"/>
      <c r="AC63" s="190">
        <v>6713</v>
      </c>
      <c r="AD63" s="190"/>
      <c r="AE63" s="190"/>
      <c r="AF63" s="191"/>
      <c r="AG63" s="180" t="s">
        <v>26</v>
      </c>
      <c r="AH63" s="140"/>
      <c r="AI63" s="186" t="s">
        <v>92</v>
      </c>
      <c r="AJ63" s="187"/>
      <c r="AK63" s="187"/>
      <c r="AL63" s="187" t="s">
        <v>92</v>
      </c>
      <c r="AM63" s="187"/>
      <c r="AN63" s="26"/>
    </row>
    <row r="64" spans="1:40" ht="18" customHeight="1">
      <c r="A64" s="167"/>
      <c r="B64" s="167"/>
      <c r="C64" s="134"/>
      <c r="D64" s="132"/>
      <c r="E64" s="132"/>
      <c r="F64" s="132"/>
      <c r="G64" s="132"/>
      <c r="H64" s="132"/>
      <c r="I64" s="132"/>
      <c r="J64" s="132"/>
      <c r="K64" s="132"/>
      <c r="L64" s="132"/>
      <c r="M64" s="132"/>
      <c r="N64" s="132"/>
      <c r="O64" s="132"/>
      <c r="P64" s="132"/>
      <c r="Q64" s="132"/>
      <c r="R64" s="132"/>
      <c r="S64" s="132"/>
      <c r="T64" s="132"/>
      <c r="U64" s="132"/>
      <c r="V64" s="132"/>
      <c r="W64" s="132"/>
      <c r="X64" s="132"/>
      <c r="Z64" s="9" t="s">
        <v>19</v>
      </c>
      <c r="AA64" s="189">
        <v>20</v>
      </c>
      <c r="AB64" s="190"/>
      <c r="AC64" s="190">
        <v>1207</v>
      </c>
      <c r="AD64" s="190"/>
      <c r="AE64" s="190"/>
      <c r="AF64" s="191"/>
      <c r="AG64" s="180" t="s">
        <v>27</v>
      </c>
      <c r="AH64" s="140"/>
      <c r="AI64" s="186" t="s">
        <v>92</v>
      </c>
      <c r="AJ64" s="187"/>
      <c r="AK64" s="187"/>
      <c r="AL64" s="187" t="s">
        <v>92</v>
      </c>
      <c r="AM64" s="187"/>
      <c r="AN64" s="26"/>
    </row>
    <row r="65" spans="1:40" ht="18" customHeight="1">
      <c r="A65" s="170" t="s">
        <v>42</v>
      </c>
      <c r="B65" s="161"/>
      <c r="C65" s="134">
        <v>91473</v>
      </c>
      <c r="D65" s="132"/>
      <c r="E65" s="132">
        <v>607706</v>
      </c>
      <c r="F65" s="132"/>
      <c r="G65" s="132"/>
      <c r="H65" s="132">
        <v>52130</v>
      </c>
      <c r="I65" s="132"/>
      <c r="J65" s="132"/>
      <c r="K65" s="132">
        <v>530972</v>
      </c>
      <c r="L65" s="132"/>
      <c r="M65" s="132"/>
      <c r="N65" s="132">
        <v>61893</v>
      </c>
      <c r="O65" s="132"/>
      <c r="P65" s="132"/>
      <c r="Q65" s="132">
        <v>479575</v>
      </c>
      <c r="R65" s="132"/>
      <c r="S65" s="132"/>
      <c r="T65" s="132">
        <v>590</v>
      </c>
      <c r="U65" s="132"/>
      <c r="V65" s="132"/>
      <c r="W65" s="132">
        <v>5235</v>
      </c>
      <c r="X65" s="132"/>
      <c r="Z65" s="9" t="s">
        <v>20</v>
      </c>
      <c r="AA65" s="186" t="s">
        <v>92</v>
      </c>
      <c r="AB65" s="187"/>
      <c r="AC65" s="187" t="s">
        <v>92</v>
      </c>
      <c r="AD65" s="187"/>
      <c r="AE65" s="187"/>
      <c r="AF65" s="188"/>
      <c r="AG65" s="180" t="s">
        <v>28</v>
      </c>
      <c r="AH65" s="140"/>
      <c r="AI65" s="186">
        <v>229</v>
      </c>
      <c r="AJ65" s="187"/>
      <c r="AK65" s="187"/>
      <c r="AL65" s="187">
        <v>14323</v>
      </c>
      <c r="AM65" s="187"/>
      <c r="AN65" s="26"/>
    </row>
    <row r="66" spans="1:40" ht="18" customHeight="1">
      <c r="A66" s="170" t="s">
        <v>43</v>
      </c>
      <c r="B66" s="161"/>
      <c r="C66" s="134">
        <v>95501</v>
      </c>
      <c r="D66" s="132"/>
      <c r="E66" s="132">
        <v>655568</v>
      </c>
      <c r="F66" s="132"/>
      <c r="G66" s="132"/>
      <c r="H66" s="132">
        <v>57679</v>
      </c>
      <c r="I66" s="132"/>
      <c r="J66" s="132"/>
      <c r="K66" s="132">
        <v>679814</v>
      </c>
      <c r="L66" s="132"/>
      <c r="M66" s="132"/>
      <c r="N66" s="132">
        <v>32812</v>
      </c>
      <c r="O66" s="132"/>
      <c r="P66" s="132"/>
      <c r="Q66" s="132">
        <v>211679</v>
      </c>
      <c r="R66" s="132"/>
      <c r="S66" s="132"/>
      <c r="T66" s="132">
        <v>67</v>
      </c>
      <c r="U66" s="132"/>
      <c r="V66" s="132"/>
      <c r="W66" s="132">
        <v>374</v>
      </c>
      <c r="X66" s="132"/>
      <c r="Z66" s="9" t="s">
        <v>21</v>
      </c>
      <c r="AA66" s="186" t="s">
        <v>92</v>
      </c>
      <c r="AB66" s="187"/>
      <c r="AC66" s="187" t="s">
        <v>92</v>
      </c>
      <c r="AD66" s="187"/>
      <c r="AE66" s="187"/>
      <c r="AF66" s="188"/>
      <c r="AG66" s="180" t="s">
        <v>29</v>
      </c>
      <c r="AH66" s="140"/>
      <c r="AI66" s="186">
        <v>6</v>
      </c>
      <c r="AJ66" s="187"/>
      <c r="AK66" s="187"/>
      <c r="AL66" s="187">
        <v>352</v>
      </c>
      <c r="AM66" s="187"/>
      <c r="AN66" s="26"/>
    </row>
    <row r="67" spans="1:40" ht="18" customHeight="1">
      <c r="A67" s="170" t="s">
        <v>44</v>
      </c>
      <c r="B67" s="161"/>
      <c r="C67" s="134">
        <v>98708</v>
      </c>
      <c r="D67" s="132"/>
      <c r="E67" s="132">
        <v>676871</v>
      </c>
      <c r="F67" s="132"/>
      <c r="G67" s="132"/>
      <c r="H67" s="132">
        <v>39285</v>
      </c>
      <c r="I67" s="132"/>
      <c r="J67" s="132"/>
      <c r="K67" s="132">
        <v>436266</v>
      </c>
      <c r="L67" s="132"/>
      <c r="M67" s="132"/>
      <c r="N67" s="132">
        <v>44917</v>
      </c>
      <c r="O67" s="132"/>
      <c r="P67" s="132"/>
      <c r="Q67" s="132">
        <v>238570</v>
      </c>
      <c r="R67" s="132"/>
      <c r="S67" s="132"/>
      <c r="T67" s="132">
        <v>488</v>
      </c>
      <c r="U67" s="132"/>
      <c r="V67" s="132"/>
      <c r="W67" s="132">
        <v>3612</v>
      </c>
      <c r="X67" s="132"/>
      <c r="Z67" s="9" t="s">
        <v>22</v>
      </c>
      <c r="AA67" s="186" t="s">
        <v>92</v>
      </c>
      <c r="AB67" s="187"/>
      <c r="AC67" s="187" t="s">
        <v>92</v>
      </c>
      <c r="AD67" s="187"/>
      <c r="AE67" s="187"/>
      <c r="AF67" s="188"/>
      <c r="AG67" s="180" t="s">
        <v>33</v>
      </c>
      <c r="AH67" s="140"/>
      <c r="AI67" s="186" t="s">
        <v>92</v>
      </c>
      <c r="AJ67" s="187"/>
      <c r="AK67" s="187"/>
      <c r="AL67" s="187" t="s">
        <v>92</v>
      </c>
      <c r="AM67" s="187"/>
      <c r="AN67" s="26"/>
    </row>
    <row r="68" spans="1:40" ht="18" customHeight="1">
      <c r="A68" s="170" t="s">
        <v>45</v>
      </c>
      <c r="B68" s="161"/>
      <c r="C68" s="134">
        <v>100887</v>
      </c>
      <c r="D68" s="132"/>
      <c r="E68" s="132">
        <v>723718</v>
      </c>
      <c r="F68" s="132"/>
      <c r="G68" s="132"/>
      <c r="H68" s="132">
        <v>16272</v>
      </c>
      <c r="I68" s="132"/>
      <c r="J68" s="132"/>
      <c r="K68" s="132">
        <v>172147</v>
      </c>
      <c r="L68" s="132"/>
      <c r="M68" s="132"/>
      <c r="N68" s="132">
        <v>36877</v>
      </c>
      <c r="O68" s="132"/>
      <c r="P68" s="132"/>
      <c r="Q68" s="132">
        <v>195504</v>
      </c>
      <c r="R68" s="132"/>
      <c r="S68" s="132"/>
      <c r="T68" s="132">
        <v>335</v>
      </c>
      <c r="U68" s="132"/>
      <c r="V68" s="132"/>
      <c r="W68" s="132">
        <v>2170</v>
      </c>
      <c r="X68" s="132"/>
      <c r="Z68" s="9" t="s">
        <v>23</v>
      </c>
      <c r="AA68" s="189">
        <v>24</v>
      </c>
      <c r="AB68" s="190"/>
      <c r="AC68" s="190">
        <v>1418</v>
      </c>
      <c r="AD68" s="190"/>
      <c r="AE68" s="190"/>
      <c r="AF68" s="191"/>
      <c r="AG68" s="180" t="s">
        <v>30</v>
      </c>
      <c r="AH68" s="140"/>
      <c r="AI68" s="194">
        <v>18</v>
      </c>
      <c r="AJ68" s="195"/>
      <c r="AK68" s="195"/>
      <c r="AL68" s="195">
        <v>859</v>
      </c>
      <c r="AM68" s="195"/>
      <c r="AN68" s="26"/>
    </row>
    <row r="69" spans="1:40" ht="18" customHeight="1">
      <c r="A69" s="171"/>
      <c r="B69" s="172"/>
      <c r="C69" s="173"/>
      <c r="D69" s="174"/>
      <c r="E69" s="174"/>
      <c r="F69" s="174"/>
      <c r="G69" s="174"/>
      <c r="H69" s="174"/>
      <c r="I69" s="174"/>
      <c r="J69" s="174"/>
      <c r="K69" s="174"/>
      <c r="L69" s="174"/>
      <c r="M69" s="174"/>
      <c r="N69" s="174"/>
      <c r="O69" s="174"/>
      <c r="P69" s="174"/>
      <c r="Q69" s="174"/>
      <c r="R69" s="174"/>
      <c r="S69" s="174"/>
      <c r="T69" s="174"/>
      <c r="U69" s="174"/>
      <c r="V69" s="174"/>
      <c r="W69" s="174"/>
      <c r="X69" s="174"/>
      <c r="Z69" s="9" t="s">
        <v>24</v>
      </c>
      <c r="AA69" s="186" t="s">
        <v>92</v>
      </c>
      <c r="AB69" s="187"/>
      <c r="AC69" s="187" t="s">
        <v>92</v>
      </c>
      <c r="AD69" s="187"/>
      <c r="AE69" s="187"/>
      <c r="AF69" s="188"/>
      <c r="AG69" s="180" t="s">
        <v>31</v>
      </c>
      <c r="AH69" s="140"/>
      <c r="AI69" s="194">
        <v>10</v>
      </c>
      <c r="AJ69" s="195"/>
      <c r="AK69" s="195"/>
      <c r="AL69" s="195">
        <v>491</v>
      </c>
      <c r="AM69" s="195"/>
      <c r="AN69" s="26"/>
    </row>
    <row r="70" spans="1:40" ht="18" customHeight="1">
      <c r="A70" s="5"/>
      <c r="B70" s="5"/>
      <c r="C70" s="39"/>
      <c r="D70" s="39"/>
      <c r="E70" s="39"/>
      <c r="F70" s="39"/>
      <c r="G70" s="39"/>
      <c r="H70" s="39"/>
      <c r="I70" s="39"/>
      <c r="J70" s="39"/>
      <c r="K70" s="39"/>
      <c r="L70" s="39"/>
      <c r="M70" s="39"/>
      <c r="N70" s="39"/>
      <c r="O70" s="39"/>
      <c r="P70" s="39"/>
      <c r="Q70" s="39"/>
      <c r="R70" s="39"/>
      <c r="S70" s="39"/>
      <c r="T70" s="39"/>
      <c r="U70" s="39"/>
      <c r="V70" s="39"/>
      <c r="W70" s="39"/>
      <c r="X70" s="39"/>
      <c r="Z70" s="14" t="s">
        <v>25</v>
      </c>
      <c r="AA70" s="197" t="s">
        <v>92</v>
      </c>
      <c r="AB70" s="198"/>
      <c r="AC70" s="198" t="s">
        <v>92</v>
      </c>
      <c r="AD70" s="198"/>
      <c r="AE70" s="198"/>
      <c r="AF70" s="200"/>
      <c r="AG70" s="181" t="s">
        <v>32</v>
      </c>
      <c r="AH70" s="142"/>
      <c r="AI70" s="199">
        <v>22</v>
      </c>
      <c r="AJ70" s="196"/>
      <c r="AK70" s="196"/>
      <c r="AL70" s="196">
        <v>1175</v>
      </c>
      <c r="AM70" s="196"/>
      <c r="AN70" s="26"/>
    </row>
    <row r="71" spans="1:40" ht="18" customHeight="1">
      <c r="A71" s="59"/>
      <c r="B71" s="59"/>
      <c r="C71" s="59"/>
      <c r="D71" s="59"/>
      <c r="E71" s="59"/>
      <c r="F71" s="59"/>
      <c r="G71" s="59"/>
      <c r="H71" s="26"/>
      <c r="I71" s="26"/>
      <c r="J71" s="26"/>
      <c r="K71" s="26"/>
      <c r="L71" s="26"/>
      <c r="M71" s="26"/>
      <c r="N71" s="26"/>
      <c r="O71" s="26"/>
      <c r="P71" s="26"/>
      <c r="Q71" s="26"/>
      <c r="R71" s="26"/>
      <c r="S71" s="26"/>
      <c r="T71" s="26"/>
      <c r="U71" s="26"/>
      <c r="V71" s="26"/>
      <c r="W71" s="26"/>
      <c r="X71" s="26"/>
      <c r="Z71" s="122" t="s">
        <v>107</v>
      </c>
      <c r="AA71" s="122"/>
      <c r="AB71" s="122"/>
      <c r="AC71" s="122"/>
      <c r="AD71" s="122"/>
      <c r="AE71" s="122"/>
      <c r="AF71" s="122"/>
      <c r="AG71" s="122"/>
      <c r="AH71" s="37"/>
      <c r="AI71" s="37"/>
      <c r="AJ71" s="37"/>
      <c r="AK71" s="37"/>
      <c r="AL71" s="37"/>
      <c r="AM71" s="37"/>
      <c r="AN71" s="26"/>
    </row>
    <row r="72" spans="26:40" ht="18" customHeight="1">
      <c r="Z72" s="122"/>
      <c r="AA72" s="122"/>
      <c r="AB72" s="122"/>
      <c r="AC72" s="122"/>
      <c r="AD72" s="122"/>
      <c r="AE72" s="122"/>
      <c r="AF72" s="122"/>
      <c r="AG72" s="122"/>
      <c r="AH72" s="26"/>
      <c r="AI72" s="26"/>
      <c r="AJ72" s="26"/>
      <c r="AK72" s="26"/>
      <c r="AL72" s="26"/>
      <c r="AM72" s="26"/>
      <c r="AN72" s="26"/>
    </row>
  </sheetData>
  <sheetProtection/>
  <mergeCells count="698">
    <mergeCell ref="AA61:AB61"/>
    <mergeCell ref="AC61:AF61"/>
    <mergeCell ref="A3:X3"/>
    <mergeCell ref="AJ26:AK26"/>
    <mergeCell ref="AJ27:AK27"/>
    <mergeCell ref="AI60:AM60"/>
    <mergeCell ref="AI61:AK61"/>
    <mergeCell ref="AL61:AM61"/>
    <mergeCell ref="AJ28:AK28"/>
    <mergeCell ref="Z58:AM58"/>
    <mergeCell ref="Z60:Z61"/>
    <mergeCell ref="AG60:AH61"/>
    <mergeCell ref="AA60:AF60"/>
    <mergeCell ref="AJ20:AK20"/>
    <mergeCell ref="AJ21:AK21"/>
    <mergeCell ref="AJ22:AK22"/>
    <mergeCell ref="AJ23:AK23"/>
    <mergeCell ref="AJ24:AK24"/>
    <mergeCell ref="AJ25:AK25"/>
    <mergeCell ref="AC26:AD26"/>
    <mergeCell ref="AJ14:AK14"/>
    <mergeCell ref="AJ15:AK15"/>
    <mergeCell ref="AJ16:AK16"/>
    <mergeCell ref="AJ17:AK17"/>
    <mergeCell ref="AJ18:AK18"/>
    <mergeCell ref="AJ19:AK19"/>
    <mergeCell ref="AJ8:AK8"/>
    <mergeCell ref="AJ9:AK9"/>
    <mergeCell ref="AJ10:AK10"/>
    <mergeCell ref="AJ11:AK11"/>
    <mergeCell ref="AJ12:AK12"/>
    <mergeCell ref="AJ13:AK13"/>
    <mergeCell ref="AE8:AF8"/>
    <mergeCell ref="AC28:AD28"/>
    <mergeCell ref="AE28:AF28"/>
    <mergeCell ref="AE22:AF22"/>
    <mergeCell ref="AE23:AF23"/>
    <mergeCell ref="AE24:AF24"/>
    <mergeCell ref="AE25:AF25"/>
    <mergeCell ref="AE18:AF18"/>
    <mergeCell ref="AE21:AF21"/>
    <mergeCell ref="AC27:AD27"/>
    <mergeCell ref="AE26:AF26"/>
    <mergeCell ref="AE27:AF27"/>
    <mergeCell ref="AE9:AF9"/>
    <mergeCell ref="AE10:AF10"/>
    <mergeCell ref="AE11:AF11"/>
    <mergeCell ref="AE12:AF12"/>
    <mergeCell ref="AE13:AF13"/>
    <mergeCell ref="AE14:AF14"/>
    <mergeCell ref="AE15:AF15"/>
    <mergeCell ref="AE16:AF16"/>
    <mergeCell ref="AE17:AF17"/>
    <mergeCell ref="AC23:AD23"/>
    <mergeCell ref="AC24:AD24"/>
    <mergeCell ref="AE19:AF19"/>
    <mergeCell ref="AE20:AF20"/>
    <mergeCell ref="AC9:AD9"/>
    <mergeCell ref="AC10:AD10"/>
    <mergeCell ref="AC11:AD11"/>
    <mergeCell ref="AC12:AD12"/>
    <mergeCell ref="AC25:AD25"/>
    <mergeCell ref="AC19:AD19"/>
    <mergeCell ref="AC20:AD20"/>
    <mergeCell ref="AC21:AD21"/>
    <mergeCell ref="AC22:AD22"/>
    <mergeCell ref="AI70:AK70"/>
    <mergeCell ref="AC70:AF70"/>
    <mergeCell ref="AI67:AK67"/>
    <mergeCell ref="AG67:AH67"/>
    <mergeCell ref="AK34:AM34"/>
    <mergeCell ref="AL70:AM70"/>
    <mergeCell ref="E11:H11"/>
    <mergeCell ref="I11:L11"/>
    <mergeCell ref="AC13:AD13"/>
    <mergeCell ref="AC14:AD14"/>
    <mergeCell ref="AC15:AD15"/>
    <mergeCell ref="AC16:AD16"/>
    <mergeCell ref="AC17:AD17"/>
    <mergeCell ref="AC18:AD18"/>
    <mergeCell ref="AA70:AB70"/>
    <mergeCell ref="AA68:AB68"/>
    <mergeCell ref="AC68:AF68"/>
    <mergeCell ref="AA69:AB69"/>
    <mergeCell ref="AC69:AF69"/>
    <mergeCell ref="AI68:AK68"/>
    <mergeCell ref="AL68:AM68"/>
    <mergeCell ref="AI69:AK69"/>
    <mergeCell ref="AL69:AM69"/>
    <mergeCell ref="AG68:AH68"/>
    <mergeCell ref="AG69:AH69"/>
    <mergeCell ref="AI65:AK65"/>
    <mergeCell ref="AL65:AM65"/>
    <mergeCell ref="AI66:AK66"/>
    <mergeCell ref="AL66:AM66"/>
    <mergeCell ref="AL64:AM64"/>
    <mergeCell ref="AG66:AH66"/>
    <mergeCell ref="AL67:AM67"/>
    <mergeCell ref="AA66:AB66"/>
    <mergeCell ref="AC66:AF66"/>
    <mergeCell ref="AA63:AB63"/>
    <mergeCell ref="AC63:AF63"/>
    <mergeCell ref="AI62:AK62"/>
    <mergeCell ref="AL62:AM62"/>
    <mergeCell ref="AI63:AK63"/>
    <mergeCell ref="AL63:AM63"/>
    <mergeCell ref="AI64:AK64"/>
    <mergeCell ref="AA62:AB62"/>
    <mergeCell ref="AC62:AF62"/>
    <mergeCell ref="AA67:AB67"/>
    <mergeCell ref="AC67:AF67"/>
    <mergeCell ref="AA65:AB65"/>
    <mergeCell ref="AC65:AF65"/>
    <mergeCell ref="AA64:AB64"/>
    <mergeCell ref="AC64:AF64"/>
    <mergeCell ref="AF35:AG35"/>
    <mergeCell ref="AI35:AJ35"/>
    <mergeCell ref="AK35:AL35"/>
    <mergeCell ref="Z72:AG72"/>
    <mergeCell ref="AG62:AH62"/>
    <mergeCell ref="AG63:AH63"/>
    <mergeCell ref="AG70:AH70"/>
    <mergeCell ref="AG64:AH64"/>
    <mergeCell ref="AG65:AH65"/>
    <mergeCell ref="AB37:AC37"/>
    <mergeCell ref="AC6:AF6"/>
    <mergeCell ref="AG6:AH6"/>
    <mergeCell ref="AI6:AK6"/>
    <mergeCell ref="AC8:AD8"/>
    <mergeCell ref="Z34:Z35"/>
    <mergeCell ref="AB35:AC35"/>
    <mergeCell ref="AA34:AC34"/>
    <mergeCell ref="AD35:AE35"/>
    <mergeCell ref="AD34:AG34"/>
    <mergeCell ref="AH34:AJ34"/>
    <mergeCell ref="W32:X32"/>
    <mergeCell ref="W29:X29"/>
    <mergeCell ref="W30:X30"/>
    <mergeCell ref="W27:X27"/>
    <mergeCell ref="AL6:AM6"/>
    <mergeCell ref="Z30:AF30"/>
    <mergeCell ref="Z6:Z7"/>
    <mergeCell ref="Z32:AM32"/>
    <mergeCell ref="AE7:AF7"/>
    <mergeCell ref="AJ7:AK7"/>
    <mergeCell ref="O33:P33"/>
    <mergeCell ref="Q33:R33"/>
    <mergeCell ref="S33:T33"/>
    <mergeCell ref="U33:V33"/>
    <mergeCell ref="W33:X33"/>
    <mergeCell ref="Z3:AM3"/>
    <mergeCell ref="AH5:AM5"/>
    <mergeCell ref="AA6:AB6"/>
    <mergeCell ref="AC7:AD7"/>
    <mergeCell ref="W31:X31"/>
    <mergeCell ref="G32:H32"/>
    <mergeCell ref="I32:J32"/>
    <mergeCell ref="K32:L32"/>
    <mergeCell ref="M32:N32"/>
    <mergeCell ref="G33:H33"/>
    <mergeCell ref="I33:J33"/>
    <mergeCell ref="K33:L33"/>
    <mergeCell ref="M33:N33"/>
    <mergeCell ref="O31:P31"/>
    <mergeCell ref="Q31:R31"/>
    <mergeCell ref="S31:T31"/>
    <mergeCell ref="U31:V31"/>
    <mergeCell ref="O32:P32"/>
    <mergeCell ref="Q32:R32"/>
    <mergeCell ref="S32:T32"/>
    <mergeCell ref="U32:V32"/>
    <mergeCell ref="G30:H30"/>
    <mergeCell ref="I30:J30"/>
    <mergeCell ref="K30:L30"/>
    <mergeCell ref="M30:N30"/>
    <mergeCell ref="G31:H31"/>
    <mergeCell ref="I31:J31"/>
    <mergeCell ref="K31:L31"/>
    <mergeCell ref="M31:N31"/>
    <mergeCell ref="O29:P29"/>
    <mergeCell ref="Q29:R29"/>
    <mergeCell ref="S29:T29"/>
    <mergeCell ref="U29:V29"/>
    <mergeCell ref="O30:P30"/>
    <mergeCell ref="Q30:R30"/>
    <mergeCell ref="S30:T30"/>
    <mergeCell ref="U30:V30"/>
    <mergeCell ref="G28:H28"/>
    <mergeCell ref="I28:J28"/>
    <mergeCell ref="K28:L28"/>
    <mergeCell ref="M28:N28"/>
    <mergeCell ref="G29:H29"/>
    <mergeCell ref="I29:J29"/>
    <mergeCell ref="K29:L29"/>
    <mergeCell ref="M29:N29"/>
    <mergeCell ref="W28:X28"/>
    <mergeCell ref="O27:P27"/>
    <mergeCell ref="Q27:R27"/>
    <mergeCell ref="S27:T27"/>
    <mergeCell ref="U27:V27"/>
    <mergeCell ref="O28:P28"/>
    <mergeCell ref="Q28:R28"/>
    <mergeCell ref="S28:T28"/>
    <mergeCell ref="U28:V28"/>
    <mergeCell ref="S26:T26"/>
    <mergeCell ref="U26:V26"/>
    <mergeCell ref="W26:X26"/>
    <mergeCell ref="G27:H27"/>
    <mergeCell ref="I27:J27"/>
    <mergeCell ref="K27:L27"/>
    <mergeCell ref="M27:N27"/>
    <mergeCell ref="G26:H26"/>
    <mergeCell ref="I26:J26"/>
    <mergeCell ref="K26:L26"/>
    <mergeCell ref="M26:N26"/>
    <mergeCell ref="O26:P26"/>
    <mergeCell ref="Q26:R26"/>
    <mergeCell ref="W24:X24"/>
    <mergeCell ref="G25:H25"/>
    <mergeCell ref="I25:J25"/>
    <mergeCell ref="K25:L25"/>
    <mergeCell ref="M25:N25"/>
    <mergeCell ref="O25:P25"/>
    <mergeCell ref="Q25:R25"/>
    <mergeCell ref="W23:X23"/>
    <mergeCell ref="S25:T25"/>
    <mergeCell ref="U25:V25"/>
    <mergeCell ref="W25:X25"/>
    <mergeCell ref="K24:L24"/>
    <mergeCell ref="M24:N24"/>
    <mergeCell ref="O24:P24"/>
    <mergeCell ref="Q24:R24"/>
    <mergeCell ref="S24:T24"/>
    <mergeCell ref="U24:V24"/>
    <mergeCell ref="K23:L23"/>
    <mergeCell ref="M23:N23"/>
    <mergeCell ref="O23:P23"/>
    <mergeCell ref="Q23:R23"/>
    <mergeCell ref="S23:T23"/>
    <mergeCell ref="U23:V23"/>
    <mergeCell ref="W21:X21"/>
    <mergeCell ref="G22:H22"/>
    <mergeCell ref="I22:J22"/>
    <mergeCell ref="K22:L22"/>
    <mergeCell ref="M22:N22"/>
    <mergeCell ref="O22:P22"/>
    <mergeCell ref="Q22:R22"/>
    <mergeCell ref="S22:T22"/>
    <mergeCell ref="U22:V22"/>
    <mergeCell ref="W22:X22"/>
    <mergeCell ref="Q20:R20"/>
    <mergeCell ref="S20:T20"/>
    <mergeCell ref="U20:V20"/>
    <mergeCell ref="W20:X20"/>
    <mergeCell ref="K21:L21"/>
    <mergeCell ref="M21:N21"/>
    <mergeCell ref="O21:P21"/>
    <mergeCell ref="Q21:R21"/>
    <mergeCell ref="S21:T21"/>
    <mergeCell ref="U21:V21"/>
    <mergeCell ref="O19:P19"/>
    <mergeCell ref="Q19:R19"/>
    <mergeCell ref="S19:T19"/>
    <mergeCell ref="U19:V19"/>
    <mergeCell ref="W19:X19"/>
    <mergeCell ref="G20:H20"/>
    <mergeCell ref="I20:J20"/>
    <mergeCell ref="K20:L20"/>
    <mergeCell ref="M20:N20"/>
    <mergeCell ref="O20:P20"/>
    <mergeCell ref="M18:N18"/>
    <mergeCell ref="O18:P18"/>
    <mergeCell ref="Q18:R18"/>
    <mergeCell ref="S18:T18"/>
    <mergeCell ref="U18:V18"/>
    <mergeCell ref="W18:X18"/>
    <mergeCell ref="Q16:R16"/>
    <mergeCell ref="S16:T16"/>
    <mergeCell ref="U16:V16"/>
    <mergeCell ref="W16:X16"/>
    <mergeCell ref="O17:P17"/>
    <mergeCell ref="Q17:R17"/>
    <mergeCell ref="S17:T17"/>
    <mergeCell ref="U17:V17"/>
    <mergeCell ref="W17:X17"/>
    <mergeCell ref="U14:V14"/>
    <mergeCell ref="W14:X14"/>
    <mergeCell ref="Q15:R15"/>
    <mergeCell ref="S15:T15"/>
    <mergeCell ref="U15:V15"/>
    <mergeCell ref="W15:X15"/>
    <mergeCell ref="S13:T13"/>
    <mergeCell ref="U13:V13"/>
    <mergeCell ref="W13:X13"/>
    <mergeCell ref="G14:H14"/>
    <mergeCell ref="I14:J14"/>
    <mergeCell ref="K14:L14"/>
    <mergeCell ref="M14:N14"/>
    <mergeCell ref="O14:P14"/>
    <mergeCell ref="Q14:R14"/>
    <mergeCell ref="S14:T14"/>
    <mergeCell ref="G13:H13"/>
    <mergeCell ref="I13:J13"/>
    <mergeCell ref="K13:L13"/>
    <mergeCell ref="M13:N13"/>
    <mergeCell ref="O13:P13"/>
    <mergeCell ref="Q13:R13"/>
    <mergeCell ref="W67:X67"/>
    <mergeCell ref="H68:J68"/>
    <mergeCell ref="K68:M68"/>
    <mergeCell ref="N68:P68"/>
    <mergeCell ref="Q68:S68"/>
    <mergeCell ref="T68:V68"/>
    <mergeCell ref="W68:X68"/>
    <mergeCell ref="E67:G67"/>
    <mergeCell ref="H67:J67"/>
    <mergeCell ref="K67:M67"/>
    <mergeCell ref="N67:P67"/>
    <mergeCell ref="Q67:S67"/>
    <mergeCell ref="T67:V67"/>
    <mergeCell ref="W65:X65"/>
    <mergeCell ref="E66:G66"/>
    <mergeCell ref="H66:J66"/>
    <mergeCell ref="K66:M66"/>
    <mergeCell ref="N66:P66"/>
    <mergeCell ref="Q66:S66"/>
    <mergeCell ref="T66:V66"/>
    <mergeCell ref="W66:X66"/>
    <mergeCell ref="E65:G65"/>
    <mergeCell ref="H65:J65"/>
    <mergeCell ref="K65:M65"/>
    <mergeCell ref="N65:P65"/>
    <mergeCell ref="Q65:S65"/>
    <mergeCell ref="T65:V65"/>
    <mergeCell ref="W63:X63"/>
    <mergeCell ref="E64:G64"/>
    <mergeCell ref="H64:J64"/>
    <mergeCell ref="K64:M64"/>
    <mergeCell ref="N64:P64"/>
    <mergeCell ref="Q64:S64"/>
    <mergeCell ref="T64:V64"/>
    <mergeCell ref="W64:X64"/>
    <mergeCell ref="E63:G63"/>
    <mergeCell ref="H63:J63"/>
    <mergeCell ref="K63:M63"/>
    <mergeCell ref="N63:P63"/>
    <mergeCell ref="Q63:S63"/>
    <mergeCell ref="T63:V63"/>
    <mergeCell ref="W61:X61"/>
    <mergeCell ref="E62:G62"/>
    <mergeCell ref="H62:J62"/>
    <mergeCell ref="K62:M62"/>
    <mergeCell ref="N62:P62"/>
    <mergeCell ref="Q62:S62"/>
    <mergeCell ref="T62:V62"/>
    <mergeCell ref="W62:X62"/>
    <mergeCell ref="E61:G61"/>
    <mergeCell ref="H61:J61"/>
    <mergeCell ref="K61:M61"/>
    <mergeCell ref="N61:P61"/>
    <mergeCell ref="Q61:S61"/>
    <mergeCell ref="T61:V61"/>
    <mergeCell ref="W59:X59"/>
    <mergeCell ref="E60:G60"/>
    <mergeCell ref="H60:J60"/>
    <mergeCell ref="K60:M60"/>
    <mergeCell ref="N60:P60"/>
    <mergeCell ref="Q60:S60"/>
    <mergeCell ref="T60:V60"/>
    <mergeCell ref="W60:X60"/>
    <mergeCell ref="E59:G59"/>
    <mergeCell ref="H59:J59"/>
    <mergeCell ref="K59:M59"/>
    <mergeCell ref="N59:P59"/>
    <mergeCell ref="Q59:S59"/>
    <mergeCell ref="T59:V59"/>
    <mergeCell ref="W57:X57"/>
    <mergeCell ref="E58:G58"/>
    <mergeCell ref="H58:J58"/>
    <mergeCell ref="K58:M58"/>
    <mergeCell ref="N58:P58"/>
    <mergeCell ref="Q58:S58"/>
    <mergeCell ref="T58:V58"/>
    <mergeCell ref="W58:X58"/>
    <mergeCell ref="E57:G57"/>
    <mergeCell ref="H57:J57"/>
    <mergeCell ref="K57:M57"/>
    <mergeCell ref="N57:P57"/>
    <mergeCell ref="Q57:S57"/>
    <mergeCell ref="T57:V57"/>
    <mergeCell ref="W55:X55"/>
    <mergeCell ref="E56:G56"/>
    <mergeCell ref="H56:J56"/>
    <mergeCell ref="K56:M56"/>
    <mergeCell ref="N56:P56"/>
    <mergeCell ref="Q56:S56"/>
    <mergeCell ref="T56:V56"/>
    <mergeCell ref="W56:X56"/>
    <mergeCell ref="E55:G55"/>
    <mergeCell ref="H55:J55"/>
    <mergeCell ref="K55:M55"/>
    <mergeCell ref="N55:P55"/>
    <mergeCell ref="Q55:S55"/>
    <mergeCell ref="T55:V55"/>
    <mergeCell ref="E54:G54"/>
    <mergeCell ref="H54:J54"/>
    <mergeCell ref="K54:M54"/>
    <mergeCell ref="N54:P54"/>
    <mergeCell ref="Q54:S54"/>
    <mergeCell ref="T54:V54"/>
    <mergeCell ref="E52:G52"/>
    <mergeCell ref="H52:J52"/>
    <mergeCell ref="K52:M52"/>
    <mergeCell ref="N52:P52"/>
    <mergeCell ref="Q52:S52"/>
    <mergeCell ref="W53:X53"/>
    <mergeCell ref="E53:G53"/>
    <mergeCell ref="H53:J53"/>
    <mergeCell ref="N50:P50"/>
    <mergeCell ref="Q50:S50"/>
    <mergeCell ref="T50:V50"/>
    <mergeCell ref="W50:X50"/>
    <mergeCell ref="K53:M53"/>
    <mergeCell ref="N53:P53"/>
    <mergeCell ref="Q53:S53"/>
    <mergeCell ref="T53:V53"/>
    <mergeCell ref="W51:X51"/>
    <mergeCell ref="K51:M51"/>
    <mergeCell ref="N51:P51"/>
    <mergeCell ref="Q51:S51"/>
    <mergeCell ref="T51:V51"/>
    <mergeCell ref="T52:V52"/>
    <mergeCell ref="W52:X52"/>
    <mergeCell ref="N69:P69"/>
    <mergeCell ref="Q69:S69"/>
    <mergeCell ref="T69:V69"/>
    <mergeCell ref="W69:X69"/>
    <mergeCell ref="W54:X54"/>
    <mergeCell ref="C57:D57"/>
    <mergeCell ref="C58:D58"/>
    <mergeCell ref="C59:D59"/>
    <mergeCell ref="C60:D60"/>
    <mergeCell ref="C61:D61"/>
    <mergeCell ref="C62:D62"/>
    <mergeCell ref="K69:M69"/>
    <mergeCell ref="C51:D51"/>
    <mergeCell ref="C52:D52"/>
    <mergeCell ref="C53:D53"/>
    <mergeCell ref="C54:D54"/>
    <mergeCell ref="C55:D55"/>
    <mergeCell ref="C56:D56"/>
    <mergeCell ref="C63:D63"/>
    <mergeCell ref="C64:D64"/>
    <mergeCell ref="C65:D65"/>
    <mergeCell ref="C69:D69"/>
    <mergeCell ref="E68:G68"/>
    <mergeCell ref="C50:D50"/>
    <mergeCell ref="E69:G69"/>
    <mergeCell ref="H69:J69"/>
    <mergeCell ref="C66:D66"/>
    <mergeCell ref="C67:D67"/>
    <mergeCell ref="C68:D68"/>
    <mergeCell ref="E50:G50"/>
    <mergeCell ref="E51:G51"/>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50:B50"/>
    <mergeCell ref="A51:B51"/>
    <mergeCell ref="C49:D49"/>
    <mergeCell ref="E49:G49"/>
    <mergeCell ref="H49:J49"/>
    <mergeCell ref="K49:M49"/>
    <mergeCell ref="H50:J50"/>
    <mergeCell ref="K50:M50"/>
    <mergeCell ref="A49:B49"/>
    <mergeCell ref="H51:J51"/>
    <mergeCell ref="Q12:R12"/>
    <mergeCell ref="S12:T12"/>
    <mergeCell ref="U11:X11"/>
    <mergeCell ref="W12:X12"/>
    <mergeCell ref="Q11:T11"/>
    <mergeCell ref="A6:X6"/>
    <mergeCell ref="A8:X8"/>
    <mergeCell ref="I12:J12"/>
    <mergeCell ref="E12:F12"/>
    <mergeCell ref="A11:A12"/>
    <mergeCell ref="K19:L19"/>
    <mergeCell ref="M19:N19"/>
    <mergeCell ref="O15:P15"/>
    <mergeCell ref="K12:L12"/>
    <mergeCell ref="K16:L16"/>
    <mergeCell ref="M16:N16"/>
    <mergeCell ref="O16:P16"/>
    <mergeCell ref="K17:L17"/>
    <mergeCell ref="M17:N17"/>
    <mergeCell ref="K18:L18"/>
    <mergeCell ref="G24:H24"/>
    <mergeCell ref="I24:J24"/>
    <mergeCell ref="E33:F33"/>
    <mergeCell ref="G23:H23"/>
    <mergeCell ref="I23:J23"/>
    <mergeCell ref="M12:N12"/>
    <mergeCell ref="G15:H15"/>
    <mergeCell ref="I15:J15"/>
    <mergeCell ref="K15:L15"/>
    <mergeCell ref="M15:N15"/>
    <mergeCell ref="G16:H16"/>
    <mergeCell ref="I16:J16"/>
    <mergeCell ref="G19:H19"/>
    <mergeCell ref="I19:J19"/>
    <mergeCell ref="G21:H21"/>
    <mergeCell ref="I21:J21"/>
    <mergeCell ref="G17:H17"/>
    <mergeCell ref="I17:J17"/>
    <mergeCell ref="G18:H18"/>
    <mergeCell ref="I18:J18"/>
    <mergeCell ref="T49:V49"/>
    <mergeCell ref="W49:X49"/>
    <mergeCell ref="K48:M48"/>
    <mergeCell ref="Q48:S48"/>
    <mergeCell ref="N48:P48"/>
    <mergeCell ref="N49:P49"/>
    <mergeCell ref="Q49:S49"/>
    <mergeCell ref="A46:B48"/>
    <mergeCell ref="C48:D48"/>
    <mergeCell ref="E48:G48"/>
    <mergeCell ref="C46:G47"/>
    <mergeCell ref="T46:X47"/>
    <mergeCell ref="T48:V48"/>
    <mergeCell ref="W48:X48"/>
    <mergeCell ref="H46:M47"/>
    <mergeCell ref="N46:S47"/>
    <mergeCell ref="H48:J48"/>
    <mergeCell ref="E31:F31"/>
    <mergeCell ref="E32:F32"/>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B32:C32"/>
    <mergeCell ref="B33:C33"/>
    <mergeCell ref="B20:C20"/>
    <mergeCell ref="B28:C28"/>
    <mergeCell ref="B29:C29"/>
    <mergeCell ref="B30:C30"/>
    <mergeCell ref="B31:C31"/>
    <mergeCell ref="B13:C13"/>
    <mergeCell ref="B14:C14"/>
    <mergeCell ref="B15:C15"/>
    <mergeCell ref="B16:C16"/>
    <mergeCell ref="B17:C17"/>
    <mergeCell ref="B18:C18"/>
    <mergeCell ref="B23:C23"/>
    <mergeCell ref="B24:C24"/>
    <mergeCell ref="B25:C25"/>
    <mergeCell ref="B12:C12"/>
    <mergeCell ref="B26:C26"/>
    <mergeCell ref="B27:C27"/>
    <mergeCell ref="B21:C21"/>
    <mergeCell ref="B22:C22"/>
    <mergeCell ref="AB36:AC36"/>
    <mergeCell ref="G12:H12"/>
    <mergeCell ref="O12:P12"/>
    <mergeCell ref="U12:V12"/>
    <mergeCell ref="B19:C19"/>
    <mergeCell ref="B11:D11"/>
    <mergeCell ref="M11:P11"/>
    <mergeCell ref="AI36:AJ36"/>
    <mergeCell ref="AK36:AL36"/>
    <mergeCell ref="AI37:AJ37"/>
    <mergeCell ref="AK37:AL37"/>
    <mergeCell ref="AD36:AE36"/>
    <mergeCell ref="AF36:AG36"/>
    <mergeCell ref="AD37:AE37"/>
    <mergeCell ref="AF37:AG37"/>
    <mergeCell ref="AB38:AC38"/>
    <mergeCell ref="AD38:AE38"/>
    <mergeCell ref="AF38:AG38"/>
    <mergeCell ref="AB39:AC39"/>
    <mergeCell ref="AD39:AE39"/>
    <mergeCell ref="AF39:AG39"/>
    <mergeCell ref="AB40:AC40"/>
    <mergeCell ref="AD40:AE40"/>
    <mergeCell ref="AF40:AG40"/>
    <mergeCell ref="AB41:AC41"/>
    <mergeCell ref="AD41:AE41"/>
    <mergeCell ref="AF41:AG41"/>
    <mergeCell ref="AB42:AC42"/>
    <mergeCell ref="AD42:AE42"/>
    <mergeCell ref="AF42:AG42"/>
    <mergeCell ref="AB43:AC43"/>
    <mergeCell ref="AD43:AE43"/>
    <mergeCell ref="AF43:AG43"/>
    <mergeCell ref="AB44:AC44"/>
    <mergeCell ref="AD44:AE44"/>
    <mergeCell ref="AF44:AG44"/>
    <mergeCell ref="AB45:AC45"/>
    <mergeCell ref="AD45:AE45"/>
    <mergeCell ref="AF45:AG45"/>
    <mergeCell ref="AB46:AC46"/>
    <mergeCell ref="AD46:AE46"/>
    <mergeCell ref="AF46:AG46"/>
    <mergeCell ref="AB47:AC47"/>
    <mergeCell ref="AD47:AE47"/>
    <mergeCell ref="AF47:AG47"/>
    <mergeCell ref="AB48:AC48"/>
    <mergeCell ref="AD48:AE48"/>
    <mergeCell ref="AF48:AG48"/>
    <mergeCell ref="AB49:AC49"/>
    <mergeCell ref="AD49:AE49"/>
    <mergeCell ref="AF49:AG49"/>
    <mergeCell ref="AB50:AC50"/>
    <mergeCell ref="AD50:AE50"/>
    <mergeCell ref="AF50:AG50"/>
    <mergeCell ref="AB51:AC51"/>
    <mergeCell ref="AD51:AE51"/>
    <mergeCell ref="AF51:AG51"/>
    <mergeCell ref="AB52:AC52"/>
    <mergeCell ref="AD52:AE52"/>
    <mergeCell ref="AF52:AG52"/>
    <mergeCell ref="AB53:AC53"/>
    <mergeCell ref="AD53:AE53"/>
    <mergeCell ref="AF53:AG53"/>
    <mergeCell ref="AI38:AJ38"/>
    <mergeCell ref="AK38:AL38"/>
    <mergeCell ref="AI39:AJ39"/>
    <mergeCell ref="AK39:AL39"/>
    <mergeCell ref="AD55:AE55"/>
    <mergeCell ref="AF55:AG55"/>
    <mergeCell ref="AI42:AJ42"/>
    <mergeCell ref="AK42:AL42"/>
    <mergeCell ref="AI43:AJ43"/>
    <mergeCell ref="AK43:AL43"/>
    <mergeCell ref="AI40:AJ40"/>
    <mergeCell ref="AK40:AL40"/>
    <mergeCell ref="AI41:AJ41"/>
    <mergeCell ref="AK41:AL41"/>
    <mergeCell ref="AK46:AL46"/>
    <mergeCell ref="AI47:AJ47"/>
    <mergeCell ref="AK47:AL47"/>
    <mergeCell ref="AI44:AJ44"/>
    <mergeCell ref="AK44:AL44"/>
    <mergeCell ref="AI45:AJ45"/>
    <mergeCell ref="AK45:AL45"/>
    <mergeCell ref="AK50:AL50"/>
    <mergeCell ref="AI51:AJ51"/>
    <mergeCell ref="AK51:AL51"/>
    <mergeCell ref="AI48:AJ48"/>
    <mergeCell ref="AK48:AL48"/>
    <mergeCell ref="AI49:AJ49"/>
    <mergeCell ref="AK49:AL49"/>
    <mergeCell ref="AK54:AL54"/>
    <mergeCell ref="AI55:AJ55"/>
    <mergeCell ref="AK55:AL55"/>
    <mergeCell ref="AI52:AJ52"/>
    <mergeCell ref="AK52:AL52"/>
    <mergeCell ref="AI53:AJ53"/>
    <mergeCell ref="AK53:AL53"/>
    <mergeCell ref="A43:X43"/>
    <mergeCell ref="Z71:AG71"/>
    <mergeCell ref="Q45:X45"/>
    <mergeCell ref="AI54:AJ54"/>
    <mergeCell ref="AI50:AJ50"/>
    <mergeCell ref="AI46:AJ46"/>
    <mergeCell ref="AB54:AC54"/>
    <mergeCell ref="AD54:AE54"/>
    <mergeCell ref="AF54:AG54"/>
    <mergeCell ref="AB55:AC55"/>
  </mergeCells>
  <printOptions horizontalCentered="1"/>
  <pageMargins left="0.3937007874015748" right="0.3937007874015748" top="0.5905511811023623" bottom="0.3937007874015748" header="0" footer="0"/>
  <pageSetup fitToHeight="1" fitToWidth="1" horizontalDpi="600" verticalDpi="600" orientation="landscape" paperSize="8" scale="66" r:id="rId1"/>
</worksheet>
</file>

<file path=xl/worksheets/sheet2.xml><?xml version="1.0" encoding="utf-8"?>
<worksheet xmlns="http://schemas.openxmlformats.org/spreadsheetml/2006/main" xmlns:r="http://schemas.openxmlformats.org/officeDocument/2006/relationships">
  <sheetPr>
    <pageSetUpPr fitToPage="1"/>
  </sheetPr>
  <dimension ref="A1:AB71"/>
  <sheetViews>
    <sheetView zoomScalePageLayoutView="0" workbookViewId="0" topLeftCell="A1">
      <selection activeCell="AB11" sqref="AB11"/>
    </sheetView>
  </sheetViews>
  <sheetFormatPr defaultColWidth="9.00390625" defaultRowHeight="13.5"/>
  <cols>
    <col min="1" max="1" width="15.75390625" style="25" customWidth="1"/>
    <col min="2" max="2" width="11.125" style="25" customWidth="1"/>
    <col min="3" max="4" width="7.75390625" style="25" customWidth="1"/>
    <col min="5" max="5" width="11.00390625" style="25" customWidth="1"/>
    <col min="6" max="7" width="7.75390625" style="25" customWidth="1"/>
    <col min="8" max="9" width="11.125" style="25" customWidth="1"/>
    <col min="10" max="11" width="6.00390625" style="25" customWidth="1"/>
    <col min="12" max="12" width="14.75390625" style="25" customWidth="1"/>
    <col min="13" max="13" width="9.00390625" style="25" customWidth="1"/>
    <col min="14" max="14" width="6.75390625" style="25" customWidth="1"/>
    <col min="15" max="15" width="17.375" style="25" customWidth="1"/>
    <col min="16" max="16" width="12.75390625" style="25" customWidth="1"/>
    <col min="17" max="24" width="12.625" style="25" customWidth="1"/>
    <col min="25" max="26" width="6.75390625" style="25" customWidth="1"/>
    <col min="27" max="27" width="9.00390625" style="25" customWidth="1"/>
    <col min="28" max="28" width="9.625" style="25" bestFit="1" customWidth="1"/>
    <col min="29" max="16384" width="9.00390625" style="25" customWidth="1"/>
  </cols>
  <sheetData>
    <row r="1" spans="1:24" ht="14.25">
      <c r="A1" s="48" t="s">
        <v>67</v>
      </c>
      <c r="X1" s="49" t="s">
        <v>68</v>
      </c>
    </row>
    <row r="2" ht="14.25">
      <c r="X2" s="27"/>
    </row>
    <row r="3" spans="1:12" ht="17.25">
      <c r="A3" s="159" t="s">
        <v>78</v>
      </c>
      <c r="B3" s="159"/>
      <c r="C3" s="159"/>
      <c r="D3" s="159"/>
      <c r="E3" s="159"/>
      <c r="F3" s="159"/>
      <c r="G3" s="159"/>
      <c r="H3" s="159"/>
      <c r="I3" s="159"/>
      <c r="J3" s="159"/>
      <c r="K3" s="159"/>
      <c r="L3" s="159"/>
    </row>
    <row r="5" ht="14.25">
      <c r="A5" s="99" t="s">
        <v>111</v>
      </c>
    </row>
    <row r="6" spans="15:24" ht="17.25">
      <c r="O6" s="159" t="s">
        <v>133</v>
      </c>
      <c r="P6" s="159"/>
      <c r="Q6" s="159"/>
      <c r="R6" s="159"/>
      <c r="S6" s="159"/>
      <c r="T6" s="159"/>
      <c r="U6" s="159"/>
      <c r="V6" s="159"/>
      <c r="W6" s="159"/>
      <c r="X6" s="159"/>
    </row>
    <row r="7" spans="9:12" ht="15" thickBot="1">
      <c r="I7" s="123" t="s">
        <v>16</v>
      </c>
      <c r="J7" s="123"/>
      <c r="K7" s="123"/>
      <c r="L7" s="123"/>
    </row>
    <row r="8" spans="1:15" ht="14.25">
      <c r="A8" s="130" t="s">
        <v>2</v>
      </c>
      <c r="B8" s="213" t="s">
        <v>112</v>
      </c>
      <c r="C8" s="213"/>
      <c r="D8" s="213"/>
      <c r="E8" s="213" t="s">
        <v>50</v>
      </c>
      <c r="F8" s="213"/>
      <c r="G8" s="213"/>
      <c r="H8" s="213"/>
      <c r="I8" s="213"/>
      <c r="J8" s="213"/>
      <c r="K8" s="213"/>
      <c r="L8" s="128"/>
      <c r="O8" s="26" t="s">
        <v>74</v>
      </c>
    </row>
    <row r="9" spans="1:12" ht="14.25" customHeight="1">
      <c r="A9" s="146"/>
      <c r="B9" s="133" t="s">
        <v>46</v>
      </c>
      <c r="C9" s="133" t="s">
        <v>47</v>
      </c>
      <c r="D9" s="133"/>
      <c r="E9" s="133" t="s">
        <v>113</v>
      </c>
      <c r="F9" s="133"/>
      <c r="G9" s="133"/>
      <c r="H9" s="133" t="s">
        <v>114</v>
      </c>
      <c r="I9" s="133"/>
      <c r="J9" s="133" t="s">
        <v>51</v>
      </c>
      <c r="K9" s="133"/>
      <c r="L9" s="144"/>
    </row>
    <row r="10" spans="1:28" ht="14.25">
      <c r="A10" s="146"/>
      <c r="B10" s="133"/>
      <c r="C10" s="133"/>
      <c r="D10" s="133"/>
      <c r="E10" s="1" t="s">
        <v>46</v>
      </c>
      <c r="F10" s="133" t="s">
        <v>48</v>
      </c>
      <c r="G10" s="133"/>
      <c r="H10" s="1" t="s">
        <v>46</v>
      </c>
      <c r="I10" s="1" t="s">
        <v>48</v>
      </c>
      <c r="J10" s="133" t="s">
        <v>46</v>
      </c>
      <c r="K10" s="133"/>
      <c r="L10" s="2" t="s">
        <v>48</v>
      </c>
      <c r="O10" s="121" t="s">
        <v>134</v>
      </c>
      <c r="P10" s="121"/>
      <c r="Q10" s="121"/>
      <c r="R10" s="121"/>
      <c r="S10" s="121"/>
      <c r="T10" s="121"/>
      <c r="U10" s="121"/>
      <c r="V10" s="121"/>
      <c r="W10" s="121"/>
      <c r="X10" s="121"/>
      <c r="AA10" s="20"/>
      <c r="AB10" s="25">
        <v>8998855</v>
      </c>
    </row>
    <row r="11" spans="1:12" ht="15" thickBot="1">
      <c r="A11" s="13" t="s">
        <v>80</v>
      </c>
      <c r="B11" s="62">
        <f>SUM(E11,H11,J11,B39)</f>
        <v>15153</v>
      </c>
      <c r="C11" s="243">
        <f>SUM(F11,I11,L11,C39)</f>
        <v>1481178</v>
      </c>
      <c r="D11" s="243"/>
      <c r="E11" s="32">
        <v>9194</v>
      </c>
      <c r="F11" s="131">
        <v>1094688</v>
      </c>
      <c r="G11" s="131"/>
      <c r="H11" s="32">
        <v>3426</v>
      </c>
      <c r="I11" s="31">
        <v>187178</v>
      </c>
      <c r="J11" s="131">
        <v>543</v>
      </c>
      <c r="K11" s="131"/>
      <c r="L11" s="31">
        <v>43621</v>
      </c>
    </row>
    <row r="12" spans="1:24" ht="14.25">
      <c r="A12" s="12" t="s">
        <v>79</v>
      </c>
      <c r="B12" s="63">
        <f>SUM(E12,H12,J12,B40)</f>
        <v>11348</v>
      </c>
      <c r="C12" s="240">
        <f>SUM(F12,I12,L12,C40)</f>
        <v>1167092</v>
      </c>
      <c r="D12" s="240"/>
      <c r="E12" s="33">
        <v>7874</v>
      </c>
      <c r="F12" s="132">
        <v>915257</v>
      </c>
      <c r="G12" s="132"/>
      <c r="H12" s="33">
        <v>1732</v>
      </c>
      <c r="I12" s="31">
        <v>106596</v>
      </c>
      <c r="J12" s="132">
        <v>384</v>
      </c>
      <c r="K12" s="132"/>
      <c r="L12" s="31">
        <v>32744</v>
      </c>
      <c r="O12" s="130" t="s">
        <v>143</v>
      </c>
      <c r="P12" s="231" t="s">
        <v>135</v>
      </c>
      <c r="Q12" s="233" t="s">
        <v>136</v>
      </c>
      <c r="R12" s="236" t="s">
        <v>137</v>
      </c>
      <c r="S12" s="225" t="s">
        <v>139</v>
      </c>
      <c r="T12" s="226"/>
      <c r="U12" s="226"/>
      <c r="V12" s="225" t="s">
        <v>142</v>
      </c>
      <c r="W12" s="226"/>
      <c r="X12" s="226"/>
    </row>
    <row r="13" spans="1:24" ht="14.25">
      <c r="A13" s="12" t="s">
        <v>77</v>
      </c>
      <c r="B13" s="63">
        <f>SUM(E13,H13,J13,B41)</f>
        <v>13540</v>
      </c>
      <c r="C13" s="240">
        <f>SUM(F13,I13,L13,C41)</f>
        <v>1368389</v>
      </c>
      <c r="D13" s="240"/>
      <c r="E13" s="31">
        <v>8392</v>
      </c>
      <c r="F13" s="132">
        <v>1029579</v>
      </c>
      <c r="G13" s="132"/>
      <c r="H13" s="33">
        <v>3276</v>
      </c>
      <c r="I13" s="31">
        <v>185176</v>
      </c>
      <c r="J13" s="132">
        <v>217</v>
      </c>
      <c r="K13" s="132"/>
      <c r="L13" s="31">
        <v>22330</v>
      </c>
      <c r="O13" s="146"/>
      <c r="P13" s="232"/>
      <c r="Q13" s="234"/>
      <c r="R13" s="237"/>
      <c r="S13" s="211" t="s">
        <v>57</v>
      </c>
      <c r="T13" s="227" t="s">
        <v>140</v>
      </c>
      <c r="U13" s="227" t="s">
        <v>141</v>
      </c>
      <c r="V13" s="211" t="s">
        <v>57</v>
      </c>
      <c r="W13" s="227" t="s">
        <v>140</v>
      </c>
      <c r="X13" s="229" t="s">
        <v>141</v>
      </c>
    </row>
    <row r="14" spans="1:24" ht="14.25">
      <c r="A14" s="12" t="s">
        <v>76</v>
      </c>
      <c r="B14" s="63">
        <f>SUM(E14,H14,J14,B42)</f>
        <v>14083</v>
      </c>
      <c r="C14" s="240">
        <f>SUM(F14,I14,L14,C42)</f>
        <v>1416461</v>
      </c>
      <c r="D14" s="240"/>
      <c r="E14" s="31">
        <v>8062</v>
      </c>
      <c r="F14" s="132">
        <v>1030298</v>
      </c>
      <c r="G14" s="132"/>
      <c r="H14" s="33">
        <v>3751</v>
      </c>
      <c r="I14" s="31">
        <v>202251</v>
      </c>
      <c r="J14" s="132">
        <v>72</v>
      </c>
      <c r="K14" s="132"/>
      <c r="L14" s="31">
        <v>6616</v>
      </c>
      <c r="O14" s="146"/>
      <c r="P14" s="212"/>
      <c r="Q14" s="235"/>
      <c r="R14" s="230"/>
      <c r="S14" s="212"/>
      <c r="T14" s="228"/>
      <c r="U14" s="228"/>
      <c r="V14" s="212"/>
      <c r="W14" s="228"/>
      <c r="X14" s="230"/>
    </row>
    <row r="15" spans="1:24" ht="14.25">
      <c r="A15" s="51" t="s">
        <v>115</v>
      </c>
      <c r="B15" s="100">
        <f>SUM(E15,H15,J15,B43)</f>
        <v>11098</v>
      </c>
      <c r="C15" s="239">
        <f>SUM(F15,I15,L15,C43)</f>
        <v>1231771</v>
      </c>
      <c r="D15" s="239"/>
      <c r="E15" s="52">
        <f>SUM(E17:E30)</f>
        <v>7526</v>
      </c>
      <c r="F15" s="136">
        <f>SUM(F17:G20,F22:G25,F27:G30)</f>
        <v>972849</v>
      </c>
      <c r="G15" s="136"/>
      <c r="H15" s="52">
        <f>SUM(H17:H20,H22:H25,H27:H30)</f>
        <v>1906</v>
      </c>
      <c r="I15" s="52">
        <f>SUM(I17:I20,I22:I25,I27:I30)</f>
        <v>108735</v>
      </c>
      <c r="J15" s="136">
        <f>SUM(J17:K20,J22:K25,J27:K30)</f>
        <v>50</v>
      </c>
      <c r="K15" s="136"/>
      <c r="L15" s="52">
        <f>SUM(L17:L20,L22:L25,L27:L30)</f>
        <v>3759</v>
      </c>
      <c r="O15" s="101" t="s">
        <v>138</v>
      </c>
      <c r="P15" s="64"/>
      <c r="Q15" s="65"/>
      <c r="R15" s="66"/>
      <c r="S15" s="66"/>
      <c r="T15" s="66"/>
      <c r="U15" s="66"/>
      <c r="V15" s="66"/>
      <c r="W15" s="67"/>
      <c r="X15" s="67"/>
    </row>
    <row r="16" spans="1:24" ht="14.25">
      <c r="A16" s="35"/>
      <c r="B16" s="63"/>
      <c r="C16" s="240"/>
      <c r="D16" s="240"/>
      <c r="E16" s="31"/>
      <c r="F16" s="132"/>
      <c r="G16" s="132"/>
      <c r="H16" s="33"/>
      <c r="I16" s="31"/>
      <c r="J16" s="132"/>
      <c r="K16" s="132"/>
      <c r="L16" s="31"/>
      <c r="O16" s="102" t="s">
        <v>49</v>
      </c>
      <c r="P16" s="103">
        <f>SUM(Q16:R16)</f>
        <v>287213</v>
      </c>
      <c r="Q16" s="103">
        <f>SUM(Q17:Q18)</f>
        <v>286683</v>
      </c>
      <c r="R16" s="103">
        <f>SUM(R17:R18)</f>
        <v>530</v>
      </c>
      <c r="S16" s="104">
        <f aca="true" t="shared" si="0" ref="S16:U17">P16/$P16*100</f>
        <v>100</v>
      </c>
      <c r="T16" s="104">
        <f t="shared" si="0"/>
        <v>99.81546796280114</v>
      </c>
      <c r="U16" s="104">
        <f t="shared" si="0"/>
        <v>0.18453203719887332</v>
      </c>
      <c r="V16" s="104">
        <f aca="true" t="shared" si="1" ref="V16:X17">P16/P$16*100</f>
        <v>100</v>
      </c>
      <c r="W16" s="104">
        <f t="shared" si="1"/>
        <v>100</v>
      </c>
      <c r="X16" s="104">
        <f t="shared" si="1"/>
        <v>100</v>
      </c>
    </row>
    <row r="17" spans="1:24" ht="14.25">
      <c r="A17" s="7" t="s">
        <v>81</v>
      </c>
      <c r="B17" s="63">
        <f aca="true" t="shared" si="2" ref="B17:B30">SUM(E17,H17,J17,B45)</f>
        <v>976</v>
      </c>
      <c r="C17" s="240">
        <f>SUM(F17,I17,L17,C45)</f>
        <v>87933</v>
      </c>
      <c r="D17" s="240"/>
      <c r="E17" s="31">
        <v>420</v>
      </c>
      <c r="F17" s="132">
        <v>52430</v>
      </c>
      <c r="G17" s="132"/>
      <c r="H17" s="33">
        <v>399</v>
      </c>
      <c r="I17" s="31">
        <v>21775</v>
      </c>
      <c r="J17" s="132">
        <v>2</v>
      </c>
      <c r="K17" s="132"/>
      <c r="L17" s="31">
        <v>125</v>
      </c>
      <c r="O17" s="7" t="s">
        <v>71</v>
      </c>
      <c r="P17" s="69">
        <v>279117</v>
      </c>
      <c r="Q17" s="69">
        <v>278587</v>
      </c>
      <c r="R17" s="69">
        <v>530</v>
      </c>
      <c r="S17" s="70">
        <f t="shared" si="0"/>
        <v>100</v>
      </c>
      <c r="T17" s="70">
        <f t="shared" si="0"/>
        <v>99.81011547128982</v>
      </c>
      <c r="U17" s="70">
        <f t="shared" si="0"/>
        <v>0.18988452871018247</v>
      </c>
      <c r="V17" s="71">
        <f t="shared" si="1"/>
        <v>97.18118608837344</v>
      </c>
      <c r="W17" s="71">
        <f t="shared" si="1"/>
        <v>97.1759748572465</v>
      </c>
      <c r="X17" s="71">
        <f t="shared" si="1"/>
        <v>100</v>
      </c>
    </row>
    <row r="18" spans="1:24" ht="14.25">
      <c r="A18" s="3" t="s">
        <v>35</v>
      </c>
      <c r="B18" s="63">
        <f t="shared" si="2"/>
        <v>500</v>
      </c>
      <c r="C18" s="240">
        <f>SUM(F18,I18,L18,C46)</f>
        <v>53870</v>
      </c>
      <c r="D18" s="240"/>
      <c r="E18" s="31">
        <v>366</v>
      </c>
      <c r="F18" s="132">
        <v>45524</v>
      </c>
      <c r="G18" s="132"/>
      <c r="H18" s="33">
        <v>83</v>
      </c>
      <c r="I18" s="31">
        <v>4090</v>
      </c>
      <c r="J18" s="132">
        <v>6</v>
      </c>
      <c r="K18" s="132"/>
      <c r="L18" s="31">
        <v>538</v>
      </c>
      <c r="O18" s="7" t="s">
        <v>72</v>
      </c>
      <c r="P18" s="72">
        <v>8096</v>
      </c>
      <c r="Q18" s="72">
        <v>8096</v>
      </c>
      <c r="R18" s="53" t="s">
        <v>92</v>
      </c>
      <c r="S18" s="70">
        <f>P18/$P18*100</f>
        <v>100</v>
      </c>
      <c r="T18" s="53" t="s">
        <v>92</v>
      </c>
      <c r="U18" s="53" t="s">
        <v>92</v>
      </c>
      <c r="V18" s="71">
        <f>P18/P$16*100</f>
        <v>2.818813911626563</v>
      </c>
      <c r="W18" s="71">
        <f>Q18/Q$16*100</f>
        <v>2.824025142753494</v>
      </c>
      <c r="X18" s="53" t="s">
        <v>92</v>
      </c>
    </row>
    <row r="19" spans="1:15" ht="14.25">
      <c r="A19" s="3" t="s">
        <v>36</v>
      </c>
      <c r="B19" s="63">
        <f t="shared" si="2"/>
        <v>912</v>
      </c>
      <c r="C19" s="240">
        <f>SUM(F19,I19,L19,C47)</f>
        <v>107388</v>
      </c>
      <c r="D19" s="240"/>
      <c r="E19" s="31">
        <v>678</v>
      </c>
      <c r="F19" s="132">
        <v>89178</v>
      </c>
      <c r="G19" s="132"/>
      <c r="H19" s="33">
        <v>88</v>
      </c>
      <c r="I19" s="31">
        <v>4497</v>
      </c>
      <c r="J19" s="238" t="s">
        <v>92</v>
      </c>
      <c r="K19" s="238"/>
      <c r="L19" s="53" t="s">
        <v>92</v>
      </c>
      <c r="O19" s="35"/>
    </row>
    <row r="20" spans="1:24" ht="14.25">
      <c r="A20" s="3" t="s">
        <v>37</v>
      </c>
      <c r="B20" s="63">
        <f t="shared" si="2"/>
        <v>1042</v>
      </c>
      <c r="C20" s="240">
        <f>SUM(F20,I20,L20,C48)</f>
        <v>125526</v>
      </c>
      <c r="D20" s="240"/>
      <c r="E20" s="31">
        <v>781</v>
      </c>
      <c r="F20" s="132">
        <v>107858</v>
      </c>
      <c r="G20" s="132"/>
      <c r="H20" s="33">
        <v>122</v>
      </c>
      <c r="I20" s="31">
        <v>5614</v>
      </c>
      <c r="J20" s="238" t="s">
        <v>92</v>
      </c>
      <c r="K20" s="238"/>
      <c r="L20" s="53" t="s">
        <v>92</v>
      </c>
      <c r="O20" s="105" t="s">
        <v>60</v>
      </c>
      <c r="P20" s="68"/>
      <c r="Q20" s="68"/>
      <c r="R20" s="73"/>
      <c r="S20" s="73"/>
      <c r="T20" s="73"/>
      <c r="U20" s="73"/>
      <c r="V20" s="73"/>
      <c r="W20" s="70"/>
      <c r="X20" s="70"/>
    </row>
    <row r="21" spans="2:24" ht="14.25">
      <c r="B21" s="63"/>
      <c r="C21" s="240"/>
      <c r="D21" s="240"/>
      <c r="E21" s="31"/>
      <c r="F21" s="132"/>
      <c r="G21" s="132"/>
      <c r="H21" s="33"/>
      <c r="I21" s="31"/>
      <c r="J21" s="132"/>
      <c r="K21" s="132"/>
      <c r="L21" s="31"/>
      <c r="O21" s="102" t="s">
        <v>49</v>
      </c>
      <c r="P21" s="103">
        <f>SUM(Q21:R21)</f>
        <v>1039625</v>
      </c>
      <c r="Q21" s="103">
        <f>SUM(Q22:Q23)</f>
        <v>1038115</v>
      </c>
      <c r="R21" s="103">
        <f>SUM(R22:R23)</f>
        <v>1510</v>
      </c>
      <c r="S21" s="104">
        <f aca="true" t="shared" si="3" ref="S21:U22">P21/$P21*100</f>
        <v>100</v>
      </c>
      <c r="T21" s="104">
        <f t="shared" si="3"/>
        <v>99.85475532042804</v>
      </c>
      <c r="U21" s="104">
        <f t="shared" si="3"/>
        <v>0.14524467957196105</v>
      </c>
      <c r="V21" s="104">
        <f aca="true" t="shared" si="4" ref="V21:X22">P21/P$21*100</f>
        <v>100</v>
      </c>
      <c r="W21" s="104">
        <f t="shared" si="4"/>
        <v>100</v>
      </c>
      <c r="X21" s="104">
        <f t="shared" si="4"/>
        <v>100</v>
      </c>
    </row>
    <row r="22" spans="1:24" ht="14.25">
      <c r="A22" s="3" t="s">
        <v>38</v>
      </c>
      <c r="B22" s="63">
        <f t="shared" si="2"/>
        <v>1009</v>
      </c>
      <c r="C22" s="240">
        <f>SUM(F22,I22,L22,C50)</f>
        <v>120295</v>
      </c>
      <c r="D22" s="240"/>
      <c r="E22" s="31">
        <v>688</v>
      </c>
      <c r="F22" s="132">
        <v>94183</v>
      </c>
      <c r="G22" s="132"/>
      <c r="H22" s="33">
        <v>125</v>
      </c>
      <c r="I22" s="31">
        <v>7506</v>
      </c>
      <c r="J22" s="132">
        <v>3</v>
      </c>
      <c r="K22" s="132"/>
      <c r="L22" s="31">
        <v>189</v>
      </c>
      <c r="O22" s="7" t="s">
        <v>71</v>
      </c>
      <c r="P22" s="46">
        <v>1031529</v>
      </c>
      <c r="Q22" s="46">
        <v>1030019</v>
      </c>
      <c r="R22" s="46">
        <v>1510</v>
      </c>
      <c r="S22" s="70">
        <f t="shared" si="3"/>
        <v>100</v>
      </c>
      <c r="T22" s="70">
        <f t="shared" si="3"/>
        <v>99.85361536127438</v>
      </c>
      <c r="U22" s="70">
        <f t="shared" si="3"/>
        <v>0.14638463872561994</v>
      </c>
      <c r="V22" s="71">
        <f t="shared" si="4"/>
        <v>99.22125766502344</v>
      </c>
      <c r="W22" s="71">
        <f t="shared" si="4"/>
        <v>99.22012493798856</v>
      </c>
      <c r="X22" s="71">
        <f t="shared" si="4"/>
        <v>100</v>
      </c>
    </row>
    <row r="23" spans="1:24" ht="14.25">
      <c r="A23" s="3" t="s">
        <v>39</v>
      </c>
      <c r="B23" s="63">
        <f t="shared" si="2"/>
        <v>1049</v>
      </c>
      <c r="C23" s="240">
        <f>SUM(F23,I23,L23,C51)</f>
        <v>122937</v>
      </c>
      <c r="D23" s="240"/>
      <c r="E23" s="31">
        <v>777</v>
      </c>
      <c r="F23" s="132">
        <v>103520</v>
      </c>
      <c r="G23" s="132"/>
      <c r="H23" s="33">
        <v>143</v>
      </c>
      <c r="I23" s="31">
        <v>8583</v>
      </c>
      <c r="J23" s="132">
        <v>3</v>
      </c>
      <c r="K23" s="132"/>
      <c r="L23" s="31">
        <v>183</v>
      </c>
      <c r="O23" s="8" t="s">
        <v>72</v>
      </c>
      <c r="P23" s="74">
        <v>8096</v>
      </c>
      <c r="Q23" s="74">
        <v>8096</v>
      </c>
      <c r="R23" s="106" t="s">
        <v>92</v>
      </c>
      <c r="S23" s="75">
        <f>P23/$P23*100</f>
        <v>100</v>
      </c>
      <c r="T23" s="106" t="s">
        <v>92</v>
      </c>
      <c r="U23" s="106" t="s">
        <v>92</v>
      </c>
      <c r="V23" s="75">
        <f>P23/P$21*100</f>
        <v>0.778742334976554</v>
      </c>
      <c r="W23" s="75">
        <f>Q23/Q$21*100</f>
        <v>0.7798750620114342</v>
      </c>
      <c r="X23" s="106" t="s">
        <v>92</v>
      </c>
    </row>
    <row r="24" spans="1:12" ht="14.25">
      <c r="A24" s="3" t="s">
        <v>40</v>
      </c>
      <c r="B24" s="63">
        <f t="shared" si="2"/>
        <v>1113</v>
      </c>
      <c r="C24" s="240">
        <f>SUM(F24,I24,L24,C52)</f>
        <v>126141</v>
      </c>
      <c r="D24" s="240"/>
      <c r="E24" s="31">
        <v>884</v>
      </c>
      <c r="F24" s="132">
        <v>108261</v>
      </c>
      <c r="G24" s="132"/>
      <c r="H24" s="33">
        <v>98</v>
      </c>
      <c r="I24" s="31">
        <v>6775</v>
      </c>
      <c r="J24" s="132">
        <v>2</v>
      </c>
      <c r="K24" s="132"/>
      <c r="L24" s="31">
        <v>170</v>
      </c>
    </row>
    <row r="25" spans="1:12" ht="14.25">
      <c r="A25" s="3" t="s">
        <v>41</v>
      </c>
      <c r="B25" s="63">
        <f t="shared" si="2"/>
        <v>948</v>
      </c>
      <c r="C25" s="240">
        <f>SUM(F25,I25,L25,C53)</f>
        <v>110800</v>
      </c>
      <c r="D25" s="240"/>
      <c r="E25" s="31">
        <v>728</v>
      </c>
      <c r="F25" s="132">
        <v>92474</v>
      </c>
      <c r="G25" s="132"/>
      <c r="H25" s="33">
        <v>81</v>
      </c>
      <c r="I25" s="31">
        <v>4894</v>
      </c>
      <c r="J25" s="132">
        <v>4</v>
      </c>
      <c r="K25" s="132"/>
      <c r="L25" s="31">
        <v>547</v>
      </c>
    </row>
    <row r="26" spans="2:12" ht="14.25">
      <c r="B26" s="63"/>
      <c r="C26" s="240"/>
      <c r="D26" s="240"/>
      <c r="E26" s="31"/>
      <c r="F26" s="132"/>
      <c r="G26" s="132"/>
      <c r="H26" s="33"/>
      <c r="I26" s="31"/>
      <c r="J26" s="132"/>
      <c r="K26" s="132"/>
      <c r="L26" s="31"/>
    </row>
    <row r="27" spans="1:20" ht="14.25">
      <c r="A27" s="3" t="s">
        <v>42</v>
      </c>
      <c r="B27" s="63">
        <f t="shared" si="2"/>
        <v>797</v>
      </c>
      <c r="C27" s="240">
        <f>SUM(F27,I27,L27,C55)</f>
        <v>87690</v>
      </c>
      <c r="D27" s="240"/>
      <c r="E27" s="31">
        <v>502</v>
      </c>
      <c r="F27" s="132">
        <v>66044</v>
      </c>
      <c r="G27" s="132"/>
      <c r="H27" s="33">
        <v>146</v>
      </c>
      <c r="I27" s="31">
        <v>8054</v>
      </c>
      <c r="J27" s="132">
        <v>26</v>
      </c>
      <c r="K27" s="132"/>
      <c r="L27" s="31">
        <v>1649</v>
      </c>
      <c r="O27" s="121" t="s">
        <v>157</v>
      </c>
      <c r="P27" s="121"/>
      <c r="Q27" s="121"/>
      <c r="R27" s="121"/>
      <c r="S27" s="121"/>
      <c r="T27" s="121"/>
    </row>
    <row r="28" spans="1:12" ht="15" thickBot="1">
      <c r="A28" s="3" t="s">
        <v>43</v>
      </c>
      <c r="B28" s="63">
        <f t="shared" si="2"/>
        <v>868</v>
      </c>
      <c r="C28" s="240">
        <f>SUM(F28,I28,L28,C56)</f>
        <v>91665</v>
      </c>
      <c r="D28" s="240"/>
      <c r="E28" s="31">
        <v>526</v>
      </c>
      <c r="F28" s="132">
        <v>68251</v>
      </c>
      <c r="G28" s="132"/>
      <c r="H28" s="33">
        <v>173</v>
      </c>
      <c r="I28" s="31">
        <v>9516</v>
      </c>
      <c r="J28" s="132">
        <v>2</v>
      </c>
      <c r="K28" s="132"/>
      <c r="L28" s="31">
        <v>169</v>
      </c>
    </row>
    <row r="29" spans="1:20" ht="14.25">
      <c r="A29" s="3" t="s">
        <v>44</v>
      </c>
      <c r="B29" s="63">
        <f t="shared" si="2"/>
        <v>985</v>
      </c>
      <c r="C29" s="240">
        <f>SUM(F29,I29,L29,C57)</f>
        <v>101818</v>
      </c>
      <c r="D29" s="240"/>
      <c r="E29" s="31">
        <v>562</v>
      </c>
      <c r="F29" s="132">
        <v>69612</v>
      </c>
      <c r="G29" s="132"/>
      <c r="H29" s="33">
        <v>274</v>
      </c>
      <c r="I29" s="31">
        <v>18045</v>
      </c>
      <c r="J29" s="132">
        <v>1</v>
      </c>
      <c r="K29" s="132"/>
      <c r="L29" s="31">
        <v>132</v>
      </c>
      <c r="O29" s="219" t="s">
        <v>144</v>
      </c>
      <c r="P29" s="149" t="s">
        <v>135</v>
      </c>
      <c r="Q29" s="176" t="s">
        <v>146</v>
      </c>
      <c r="R29" s="176"/>
      <c r="S29" s="176"/>
      <c r="T29" s="216" t="s">
        <v>137</v>
      </c>
    </row>
    <row r="30" spans="1:20" ht="14.25">
      <c r="A30" s="3" t="s">
        <v>45</v>
      </c>
      <c r="B30" s="63">
        <f t="shared" si="2"/>
        <v>899</v>
      </c>
      <c r="C30" s="240">
        <f>SUM(F30,I30,L30,C58)</f>
        <v>95708</v>
      </c>
      <c r="D30" s="240"/>
      <c r="E30" s="31">
        <v>614</v>
      </c>
      <c r="F30" s="132">
        <v>75514</v>
      </c>
      <c r="G30" s="132"/>
      <c r="H30" s="33">
        <v>174</v>
      </c>
      <c r="I30" s="31">
        <v>9386</v>
      </c>
      <c r="J30" s="132">
        <v>1</v>
      </c>
      <c r="K30" s="132"/>
      <c r="L30" s="31">
        <v>57</v>
      </c>
      <c r="O30" s="220"/>
      <c r="P30" s="222"/>
      <c r="Q30" s="177" t="s">
        <v>57</v>
      </c>
      <c r="R30" s="224" t="s">
        <v>147</v>
      </c>
      <c r="S30" s="177" t="s">
        <v>58</v>
      </c>
      <c r="T30" s="217"/>
    </row>
    <row r="31" spans="1:20" ht="14.25">
      <c r="A31" s="76"/>
      <c r="B31" s="55"/>
      <c r="C31" s="241"/>
      <c r="D31" s="241"/>
      <c r="E31" s="56"/>
      <c r="F31" s="241"/>
      <c r="G31" s="241"/>
      <c r="H31" s="56"/>
      <c r="I31" s="76"/>
      <c r="J31" s="241"/>
      <c r="K31" s="241"/>
      <c r="L31" s="76"/>
      <c r="O31" s="221"/>
      <c r="P31" s="223"/>
      <c r="Q31" s="177"/>
      <c r="R31" s="224"/>
      <c r="S31" s="177"/>
      <c r="T31" s="218"/>
    </row>
    <row r="32" spans="1:20" ht="14.25">
      <c r="A32" s="120"/>
      <c r="B32" s="120"/>
      <c r="C32" s="120"/>
      <c r="D32" s="120"/>
      <c r="E32" s="120"/>
      <c r="F32" s="120"/>
      <c r="G32" s="120"/>
      <c r="O32" s="9"/>
      <c r="P32" s="93"/>
      <c r="Q32" s="60"/>
      <c r="R32" s="60"/>
      <c r="S32" s="60"/>
      <c r="T32" s="60"/>
    </row>
    <row r="33" spans="15:20" ht="14.25">
      <c r="O33" s="58" t="s">
        <v>59</v>
      </c>
      <c r="P33" s="107">
        <f>SUM(Q33,T33)</f>
        <v>279117</v>
      </c>
      <c r="Q33" s="108">
        <f>SUM(R33:S33)</f>
        <v>278587</v>
      </c>
      <c r="R33" s="109">
        <v>276615</v>
      </c>
      <c r="S33" s="109">
        <v>1972</v>
      </c>
      <c r="T33" s="109">
        <v>530</v>
      </c>
    </row>
    <row r="34" spans="1:20" ht="17.25">
      <c r="A34" s="159" t="s">
        <v>116</v>
      </c>
      <c r="B34" s="159"/>
      <c r="C34" s="159"/>
      <c r="D34" s="159"/>
      <c r="E34" s="159"/>
      <c r="F34" s="159"/>
      <c r="G34" s="159"/>
      <c r="H34" s="159"/>
      <c r="I34" s="159"/>
      <c r="J34" s="159"/>
      <c r="K34" s="159"/>
      <c r="L34" s="159"/>
      <c r="O34" s="9"/>
      <c r="P34" s="107"/>
      <c r="Q34" s="108"/>
      <c r="R34" s="109"/>
      <c r="S34" s="109"/>
      <c r="T34" s="109"/>
    </row>
    <row r="35" spans="15:20" ht="15" thickBot="1">
      <c r="O35" s="58" t="s">
        <v>60</v>
      </c>
      <c r="P35" s="107">
        <f>SUM(Q35,T35)</f>
        <v>1031529</v>
      </c>
      <c r="Q35" s="108">
        <f>SUM(R35:S35)</f>
        <v>1030019</v>
      </c>
      <c r="R35" s="109">
        <v>1024034</v>
      </c>
      <c r="S35" s="109">
        <v>5985</v>
      </c>
      <c r="T35" s="109">
        <v>1510</v>
      </c>
    </row>
    <row r="36" spans="1:20" ht="14.25">
      <c r="A36" s="130" t="s">
        <v>2</v>
      </c>
      <c r="B36" s="213" t="s">
        <v>50</v>
      </c>
      <c r="C36" s="213"/>
      <c r="D36" s="213"/>
      <c r="E36" s="213" t="s">
        <v>117</v>
      </c>
      <c r="F36" s="213"/>
      <c r="G36" s="213"/>
      <c r="H36" s="213"/>
      <c r="I36" s="213"/>
      <c r="J36" s="213"/>
      <c r="K36" s="213"/>
      <c r="L36" s="128"/>
      <c r="O36" s="9"/>
      <c r="P36" s="77"/>
      <c r="Q36" s="78"/>
      <c r="R36" s="79"/>
      <c r="S36" s="79"/>
      <c r="T36" s="79"/>
    </row>
    <row r="37" spans="1:20" ht="28.5">
      <c r="A37" s="146"/>
      <c r="B37" s="144" t="s">
        <v>52</v>
      </c>
      <c r="C37" s="145"/>
      <c r="D37" s="146"/>
      <c r="E37" s="133" t="s">
        <v>53</v>
      </c>
      <c r="F37" s="133"/>
      <c r="G37" s="133"/>
      <c r="H37" s="133" t="s">
        <v>54</v>
      </c>
      <c r="I37" s="133"/>
      <c r="J37" s="133" t="s">
        <v>100</v>
      </c>
      <c r="K37" s="133"/>
      <c r="L37" s="144"/>
      <c r="O37" s="9" t="s">
        <v>61</v>
      </c>
      <c r="P37" s="80">
        <f>P33/$P33*100</f>
        <v>100</v>
      </c>
      <c r="Q37" s="70">
        <f>Q33/$P33*100</f>
        <v>99.81011547128982</v>
      </c>
      <c r="R37" s="70">
        <f>R33/$P33*100</f>
        <v>99.10360171540967</v>
      </c>
      <c r="S37" s="70">
        <f>S33/$P33*100</f>
        <v>0.7065137558801506</v>
      </c>
      <c r="T37" s="70">
        <f>T33/$P33*100</f>
        <v>0.18988452871018247</v>
      </c>
    </row>
    <row r="38" spans="1:17" ht="14.25">
      <c r="A38" s="146"/>
      <c r="B38" s="1" t="s">
        <v>46</v>
      </c>
      <c r="C38" s="144" t="s">
        <v>47</v>
      </c>
      <c r="D38" s="146"/>
      <c r="E38" s="1" t="s">
        <v>46</v>
      </c>
      <c r="F38" s="133" t="s">
        <v>48</v>
      </c>
      <c r="G38" s="133"/>
      <c r="H38" s="1" t="s">
        <v>46</v>
      </c>
      <c r="I38" s="1" t="s">
        <v>48</v>
      </c>
      <c r="J38" s="133" t="s">
        <v>46</v>
      </c>
      <c r="K38" s="133"/>
      <c r="L38" s="2" t="s">
        <v>48</v>
      </c>
      <c r="O38" s="9"/>
      <c r="P38" s="81"/>
      <c r="Q38" s="54"/>
    </row>
    <row r="39" spans="1:20" ht="28.5">
      <c r="A39" s="13" t="s">
        <v>80</v>
      </c>
      <c r="B39" s="41">
        <v>1990</v>
      </c>
      <c r="C39" s="131">
        <v>155691</v>
      </c>
      <c r="D39" s="131"/>
      <c r="E39" s="32">
        <v>14352</v>
      </c>
      <c r="F39" s="131">
        <v>1352198</v>
      </c>
      <c r="G39" s="131"/>
      <c r="H39" s="32">
        <v>786</v>
      </c>
      <c r="I39" s="31">
        <v>127285</v>
      </c>
      <c r="J39" s="131">
        <v>15</v>
      </c>
      <c r="K39" s="131"/>
      <c r="L39" s="31">
        <v>1695</v>
      </c>
      <c r="O39" s="9" t="s">
        <v>62</v>
      </c>
      <c r="P39" s="80">
        <f>P35/$P35*100</f>
        <v>100</v>
      </c>
      <c r="Q39" s="70">
        <f>Q35/$P35*100</f>
        <v>99.85361536127438</v>
      </c>
      <c r="R39" s="70">
        <f>R35/$P35*100</f>
        <v>99.27340869718641</v>
      </c>
      <c r="S39" s="70">
        <f>S35/$P35*100</f>
        <v>0.5802066640879704</v>
      </c>
      <c r="T39" s="70">
        <f>T35/$P35*100</f>
        <v>0.14638463872561994</v>
      </c>
    </row>
    <row r="40" spans="1:17" ht="14.25">
      <c r="A40" s="12" t="s">
        <v>79</v>
      </c>
      <c r="B40" s="34">
        <v>1358</v>
      </c>
      <c r="C40" s="132">
        <v>112495</v>
      </c>
      <c r="D40" s="132"/>
      <c r="E40" s="33">
        <v>10668</v>
      </c>
      <c r="F40" s="132">
        <v>1063870</v>
      </c>
      <c r="G40" s="132"/>
      <c r="H40" s="33">
        <v>670</v>
      </c>
      <c r="I40" s="31">
        <v>102633</v>
      </c>
      <c r="J40" s="132">
        <v>10</v>
      </c>
      <c r="K40" s="132"/>
      <c r="L40" s="31">
        <v>589</v>
      </c>
      <c r="O40" s="9"/>
      <c r="P40" s="81"/>
      <c r="Q40" s="54"/>
    </row>
    <row r="41" spans="1:20" ht="14.25">
      <c r="A41" s="12" t="s">
        <v>77</v>
      </c>
      <c r="B41" s="34">
        <v>1655</v>
      </c>
      <c r="C41" s="132">
        <v>131304</v>
      </c>
      <c r="D41" s="132"/>
      <c r="E41" s="31">
        <v>12479</v>
      </c>
      <c r="F41" s="124">
        <v>1195497</v>
      </c>
      <c r="G41" s="124"/>
      <c r="H41" s="33">
        <v>1058</v>
      </c>
      <c r="I41" s="31">
        <v>172654</v>
      </c>
      <c r="J41" s="124">
        <v>3</v>
      </c>
      <c r="K41" s="124"/>
      <c r="L41" s="31">
        <v>238</v>
      </c>
      <c r="O41" s="9" t="s">
        <v>145</v>
      </c>
      <c r="P41" s="110">
        <f>P35/P33</f>
        <v>3.6956867550167134</v>
      </c>
      <c r="Q41" s="111">
        <f>Q35/Q33</f>
        <v>3.697297433117841</v>
      </c>
      <c r="R41" s="111">
        <f>R35/R33</f>
        <v>3.702019051750628</v>
      </c>
      <c r="S41" s="111">
        <f>S35/S33</f>
        <v>3.0349898580121706</v>
      </c>
      <c r="T41" s="111">
        <f>T35/T33</f>
        <v>2.849056603773585</v>
      </c>
    </row>
    <row r="42" spans="1:20" ht="14.25">
      <c r="A42" s="12" t="s">
        <v>76</v>
      </c>
      <c r="B42" s="34">
        <v>2198</v>
      </c>
      <c r="C42" s="132">
        <v>177296</v>
      </c>
      <c r="D42" s="132"/>
      <c r="E42" s="31">
        <v>13139</v>
      </c>
      <c r="F42" s="124">
        <v>1250800</v>
      </c>
      <c r="G42" s="124"/>
      <c r="H42" s="33">
        <v>942</v>
      </c>
      <c r="I42" s="31">
        <v>165501</v>
      </c>
      <c r="J42" s="124">
        <v>2</v>
      </c>
      <c r="K42" s="124"/>
      <c r="L42" s="31">
        <v>160</v>
      </c>
      <c r="O42" s="9"/>
      <c r="P42" s="94"/>
      <c r="Q42" s="95"/>
      <c r="R42" s="95"/>
      <c r="S42" s="95"/>
      <c r="T42" s="76"/>
    </row>
    <row r="43" spans="1:20" ht="14.25">
      <c r="A43" s="51" t="s">
        <v>115</v>
      </c>
      <c r="B43" s="52">
        <f>SUM(B45:B48,B50:B53,B55:B58)</f>
        <v>1616</v>
      </c>
      <c r="C43" s="136">
        <f>SUM(C45:D48,C50:D53,C55:D58)</f>
        <v>146428</v>
      </c>
      <c r="D43" s="136"/>
      <c r="E43" s="52">
        <f>SUM(E45:E48,E50:E53,E55:E58)</f>
        <v>10008</v>
      </c>
      <c r="F43" s="136">
        <f>SUM(F45:G48,F50:G53,F55:G58)</f>
        <v>1060113</v>
      </c>
      <c r="G43" s="136"/>
      <c r="H43" s="52">
        <f>SUM(H45:H48,H50:H53,H55:H58)</f>
        <v>1087</v>
      </c>
      <c r="I43" s="52">
        <f>SUM(I45:I48,I50:I53,I55:I58)</f>
        <v>171232</v>
      </c>
      <c r="J43" s="136">
        <f>SUM(J45:K48,J50:K53,J55:K58)</f>
        <v>3</v>
      </c>
      <c r="K43" s="136"/>
      <c r="L43" s="52">
        <f>SUM(L45:L48,L50:L53,L55:L58)</f>
        <v>426</v>
      </c>
      <c r="O43" s="60"/>
      <c r="P43" s="60"/>
      <c r="Q43" s="60"/>
      <c r="R43" s="60"/>
      <c r="S43" s="60"/>
      <c r="T43" s="60"/>
    </row>
    <row r="44" spans="1:12" ht="14.25">
      <c r="A44" s="35"/>
      <c r="B44" s="34"/>
      <c r="C44" s="132"/>
      <c r="D44" s="132"/>
      <c r="E44" s="31"/>
      <c r="F44" s="124"/>
      <c r="G44" s="124"/>
      <c r="H44" s="33"/>
      <c r="I44" s="31"/>
      <c r="J44" s="124"/>
      <c r="K44" s="124"/>
      <c r="L44" s="31"/>
    </row>
    <row r="45" spans="1:12" ht="14.25">
      <c r="A45" s="7" t="s">
        <v>81</v>
      </c>
      <c r="B45" s="34">
        <v>155</v>
      </c>
      <c r="C45" s="132">
        <v>13603</v>
      </c>
      <c r="D45" s="132"/>
      <c r="E45" s="31">
        <v>931</v>
      </c>
      <c r="F45" s="124">
        <v>80925</v>
      </c>
      <c r="G45" s="124"/>
      <c r="H45" s="33">
        <v>45</v>
      </c>
      <c r="I45" s="31">
        <v>7008</v>
      </c>
      <c r="J45" s="238" t="s">
        <v>92</v>
      </c>
      <c r="K45" s="238"/>
      <c r="L45" s="53" t="s">
        <v>92</v>
      </c>
    </row>
    <row r="46" spans="1:23" ht="14.25">
      <c r="A46" s="3" t="s">
        <v>35</v>
      </c>
      <c r="B46" s="34">
        <v>45</v>
      </c>
      <c r="C46" s="132">
        <v>3718</v>
      </c>
      <c r="D46" s="132"/>
      <c r="E46" s="31">
        <v>450</v>
      </c>
      <c r="F46" s="124">
        <v>45641</v>
      </c>
      <c r="G46" s="124"/>
      <c r="H46" s="33">
        <v>48</v>
      </c>
      <c r="I46" s="31">
        <v>7938</v>
      </c>
      <c r="J46" s="124">
        <v>2</v>
      </c>
      <c r="K46" s="124"/>
      <c r="L46" s="31">
        <v>291</v>
      </c>
      <c r="N46" s="121" t="s">
        <v>156</v>
      </c>
      <c r="O46" s="121"/>
      <c r="P46" s="121"/>
      <c r="Q46" s="121"/>
      <c r="R46" s="121"/>
      <c r="S46" s="121"/>
      <c r="T46" s="121"/>
      <c r="U46" s="121"/>
      <c r="V46" s="121"/>
      <c r="W46" s="121"/>
    </row>
    <row r="47" spans="1:12" ht="15" thickBot="1">
      <c r="A47" s="3" t="s">
        <v>36</v>
      </c>
      <c r="B47" s="34">
        <v>146</v>
      </c>
      <c r="C47" s="132">
        <v>13713</v>
      </c>
      <c r="D47" s="132"/>
      <c r="E47" s="31">
        <v>840</v>
      </c>
      <c r="F47" s="124">
        <v>94631</v>
      </c>
      <c r="G47" s="124"/>
      <c r="H47" s="33">
        <v>72</v>
      </c>
      <c r="I47" s="31">
        <v>12757</v>
      </c>
      <c r="J47" s="238" t="s">
        <v>92</v>
      </c>
      <c r="K47" s="238"/>
      <c r="L47" s="53" t="s">
        <v>92</v>
      </c>
    </row>
    <row r="48" spans="1:23" ht="14.25" customHeight="1">
      <c r="A48" s="3" t="s">
        <v>37</v>
      </c>
      <c r="B48" s="34">
        <v>139</v>
      </c>
      <c r="C48" s="132">
        <v>12054</v>
      </c>
      <c r="D48" s="132"/>
      <c r="E48" s="31">
        <v>948</v>
      </c>
      <c r="F48" s="124">
        <v>107912</v>
      </c>
      <c r="G48" s="124"/>
      <c r="H48" s="33">
        <v>94</v>
      </c>
      <c r="I48" s="31">
        <v>17614</v>
      </c>
      <c r="J48" s="238" t="s">
        <v>92</v>
      </c>
      <c r="K48" s="238"/>
      <c r="L48" s="53" t="s">
        <v>92</v>
      </c>
      <c r="N48" s="137" t="s">
        <v>143</v>
      </c>
      <c r="O48" s="138"/>
      <c r="P48" s="213" t="s">
        <v>132</v>
      </c>
      <c r="Q48" s="128" t="s">
        <v>153</v>
      </c>
      <c r="R48" s="129"/>
      <c r="S48" s="129"/>
      <c r="T48" s="129"/>
      <c r="U48" s="129"/>
      <c r="V48" s="130"/>
      <c r="W48" s="128" t="s">
        <v>154</v>
      </c>
    </row>
    <row r="49" spans="2:23" ht="14.25">
      <c r="B49" s="34"/>
      <c r="C49" s="132"/>
      <c r="D49" s="132"/>
      <c r="E49" s="31"/>
      <c r="F49" s="124"/>
      <c r="G49" s="124"/>
      <c r="H49" s="33"/>
      <c r="I49" s="31"/>
      <c r="J49" s="124"/>
      <c r="K49" s="124"/>
      <c r="L49" s="31"/>
      <c r="N49" s="139"/>
      <c r="O49" s="140"/>
      <c r="P49" s="133"/>
      <c r="Q49" s="211" t="s">
        <v>148</v>
      </c>
      <c r="R49" s="214" t="s">
        <v>151</v>
      </c>
      <c r="S49" s="215"/>
      <c r="T49" s="211" t="s">
        <v>51</v>
      </c>
      <c r="U49" s="211" t="s">
        <v>152</v>
      </c>
      <c r="V49" s="211" t="s">
        <v>57</v>
      </c>
      <c r="W49" s="144"/>
    </row>
    <row r="50" spans="1:23" ht="14.25">
      <c r="A50" s="3" t="s">
        <v>38</v>
      </c>
      <c r="B50" s="34">
        <v>193</v>
      </c>
      <c r="C50" s="132">
        <v>18417</v>
      </c>
      <c r="D50" s="132"/>
      <c r="E50" s="31">
        <v>889</v>
      </c>
      <c r="F50" s="124">
        <v>98312</v>
      </c>
      <c r="G50" s="124"/>
      <c r="H50" s="33">
        <v>120</v>
      </c>
      <c r="I50" s="31">
        <v>21983</v>
      </c>
      <c r="J50" s="238" t="s">
        <v>92</v>
      </c>
      <c r="K50" s="238"/>
      <c r="L50" s="53" t="s">
        <v>92</v>
      </c>
      <c r="N50" s="141"/>
      <c r="O50" s="142"/>
      <c r="P50" s="133"/>
      <c r="Q50" s="212"/>
      <c r="R50" s="1" t="s">
        <v>149</v>
      </c>
      <c r="S50" s="16" t="s">
        <v>150</v>
      </c>
      <c r="T50" s="212"/>
      <c r="U50" s="212"/>
      <c r="V50" s="212"/>
      <c r="W50" s="144"/>
    </row>
    <row r="51" spans="1:23" ht="14.25">
      <c r="A51" s="3" t="s">
        <v>39</v>
      </c>
      <c r="B51" s="34">
        <v>126</v>
      </c>
      <c r="C51" s="132">
        <v>10651</v>
      </c>
      <c r="D51" s="132"/>
      <c r="E51" s="31">
        <v>958</v>
      </c>
      <c r="F51" s="124">
        <v>105590</v>
      </c>
      <c r="G51" s="124"/>
      <c r="H51" s="33">
        <v>91</v>
      </c>
      <c r="I51" s="31">
        <v>17347</v>
      </c>
      <c r="J51" s="238" t="s">
        <v>92</v>
      </c>
      <c r="K51" s="238"/>
      <c r="L51" s="53" t="s">
        <v>92</v>
      </c>
      <c r="P51" s="96"/>
      <c r="Q51" s="97"/>
      <c r="R51" s="97"/>
      <c r="S51" s="27"/>
      <c r="T51" s="97"/>
      <c r="U51" s="97"/>
      <c r="V51" s="97"/>
      <c r="W51" s="27"/>
    </row>
    <row r="52" spans="1:23" ht="14.25" customHeight="1">
      <c r="A52" s="3" t="s">
        <v>40</v>
      </c>
      <c r="B52" s="34">
        <v>129</v>
      </c>
      <c r="C52" s="132">
        <v>10935</v>
      </c>
      <c r="D52" s="132"/>
      <c r="E52" s="31">
        <v>1015</v>
      </c>
      <c r="F52" s="124">
        <v>110952</v>
      </c>
      <c r="G52" s="124"/>
      <c r="H52" s="33">
        <v>98</v>
      </c>
      <c r="I52" s="31">
        <v>15189</v>
      </c>
      <c r="J52" s="238" t="s">
        <v>92</v>
      </c>
      <c r="K52" s="238"/>
      <c r="L52" s="53" t="s">
        <v>92</v>
      </c>
      <c r="N52" s="209" t="s">
        <v>132</v>
      </c>
      <c r="O52" s="118" t="s">
        <v>59</v>
      </c>
      <c r="P52" s="57">
        <f>SUM(V52:W52)</f>
        <v>287213</v>
      </c>
      <c r="Q52" s="52">
        <f>SUM(Q58,Q63)</f>
        <v>206578</v>
      </c>
      <c r="R52" s="52">
        <f aca="true" t="shared" si="5" ref="R52:W52">SUM(R58,R63)</f>
        <v>12217</v>
      </c>
      <c r="S52" s="52">
        <f t="shared" si="5"/>
        <v>45578</v>
      </c>
      <c r="T52" s="52">
        <f t="shared" si="5"/>
        <v>12242</v>
      </c>
      <c r="U52" s="52">
        <f t="shared" si="5"/>
        <v>10068</v>
      </c>
      <c r="V52" s="52">
        <f t="shared" si="5"/>
        <v>286683</v>
      </c>
      <c r="W52" s="52">
        <f t="shared" si="5"/>
        <v>530</v>
      </c>
    </row>
    <row r="53" spans="1:23" ht="14.25">
      <c r="A53" s="3" t="s">
        <v>41</v>
      </c>
      <c r="B53" s="34">
        <v>135</v>
      </c>
      <c r="C53" s="132">
        <v>12885</v>
      </c>
      <c r="D53" s="132"/>
      <c r="E53" s="31">
        <v>848</v>
      </c>
      <c r="F53" s="124">
        <v>94396</v>
      </c>
      <c r="G53" s="124"/>
      <c r="H53" s="33">
        <v>100</v>
      </c>
      <c r="I53" s="31">
        <v>16404</v>
      </c>
      <c r="J53" s="238" t="s">
        <v>92</v>
      </c>
      <c r="K53" s="238"/>
      <c r="L53" s="53" t="s">
        <v>92</v>
      </c>
      <c r="N53" s="209"/>
      <c r="O53" s="118" t="s">
        <v>60</v>
      </c>
      <c r="P53" s="57">
        <f>SUM(V53:W53)</f>
        <v>1039625</v>
      </c>
      <c r="Q53" s="52">
        <f aca="true" t="shared" si="6" ref="Q53:W55">SUM(Q59,Q64)</f>
        <v>840799</v>
      </c>
      <c r="R53" s="52">
        <f t="shared" si="6"/>
        <v>38280</v>
      </c>
      <c r="S53" s="52">
        <f t="shared" si="6"/>
        <v>107539</v>
      </c>
      <c r="T53" s="52">
        <f t="shared" si="6"/>
        <v>37416</v>
      </c>
      <c r="U53" s="52">
        <f t="shared" si="6"/>
        <v>14081</v>
      </c>
      <c r="V53" s="52">
        <f t="shared" si="6"/>
        <v>1038115</v>
      </c>
      <c r="W53" s="52">
        <f t="shared" si="6"/>
        <v>1510</v>
      </c>
    </row>
    <row r="54" spans="2:23" ht="14.25">
      <c r="B54" s="34"/>
      <c r="C54" s="132"/>
      <c r="D54" s="132"/>
      <c r="E54" s="31"/>
      <c r="F54" s="124"/>
      <c r="G54" s="124"/>
      <c r="H54" s="33"/>
      <c r="I54" s="31"/>
      <c r="J54" s="124"/>
      <c r="K54" s="124"/>
      <c r="L54" s="31"/>
      <c r="N54" s="209"/>
      <c r="O54" s="61" t="s">
        <v>63</v>
      </c>
      <c r="P54" s="112">
        <f aca="true" t="shared" si="7" ref="P54:V54">P53/P52</f>
        <v>3.6197003617524275</v>
      </c>
      <c r="Q54" s="113">
        <f t="shared" si="7"/>
        <v>4.070128474474533</v>
      </c>
      <c r="R54" s="113">
        <f t="shared" si="7"/>
        <v>3.1333387902103627</v>
      </c>
      <c r="S54" s="113">
        <f t="shared" si="7"/>
        <v>2.359449734521041</v>
      </c>
      <c r="T54" s="113">
        <f t="shared" si="7"/>
        <v>3.05636333932364</v>
      </c>
      <c r="U54" s="113">
        <f t="shared" si="7"/>
        <v>1.3985895907826777</v>
      </c>
      <c r="V54" s="113">
        <f t="shared" si="7"/>
        <v>3.6211250754317486</v>
      </c>
      <c r="W54" s="114">
        <f t="shared" si="6"/>
        <v>2.85</v>
      </c>
    </row>
    <row r="55" spans="1:23" ht="14.25">
      <c r="A55" s="3" t="s">
        <v>42</v>
      </c>
      <c r="B55" s="34">
        <v>123</v>
      </c>
      <c r="C55" s="132">
        <v>11943</v>
      </c>
      <c r="D55" s="132"/>
      <c r="E55" s="31">
        <v>698</v>
      </c>
      <c r="F55" s="124">
        <v>72258</v>
      </c>
      <c r="G55" s="124"/>
      <c r="H55" s="33">
        <v>98</v>
      </c>
      <c r="I55" s="31">
        <v>15297</v>
      </c>
      <c r="J55" s="124">
        <v>1</v>
      </c>
      <c r="K55" s="124"/>
      <c r="L55" s="31">
        <v>135</v>
      </c>
      <c r="N55" s="209"/>
      <c r="O55" s="61" t="s">
        <v>64</v>
      </c>
      <c r="P55" s="115">
        <f>SUM(V55:W55)</f>
        <v>10.2</v>
      </c>
      <c r="Q55" s="116">
        <f t="shared" si="6"/>
        <v>11.1</v>
      </c>
      <c r="R55" s="116">
        <f t="shared" si="6"/>
        <v>4.9</v>
      </c>
      <c r="S55" s="116">
        <f t="shared" si="6"/>
        <v>7.1</v>
      </c>
      <c r="T55" s="116">
        <f t="shared" si="6"/>
        <v>6.7</v>
      </c>
      <c r="U55" s="116">
        <v>6.4</v>
      </c>
      <c r="V55" s="116">
        <v>10.2</v>
      </c>
      <c r="W55" s="117" t="s">
        <v>155</v>
      </c>
    </row>
    <row r="56" spans="1:23" ht="14.25">
      <c r="A56" s="3" t="s">
        <v>43</v>
      </c>
      <c r="B56" s="34">
        <v>167</v>
      </c>
      <c r="C56" s="132">
        <v>13729</v>
      </c>
      <c r="D56" s="132"/>
      <c r="E56" s="31">
        <v>749</v>
      </c>
      <c r="F56" s="124">
        <v>79518</v>
      </c>
      <c r="G56" s="124"/>
      <c r="H56" s="33">
        <v>119</v>
      </c>
      <c r="I56" s="31">
        <v>12147</v>
      </c>
      <c r="J56" s="238" t="s">
        <v>92</v>
      </c>
      <c r="K56" s="238"/>
      <c r="L56" s="53" t="s">
        <v>92</v>
      </c>
      <c r="O56" s="9"/>
      <c r="P56" s="83"/>
      <c r="Q56" s="27"/>
      <c r="R56" s="27"/>
      <c r="S56" s="27"/>
      <c r="T56" s="27"/>
      <c r="U56" s="27"/>
      <c r="V56" s="27"/>
      <c r="W56" s="82"/>
    </row>
    <row r="57" spans="1:23" ht="14.25">
      <c r="A57" s="3" t="s">
        <v>44</v>
      </c>
      <c r="B57" s="34">
        <v>148</v>
      </c>
      <c r="C57" s="132">
        <v>14029</v>
      </c>
      <c r="D57" s="132"/>
      <c r="E57" s="31">
        <v>854</v>
      </c>
      <c r="F57" s="124">
        <v>85125</v>
      </c>
      <c r="G57" s="124"/>
      <c r="H57" s="33">
        <v>131</v>
      </c>
      <c r="I57" s="31">
        <v>16693</v>
      </c>
      <c r="J57" s="238" t="s">
        <v>92</v>
      </c>
      <c r="K57" s="238"/>
      <c r="L57" s="53" t="s">
        <v>92</v>
      </c>
      <c r="O57" s="9"/>
      <c r="P57" s="98"/>
      <c r="Q57" s="27"/>
      <c r="R57" s="27"/>
      <c r="S57" s="27"/>
      <c r="T57" s="27"/>
      <c r="U57" s="27"/>
      <c r="V57" s="27"/>
      <c r="W57" s="82"/>
    </row>
    <row r="58" spans="1:23" ht="14.25" customHeight="1">
      <c r="A58" s="3" t="s">
        <v>45</v>
      </c>
      <c r="B58" s="34">
        <v>110</v>
      </c>
      <c r="C58" s="132">
        <v>10751</v>
      </c>
      <c r="D58" s="132"/>
      <c r="E58" s="31">
        <v>828</v>
      </c>
      <c r="F58" s="124">
        <v>84853</v>
      </c>
      <c r="G58" s="124"/>
      <c r="H58" s="33">
        <v>71</v>
      </c>
      <c r="I58" s="31">
        <v>10855</v>
      </c>
      <c r="J58" s="238" t="s">
        <v>92</v>
      </c>
      <c r="K58" s="238"/>
      <c r="L58" s="53" t="s">
        <v>92</v>
      </c>
      <c r="N58" s="210" t="s">
        <v>71</v>
      </c>
      <c r="O58" s="58" t="s">
        <v>59</v>
      </c>
      <c r="P58" s="47">
        <f>SUM(V58:W58)</f>
        <v>279117</v>
      </c>
      <c r="Q58" s="84">
        <v>206578</v>
      </c>
      <c r="R58" s="84">
        <v>12217</v>
      </c>
      <c r="S58" s="84">
        <v>45578</v>
      </c>
      <c r="T58" s="84">
        <v>12242</v>
      </c>
      <c r="U58" s="84">
        <v>1972</v>
      </c>
      <c r="V58" s="84">
        <f>SUM(Q58:U58)</f>
        <v>278587</v>
      </c>
      <c r="W58" s="84">
        <v>530</v>
      </c>
    </row>
    <row r="59" spans="1:23" ht="14.25">
      <c r="A59" s="76"/>
      <c r="B59" s="55"/>
      <c r="C59" s="241"/>
      <c r="D59" s="241"/>
      <c r="E59" s="56"/>
      <c r="F59" s="241"/>
      <c r="G59" s="241"/>
      <c r="H59" s="56"/>
      <c r="I59" s="76"/>
      <c r="J59" s="241"/>
      <c r="K59" s="241"/>
      <c r="L59" s="76"/>
      <c r="N59" s="210"/>
      <c r="O59" s="58" t="s">
        <v>60</v>
      </c>
      <c r="P59" s="47">
        <f>SUM(V59:W59)</f>
        <v>1031529</v>
      </c>
      <c r="Q59" s="84">
        <v>840799</v>
      </c>
      <c r="R59" s="84">
        <v>38280</v>
      </c>
      <c r="S59" s="84">
        <v>107539</v>
      </c>
      <c r="T59" s="84">
        <v>37416</v>
      </c>
      <c r="U59" s="84">
        <v>5985</v>
      </c>
      <c r="V59" s="84">
        <f>SUM(Q59:U59)</f>
        <v>1030019</v>
      </c>
      <c r="W59" s="84">
        <v>1510</v>
      </c>
    </row>
    <row r="60" spans="1:23" ht="14.25">
      <c r="A60" s="25" t="s">
        <v>119</v>
      </c>
      <c r="N60" s="210"/>
      <c r="O60" s="9" t="s">
        <v>63</v>
      </c>
      <c r="P60" s="85">
        <f aca="true" t="shared" si="8" ref="P60:V60">P59/P58</f>
        <v>3.6956867550167134</v>
      </c>
      <c r="Q60" s="86">
        <f t="shared" si="8"/>
        <v>4.070128474474533</v>
      </c>
      <c r="R60" s="86">
        <f t="shared" si="8"/>
        <v>3.1333387902103627</v>
      </c>
      <c r="S60" s="86">
        <f t="shared" si="8"/>
        <v>2.359449734521041</v>
      </c>
      <c r="T60" s="86">
        <f t="shared" si="8"/>
        <v>3.05636333932364</v>
      </c>
      <c r="U60" s="86">
        <f t="shared" si="8"/>
        <v>3.0349898580121706</v>
      </c>
      <c r="V60" s="86">
        <f t="shared" si="8"/>
        <v>3.697297433117841</v>
      </c>
      <c r="W60" s="86">
        <v>2.85</v>
      </c>
    </row>
    <row r="61" spans="1:23" ht="14.25">
      <c r="A61" s="20"/>
      <c r="B61" s="20"/>
      <c r="C61" s="20"/>
      <c r="D61" s="20"/>
      <c r="E61" s="20"/>
      <c r="F61" s="20"/>
      <c r="G61" s="20"/>
      <c r="H61" s="20"/>
      <c r="I61" s="20"/>
      <c r="J61" s="20"/>
      <c r="K61" s="20"/>
      <c r="L61" s="20"/>
      <c r="N61" s="210"/>
      <c r="O61" s="9" t="s">
        <v>64</v>
      </c>
      <c r="P61" s="87">
        <f>SUM(V61:W61)</f>
        <v>10.2</v>
      </c>
      <c r="Q61" s="88">
        <v>11.1</v>
      </c>
      <c r="R61" s="88">
        <v>4.9</v>
      </c>
      <c r="S61" s="88">
        <v>7.1</v>
      </c>
      <c r="T61" s="88">
        <v>6.7</v>
      </c>
      <c r="U61" s="88">
        <v>5.3</v>
      </c>
      <c r="V61" s="88">
        <v>10.2</v>
      </c>
      <c r="W61" s="53" t="s">
        <v>92</v>
      </c>
    </row>
    <row r="62" spans="1:23" ht="17.25">
      <c r="A62" s="159" t="s">
        <v>120</v>
      </c>
      <c r="B62" s="159"/>
      <c r="C62" s="159"/>
      <c r="D62" s="159"/>
      <c r="E62" s="159"/>
      <c r="F62" s="159"/>
      <c r="G62" s="159"/>
      <c r="H62" s="159"/>
      <c r="I62" s="159"/>
      <c r="J62" s="159"/>
      <c r="K62" s="159"/>
      <c r="L62" s="159"/>
      <c r="O62" s="9"/>
      <c r="P62" s="89"/>
      <c r="Q62" s="84"/>
      <c r="R62" s="84"/>
      <c r="S62" s="84"/>
      <c r="T62" s="84"/>
      <c r="U62" s="84"/>
      <c r="V62" s="84"/>
      <c r="W62" s="90"/>
    </row>
    <row r="63" spans="12:23" ht="15" customHeight="1" thickBot="1">
      <c r="L63" s="27" t="s">
        <v>55</v>
      </c>
      <c r="N63" s="207" t="s">
        <v>72</v>
      </c>
      <c r="O63" s="119" t="s">
        <v>59</v>
      </c>
      <c r="P63" s="47">
        <f>SUM(V63:W63)</f>
        <v>8096</v>
      </c>
      <c r="Q63" s="53" t="s">
        <v>92</v>
      </c>
      <c r="R63" s="53" t="s">
        <v>92</v>
      </c>
      <c r="S63" s="53" t="s">
        <v>92</v>
      </c>
      <c r="T63" s="53" t="s">
        <v>92</v>
      </c>
      <c r="U63" s="84">
        <v>8096</v>
      </c>
      <c r="V63" s="84">
        <f>SUM(Q63:U63)</f>
        <v>8096</v>
      </c>
      <c r="W63" s="53" t="s">
        <v>92</v>
      </c>
    </row>
    <row r="64" spans="1:23" ht="14.25">
      <c r="A64" s="130" t="s">
        <v>121</v>
      </c>
      <c r="B64" s="213"/>
      <c r="C64" s="213"/>
      <c r="D64" s="213" t="s">
        <v>127</v>
      </c>
      <c r="E64" s="213"/>
      <c r="F64" s="213"/>
      <c r="G64" s="213"/>
      <c r="H64" s="213"/>
      <c r="I64" s="213" t="s">
        <v>130</v>
      </c>
      <c r="J64" s="213"/>
      <c r="K64" s="213"/>
      <c r="L64" s="128"/>
      <c r="N64" s="207"/>
      <c r="O64" s="119" t="s">
        <v>60</v>
      </c>
      <c r="P64" s="47">
        <f>SUM(V64:W64)</f>
        <v>8096</v>
      </c>
      <c r="Q64" s="53" t="s">
        <v>92</v>
      </c>
      <c r="R64" s="53" t="s">
        <v>92</v>
      </c>
      <c r="S64" s="53" t="s">
        <v>92</v>
      </c>
      <c r="T64" s="53" t="s">
        <v>92</v>
      </c>
      <c r="U64" s="84">
        <v>8096</v>
      </c>
      <c r="V64" s="84">
        <f>SUM(Q64:U64)</f>
        <v>8096</v>
      </c>
      <c r="W64" s="53" t="s">
        <v>92</v>
      </c>
    </row>
    <row r="65" spans="1:23" ht="14.25">
      <c r="A65" s="146"/>
      <c r="B65" s="133"/>
      <c r="C65" s="133"/>
      <c r="D65" s="133" t="s">
        <v>128</v>
      </c>
      <c r="E65" s="133"/>
      <c r="F65" s="133"/>
      <c r="G65" s="133" t="s">
        <v>129</v>
      </c>
      <c r="H65" s="133"/>
      <c r="I65" s="133" t="s">
        <v>131</v>
      </c>
      <c r="J65" s="133"/>
      <c r="K65" s="133" t="s">
        <v>129</v>
      </c>
      <c r="L65" s="144"/>
      <c r="N65" s="207"/>
      <c r="O65" s="10" t="s">
        <v>63</v>
      </c>
      <c r="P65" s="85">
        <f>P64/P63</f>
        <v>1</v>
      </c>
      <c r="Q65" s="53" t="s">
        <v>92</v>
      </c>
      <c r="R65" s="53" t="s">
        <v>92</v>
      </c>
      <c r="S65" s="53" t="s">
        <v>92</v>
      </c>
      <c r="T65" s="53" t="s">
        <v>92</v>
      </c>
      <c r="U65" s="86">
        <f>U64/U63</f>
        <v>1</v>
      </c>
      <c r="V65" s="86">
        <f>V64/V63</f>
        <v>1</v>
      </c>
      <c r="W65" s="53" t="s">
        <v>92</v>
      </c>
    </row>
    <row r="66" spans="1:23" ht="14.25">
      <c r="A66" s="163" t="s">
        <v>122</v>
      </c>
      <c r="B66" s="163"/>
      <c r="C66" s="163"/>
      <c r="D66" s="162">
        <v>5532</v>
      </c>
      <c r="E66" s="131"/>
      <c r="F66" s="131"/>
      <c r="G66" s="131">
        <v>11956</v>
      </c>
      <c r="H66" s="131"/>
      <c r="I66" s="131">
        <v>4565</v>
      </c>
      <c r="J66" s="131"/>
      <c r="K66" s="131">
        <v>9938</v>
      </c>
      <c r="L66" s="131"/>
      <c r="N66" s="208"/>
      <c r="O66" s="11" t="s">
        <v>64</v>
      </c>
      <c r="P66" s="91">
        <f>SUM(V66:W66)</f>
        <v>7.2</v>
      </c>
      <c r="Q66" s="106" t="s">
        <v>92</v>
      </c>
      <c r="R66" s="106" t="s">
        <v>92</v>
      </c>
      <c r="S66" s="106" t="s">
        <v>92</v>
      </c>
      <c r="T66" s="106" t="s">
        <v>92</v>
      </c>
      <c r="U66" s="92">
        <v>7.2</v>
      </c>
      <c r="V66" s="92">
        <f>SUM(Q66:U66)</f>
        <v>7.2</v>
      </c>
      <c r="W66" s="106" t="s">
        <v>92</v>
      </c>
    </row>
    <row r="67" spans="1:23" ht="14.25">
      <c r="A67" s="139" t="s">
        <v>123</v>
      </c>
      <c r="B67" s="139"/>
      <c r="C67" s="140"/>
      <c r="D67" s="134">
        <v>3938</v>
      </c>
      <c r="E67" s="132"/>
      <c r="F67" s="132"/>
      <c r="G67" s="124">
        <v>12180</v>
      </c>
      <c r="H67" s="124"/>
      <c r="I67" s="124">
        <v>3663</v>
      </c>
      <c r="J67" s="124"/>
      <c r="K67" s="124">
        <v>11181</v>
      </c>
      <c r="L67" s="124"/>
      <c r="N67" s="25" t="s">
        <v>82</v>
      </c>
      <c r="P67" s="54"/>
      <c r="Q67" s="54"/>
      <c r="R67" s="54"/>
      <c r="S67" s="60"/>
      <c r="T67" s="60"/>
      <c r="U67" s="60"/>
      <c r="V67" s="60"/>
      <c r="W67" s="60"/>
    </row>
    <row r="68" spans="1:12" ht="14.25">
      <c r="A68" s="139" t="s">
        <v>124</v>
      </c>
      <c r="B68" s="139"/>
      <c r="C68" s="140"/>
      <c r="D68" s="134">
        <v>6070</v>
      </c>
      <c r="E68" s="132"/>
      <c r="F68" s="132"/>
      <c r="G68" s="132">
        <v>23712</v>
      </c>
      <c r="H68" s="132"/>
      <c r="I68" s="132">
        <v>4559</v>
      </c>
      <c r="J68" s="132"/>
      <c r="K68" s="132">
        <v>17223</v>
      </c>
      <c r="L68" s="132"/>
    </row>
    <row r="69" spans="1:12" ht="14.25">
      <c r="A69" s="139" t="s">
        <v>125</v>
      </c>
      <c r="B69" s="139"/>
      <c r="C69" s="140"/>
      <c r="D69" s="134">
        <v>8956</v>
      </c>
      <c r="E69" s="132"/>
      <c r="F69" s="132"/>
      <c r="G69" s="124">
        <v>31061</v>
      </c>
      <c r="H69" s="124"/>
      <c r="I69" s="124">
        <v>4960</v>
      </c>
      <c r="J69" s="124"/>
      <c r="K69" s="124">
        <v>17287</v>
      </c>
      <c r="L69" s="124"/>
    </row>
    <row r="70" spans="1:12" ht="14.25">
      <c r="A70" s="242" t="s">
        <v>126</v>
      </c>
      <c r="B70" s="242"/>
      <c r="C70" s="242"/>
      <c r="D70" s="244">
        <v>7478</v>
      </c>
      <c r="E70" s="245"/>
      <c r="F70" s="245"/>
      <c r="G70" s="245">
        <v>26661</v>
      </c>
      <c r="H70" s="245"/>
      <c r="I70" s="245">
        <v>5204</v>
      </c>
      <c r="J70" s="245"/>
      <c r="K70" s="245">
        <v>16769</v>
      </c>
      <c r="L70" s="245"/>
    </row>
    <row r="71" spans="1:12" ht="14.25">
      <c r="A71" s="60" t="s">
        <v>118</v>
      </c>
      <c r="B71" s="60"/>
      <c r="C71" s="60"/>
      <c r="D71" s="60"/>
      <c r="E71" s="60"/>
      <c r="F71" s="60"/>
      <c r="G71" s="60"/>
      <c r="H71" s="60"/>
      <c r="I71" s="60"/>
      <c r="J71" s="60"/>
      <c r="K71" s="60"/>
      <c r="L71" s="60"/>
    </row>
  </sheetData>
  <sheetProtection/>
  <mergeCells count="217">
    <mergeCell ref="O27:T27"/>
    <mergeCell ref="I66:J66"/>
    <mergeCell ref="K66:L66"/>
    <mergeCell ref="I67:J67"/>
    <mergeCell ref="K67:L67"/>
    <mergeCell ref="K69:L69"/>
    <mergeCell ref="K65:L65"/>
    <mergeCell ref="I65:J65"/>
    <mergeCell ref="J46:K46"/>
    <mergeCell ref="J53:K53"/>
    <mergeCell ref="K70:L70"/>
    <mergeCell ref="I69:J69"/>
    <mergeCell ref="I70:J70"/>
    <mergeCell ref="N46:W46"/>
    <mergeCell ref="W48:W50"/>
    <mergeCell ref="I68:J68"/>
    <mergeCell ref="K68:L68"/>
    <mergeCell ref="J57:K57"/>
    <mergeCell ref="J58:K58"/>
    <mergeCell ref="J52:K52"/>
    <mergeCell ref="D70:F70"/>
    <mergeCell ref="D68:F68"/>
    <mergeCell ref="D69:F69"/>
    <mergeCell ref="G66:H66"/>
    <mergeCell ref="G67:H67"/>
    <mergeCell ref="G68:H68"/>
    <mergeCell ref="G69:H69"/>
    <mergeCell ref="G70:H70"/>
    <mergeCell ref="J54:K54"/>
    <mergeCell ref="J55:K55"/>
    <mergeCell ref="J56:K56"/>
    <mergeCell ref="J59:K59"/>
    <mergeCell ref="I64:L64"/>
    <mergeCell ref="A62:L62"/>
    <mergeCell ref="F59:G59"/>
    <mergeCell ref="C59:D59"/>
    <mergeCell ref="J47:K47"/>
    <mergeCell ref="J48:K48"/>
    <mergeCell ref="J49:K49"/>
    <mergeCell ref="J50:K50"/>
    <mergeCell ref="J51:K51"/>
    <mergeCell ref="J29:K29"/>
    <mergeCell ref="J30:K30"/>
    <mergeCell ref="J43:K43"/>
    <mergeCell ref="J44:K44"/>
    <mergeCell ref="J37:L37"/>
    <mergeCell ref="J45:K45"/>
    <mergeCell ref="J23:K23"/>
    <mergeCell ref="J24:K24"/>
    <mergeCell ref="J25:K25"/>
    <mergeCell ref="J26:K26"/>
    <mergeCell ref="J27:K27"/>
    <mergeCell ref="J28:K28"/>
    <mergeCell ref="C11:D11"/>
    <mergeCell ref="F11:G11"/>
    <mergeCell ref="J31:K31"/>
    <mergeCell ref="F12:G12"/>
    <mergeCell ref="F13:G13"/>
    <mergeCell ref="F14:G14"/>
    <mergeCell ref="F15:G15"/>
    <mergeCell ref="F16:G16"/>
    <mergeCell ref="F17:G17"/>
    <mergeCell ref="F18:G18"/>
    <mergeCell ref="A69:C69"/>
    <mergeCell ref="A70:C70"/>
    <mergeCell ref="C12:D12"/>
    <mergeCell ref="C13:D13"/>
    <mergeCell ref="C14:D14"/>
    <mergeCell ref="J12:K12"/>
    <mergeCell ref="J13:K13"/>
    <mergeCell ref="J14:K14"/>
    <mergeCell ref="J21:K21"/>
    <mergeCell ref="J22:K22"/>
    <mergeCell ref="A66:C66"/>
    <mergeCell ref="A64:C65"/>
    <mergeCell ref="D65:F65"/>
    <mergeCell ref="G65:H65"/>
    <mergeCell ref="A67:C67"/>
    <mergeCell ref="A68:C68"/>
    <mergeCell ref="D67:F67"/>
    <mergeCell ref="D64:H64"/>
    <mergeCell ref="D66:F66"/>
    <mergeCell ref="C40:D40"/>
    <mergeCell ref="C41:D41"/>
    <mergeCell ref="C42:D42"/>
    <mergeCell ref="C43:D43"/>
    <mergeCell ref="C58:D58"/>
    <mergeCell ref="C50:D50"/>
    <mergeCell ref="C51:D51"/>
    <mergeCell ref="C46:D46"/>
    <mergeCell ref="C52:D52"/>
    <mergeCell ref="C53:D53"/>
    <mergeCell ref="C48:D48"/>
    <mergeCell ref="C49:D49"/>
    <mergeCell ref="F58:G58"/>
    <mergeCell ref="F53:G53"/>
    <mergeCell ref="F50:G50"/>
    <mergeCell ref="F51:G51"/>
    <mergeCell ref="F48:G48"/>
    <mergeCell ref="F49:G49"/>
    <mergeCell ref="I7:L7"/>
    <mergeCell ref="C56:D56"/>
    <mergeCell ref="C57:D57"/>
    <mergeCell ref="F56:G56"/>
    <mergeCell ref="F57:G57"/>
    <mergeCell ref="C54:D54"/>
    <mergeCell ref="C55:D55"/>
    <mergeCell ref="F54:G54"/>
    <mergeCell ref="F55:G55"/>
    <mergeCell ref="F52:G52"/>
    <mergeCell ref="C47:D47"/>
    <mergeCell ref="F46:G46"/>
    <mergeCell ref="F47:G47"/>
    <mergeCell ref="C44:D44"/>
    <mergeCell ref="C45:D45"/>
    <mergeCell ref="F44:G44"/>
    <mergeCell ref="F45:G45"/>
    <mergeCell ref="F42:G42"/>
    <mergeCell ref="F43:G43"/>
    <mergeCell ref="O12:O14"/>
    <mergeCell ref="F40:G40"/>
    <mergeCell ref="J40:K40"/>
    <mergeCell ref="J41:K41"/>
    <mergeCell ref="J42:K42"/>
    <mergeCell ref="J15:K15"/>
    <mergeCell ref="J16:K16"/>
    <mergeCell ref="J17:K17"/>
    <mergeCell ref="F41:G41"/>
    <mergeCell ref="J38:K38"/>
    <mergeCell ref="C39:D39"/>
    <mergeCell ref="A36:A38"/>
    <mergeCell ref="B36:D36"/>
    <mergeCell ref="E36:L36"/>
    <mergeCell ref="E37:G37"/>
    <mergeCell ref="F38:G38"/>
    <mergeCell ref="B37:D37"/>
    <mergeCell ref="C38:D38"/>
    <mergeCell ref="F39:G39"/>
    <mergeCell ref="J39:K39"/>
    <mergeCell ref="A34:L34"/>
    <mergeCell ref="C31:D31"/>
    <mergeCell ref="F31:G31"/>
    <mergeCell ref="H37:I37"/>
    <mergeCell ref="C29:D29"/>
    <mergeCell ref="C30:D30"/>
    <mergeCell ref="F29:G29"/>
    <mergeCell ref="F30:G30"/>
    <mergeCell ref="C25:D25"/>
    <mergeCell ref="C26:D26"/>
    <mergeCell ref="F25:G25"/>
    <mergeCell ref="F26:G26"/>
    <mergeCell ref="C27:D27"/>
    <mergeCell ref="C28:D28"/>
    <mergeCell ref="F27:G27"/>
    <mergeCell ref="F28:G28"/>
    <mergeCell ref="C21:D21"/>
    <mergeCell ref="C22:D22"/>
    <mergeCell ref="F21:G21"/>
    <mergeCell ref="F22:G22"/>
    <mergeCell ref="C23:D23"/>
    <mergeCell ref="C24:D24"/>
    <mergeCell ref="F23:G23"/>
    <mergeCell ref="F24:G24"/>
    <mergeCell ref="C15:D15"/>
    <mergeCell ref="C16:D16"/>
    <mergeCell ref="C17:D17"/>
    <mergeCell ref="C18:D18"/>
    <mergeCell ref="C19:D19"/>
    <mergeCell ref="C20:D20"/>
    <mergeCell ref="E8:L8"/>
    <mergeCell ref="J10:K10"/>
    <mergeCell ref="J11:K11"/>
    <mergeCell ref="F19:G19"/>
    <mergeCell ref="F20:G20"/>
    <mergeCell ref="J18:K18"/>
    <mergeCell ref="J19:K19"/>
    <mergeCell ref="J20:K20"/>
    <mergeCell ref="U13:U14"/>
    <mergeCell ref="A3:L3"/>
    <mergeCell ref="A8:A10"/>
    <mergeCell ref="B9:B10"/>
    <mergeCell ref="C9:D10"/>
    <mergeCell ref="B8:D8"/>
    <mergeCell ref="E9:G9"/>
    <mergeCell ref="F10:G10"/>
    <mergeCell ref="J9:L9"/>
    <mergeCell ref="H9:I9"/>
    <mergeCell ref="V12:X12"/>
    <mergeCell ref="V13:V14"/>
    <mergeCell ref="W13:W14"/>
    <mergeCell ref="X13:X14"/>
    <mergeCell ref="P12:P14"/>
    <mergeCell ref="Q12:Q14"/>
    <mergeCell ref="R12:R14"/>
    <mergeCell ref="S12:U12"/>
    <mergeCell ref="S13:S14"/>
    <mergeCell ref="T13:T14"/>
    <mergeCell ref="O6:X6"/>
    <mergeCell ref="O10:X10"/>
    <mergeCell ref="N48:O50"/>
    <mergeCell ref="S30:S31"/>
    <mergeCell ref="T29:T31"/>
    <mergeCell ref="Q29:S29"/>
    <mergeCell ref="O29:O31"/>
    <mergeCell ref="P29:P31"/>
    <mergeCell ref="Q30:Q31"/>
    <mergeCell ref="R30:R31"/>
    <mergeCell ref="N63:N66"/>
    <mergeCell ref="N52:N55"/>
    <mergeCell ref="N58:N61"/>
    <mergeCell ref="Q49:Q50"/>
    <mergeCell ref="P48:P50"/>
    <mergeCell ref="Q48:V48"/>
    <mergeCell ref="V49:V50"/>
    <mergeCell ref="U49:U50"/>
    <mergeCell ref="T49:T50"/>
    <mergeCell ref="R49:S49"/>
  </mergeCells>
  <printOptions horizontalCentered="1"/>
  <pageMargins left="0.3937007874015748" right="0.3937007874015748" top="0.5905511811023623" bottom="0.3937007874015748" header="0" footer="0"/>
  <pageSetup fitToHeight="1" fitToWidth="1" horizontalDpi="600" verticalDpi="600" orientation="landscape" paperSize="8"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川向　裕</cp:lastModifiedBy>
  <cp:lastPrinted>2016-04-08T00:20:48Z</cp:lastPrinted>
  <dcterms:created xsi:type="dcterms:W3CDTF">2004-02-06T02:42:12Z</dcterms:created>
  <dcterms:modified xsi:type="dcterms:W3CDTF">2016-04-08T00:21:04Z</dcterms:modified>
  <cp:category/>
  <cp:version/>
  <cp:contentType/>
  <cp:contentStatus/>
</cp:coreProperties>
</file>