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20" windowHeight="8790" activeTab="3"/>
  </bookViews>
  <sheets>
    <sheet name="260" sheetId="1" r:id="rId1"/>
    <sheet name="262" sheetId="2" r:id="rId2"/>
    <sheet name="264" sheetId="3" r:id="rId3"/>
    <sheet name="266" sheetId="4" r:id="rId4"/>
    <sheet name="268" sheetId="5" r:id="rId5"/>
    <sheet name="270" sheetId="6" r:id="rId6"/>
    <sheet name="272" sheetId="7" r:id="rId7"/>
    <sheet name="274" sheetId="8" r:id="rId8"/>
  </sheets>
  <definedNames>
    <definedName name="_xlnm.Print_Area" localSheetId="0">'260'!$A$1:$BE$79</definedName>
    <definedName name="_xlnm.Print_Area" localSheetId="1">'262'!$A$1:$AS$73</definedName>
    <definedName name="_xlnm.Print_Area" localSheetId="2">'264'!$A$1:$AX$83</definedName>
    <definedName name="_xlnm.Print_Area" localSheetId="3">'266'!$A$1:$AL$62</definedName>
    <definedName name="_xlnm.Print_Area" localSheetId="4">'268'!$A$1:$AZ$84</definedName>
    <definedName name="_xlnm.Print_Area" localSheetId="5">'270'!$A$1:$BT$78</definedName>
    <definedName name="_xlnm.Print_Area" localSheetId="6">'272'!$A$1:$AK$59</definedName>
    <definedName name="_xlnm.Print_Area" localSheetId="7">'274'!$A$1:$O$67</definedName>
  </definedNames>
  <calcPr fullCalcOnLoad="1"/>
</workbook>
</file>

<file path=xl/sharedStrings.xml><?xml version="1.0" encoding="utf-8"?>
<sst xmlns="http://schemas.openxmlformats.org/spreadsheetml/2006/main" count="4346" uniqueCount="531">
  <si>
    <t>学校種別</t>
  </si>
  <si>
    <t>学校数</t>
  </si>
  <si>
    <t>総数</t>
  </si>
  <si>
    <t>本校</t>
  </si>
  <si>
    <t>分校</t>
  </si>
  <si>
    <t>学級数</t>
  </si>
  <si>
    <t>園児・児童・生徒・学生数</t>
  </si>
  <si>
    <t>計</t>
  </si>
  <si>
    <t>男</t>
  </si>
  <si>
    <t>女</t>
  </si>
  <si>
    <t>本務者</t>
  </si>
  <si>
    <t>兼務者</t>
  </si>
  <si>
    <t>教員数</t>
  </si>
  <si>
    <t>国立</t>
  </si>
  <si>
    <t>公立</t>
  </si>
  <si>
    <t>私立</t>
  </si>
  <si>
    <t>幼稚園</t>
  </si>
  <si>
    <t>小学校</t>
  </si>
  <si>
    <t>中学校</t>
  </si>
  <si>
    <t>高等学校</t>
  </si>
  <si>
    <t>短期大学</t>
  </si>
  <si>
    <t>大学</t>
  </si>
  <si>
    <t>専修学校</t>
  </si>
  <si>
    <t>各種学校</t>
  </si>
  <si>
    <t>ろう学校</t>
  </si>
  <si>
    <t>養護学校</t>
  </si>
  <si>
    <t>学　　校　　　種　　別</t>
  </si>
  <si>
    <t>19～24</t>
  </si>
  <si>
    <t>25～30</t>
  </si>
  <si>
    <t>31～36</t>
  </si>
  <si>
    <t>37～42</t>
  </si>
  <si>
    <t>43　以上</t>
  </si>
  <si>
    <t>1人～49</t>
  </si>
  <si>
    <t>50～99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</si>
  <si>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</si>
  <si>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</si>
  <si>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</si>
  <si>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</si>
  <si>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</si>
  <si>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</si>
  <si>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</si>
  <si>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</si>
  <si>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</si>
  <si>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</si>
  <si>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</si>
  <si>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1,000～1,099</t>
  </si>
  <si>
    <t>1,500～1,999</t>
  </si>
  <si>
    <t>1,400～1,499</t>
  </si>
  <si>
    <t>1,200～1,299</t>
  </si>
  <si>
    <t>1,300～1,399</t>
  </si>
  <si>
    <t>本務者</t>
  </si>
  <si>
    <t>職員数</t>
  </si>
  <si>
    <t>生徒数</t>
  </si>
  <si>
    <t>高等専門学校</t>
  </si>
  <si>
    <t>市郡別</t>
  </si>
  <si>
    <t>総数</t>
  </si>
  <si>
    <t>10歳</t>
  </si>
  <si>
    <t>11歳</t>
  </si>
  <si>
    <t>12歳</t>
  </si>
  <si>
    <t>13歳</t>
  </si>
  <si>
    <t>14歳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</si>
  <si>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</si>
  <si>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</si>
  <si>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</si>
  <si>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</si>
  <si>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</si>
  <si>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</si>
  <si>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</si>
  <si>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</si>
  <si>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</si>
  <si>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</si>
  <si>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</si>
  <si>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</si>
  <si>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</si>
  <si>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</si>
  <si>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</si>
  <si>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</si>
  <si>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理由別</t>
  </si>
  <si>
    <t>12歳～14歳</t>
  </si>
  <si>
    <t>盲及び弱視</t>
  </si>
  <si>
    <t>難聴及び聾</t>
  </si>
  <si>
    <t>病弱</t>
  </si>
  <si>
    <t>精神薄弱</t>
  </si>
  <si>
    <t>その他</t>
  </si>
  <si>
    <t>年次</t>
  </si>
  <si>
    <t>私立</t>
  </si>
  <si>
    <t>市立</t>
  </si>
  <si>
    <t>町村立</t>
  </si>
  <si>
    <t>組合立</t>
  </si>
  <si>
    <t>公</t>
  </si>
  <si>
    <t>立</t>
  </si>
  <si>
    <t>校長</t>
  </si>
  <si>
    <t>講師</t>
  </si>
  <si>
    <t>事務職員</t>
  </si>
  <si>
    <t>栄養</t>
  </si>
  <si>
    <t>職員</t>
  </si>
  <si>
    <t>本務者</t>
  </si>
  <si>
    <t>技術職員</t>
  </si>
  <si>
    <t>全日制</t>
  </si>
  <si>
    <t>定時制</t>
  </si>
  <si>
    <t>併置</t>
  </si>
  <si>
    <t>農業</t>
  </si>
  <si>
    <t>家庭</t>
  </si>
  <si>
    <t>専攻科</t>
  </si>
  <si>
    <t>全日制</t>
  </si>
  <si>
    <t>学科別</t>
  </si>
  <si>
    <t>定時制</t>
  </si>
  <si>
    <t>年次及び　　　市郡別</t>
  </si>
  <si>
    <t>高等部</t>
  </si>
  <si>
    <t>高等部</t>
  </si>
  <si>
    <t>小学部</t>
  </si>
  <si>
    <t>中学部</t>
  </si>
  <si>
    <t>本科</t>
  </si>
  <si>
    <t>幼稚部</t>
  </si>
  <si>
    <t>注　教員数には兼務者を含む。</t>
  </si>
  <si>
    <t>中学部</t>
  </si>
  <si>
    <t>昼間</t>
  </si>
  <si>
    <t>高等課程</t>
  </si>
  <si>
    <t>専門課程</t>
  </si>
  <si>
    <t>一般課程</t>
  </si>
  <si>
    <t>学校法人</t>
  </si>
  <si>
    <t>準学校法人</t>
  </si>
  <si>
    <t>財団法人</t>
  </si>
  <si>
    <t>社団法人</t>
  </si>
  <si>
    <t>その他の法人</t>
  </si>
  <si>
    <t>個人</t>
  </si>
  <si>
    <t>入学者数</t>
  </si>
  <si>
    <t>入学者数</t>
  </si>
  <si>
    <t>看護</t>
  </si>
  <si>
    <t>公立計</t>
  </si>
  <si>
    <t>教員養成</t>
  </si>
  <si>
    <t>私立計</t>
  </si>
  <si>
    <t>柔道整復</t>
  </si>
  <si>
    <t>調理</t>
  </si>
  <si>
    <t>理容</t>
  </si>
  <si>
    <t>美容</t>
  </si>
  <si>
    <t>和洋裁</t>
  </si>
  <si>
    <t>音楽</t>
  </si>
  <si>
    <t>デザイン</t>
  </si>
  <si>
    <t>年次及び設置者別</t>
  </si>
  <si>
    <t>料理</t>
  </si>
  <si>
    <t>自動車操縦</t>
  </si>
  <si>
    <t>予備校</t>
  </si>
  <si>
    <t>及び男女別</t>
  </si>
  <si>
    <t>進学者</t>
  </si>
  <si>
    <t>就職者</t>
  </si>
  <si>
    <t>無業者</t>
  </si>
  <si>
    <t>（死亡･不詳）</t>
  </si>
  <si>
    <t>鉱業</t>
  </si>
  <si>
    <t>建設業</t>
  </si>
  <si>
    <t>製造業</t>
  </si>
  <si>
    <t>卸売業、小売業</t>
  </si>
  <si>
    <t>サービス業</t>
  </si>
  <si>
    <t>公務</t>
  </si>
  <si>
    <t>性</t>
  </si>
  <si>
    <t>別</t>
  </si>
  <si>
    <t>設置</t>
  </si>
  <si>
    <t>建築学科</t>
  </si>
  <si>
    <t>土木工学科</t>
  </si>
  <si>
    <t>電気工学科</t>
  </si>
  <si>
    <t>機械工学科</t>
  </si>
  <si>
    <t>入学状況</t>
  </si>
  <si>
    <t>教授</t>
  </si>
  <si>
    <t>助教授</t>
  </si>
  <si>
    <t>助手</t>
  </si>
  <si>
    <t>学長</t>
  </si>
  <si>
    <t>副学長</t>
  </si>
  <si>
    <t>事務系</t>
  </si>
  <si>
    <t>医療系</t>
  </si>
  <si>
    <t>教務系</t>
  </si>
  <si>
    <t>看護婦</t>
  </si>
  <si>
    <t>学生の</t>
  </si>
  <si>
    <t>健康管理</t>
  </si>
  <si>
    <t>大学院</t>
  </si>
  <si>
    <t>経済学部</t>
  </si>
  <si>
    <t>理学部</t>
  </si>
  <si>
    <t>工学部</t>
  </si>
  <si>
    <t>医学部</t>
  </si>
  <si>
    <t>薬学部</t>
  </si>
  <si>
    <t>教育学部</t>
  </si>
  <si>
    <t>入学志願者</t>
  </si>
  <si>
    <t>英語科</t>
  </si>
  <si>
    <t>教養科</t>
  </si>
  <si>
    <t>家政科</t>
  </si>
  <si>
    <t>保育科</t>
  </si>
  <si>
    <t>情報処　　　理学科</t>
  </si>
  <si>
    <t>計</t>
  </si>
  <si>
    <t>立</t>
  </si>
  <si>
    <t>高等部</t>
  </si>
  <si>
    <t>1,100～1,199</t>
  </si>
  <si>
    <t>技術技能系</t>
  </si>
  <si>
    <t>法文学部</t>
  </si>
  <si>
    <t>教　　育　269</t>
  </si>
  <si>
    <t>経理簿記</t>
  </si>
  <si>
    <t>工業高等　専門学校</t>
  </si>
  <si>
    <t>保母養成</t>
  </si>
  <si>
    <t>一般教養</t>
  </si>
  <si>
    <t>外国語</t>
  </si>
  <si>
    <t>助教諭</t>
  </si>
  <si>
    <t>助教諭</t>
  </si>
  <si>
    <t>進学課程</t>
  </si>
  <si>
    <t>演劇舞踊</t>
  </si>
  <si>
    <t>助産婦</t>
  </si>
  <si>
    <t>柔道整復</t>
  </si>
  <si>
    <t>文学科</t>
  </si>
  <si>
    <t>農学科</t>
  </si>
  <si>
    <t>就職進学者</t>
  </si>
  <si>
    <t>53年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</si>
  <si>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</si>
  <si>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兼務教員</t>
  </si>
  <si>
    <t>52年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</si>
  <si>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</si>
  <si>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和裁</t>
  </si>
  <si>
    <t>編物手芸</t>
  </si>
  <si>
    <t>タイピスト</t>
  </si>
  <si>
    <t>准看護婦</t>
  </si>
  <si>
    <t>51年</t>
  </si>
  <si>
    <t>資料　石川県統計調査課「学校基本調査」による。</t>
  </si>
  <si>
    <t>資料　石川県統計調査課「学校基本調査」による。</t>
  </si>
  <si>
    <t>本表には、外国人は含まない。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</si>
  <si>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</si>
  <si>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昭和49年</t>
  </si>
  <si>
    <t>美術科</t>
  </si>
  <si>
    <t>昭和49年</t>
  </si>
  <si>
    <t>50年</t>
  </si>
  <si>
    <t>学校数</t>
  </si>
  <si>
    <t>課程数</t>
  </si>
  <si>
    <t>幼 稚 園</t>
  </si>
  <si>
    <t>小 学 校</t>
  </si>
  <si>
    <t>中 学 校</t>
  </si>
  <si>
    <t>大　　学</t>
  </si>
  <si>
    <t>盲 学 校</t>
  </si>
  <si>
    <t>資料　石川県統計調査課「学校基本調査」並びに当該学校調。</t>
  </si>
  <si>
    <t>注　　本表では本校、分校を各校として計上した。</t>
  </si>
  <si>
    <t>－</t>
  </si>
  <si>
    <t>総　数</t>
  </si>
  <si>
    <t>（２）　　児　童　、　生　徒　数　別　小　中　学　校　数</t>
  </si>
  <si>
    <t>（１）　　学　 級　 数　 別　 小　 中　 学　 校　 数</t>
  </si>
  <si>
    <t>260　教　　育</t>
  </si>
  <si>
    <t>１９　　教　　　　　　　　　　育</t>
  </si>
  <si>
    <t>118　　学校種別、設置者別学校一覧表　（昭和53.5.1現在）</t>
  </si>
  <si>
    <t>学　　校　　数</t>
  </si>
  <si>
    <t>設置者別学校種別</t>
  </si>
  <si>
    <t>教　　員　　数</t>
  </si>
  <si>
    <t>119　　規　模　別　小　中　学　校　数　（昭和53.5.1現在）</t>
  </si>
  <si>
    <t>教　　育　261</t>
  </si>
  <si>
    <t>６歳～11歳</t>
  </si>
  <si>
    <t>総　　　　　数</t>
  </si>
  <si>
    <t>就　学　免　除</t>
  </si>
  <si>
    <t>就　学　猶　予</t>
  </si>
  <si>
    <t>（２）　　理　由　別　、　状　態　別　不　就　学　学　齢　児　童　生　徒　数</t>
  </si>
  <si>
    <t>　</t>
  </si>
  <si>
    <t>肢体不自由者</t>
  </si>
  <si>
    <t>総　　　数</t>
  </si>
  <si>
    <t>６　　歳</t>
  </si>
  <si>
    <t>７　　歳</t>
  </si>
  <si>
    <t>８歳</t>
  </si>
  <si>
    <t>９　歳</t>
  </si>
  <si>
    <t>（１）　　市　郡　別　、　年　齢　別　不　就　学　学　齢　児　童　生　徒　数</t>
  </si>
  <si>
    <t>121　　不　就　学　学　齢　児　童　生　徒　数　（昭和53.5.1現在）</t>
  </si>
  <si>
    <t>資料　当該学校調。</t>
  </si>
  <si>
    <t>教　　　員　　　数</t>
  </si>
  <si>
    <t>本　務　者</t>
  </si>
  <si>
    <t>職　員　数</t>
  </si>
  <si>
    <t>生　徒　数</t>
  </si>
  <si>
    <t>120　　学　校　種　別　国　立　学　校　一　覧　表　（昭和53.5.1現在）</t>
  </si>
  <si>
    <t>－</t>
  </si>
  <si>
    <t>2,000　以上</t>
  </si>
  <si>
    <t>市　　立</t>
  </si>
  <si>
    <t>私　立</t>
  </si>
  <si>
    <t>国　立</t>
  </si>
  <si>
    <t>総　　　　数</t>
  </si>
  <si>
    <t>学　　　級　　　数</t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</si>
  <si>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</si>
  <si>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</si>
  <si>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</si>
  <si>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</si>
  <si>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　</t>
  </si>
  <si>
    <t>資料　石川県統計調査課「学校基本調査」並びに当該学校調。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</si>
  <si>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</si>
  <si>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年次及び　　　　　　　市 郡 別</t>
  </si>
  <si>
    <t>１学級　当たり　児童数</t>
  </si>
  <si>
    <t>１　　年</t>
  </si>
  <si>
    <t>２　年</t>
  </si>
  <si>
    <t>３　年</t>
  </si>
  <si>
    <t>４　　年</t>
  </si>
  <si>
    <t>５　　　年</t>
  </si>
  <si>
    <t>６　　　年</t>
  </si>
  <si>
    <t>（３）　　学　　　　　年　　　　　別　　　　　児　　　　　童　　　　　数</t>
  </si>
  <si>
    <t>年次及び市郡別</t>
  </si>
  <si>
    <t>年次及び　　市 郡 別</t>
  </si>
  <si>
    <t>学　　　　　　　校　　　　　　　数</t>
  </si>
  <si>
    <t>注　　教員数のうちには、兼務者を含む。</t>
  </si>
  <si>
    <t>（１）　　設　　置　　者　　別　　学　　校　　数　　及　　び　　学　　級　　数</t>
  </si>
  <si>
    <t>123　　小　　　　　学　　　　　校（市郡別）　（昭和49～53年）（各年5.1現在）</t>
  </si>
  <si>
    <t>教　　育　263</t>
  </si>
  <si>
    <t>262　教　　育</t>
  </si>
  <si>
    <t>122　　幼　　　　　稚　　　　　園（市郡別）　（昭和49～53年）（各年5.1現在）</t>
  </si>
  <si>
    <t>総　　数</t>
  </si>
  <si>
    <t>園　　　　　　　　　　数</t>
  </si>
  <si>
    <t>公　　立</t>
  </si>
  <si>
    <t>私　　立</t>
  </si>
  <si>
    <t>国　　立</t>
  </si>
  <si>
    <t>総　　　　　　　　　　数</t>
  </si>
  <si>
    <t>園　　　　　　　　児　　　　　　　　数</t>
  </si>
  <si>
    <t>校　長</t>
  </si>
  <si>
    <t>教　　頭</t>
  </si>
  <si>
    <t>教　　諭</t>
  </si>
  <si>
    <t>講　師</t>
  </si>
  <si>
    <t>教　　　　　　　　員　　　　　　　　数</t>
  </si>
  <si>
    <t>そ　の　他</t>
  </si>
  <si>
    <t>職　　　　　員（本務者）</t>
  </si>
  <si>
    <t>（２）　　職　　名　　別　　教　　員　　数　　及　　び　　職　　員　　数</t>
  </si>
  <si>
    <t>養護教諭　・助教諭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</si>
  <si>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</si>
  <si>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</si>
  <si>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</si>
  <si>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</si>
  <si>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</si>
  <si>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264　教　　育</t>
  </si>
  <si>
    <t>教　　育　265</t>
  </si>
  <si>
    <t>124　　中　　　　　学　　　　　校（市郡別）　（昭和49～53年）（各年5.1現在）</t>
  </si>
  <si>
    <t>学　　　　　校　　　　　数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</si>
  <si>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</si>
  <si>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資料　石川県統計調査課「学校基本調査」並びに当該学校調による。</t>
  </si>
  <si>
    <t>　公</t>
  </si>
  <si>
    <t>　立</t>
  </si>
  <si>
    <t>国　　　立</t>
  </si>
  <si>
    <t>私　　　立</t>
  </si>
  <si>
    <t>年次及び市郡別</t>
  </si>
  <si>
    <t>私　　　　立</t>
  </si>
  <si>
    <t>国　　　　立</t>
  </si>
  <si>
    <t>教　頭</t>
  </si>
  <si>
    <t>教　諭</t>
  </si>
  <si>
    <t>本　　務　　教　　員</t>
  </si>
  <si>
    <t>講　　師</t>
  </si>
  <si>
    <t>職　　　　　　　　員</t>
  </si>
  <si>
    <t>（３）　　学　　　　　年　　　　　別　　　　　生　　　　　徒　　　　　数</t>
  </si>
  <si>
    <t>１学級当たり生徒数</t>
  </si>
  <si>
    <t>１　　　年</t>
  </si>
  <si>
    <t>２　　　年</t>
  </si>
  <si>
    <t>３　　　年</t>
  </si>
  <si>
    <t>（１）　　設　　置　　者　　別　　学　　校　　数　　及　　び　　学　　科　　数</t>
  </si>
  <si>
    <t>125　　高　　　　等　　　　学　　　　校　（昭和49～53年）（各年5.1現在）</t>
  </si>
  <si>
    <t>年次及び　　　 設置者別</t>
  </si>
  <si>
    <t>養　護　教諭・　助教諭</t>
  </si>
  <si>
    <t>県　　立</t>
  </si>
  <si>
    <t>本　　　　　校</t>
  </si>
  <si>
    <t>分　　　　　校</t>
  </si>
  <si>
    <t>普 通</t>
  </si>
  <si>
    <t>農 業</t>
  </si>
  <si>
    <t>水 産</t>
  </si>
  <si>
    <t>工 業</t>
  </si>
  <si>
    <t>商 業</t>
  </si>
  <si>
    <t>家 庭</t>
  </si>
  <si>
    <t>厚 生</t>
  </si>
  <si>
    <t>学　　　科　　　数</t>
  </si>
  <si>
    <t>校　　長</t>
  </si>
  <si>
    <t>職　　　員　　　数</t>
  </si>
  <si>
    <t>教　　　　　　　員　　　　　　　数</t>
  </si>
  <si>
    <t>養護教諭　助 教 諭</t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</si>
  <si>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</si>
  <si>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</si>
  <si>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</si>
  <si>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</si>
  <si>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年次及び　　　課 程 別</t>
  </si>
  <si>
    <t>266　教　　育</t>
  </si>
  <si>
    <t>教　　育　267</t>
  </si>
  <si>
    <t>（３）　　設　　置　　者　　別　　生　　徒　　数</t>
  </si>
  <si>
    <t>ア　　学　　年　　別　　生　　徒　　数</t>
  </si>
  <si>
    <t>公　　　　　立</t>
  </si>
  <si>
    <t>私　　　　　立</t>
  </si>
  <si>
    <t>国　　　　　立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</si>
  <si>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</si>
  <si>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１　年</t>
  </si>
  <si>
    <t>４　年</t>
  </si>
  <si>
    <t>－</t>
  </si>
  <si>
    <t>イ　　学　　科　　別　　生　　徒　　数</t>
  </si>
  <si>
    <t>合　　　　　計</t>
  </si>
  <si>
    <t>全　　　　　日　　　　　制</t>
  </si>
  <si>
    <t>定　時　制</t>
  </si>
  <si>
    <t>普　　通</t>
  </si>
  <si>
    <t>農　　業</t>
  </si>
  <si>
    <t>水　　産</t>
  </si>
  <si>
    <t>工　　業</t>
  </si>
  <si>
    <t>商　　業</t>
  </si>
  <si>
    <t>家　　庭</t>
  </si>
  <si>
    <t>厚　　生</t>
  </si>
  <si>
    <t>注　教員数には、兼務者を含む。</t>
  </si>
  <si>
    <t>ウ　　市　　郡　　別　　生　　徒　　数</t>
  </si>
  <si>
    <t>全　　　日　　　制</t>
  </si>
  <si>
    <t>年　　次</t>
  </si>
  <si>
    <t>126　　盲　　　学　　　校　（昭和49～53年）（各年5.1現在）</t>
  </si>
  <si>
    <t>（１）　　教　員　数　、　職　員　数　及　び　学　級　数</t>
  </si>
  <si>
    <t>（２）　　児　　　　　童　　・　　生　　　　徒　　　　数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</si>
  <si>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</si>
  <si>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別　　科</t>
  </si>
  <si>
    <t>高　　　等　　　部</t>
  </si>
  <si>
    <t>職　　員　　数</t>
  </si>
  <si>
    <t>小学部</t>
  </si>
  <si>
    <t>中学部</t>
  </si>
  <si>
    <t>268　教　　育</t>
  </si>
  <si>
    <t>注　入学者数は、昭和53年４月１日から５月１日までに入学したものである。</t>
  </si>
  <si>
    <t>注　　教員数には兼務者を含む。</t>
  </si>
  <si>
    <t>資料　石川県統計調査課「学校基本調査」並びに当該学校調。</t>
  </si>
  <si>
    <t>年　　　次</t>
  </si>
  <si>
    <t>127　　ろ　　う　　学　　校　（昭和49～53年）（各年5.1現在）</t>
  </si>
  <si>
    <t>（１）　　教　員　数　、　職　員　数　及　び　学　級　数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</si>
  <si>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</si>
  <si>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（２）　　幼　　　児　・　児　　　童　・　生　徒　数</t>
  </si>
  <si>
    <t>128　　専　　　修　　　学　　　校　（昭和53.5.1現在）</t>
  </si>
  <si>
    <t>（１）　　学　校　数　、　学　科　数　及　び　生　徒　数</t>
  </si>
  <si>
    <t>区　　　分</t>
  </si>
  <si>
    <t>学　　　　　科　　　　　数</t>
  </si>
  <si>
    <t>生　　　　　徒　　　　　数</t>
  </si>
  <si>
    <t>（２）　　課　程　別　、　生　徒　数　及　び　入　学　者　数</t>
  </si>
  <si>
    <t>区　　　　分</t>
  </si>
  <si>
    <t>公　　　　　　　　立</t>
  </si>
  <si>
    <t>私　　　　　　　　立</t>
  </si>
  <si>
    <t>（３）　　教　　員　　数　　及　　び　　職　　員　　数</t>
  </si>
  <si>
    <t>129　　各　種　学　校　（昭和49～53年）（各年5.1現在）</t>
  </si>
  <si>
    <t>（１）　　学校数、課程数及び男女別教職員数</t>
  </si>
  <si>
    <t>公　　　立</t>
  </si>
  <si>
    <t>ア　　設　置　者　別　生　徒　数</t>
  </si>
  <si>
    <t>（２）　　生　　　　　　　徒　　　　　　　数</t>
  </si>
  <si>
    <t>性　　　別</t>
  </si>
  <si>
    <t>総　　　数</t>
  </si>
  <si>
    <t>（技工）　　　　　歯科衛生</t>
  </si>
  <si>
    <t>商　業・経　営</t>
  </si>
  <si>
    <t>簿　記・珠　算</t>
  </si>
  <si>
    <t>茶・華　道</t>
  </si>
  <si>
    <t>教　員　数</t>
  </si>
  <si>
    <t>イ　　学　　　　　科　　　　　別　　　　　生　　　　　徒　　　　　数</t>
  </si>
  <si>
    <t>総　　　　　　　　　　　　数</t>
  </si>
  <si>
    <t>者別</t>
  </si>
  <si>
    <t>教　　育　271</t>
  </si>
  <si>
    <t>270　教　　育</t>
  </si>
  <si>
    <t>学科別在学者数</t>
  </si>
  <si>
    <t>学　　科　　別　　　　志　願　者　数</t>
  </si>
  <si>
    <t>学　　科　　別　　　　　入　学　者　数</t>
  </si>
  <si>
    <t>本　　　務　　　者</t>
  </si>
  <si>
    <t>兼　　　務　　　者</t>
  </si>
  <si>
    <t>職　　　　　　　員　　　　　　　数</t>
  </si>
  <si>
    <t>130　　高　　等　　専　　門　　学　　校（国立及び私立）　（昭和53.5.1現在）</t>
  </si>
  <si>
    <t>　</t>
  </si>
  <si>
    <t>本　　務　　者</t>
  </si>
  <si>
    <t>職　名　別</t>
  </si>
  <si>
    <t>総　　　　　　　数</t>
  </si>
  <si>
    <t>大　　　　　　　　　　　　学</t>
  </si>
  <si>
    <t>131　　大　学　、　短　期　大　学　（昭和53.5.1現在）</t>
  </si>
  <si>
    <t>（１）　　職　名　別　教　員　数　、　職　員　数</t>
  </si>
  <si>
    <t>ア　　教　　　　　員　　　　　数</t>
  </si>
  <si>
    <t>職員のうち(再掲)</t>
  </si>
  <si>
    <t>看　　　護　　　婦</t>
  </si>
  <si>
    <t>事　務　系</t>
  </si>
  <si>
    <t>医　療　系</t>
  </si>
  <si>
    <t>教　務　系</t>
  </si>
  <si>
    <t>イ　　職　　　　　員　　　　　数</t>
  </si>
  <si>
    <t>公　　　　立</t>
  </si>
  <si>
    <t>大　　　　　　　　　　　　　　　学</t>
  </si>
  <si>
    <t>設置者別</t>
  </si>
  <si>
    <t>（２）　　学　　　　　　　　　　生　　　　　　　　　　数</t>
  </si>
  <si>
    <t>学　　　部</t>
  </si>
  <si>
    <t>県　立</t>
  </si>
  <si>
    <t>市　立</t>
  </si>
  <si>
    <t>ア　　大　　　　　　　　　　学</t>
  </si>
  <si>
    <t>入　学　者</t>
  </si>
  <si>
    <t>卒　業　者</t>
  </si>
  <si>
    <t>区　分</t>
  </si>
  <si>
    <t>美術工芸　学　　部</t>
  </si>
  <si>
    <t>イ　　短　　　期　　　大　　　学</t>
  </si>
  <si>
    <t>医　療　　　　技術科</t>
  </si>
  <si>
    <t>幼児教育科</t>
  </si>
  <si>
    <t>食　物　栄養科</t>
  </si>
  <si>
    <t>－</t>
  </si>
  <si>
    <t>附属病院</t>
  </si>
  <si>
    <t>（３）　　学部（科）別入学志願者、入学者及び卒業者数</t>
  </si>
  <si>
    <t>本表において入学志願者数、入学者数は、昭和52年度のものであり、卒業者数は昭和53年３月のものである。</t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</si>
  <si>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</si>
  <si>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</si>
  <si>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</si>
  <si>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</si>
  <si>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272　教　　育</t>
  </si>
  <si>
    <t>132　　卒　　　　　業　　　　　者　（昭和53.5.1現在）</t>
  </si>
  <si>
    <t>（１）　　卒　　　　　業　　　　　者　　　　　数</t>
  </si>
  <si>
    <t>ア　　学　校　種　別　卒　業　者　数</t>
  </si>
  <si>
    <t>総　　　　　　　　数</t>
  </si>
  <si>
    <t>幼　　　稚　　　園</t>
  </si>
  <si>
    <t>中　　　学　　　校</t>
  </si>
  <si>
    <t>高　等　学　校</t>
  </si>
  <si>
    <t>専　修　学　校</t>
  </si>
  <si>
    <t>各　種　学　校</t>
  </si>
  <si>
    <t>総　　　　　　数</t>
  </si>
  <si>
    <t>公　　　　　　立</t>
  </si>
  <si>
    <t>私　　　　　　立</t>
  </si>
  <si>
    <t>国　　　　　　立</t>
  </si>
  <si>
    <t>イ　　市　郡　別　卒　業　者　数</t>
  </si>
  <si>
    <t>幼　稚　園</t>
  </si>
  <si>
    <t>中　学　校</t>
  </si>
  <si>
    <t>ウ　　高　等　学　校　学　科　別　卒　業　者　数</t>
  </si>
  <si>
    <t>家　　　　庭</t>
  </si>
  <si>
    <t>水　　　　産</t>
  </si>
  <si>
    <t>商　　　　業</t>
  </si>
  <si>
    <t>工　　　　業</t>
  </si>
  <si>
    <t>農　　　　業</t>
  </si>
  <si>
    <t>普　　　　通</t>
  </si>
  <si>
    <t>公　立</t>
  </si>
  <si>
    <t>定　　時　　制</t>
  </si>
  <si>
    <t>全　　　　日　　　　制</t>
  </si>
  <si>
    <t>－</t>
  </si>
  <si>
    <t>エ　　盲　学　校　卒　業　者　数　（昭和49～53年）</t>
  </si>
  <si>
    <t>本　　科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</si>
  <si>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</si>
  <si>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オ　　ろ　う　学　校　卒　業　者　数　（昭和49～53年）</t>
  </si>
  <si>
    <t>資料　石川県統計調査課「学校基本調査」並びに当該学校調。</t>
  </si>
  <si>
    <t>教　　育　273</t>
  </si>
  <si>
    <t>274　教　　育</t>
  </si>
  <si>
    <t>第１次産業</t>
  </si>
  <si>
    <t>第２次産業</t>
  </si>
  <si>
    <t>第３次産業</t>
  </si>
  <si>
    <t>注　　国立の中学校、高等学校を除く。</t>
  </si>
  <si>
    <t>林　業・狩猟業</t>
  </si>
  <si>
    <t>漁　業・水産養殖業</t>
  </si>
  <si>
    <t>金　融・保険業・不動産業</t>
  </si>
  <si>
    <t>運輸・通信業・電気・ガス・水道業</t>
  </si>
  <si>
    <t>産　　　　業　　　　別</t>
  </si>
  <si>
    <t>ウ　　高等学校卒業者の産業別就職状況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</si>
  <si>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</si>
  <si>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イ　　高等学校卒業者の卒業後の状況</t>
  </si>
  <si>
    <t>ア　　中学校卒業者の卒業後の状況</t>
  </si>
  <si>
    <t>（２）　　卒　業　後　の　状　況　（昭和49～53年）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</si>
</sst>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3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3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3" fontId="10" fillId="0" borderId="1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27" xfId="0" applyFont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8" fontId="2" fillId="0" borderId="0" xfId="48" applyFont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38" fontId="10" fillId="0" borderId="0" xfId="48" applyFont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textRotation="255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38" fontId="10" fillId="0" borderId="0" xfId="48" applyFont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3" fontId="10" fillId="0" borderId="16" xfId="0" applyNumberFormat="1" applyFont="1" applyBorder="1" applyAlignment="1">
      <alignment horizontal="right" vertical="center" shrinkToFit="1"/>
    </xf>
    <xf numFmtId="3" fontId="10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3" fontId="2" fillId="0" borderId="2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7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10" fillId="0" borderId="0" xfId="0" applyFont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distributed" textRotation="255" wrapText="1"/>
    </xf>
    <xf numFmtId="0" fontId="2" fillId="0" borderId="20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32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0" fillId="0" borderId="3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8" fontId="2" fillId="0" borderId="0" xfId="48" applyFont="1" applyAlignment="1">
      <alignment vertical="center"/>
    </xf>
    <xf numFmtId="0" fontId="2" fillId="0" borderId="24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38" fontId="2" fillId="0" borderId="0" xfId="48" applyFont="1" applyAlignment="1">
      <alignment horizontal="right" vertical="center"/>
    </xf>
    <xf numFmtId="0" fontId="2" fillId="0" borderId="21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10" fillId="0" borderId="0" xfId="48" applyFont="1" applyAlignment="1">
      <alignment horizontal="right" vertical="center"/>
    </xf>
    <xf numFmtId="38" fontId="10" fillId="0" borderId="25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38" fontId="10" fillId="0" borderId="21" xfId="48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8" fontId="2" fillId="0" borderId="1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10" fillId="0" borderId="0" xfId="48" applyFont="1" applyFill="1" applyAlignment="1">
      <alignment horizontal="right" vertical="center"/>
    </xf>
    <xf numFmtId="0" fontId="2" fillId="0" borderId="21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9</xdr:row>
      <xdr:rowOff>76200</xdr:rowOff>
    </xdr:from>
    <xdr:to>
      <xdr:col>0</xdr:col>
      <xdr:colOff>771525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95325" y="18478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13</xdr:row>
      <xdr:rowOff>38100</xdr:rowOff>
    </xdr:from>
    <xdr:to>
      <xdr:col>0</xdr:col>
      <xdr:colOff>790575</xdr:colOff>
      <xdr:row>16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253365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17</xdr:row>
      <xdr:rowOff>38100</xdr:rowOff>
    </xdr:from>
    <xdr:to>
      <xdr:col>0</xdr:col>
      <xdr:colOff>781050</xdr:colOff>
      <xdr:row>20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695325" y="3257550"/>
          <a:ext cx="857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21</xdr:row>
      <xdr:rowOff>85725</xdr:rowOff>
    </xdr:from>
    <xdr:to>
      <xdr:col>0</xdr:col>
      <xdr:colOff>781050</xdr:colOff>
      <xdr:row>24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704850" y="40290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25</xdr:row>
      <xdr:rowOff>76200</xdr:rowOff>
    </xdr:from>
    <xdr:to>
      <xdr:col>0</xdr:col>
      <xdr:colOff>781050</xdr:colOff>
      <xdr:row>28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704850" y="4781550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29</xdr:row>
      <xdr:rowOff>28575</xdr:rowOff>
    </xdr:from>
    <xdr:to>
      <xdr:col>1</xdr:col>
      <xdr:colOff>0</xdr:colOff>
      <xdr:row>32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23900" y="5457825"/>
          <a:ext cx="952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33</xdr:row>
      <xdr:rowOff>47625</xdr:rowOff>
    </xdr:from>
    <xdr:to>
      <xdr:col>0</xdr:col>
      <xdr:colOff>790575</xdr:colOff>
      <xdr:row>36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14375" y="624840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37</xdr:row>
      <xdr:rowOff>28575</xdr:rowOff>
    </xdr:from>
    <xdr:to>
      <xdr:col>0</xdr:col>
      <xdr:colOff>790575</xdr:colOff>
      <xdr:row>40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714375" y="695325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41</xdr:row>
      <xdr:rowOff>57150</xdr:rowOff>
    </xdr:from>
    <xdr:to>
      <xdr:col>0</xdr:col>
      <xdr:colOff>800100</xdr:colOff>
      <xdr:row>44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723900" y="77057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45</xdr:row>
      <xdr:rowOff>19050</xdr:rowOff>
    </xdr:from>
    <xdr:to>
      <xdr:col>0</xdr:col>
      <xdr:colOff>790575</xdr:colOff>
      <xdr:row>48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14375" y="8391525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733425</xdr:colOff>
      <xdr:row>49</xdr:row>
      <xdr:rowOff>28575</xdr:rowOff>
    </xdr:from>
    <xdr:to>
      <xdr:col>0</xdr:col>
      <xdr:colOff>809625</xdr:colOff>
      <xdr:row>52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733425" y="9124950"/>
          <a:ext cx="762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733425</xdr:colOff>
      <xdr:row>53</xdr:row>
      <xdr:rowOff>47625</xdr:rowOff>
    </xdr:from>
    <xdr:to>
      <xdr:col>1</xdr:col>
      <xdr:colOff>0</xdr:colOff>
      <xdr:row>56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33425" y="9867900"/>
          <a:ext cx="85725" cy="6572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14</xdr:row>
      <xdr:rowOff>38100</xdr:rowOff>
    </xdr:from>
    <xdr:to>
      <xdr:col>21</xdr:col>
      <xdr:colOff>438150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154150" y="3638550"/>
          <a:ext cx="190500" cy="44862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50</xdr:row>
      <xdr:rowOff>28575</xdr:rowOff>
    </xdr:from>
    <xdr:to>
      <xdr:col>21</xdr:col>
      <xdr:colOff>447675</xdr:colOff>
      <xdr:row>67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182725" y="12934950"/>
          <a:ext cx="171450" cy="4495800"/>
        </a:xfrm>
        <a:prstGeom prst="leftBrace">
          <a:avLst>
            <a:gd name="adj" fmla="val -40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54</xdr:row>
      <xdr:rowOff>38100</xdr:rowOff>
    </xdr:from>
    <xdr:to>
      <xdr:col>0</xdr:col>
      <xdr:colOff>552450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13411200"/>
          <a:ext cx="161925" cy="455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304800</xdr:colOff>
      <xdr:row>70</xdr:row>
      <xdr:rowOff>38100</xdr:rowOff>
    </xdr:from>
    <xdr:to>
      <xdr:col>26</xdr:col>
      <xdr:colOff>0</xdr:colOff>
      <xdr:row>72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6468725" y="17506950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74</xdr:row>
      <xdr:rowOff>28575</xdr:rowOff>
    </xdr:from>
    <xdr:to>
      <xdr:col>26</xdr:col>
      <xdr:colOff>38100</xdr:colOff>
      <xdr:row>76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6506825" y="18488025"/>
          <a:ext cx="76200" cy="6000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333375</xdr:colOff>
      <xdr:row>77</xdr:row>
      <xdr:rowOff>228600</xdr:rowOff>
    </xdr:from>
    <xdr:to>
      <xdr:col>26</xdr:col>
      <xdr:colOff>66675</xdr:colOff>
      <xdr:row>80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16497300" y="19431000"/>
          <a:ext cx="114300" cy="752475"/>
        </a:xfrm>
        <a:prstGeom prst="leftBrace">
          <a:avLst>
            <a:gd name="adj" fmla="val -40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13</xdr:row>
      <xdr:rowOff>19050</xdr:rowOff>
    </xdr:from>
    <xdr:to>
      <xdr:col>26</xdr:col>
      <xdr:colOff>104775</xdr:colOff>
      <xdr:row>30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6516350" y="3238500"/>
          <a:ext cx="133350" cy="435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</xdr:row>
      <xdr:rowOff>47625</xdr:rowOff>
    </xdr:from>
    <xdr:to>
      <xdr:col>1</xdr:col>
      <xdr:colOff>47625</xdr:colOff>
      <xdr:row>19</xdr:row>
      <xdr:rowOff>171450</xdr:rowOff>
    </xdr:to>
    <xdr:sp>
      <xdr:nvSpPr>
        <xdr:cNvPr id="1" name="AutoShape 4"/>
        <xdr:cNvSpPr>
          <a:spLocks/>
        </xdr:cNvSpPr>
      </xdr:nvSpPr>
      <xdr:spPr>
        <a:xfrm>
          <a:off x="323850" y="3619500"/>
          <a:ext cx="190500" cy="1076325"/>
        </a:xfrm>
        <a:prstGeom prst="leftBrace">
          <a:avLst>
            <a:gd name="adj" fmla="val -3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21</xdr:row>
      <xdr:rowOff>95250</xdr:rowOff>
    </xdr:from>
    <xdr:to>
      <xdr:col>0</xdr:col>
      <xdr:colOff>447675</xdr:colOff>
      <xdr:row>25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381000" y="5095875"/>
          <a:ext cx="6667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27</xdr:row>
      <xdr:rowOff>85725</xdr:rowOff>
    </xdr:from>
    <xdr:to>
      <xdr:col>1</xdr:col>
      <xdr:colOff>0</xdr:colOff>
      <xdr:row>32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352425" y="6515100"/>
          <a:ext cx="1143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1000125</xdr:colOff>
      <xdr:row>7</xdr:row>
      <xdr:rowOff>47625</xdr:rowOff>
    </xdr:from>
    <xdr:to>
      <xdr:col>24</xdr:col>
      <xdr:colOff>19050</xdr:colOff>
      <xdr:row>10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16716375" y="1981200"/>
          <a:ext cx="85725" cy="790575"/>
        </a:xfrm>
        <a:prstGeom prst="leftBrace">
          <a:avLst>
            <a:gd name="adj" fmla="val -44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1000125</xdr:colOff>
      <xdr:row>11</xdr:row>
      <xdr:rowOff>38100</xdr:rowOff>
    </xdr:from>
    <xdr:to>
      <xdr:col>24</xdr:col>
      <xdr:colOff>19050</xdr:colOff>
      <xdr:row>13</xdr:row>
      <xdr:rowOff>266700</xdr:rowOff>
    </xdr:to>
    <xdr:sp>
      <xdr:nvSpPr>
        <xdr:cNvPr id="2" name="AutoShape 3"/>
        <xdr:cNvSpPr>
          <a:spLocks/>
        </xdr:cNvSpPr>
      </xdr:nvSpPr>
      <xdr:spPr>
        <a:xfrm>
          <a:off x="16716375" y="3076575"/>
          <a:ext cx="85725" cy="781050"/>
        </a:xfrm>
        <a:prstGeom prst="leftBrace">
          <a:avLst>
            <a:gd name="adj" fmla="val -44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37</xdr:row>
      <xdr:rowOff>19050</xdr:rowOff>
    </xdr:from>
    <xdr:to>
      <xdr:col>0</xdr:col>
      <xdr:colOff>647700</xdr:colOff>
      <xdr:row>43</xdr:row>
      <xdr:rowOff>257175</xdr:rowOff>
    </xdr:to>
    <xdr:sp>
      <xdr:nvSpPr>
        <xdr:cNvPr id="1" name="AutoShape 3"/>
        <xdr:cNvSpPr>
          <a:spLocks/>
        </xdr:cNvSpPr>
      </xdr:nvSpPr>
      <xdr:spPr>
        <a:xfrm>
          <a:off x="533400" y="10239375"/>
          <a:ext cx="114300" cy="1895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53</xdr:row>
      <xdr:rowOff>76200</xdr:rowOff>
    </xdr:from>
    <xdr:to>
      <xdr:col>3</xdr:col>
      <xdr:colOff>19050</xdr:colOff>
      <xdr:row>56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476375" y="14716125"/>
          <a:ext cx="66675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57</xdr:row>
      <xdr:rowOff>19050</xdr:rowOff>
    </xdr:from>
    <xdr:to>
      <xdr:col>2</xdr:col>
      <xdr:colOff>466725</xdr:colOff>
      <xdr:row>59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1438275" y="15763875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59</xdr:row>
      <xdr:rowOff>19050</xdr:rowOff>
    </xdr:from>
    <xdr:to>
      <xdr:col>3</xdr:col>
      <xdr:colOff>0</xdr:colOff>
      <xdr:row>61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1447800" y="16316325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61</xdr:row>
      <xdr:rowOff>9525</xdr:rowOff>
    </xdr:from>
    <xdr:to>
      <xdr:col>3</xdr:col>
      <xdr:colOff>0</xdr:colOff>
      <xdr:row>63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1447800" y="168592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63</xdr:row>
      <xdr:rowOff>9525</xdr:rowOff>
    </xdr:from>
    <xdr:to>
      <xdr:col>2</xdr:col>
      <xdr:colOff>457200</xdr:colOff>
      <xdr:row>65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428750" y="17411700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65</xdr:row>
      <xdr:rowOff>76200</xdr:rowOff>
    </xdr:from>
    <xdr:to>
      <xdr:col>2</xdr:col>
      <xdr:colOff>466725</xdr:colOff>
      <xdr:row>66</xdr:row>
      <xdr:rowOff>180975</xdr:rowOff>
    </xdr:to>
    <xdr:sp>
      <xdr:nvSpPr>
        <xdr:cNvPr id="7" name="AutoShape 9"/>
        <xdr:cNvSpPr>
          <a:spLocks/>
        </xdr:cNvSpPr>
      </xdr:nvSpPr>
      <xdr:spPr>
        <a:xfrm>
          <a:off x="1438275" y="180308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381000</xdr:colOff>
      <xdr:row>33</xdr:row>
      <xdr:rowOff>57150</xdr:rowOff>
    </xdr:from>
    <xdr:to>
      <xdr:col>42</xdr:col>
      <xdr:colOff>19050</xdr:colOff>
      <xdr:row>36</xdr:row>
      <xdr:rowOff>247650</xdr:rowOff>
    </xdr:to>
    <xdr:sp>
      <xdr:nvSpPr>
        <xdr:cNvPr id="8" name="AutoShape 11"/>
        <xdr:cNvSpPr>
          <a:spLocks/>
        </xdr:cNvSpPr>
      </xdr:nvSpPr>
      <xdr:spPr>
        <a:xfrm>
          <a:off x="16983075" y="9172575"/>
          <a:ext cx="161925" cy="1019175"/>
        </a:xfrm>
        <a:prstGeom prst="leftBrace">
          <a:avLst>
            <a:gd name="adj" fmla="val -39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390525</xdr:colOff>
      <xdr:row>38</xdr:row>
      <xdr:rowOff>9525</xdr:rowOff>
    </xdr:from>
    <xdr:to>
      <xdr:col>41</xdr:col>
      <xdr:colOff>514350</xdr:colOff>
      <xdr:row>41</xdr:row>
      <xdr:rowOff>228600</xdr:rowOff>
    </xdr:to>
    <xdr:sp>
      <xdr:nvSpPr>
        <xdr:cNvPr id="9" name="AutoShape 12"/>
        <xdr:cNvSpPr>
          <a:spLocks/>
        </xdr:cNvSpPr>
      </xdr:nvSpPr>
      <xdr:spPr>
        <a:xfrm>
          <a:off x="16992600" y="10506075"/>
          <a:ext cx="123825" cy="1047750"/>
        </a:xfrm>
        <a:prstGeom prst="leftBrace">
          <a:avLst>
            <a:gd name="adj" fmla="val -37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390525</xdr:colOff>
      <xdr:row>43</xdr:row>
      <xdr:rowOff>28575</xdr:rowOff>
    </xdr:from>
    <xdr:to>
      <xdr:col>41</xdr:col>
      <xdr:colOff>504825</xdr:colOff>
      <xdr:row>46</xdr:row>
      <xdr:rowOff>238125</xdr:rowOff>
    </xdr:to>
    <xdr:sp>
      <xdr:nvSpPr>
        <xdr:cNvPr id="10" name="AutoShape 13"/>
        <xdr:cNvSpPr>
          <a:spLocks/>
        </xdr:cNvSpPr>
      </xdr:nvSpPr>
      <xdr:spPr>
        <a:xfrm>
          <a:off x="16992600" y="11906250"/>
          <a:ext cx="1143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409575</xdr:colOff>
      <xdr:row>56</xdr:row>
      <xdr:rowOff>57150</xdr:rowOff>
    </xdr:from>
    <xdr:to>
      <xdr:col>41</xdr:col>
      <xdr:colOff>504825</xdr:colOff>
      <xdr:row>59</xdr:row>
      <xdr:rowOff>247650</xdr:rowOff>
    </xdr:to>
    <xdr:sp>
      <xdr:nvSpPr>
        <xdr:cNvPr id="11" name="AutoShape 14"/>
        <xdr:cNvSpPr>
          <a:spLocks/>
        </xdr:cNvSpPr>
      </xdr:nvSpPr>
      <xdr:spPr>
        <a:xfrm>
          <a:off x="17011650" y="15525750"/>
          <a:ext cx="95250" cy="1019175"/>
        </a:xfrm>
        <a:prstGeom prst="leftBrace">
          <a:avLst>
            <a:gd name="adj1" fmla="val -43587"/>
            <a:gd name="adj2" fmla="val 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371475</xdr:colOff>
      <xdr:row>61</xdr:row>
      <xdr:rowOff>47625</xdr:rowOff>
    </xdr:from>
    <xdr:to>
      <xdr:col>41</xdr:col>
      <xdr:colOff>457200</xdr:colOff>
      <xdr:row>64</xdr:row>
      <xdr:rowOff>266700</xdr:rowOff>
    </xdr:to>
    <xdr:sp>
      <xdr:nvSpPr>
        <xdr:cNvPr id="12" name="AutoShape 15"/>
        <xdr:cNvSpPr>
          <a:spLocks/>
        </xdr:cNvSpPr>
      </xdr:nvSpPr>
      <xdr:spPr>
        <a:xfrm>
          <a:off x="16973550" y="16897350"/>
          <a:ext cx="85725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361950</xdr:colOff>
      <xdr:row>66</xdr:row>
      <xdr:rowOff>28575</xdr:rowOff>
    </xdr:from>
    <xdr:to>
      <xdr:col>41</xdr:col>
      <xdr:colOff>476250</xdr:colOff>
      <xdr:row>69</xdr:row>
      <xdr:rowOff>238125</xdr:rowOff>
    </xdr:to>
    <xdr:sp>
      <xdr:nvSpPr>
        <xdr:cNvPr id="13" name="AutoShape 16"/>
        <xdr:cNvSpPr>
          <a:spLocks/>
        </xdr:cNvSpPr>
      </xdr:nvSpPr>
      <xdr:spPr>
        <a:xfrm>
          <a:off x="16964025" y="18259425"/>
          <a:ext cx="1143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35</xdr:row>
      <xdr:rowOff>57150</xdr:rowOff>
    </xdr:from>
    <xdr:to>
      <xdr:col>0</xdr:col>
      <xdr:colOff>323850</xdr:colOff>
      <xdr:row>52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90500" y="10725150"/>
          <a:ext cx="133350" cy="527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9"/>
  <sheetViews>
    <sheetView zoomScalePageLayoutView="0" workbookViewId="0" topLeftCell="A1">
      <selection activeCell="A3" sqref="A3:AA3"/>
    </sheetView>
  </sheetViews>
  <sheetFormatPr defaultColWidth="9.00390625" defaultRowHeight="13.5"/>
  <cols>
    <col min="1" max="1" width="10.75390625" style="30" customWidth="1"/>
    <col min="2" max="2" width="9.00390625" style="30" customWidth="1"/>
    <col min="3" max="8" width="4.75390625" style="30" customWidth="1"/>
    <col min="9" max="10" width="5.75390625" style="30" customWidth="1"/>
    <col min="11" max="16" width="4.75390625" style="30" customWidth="1"/>
    <col min="17" max="18" width="6.875" style="30" customWidth="1"/>
    <col min="19" max="19" width="7.375" style="30" customWidth="1"/>
    <col min="20" max="27" width="3.125" style="30" customWidth="1"/>
    <col min="28" max="28" width="11.125" style="30" customWidth="1"/>
    <col min="29" max="29" width="12.625" style="30" customWidth="1"/>
    <col min="30" max="30" width="6.875" style="30" customWidth="1"/>
    <col min="31" max="34" width="3.875" style="30" customWidth="1"/>
    <col min="35" max="37" width="9.00390625" style="30" customWidth="1"/>
    <col min="38" max="41" width="4.50390625" style="30" customWidth="1"/>
    <col min="42" max="45" width="5.00390625" style="30" customWidth="1"/>
    <col min="46" max="47" width="4.75390625" style="30" customWidth="1"/>
    <col min="48" max="49" width="5.00390625" style="30" customWidth="1"/>
    <col min="50" max="53" width="4.50390625" style="30" customWidth="1"/>
    <col min="54" max="54" width="5.75390625" style="30" customWidth="1"/>
    <col min="55" max="56" width="3.625" style="30" customWidth="1"/>
    <col min="57" max="57" width="5.75390625" style="30" customWidth="1"/>
    <col min="58" max="16384" width="9.00390625" style="30" customWidth="1"/>
  </cols>
  <sheetData>
    <row r="1" spans="1:57" ht="14.25">
      <c r="A1" s="51" t="s">
        <v>238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52" t="s">
        <v>245</v>
      </c>
    </row>
    <row r="3" spans="1:27" ht="18.75">
      <c r="A3" s="179" t="s">
        <v>239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29:57" ht="17.25">
      <c r="AC4" s="131" t="s">
        <v>265</v>
      </c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</row>
    <row r="5" spans="1:27" ht="18" thickBot="1">
      <c r="A5" s="131" t="s">
        <v>240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</row>
    <row r="6" spans="29:57" ht="15" thickBot="1">
      <c r="AC6" s="165" t="s">
        <v>0</v>
      </c>
      <c r="AD6" s="163"/>
      <c r="AE6" s="163" t="s">
        <v>1</v>
      </c>
      <c r="AF6" s="163"/>
      <c r="AG6" s="163" t="s">
        <v>5</v>
      </c>
      <c r="AH6" s="163"/>
      <c r="AI6" s="163" t="s">
        <v>261</v>
      </c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 t="s">
        <v>263</v>
      </c>
      <c r="AU6" s="163"/>
      <c r="AV6" s="163"/>
      <c r="AW6" s="163"/>
      <c r="AX6" s="163"/>
      <c r="AY6" s="163"/>
      <c r="AZ6" s="163" t="s">
        <v>264</v>
      </c>
      <c r="BA6" s="163"/>
      <c r="BB6" s="163"/>
      <c r="BC6" s="163"/>
      <c r="BD6" s="163"/>
      <c r="BE6" s="164"/>
    </row>
    <row r="7" spans="1:57" ht="14.25">
      <c r="A7" s="140" t="s">
        <v>242</v>
      </c>
      <c r="B7" s="141"/>
      <c r="C7" s="163" t="s">
        <v>241</v>
      </c>
      <c r="D7" s="163"/>
      <c r="E7" s="163"/>
      <c r="F7" s="163"/>
      <c r="G7" s="163"/>
      <c r="H7" s="163"/>
      <c r="I7" s="163" t="s">
        <v>5</v>
      </c>
      <c r="J7" s="163"/>
      <c r="K7" s="163" t="s">
        <v>6</v>
      </c>
      <c r="L7" s="163"/>
      <c r="M7" s="163"/>
      <c r="N7" s="163"/>
      <c r="O7" s="163"/>
      <c r="P7" s="163"/>
      <c r="Q7" s="163" t="s">
        <v>243</v>
      </c>
      <c r="R7" s="163"/>
      <c r="S7" s="163"/>
      <c r="T7" s="163"/>
      <c r="U7" s="163"/>
      <c r="V7" s="163"/>
      <c r="W7" s="163"/>
      <c r="X7" s="163"/>
      <c r="Y7" s="163"/>
      <c r="Z7" s="163"/>
      <c r="AA7" s="164"/>
      <c r="AC7" s="166"/>
      <c r="AD7" s="161"/>
      <c r="AE7" s="161"/>
      <c r="AF7" s="161"/>
      <c r="AG7" s="161"/>
      <c r="AH7" s="161"/>
      <c r="AI7" s="161" t="s">
        <v>253</v>
      </c>
      <c r="AJ7" s="161"/>
      <c r="AK7" s="161"/>
      <c r="AL7" s="161" t="s">
        <v>50</v>
      </c>
      <c r="AM7" s="161"/>
      <c r="AN7" s="161"/>
      <c r="AO7" s="161"/>
      <c r="AP7" s="161" t="s">
        <v>11</v>
      </c>
      <c r="AQ7" s="161"/>
      <c r="AR7" s="161"/>
      <c r="AS7" s="161"/>
      <c r="AT7" s="161" t="s">
        <v>262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2"/>
    </row>
    <row r="8" spans="1:57" ht="14.25">
      <c r="A8" s="142"/>
      <c r="B8" s="143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 t="s">
        <v>7</v>
      </c>
      <c r="R8" s="161"/>
      <c r="S8" s="161" t="s">
        <v>10</v>
      </c>
      <c r="T8" s="161"/>
      <c r="U8" s="161"/>
      <c r="V8" s="161"/>
      <c r="W8" s="161" t="s">
        <v>11</v>
      </c>
      <c r="X8" s="161"/>
      <c r="Y8" s="161"/>
      <c r="Z8" s="161"/>
      <c r="AA8" s="162"/>
      <c r="AC8" s="166"/>
      <c r="AD8" s="161"/>
      <c r="AE8" s="161"/>
      <c r="AF8" s="161"/>
      <c r="AG8" s="161"/>
      <c r="AH8" s="161"/>
      <c r="AI8" s="4" t="s">
        <v>7</v>
      </c>
      <c r="AJ8" s="4" t="s">
        <v>8</v>
      </c>
      <c r="AK8" s="4" t="s">
        <v>9</v>
      </c>
      <c r="AL8" s="161" t="s">
        <v>8</v>
      </c>
      <c r="AM8" s="161"/>
      <c r="AN8" s="161" t="s">
        <v>9</v>
      </c>
      <c r="AO8" s="161"/>
      <c r="AP8" s="161" t="s">
        <v>8</v>
      </c>
      <c r="AQ8" s="161"/>
      <c r="AR8" s="161" t="s">
        <v>9</v>
      </c>
      <c r="AS8" s="161"/>
      <c r="AT8" s="161" t="s">
        <v>7</v>
      </c>
      <c r="AU8" s="161"/>
      <c r="AV8" s="161" t="s">
        <v>8</v>
      </c>
      <c r="AW8" s="161"/>
      <c r="AX8" s="161" t="s">
        <v>9</v>
      </c>
      <c r="AY8" s="161"/>
      <c r="AZ8" s="161" t="s">
        <v>7</v>
      </c>
      <c r="BA8" s="161"/>
      <c r="BB8" s="161" t="s">
        <v>8</v>
      </c>
      <c r="BC8" s="161"/>
      <c r="BD8" s="161" t="s">
        <v>9</v>
      </c>
      <c r="BE8" s="162"/>
    </row>
    <row r="9" spans="1:57" ht="14.25">
      <c r="A9" s="144"/>
      <c r="B9" s="145"/>
      <c r="C9" s="161" t="s">
        <v>2</v>
      </c>
      <c r="D9" s="161"/>
      <c r="E9" s="161" t="s">
        <v>3</v>
      </c>
      <c r="F9" s="161"/>
      <c r="G9" s="161" t="s">
        <v>4</v>
      </c>
      <c r="H9" s="161"/>
      <c r="I9" s="161"/>
      <c r="J9" s="161"/>
      <c r="K9" s="161" t="s">
        <v>7</v>
      </c>
      <c r="L9" s="161"/>
      <c r="M9" s="161" t="s">
        <v>8</v>
      </c>
      <c r="N9" s="161"/>
      <c r="O9" s="161" t="s">
        <v>9</v>
      </c>
      <c r="P9" s="161"/>
      <c r="Q9" s="161"/>
      <c r="R9" s="161"/>
      <c r="S9" s="161" t="s">
        <v>8</v>
      </c>
      <c r="T9" s="161"/>
      <c r="U9" s="161" t="s">
        <v>9</v>
      </c>
      <c r="V9" s="161"/>
      <c r="W9" s="161" t="s">
        <v>8</v>
      </c>
      <c r="X9" s="161"/>
      <c r="Y9" s="161"/>
      <c r="Z9" s="161" t="s">
        <v>9</v>
      </c>
      <c r="AA9" s="162"/>
      <c r="AC9" s="189" t="s">
        <v>2</v>
      </c>
      <c r="AD9" s="189"/>
      <c r="AE9" s="185">
        <f>SUM(AE11:AF19)</f>
        <v>8</v>
      </c>
      <c r="AF9" s="186"/>
      <c r="AG9" s="186">
        <f>SUM(AG11:AH19)</f>
        <v>43</v>
      </c>
      <c r="AH9" s="186"/>
      <c r="AI9" s="58">
        <f>SUM(AI11:AI19)</f>
        <v>1558</v>
      </c>
      <c r="AJ9" s="58">
        <f>SUM(AJ11:AJ19)</f>
        <v>1429</v>
      </c>
      <c r="AK9" s="58">
        <f>SUM(AK11:AK19)</f>
        <v>129</v>
      </c>
      <c r="AL9" s="186">
        <f>SUM(AL11:AM19)</f>
        <v>891</v>
      </c>
      <c r="AM9" s="186"/>
      <c r="AN9" s="186">
        <f>SUM(AN11:AO19)</f>
        <v>85</v>
      </c>
      <c r="AO9" s="186"/>
      <c r="AP9" s="186">
        <f>SUM(AP11:AQ19)</f>
        <v>538</v>
      </c>
      <c r="AQ9" s="186"/>
      <c r="AR9" s="186">
        <f>SUM(AR11:AS19)</f>
        <v>44</v>
      </c>
      <c r="AS9" s="186"/>
      <c r="AT9" s="186">
        <f>SUM(AT11:AU19)</f>
        <v>1339</v>
      </c>
      <c r="AU9" s="186"/>
      <c r="AV9" s="186">
        <f>SUM(AV11:AW19)</f>
        <v>699</v>
      </c>
      <c r="AW9" s="186"/>
      <c r="AX9" s="186">
        <f>SUM(AX11:AY19)</f>
        <v>640</v>
      </c>
      <c r="AY9" s="186"/>
      <c r="AZ9" s="186">
        <f>SUM(AZ11:BA19)</f>
        <v>9910</v>
      </c>
      <c r="BA9" s="186"/>
      <c r="BB9" s="186">
        <f>SUM(BB11:BC19)</f>
        <v>7339</v>
      </c>
      <c r="BC9" s="186"/>
      <c r="BD9" s="186">
        <f>SUM(BD11:BE19)</f>
        <v>2571</v>
      </c>
      <c r="BE9" s="186"/>
    </row>
    <row r="10" spans="1:57" ht="14.25">
      <c r="A10" s="173" t="s">
        <v>227</v>
      </c>
      <c r="B10" s="1" t="s">
        <v>7</v>
      </c>
      <c r="C10" s="180">
        <f>SUM(C11:D13)</f>
        <v>78</v>
      </c>
      <c r="D10" s="175"/>
      <c r="E10" s="175">
        <f>SUM(E11:F13)</f>
        <v>77</v>
      </c>
      <c r="F10" s="175"/>
      <c r="G10" s="175">
        <f>SUM(G11:H13)</f>
        <v>1</v>
      </c>
      <c r="H10" s="175"/>
      <c r="I10" s="175">
        <f>SUM(I11:J13)</f>
        <v>446</v>
      </c>
      <c r="J10" s="175"/>
      <c r="K10" s="175">
        <f>SUM(K11:L13)</f>
        <v>13430</v>
      </c>
      <c r="L10" s="175"/>
      <c r="M10" s="175">
        <f>SUM(M11:N13)</f>
        <v>6756</v>
      </c>
      <c r="N10" s="175"/>
      <c r="O10" s="175">
        <f>SUM(O11:P13)</f>
        <v>6674</v>
      </c>
      <c r="P10" s="175"/>
      <c r="Q10" s="175">
        <f>SUM(Q11:R13)</f>
        <v>637</v>
      </c>
      <c r="R10" s="175"/>
      <c r="S10" s="175">
        <f>SUM(S11:T13)</f>
        <v>31</v>
      </c>
      <c r="T10" s="175"/>
      <c r="U10" s="175">
        <f>SUM(U11:V13)</f>
        <v>550</v>
      </c>
      <c r="V10" s="175"/>
      <c r="W10" s="175">
        <f>SUM(W11:Y13)</f>
        <v>32</v>
      </c>
      <c r="X10" s="175"/>
      <c r="Y10" s="175"/>
      <c r="Z10" s="175">
        <f>SUM(Z11:AA13)</f>
        <v>24</v>
      </c>
      <c r="AA10" s="175"/>
      <c r="AC10" s="191"/>
      <c r="AD10" s="191"/>
      <c r="AE10" s="146"/>
      <c r="AF10" s="147"/>
      <c r="AG10" s="187"/>
      <c r="AH10" s="187"/>
      <c r="AI10" s="44"/>
      <c r="AJ10" s="44"/>
      <c r="AK10" s="44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</row>
    <row r="11" spans="1:57" ht="14.25">
      <c r="A11" s="174"/>
      <c r="B11" s="1" t="s">
        <v>13</v>
      </c>
      <c r="C11" s="146">
        <f>SUM(E11:H11)</f>
        <v>1</v>
      </c>
      <c r="D11" s="147"/>
      <c r="E11" s="147">
        <v>1</v>
      </c>
      <c r="F11" s="147"/>
      <c r="G11" s="147" t="s">
        <v>234</v>
      </c>
      <c r="H11" s="147"/>
      <c r="I11" s="147">
        <v>2</v>
      </c>
      <c r="J11" s="147"/>
      <c r="K11" s="147">
        <f>SUM(M11:P11)</f>
        <v>72</v>
      </c>
      <c r="L11" s="147"/>
      <c r="M11" s="147">
        <v>36</v>
      </c>
      <c r="N11" s="147"/>
      <c r="O11" s="147">
        <v>36</v>
      </c>
      <c r="P11" s="147"/>
      <c r="Q11" s="147">
        <f>SUM(S11:AA11)</f>
        <v>6</v>
      </c>
      <c r="R11" s="147"/>
      <c r="S11" s="147" t="s">
        <v>234</v>
      </c>
      <c r="T11" s="147"/>
      <c r="U11" s="147">
        <v>3</v>
      </c>
      <c r="V11" s="147"/>
      <c r="W11" s="147">
        <v>1</v>
      </c>
      <c r="X11" s="147"/>
      <c r="Y11" s="147"/>
      <c r="Z11" s="147">
        <v>2</v>
      </c>
      <c r="AA11" s="147"/>
      <c r="AC11" s="191" t="s">
        <v>16</v>
      </c>
      <c r="AD11" s="191"/>
      <c r="AE11" s="146">
        <v>1</v>
      </c>
      <c r="AF11" s="147"/>
      <c r="AG11" s="187">
        <v>2</v>
      </c>
      <c r="AH11" s="187"/>
      <c r="AI11" s="44">
        <f>SUM(AJ11:AK11)</f>
        <v>6</v>
      </c>
      <c r="AJ11" s="44">
        <f>SUM(AL11,AP11)</f>
        <v>1</v>
      </c>
      <c r="AK11" s="44">
        <f>SUM(AN11,AR11)</f>
        <v>5</v>
      </c>
      <c r="AL11" s="187" t="s">
        <v>234</v>
      </c>
      <c r="AM11" s="187"/>
      <c r="AN11" s="187">
        <v>3</v>
      </c>
      <c r="AO11" s="187"/>
      <c r="AP11" s="187">
        <v>1</v>
      </c>
      <c r="AQ11" s="187"/>
      <c r="AR11" s="187">
        <v>2</v>
      </c>
      <c r="AS11" s="187"/>
      <c r="AT11" s="187">
        <f>SUM(AV11:AY11)</f>
        <v>1</v>
      </c>
      <c r="AU11" s="187"/>
      <c r="AV11" s="187" t="s">
        <v>234</v>
      </c>
      <c r="AW11" s="187"/>
      <c r="AX11" s="187">
        <v>1</v>
      </c>
      <c r="AY11" s="187"/>
      <c r="AZ11" s="187">
        <f>SUM(BB11:BE11)</f>
        <v>72</v>
      </c>
      <c r="BA11" s="187"/>
      <c r="BB11" s="187">
        <v>36</v>
      </c>
      <c r="BC11" s="187"/>
      <c r="BD11" s="187">
        <v>36</v>
      </c>
      <c r="BE11" s="187"/>
    </row>
    <row r="12" spans="1:57" ht="14.25">
      <c r="A12" s="174"/>
      <c r="B12" s="1" t="s">
        <v>14</v>
      </c>
      <c r="C12" s="146">
        <f>SUM(E12:H12)</f>
        <v>14</v>
      </c>
      <c r="D12" s="147"/>
      <c r="E12" s="147">
        <v>14</v>
      </c>
      <c r="F12" s="147"/>
      <c r="G12" s="147" t="s">
        <v>234</v>
      </c>
      <c r="H12" s="147"/>
      <c r="I12" s="147">
        <v>61</v>
      </c>
      <c r="J12" s="147"/>
      <c r="K12" s="147">
        <f>SUM(M12:P12)</f>
        <v>1730</v>
      </c>
      <c r="L12" s="147"/>
      <c r="M12" s="147">
        <v>846</v>
      </c>
      <c r="N12" s="147"/>
      <c r="O12" s="147">
        <v>884</v>
      </c>
      <c r="P12" s="147"/>
      <c r="Q12" s="147">
        <f>SUM(S12:AA12)</f>
        <v>93</v>
      </c>
      <c r="R12" s="147"/>
      <c r="S12" s="147" t="s">
        <v>234</v>
      </c>
      <c r="T12" s="147"/>
      <c r="U12" s="147">
        <v>75</v>
      </c>
      <c r="V12" s="147"/>
      <c r="W12" s="147">
        <v>13</v>
      </c>
      <c r="X12" s="147"/>
      <c r="Y12" s="147"/>
      <c r="Z12" s="147">
        <v>5</v>
      </c>
      <c r="AA12" s="147"/>
      <c r="AC12" s="191" t="s">
        <v>17</v>
      </c>
      <c r="AD12" s="191"/>
      <c r="AE12" s="146">
        <v>1</v>
      </c>
      <c r="AF12" s="147"/>
      <c r="AG12" s="187">
        <v>20</v>
      </c>
      <c r="AH12" s="187"/>
      <c r="AI12" s="44">
        <f aca="true" t="shared" si="0" ref="AI12:AI19">SUM(AJ12:AK12)</f>
        <v>28</v>
      </c>
      <c r="AJ12" s="44">
        <f aca="true" t="shared" si="1" ref="AJ12:AJ19">SUM(AL12,AP12)</f>
        <v>23</v>
      </c>
      <c r="AK12" s="44">
        <f aca="true" t="shared" si="2" ref="AK12:AK17">SUM(AN12,AR12)</f>
        <v>5</v>
      </c>
      <c r="AL12" s="187">
        <v>22</v>
      </c>
      <c r="AM12" s="187"/>
      <c r="AN12" s="187">
        <v>5</v>
      </c>
      <c r="AO12" s="187"/>
      <c r="AP12" s="187">
        <v>1</v>
      </c>
      <c r="AQ12" s="187"/>
      <c r="AR12" s="187" t="s">
        <v>234</v>
      </c>
      <c r="AS12" s="187"/>
      <c r="AT12" s="187">
        <f aca="true" t="shared" si="3" ref="AT12:AT19">SUM(AV12:AY12)</f>
        <v>3</v>
      </c>
      <c r="AU12" s="187"/>
      <c r="AV12" s="187">
        <v>1</v>
      </c>
      <c r="AW12" s="187"/>
      <c r="AX12" s="187">
        <v>2</v>
      </c>
      <c r="AY12" s="187"/>
      <c r="AZ12" s="187">
        <f aca="true" t="shared" si="4" ref="AZ12:AZ19">SUM(BB12:BE12)</f>
        <v>662</v>
      </c>
      <c r="BA12" s="187"/>
      <c r="BB12" s="187">
        <v>341</v>
      </c>
      <c r="BC12" s="187"/>
      <c r="BD12" s="187">
        <v>321</v>
      </c>
      <c r="BE12" s="187"/>
    </row>
    <row r="13" spans="1:57" ht="14.25">
      <c r="A13" s="174"/>
      <c r="B13" s="1" t="s">
        <v>15</v>
      </c>
      <c r="C13" s="146">
        <f>SUM(E13:H13)</f>
        <v>63</v>
      </c>
      <c r="D13" s="147"/>
      <c r="E13" s="147">
        <v>62</v>
      </c>
      <c r="F13" s="147"/>
      <c r="G13" s="147">
        <v>1</v>
      </c>
      <c r="H13" s="147"/>
      <c r="I13" s="147">
        <v>383</v>
      </c>
      <c r="J13" s="147"/>
      <c r="K13" s="147">
        <f>SUM(M13:P13)</f>
        <v>11628</v>
      </c>
      <c r="L13" s="147"/>
      <c r="M13" s="147">
        <v>5874</v>
      </c>
      <c r="N13" s="147"/>
      <c r="O13" s="147">
        <v>5754</v>
      </c>
      <c r="P13" s="147"/>
      <c r="Q13" s="147">
        <f>SUM(S13:AA13)</f>
        <v>538</v>
      </c>
      <c r="R13" s="147"/>
      <c r="S13" s="147">
        <v>31</v>
      </c>
      <c r="T13" s="147"/>
      <c r="U13" s="147">
        <v>472</v>
      </c>
      <c r="V13" s="147"/>
      <c r="W13" s="147">
        <v>18</v>
      </c>
      <c r="X13" s="147"/>
      <c r="Y13" s="147"/>
      <c r="Z13" s="147">
        <v>17</v>
      </c>
      <c r="AA13" s="147"/>
      <c r="AC13" s="191" t="s">
        <v>18</v>
      </c>
      <c r="AD13" s="191"/>
      <c r="AE13" s="146">
        <v>1</v>
      </c>
      <c r="AF13" s="147"/>
      <c r="AG13" s="187">
        <v>12</v>
      </c>
      <c r="AH13" s="187"/>
      <c r="AI13" s="44">
        <f t="shared" si="0"/>
        <v>25</v>
      </c>
      <c r="AJ13" s="44">
        <f t="shared" si="1"/>
        <v>19</v>
      </c>
      <c r="AK13" s="44">
        <f t="shared" si="2"/>
        <v>6</v>
      </c>
      <c r="AL13" s="187">
        <v>17</v>
      </c>
      <c r="AM13" s="187"/>
      <c r="AN13" s="187">
        <v>6</v>
      </c>
      <c r="AO13" s="187"/>
      <c r="AP13" s="187">
        <v>2</v>
      </c>
      <c r="AQ13" s="187"/>
      <c r="AR13" s="187" t="s">
        <v>266</v>
      </c>
      <c r="AS13" s="187"/>
      <c r="AT13" s="187">
        <f t="shared" si="3"/>
        <v>4</v>
      </c>
      <c r="AU13" s="187"/>
      <c r="AV13" s="187">
        <v>2</v>
      </c>
      <c r="AW13" s="187"/>
      <c r="AX13" s="187">
        <v>2</v>
      </c>
      <c r="AY13" s="187"/>
      <c r="AZ13" s="187">
        <f t="shared" si="4"/>
        <v>531</v>
      </c>
      <c r="BA13" s="187"/>
      <c r="BB13" s="187">
        <v>274</v>
      </c>
      <c r="BC13" s="187"/>
      <c r="BD13" s="187">
        <v>257</v>
      </c>
      <c r="BE13" s="187"/>
    </row>
    <row r="14" spans="1:57" ht="14.25">
      <c r="A14" s="174" t="s">
        <v>228</v>
      </c>
      <c r="B14" s="1" t="s">
        <v>7</v>
      </c>
      <c r="C14" s="146">
        <f>SUM(C15:D17)</f>
        <v>334</v>
      </c>
      <c r="D14" s="147"/>
      <c r="E14" s="147">
        <f>SUM(E15:F17)</f>
        <v>298</v>
      </c>
      <c r="F14" s="147"/>
      <c r="G14" s="147">
        <f>SUM(G15:H17)</f>
        <v>36</v>
      </c>
      <c r="H14" s="147"/>
      <c r="I14" s="147">
        <f>SUM(I15:J17)</f>
        <v>3339</v>
      </c>
      <c r="J14" s="147"/>
      <c r="K14" s="147">
        <f>SUM(K15:L17)</f>
        <v>104539</v>
      </c>
      <c r="L14" s="147"/>
      <c r="M14" s="147">
        <f>SUM(M15:N17)</f>
        <v>53532</v>
      </c>
      <c r="N14" s="147"/>
      <c r="O14" s="147">
        <f>SUM(O15:P17)</f>
        <v>51007</v>
      </c>
      <c r="P14" s="147"/>
      <c r="Q14" s="147">
        <f>SUM(Q15:R17)</f>
        <v>4533</v>
      </c>
      <c r="R14" s="147"/>
      <c r="S14" s="147">
        <f>SUM(S15:T17)</f>
        <v>1782</v>
      </c>
      <c r="T14" s="147"/>
      <c r="U14" s="147">
        <f>SUM(U15:V17)</f>
        <v>2708</v>
      </c>
      <c r="V14" s="147"/>
      <c r="W14" s="147">
        <f>SUM(W15:Y17)</f>
        <v>29</v>
      </c>
      <c r="X14" s="147"/>
      <c r="Y14" s="147"/>
      <c r="Z14" s="147">
        <f>SUM(Z15:AA17)</f>
        <v>14</v>
      </c>
      <c r="AA14" s="147"/>
      <c r="AC14" s="191" t="s">
        <v>19</v>
      </c>
      <c r="AD14" s="191"/>
      <c r="AE14" s="146">
        <v>1</v>
      </c>
      <c r="AF14" s="147"/>
      <c r="AG14" s="187" t="s">
        <v>234</v>
      </c>
      <c r="AH14" s="187"/>
      <c r="AI14" s="44">
        <f t="shared" si="0"/>
        <v>31</v>
      </c>
      <c r="AJ14" s="44">
        <f t="shared" si="1"/>
        <v>27</v>
      </c>
      <c r="AK14" s="44">
        <f t="shared" si="2"/>
        <v>4</v>
      </c>
      <c r="AL14" s="187">
        <v>20</v>
      </c>
      <c r="AM14" s="187"/>
      <c r="AN14" s="187">
        <v>3</v>
      </c>
      <c r="AO14" s="187"/>
      <c r="AP14" s="187">
        <v>7</v>
      </c>
      <c r="AQ14" s="187"/>
      <c r="AR14" s="187">
        <v>1</v>
      </c>
      <c r="AS14" s="187"/>
      <c r="AT14" s="187">
        <f t="shared" si="3"/>
        <v>17</v>
      </c>
      <c r="AU14" s="187"/>
      <c r="AV14" s="187">
        <v>10</v>
      </c>
      <c r="AW14" s="187"/>
      <c r="AX14" s="187">
        <v>7</v>
      </c>
      <c r="AY14" s="187"/>
      <c r="AZ14" s="187">
        <f t="shared" si="4"/>
        <v>411</v>
      </c>
      <c r="BA14" s="187"/>
      <c r="BB14" s="187">
        <v>297</v>
      </c>
      <c r="BC14" s="187"/>
      <c r="BD14" s="187">
        <v>114</v>
      </c>
      <c r="BE14" s="187"/>
    </row>
    <row r="15" spans="1:57" ht="14.25">
      <c r="A15" s="174"/>
      <c r="B15" s="1" t="s">
        <v>13</v>
      </c>
      <c r="C15" s="146">
        <f>SUM(E15:H15)</f>
        <v>1</v>
      </c>
      <c r="D15" s="147"/>
      <c r="E15" s="147">
        <v>1</v>
      </c>
      <c r="F15" s="147"/>
      <c r="G15" s="147" t="s">
        <v>234</v>
      </c>
      <c r="H15" s="147"/>
      <c r="I15" s="147">
        <v>20</v>
      </c>
      <c r="J15" s="147"/>
      <c r="K15" s="147">
        <f>SUM(M15:P15)</f>
        <v>662</v>
      </c>
      <c r="L15" s="147"/>
      <c r="M15" s="147">
        <v>341</v>
      </c>
      <c r="N15" s="147"/>
      <c r="O15" s="147">
        <v>321</v>
      </c>
      <c r="P15" s="147"/>
      <c r="Q15" s="147">
        <f>SUM(S15:AA15)</f>
        <v>28</v>
      </c>
      <c r="R15" s="147"/>
      <c r="S15" s="147">
        <v>22</v>
      </c>
      <c r="T15" s="147"/>
      <c r="U15" s="147">
        <v>5</v>
      </c>
      <c r="V15" s="147"/>
      <c r="W15" s="147">
        <v>1</v>
      </c>
      <c r="X15" s="147"/>
      <c r="Y15" s="147"/>
      <c r="Z15" s="147" t="s">
        <v>234</v>
      </c>
      <c r="AA15" s="147"/>
      <c r="AC15" s="191" t="s">
        <v>53</v>
      </c>
      <c r="AD15" s="191"/>
      <c r="AE15" s="146">
        <v>1</v>
      </c>
      <c r="AF15" s="147"/>
      <c r="AG15" s="187" t="s">
        <v>234</v>
      </c>
      <c r="AH15" s="187"/>
      <c r="AI15" s="44">
        <f t="shared" si="0"/>
        <v>105</v>
      </c>
      <c r="AJ15" s="44">
        <f t="shared" si="1"/>
        <v>103</v>
      </c>
      <c r="AK15" s="44">
        <f t="shared" si="2"/>
        <v>2</v>
      </c>
      <c r="AL15" s="187">
        <v>62</v>
      </c>
      <c r="AM15" s="187"/>
      <c r="AN15" s="187" t="s">
        <v>234</v>
      </c>
      <c r="AO15" s="187"/>
      <c r="AP15" s="187">
        <v>41</v>
      </c>
      <c r="AQ15" s="187"/>
      <c r="AR15" s="187">
        <v>2</v>
      </c>
      <c r="AS15" s="187"/>
      <c r="AT15" s="187">
        <f t="shared" si="3"/>
        <v>69</v>
      </c>
      <c r="AU15" s="187"/>
      <c r="AV15" s="187">
        <v>53</v>
      </c>
      <c r="AW15" s="187"/>
      <c r="AX15" s="187">
        <v>16</v>
      </c>
      <c r="AY15" s="187"/>
      <c r="AZ15" s="187">
        <f t="shared" si="4"/>
        <v>801</v>
      </c>
      <c r="BA15" s="187"/>
      <c r="BB15" s="187">
        <v>781</v>
      </c>
      <c r="BC15" s="187"/>
      <c r="BD15" s="187">
        <v>20</v>
      </c>
      <c r="BE15" s="187"/>
    </row>
    <row r="16" spans="1:57" ht="14.25">
      <c r="A16" s="174"/>
      <c r="B16" s="1" t="s">
        <v>14</v>
      </c>
      <c r="C16" s="146">
        <f>SUM(E16:H16)</f>
        <v>332</v>
      </c>
      <c r="D16" s="147"/>
      <c r="E16" s="147">
        <v>296</v>
      </c>
      <c r="F16" s="147"/>
      <c r="G16" s="147">
        <v>36</v>
      </c>
      <c r="H16" s="147"/>
      <c r="I16" s="147">
        <v>3313</v>
      </c>
      <c r="J16" s="147"/>
      <c r="K16" s="147">
        <f>SUM(M16:P16)</f>
        <v>103782</v>
      </c>
      <c r="L16" s="147"/>
      <c r="M16" s="147">
        <v>53159</v>
      </c>
      <c r="N16" s="147"/>
      <c r="O16" s="147">
        <v>50623</v>
      </c>
      <c r="P16" s="147"/>
      <c r="Q16" s="147">
        <f>SUM(S16:AA16)</f>
        <v>4493</v>
      </c>
      <c r="R16" s="147"/>
      <c r="S16" s="147">
        <v>1758</v>
      </c>
      <c r="T16" s="147"/>
      <c r="U16" s="147">
        <v>2698</v>
      </c>
      <c r="V16" s="147"/>
      <c r="W16" s="147">
        <v>26</v>
      </c>
      <c r="X16" s="147"/>
      <c r="Y16" s="147"/>
      <c r="Z16" s="147">
        <v>11</v>
      </c>
      <c r="AA16" s="147"/>
      <c r="AC16" s="191" t="s">
        <v>20</v>
      </c>
      <c r="AD16" s="191"/>
      <c r="AE16" s="146">
        <v>1</v>
      </c>
      <c r="AF16" s="147"/>
      <c r="AG16" s="187" t="s">
        <v>266</v>
      </c>
      <c r="AH16" s="187"/>
      <c r="AI16" s="44">
        <f t="shared" si="0"/>
        <v>122</v>
      </c>
      <c r="AJ16" s="44">
        <f t="shared" si="1"/>
        <v>88</v>
      </c>
      <c r="AK16" s="44">
        <f t="shared" si="2"/>
        <v>34</v>
      </c>
      <c r="AL16" s="187">
        <v>26</v>
      </c>
      <c r="AM16" s="187"/>
      <c r="AN16" s="187">
        <v>18</v>
      </c>
      <c r="AO16" s="187"/>
      <c r="AP16" s="187">
        <v>62</v>
      </c>
      <c r="AQ16" s="187"/>
      <c r="AR16" s="187">
        <v>16</v>
      </c>
      <c r="AS16" s="187"/>
      <c r="AT16" s="187">
        <f t="shared" si="3"/>
        <v>19</v>
      </c>
      <c r="AU16" s="187"/>
      <c r="AV16" s="187">
        <v>14</v>
      </c>
      <c r="AW16" s="187"/>
      <c r="AX16" s="187">
        <v>5</v>
      </c>
      <c r="AY16" s="187"/>
      <c r="AZ16" s="187">
        <f t="shared" si="4"/>
        <v>482</v>
      </c>
      <c r="BA16" s="187"/>
      <c r="BB16" s="187">
        <v>83</v>
      </c>
      <c r="BC16" s="187"/>
      <c r="BD16" s="187">
        <v>399</v>
      </c>
      <c r="BE16" s="187"/>
    </row>
    <row r="17" spans="1:57" ht="14.25">
      <c r="A17" s="174"/>
      <c r="B17" s="1" t="s">
        <v>15</v>
      </c>
      <c r="C17" s="146">
        <f>SUM(E17:H17)</f>
        <v>1</v>
      </c>
      <c r="D17" s="147"/>
      <c r="E17" s="147">
        <v>1</v>
      </c>
      <c r="F17" s="147"/>
      <c r="G17" s="147" t="s">
        <v>234</v>
      </c>
      <c r="H17" s="147"/>
      <c r="I17" s="147">
        <v>6</v>
      </c>
      <c r="J17" s="147"/>
      <c r="K17" s="147">
        <f>SUM(M17:P17)</f>
        <v>95</v>
      </c>
      <c r="L17" s="147"/>
      <c r="M17" s="147">
        <v>32</v>
      </c>
      <c r="N17" s="147"/>
      <c r="O17" s="147">
        <v>63</v>
      </c>
      <c r="P17" s="147"/>
      <c r="Q17" s="147">
        <f>SUM(S17:AA17)</f>
        <v>12</v>
      </c>
      <c r="R17" s="147"/>
      <c r="S17" s="147">
        <v>2</v>
      </c>
      <c r="T17" s="147"/>
      <c r="U17" s="147">
        <v>5</v>
      </c>
      <c r="V17" s="147"/>
      <c r="W17" s="147">
        <v>2</v>
      </c>
      <c r="X17" s="147"/>
      <c r="Y17" s="147"/>
      <c r="Z17" s="147">
        <v>3</v>
      </c>
      <c r="AA17" s="147"/>
      <c r="AC17" s="191" t="s">
        <v>21</v>
      </c>
      <c r="AD17" s="191"/>
      <c r="AE17" s="146">
        <v>1</v>
      </c>
      <c r="AF17" s="147"/>
      <c r="AG17" s="187" t="s">
        <v>234</v>
      </c>
      <c r="AH17" s="187"/>
      <c r="AI17" s="44">
        <f t="shared" si="0"/>
        <v>1211</v>
      </c>
      <c r="AJ17" s="44">
        <f t="shared" si="1"/>
        <v>1148</v>
      </c>
      <c r="AK17" s="44">
        <f t="shared" si="2"/>
        <v>63</v>
      </c>
      <c r="AL17" s="187">
        <v>730</v>
      </c>
      <c r="AM17" s="187"/>
      <c r="AN17" s="187">
        <v>45</v>
      </c>
      <c r="AO17" s="187"/>
      <c r="AP17" s="187">
        <v>418</v>
      </c>
      <c r="AQ17" s="187"/>
      <c r="AR17" s="187">
        <v>18</v>
      </c>
      <c r="AS17" s="187"/>
      <c r="AT17" s="187">
        <f t="shared" si="3"/>
        <v>1220</v>
      </c>
      <c r="AU17" s="187"/>
      <c r="AV17" s="187">
        <v>615</v>
      </c>
      <c r="AW17" s="187"/>
      <c r="AX17" s="187">
        <v>605</v>
      </c>
      <c r="AY17" s="187"/>
      <c r="AZ17" s="187">
        <f t="shared" si="4"/>
        <v>6875</v>
      </c>
      <c r="BA17" s="187"/>
      <c r="BB17" s="187">
        <v>5477</v>
      </c>
      <c r="BC17" s="187"/>
      <c r="BD17" s="187">
        <v>1398</v>
      </c>
      <c r="BE17" s="187"/>
    </row>
    <row r="18" spans="1:57" ht="14.25">
      <c r="A18" s="174" t="s">
        <v>229</v>
      </c>
      <c r="B18" s="1" t="s">
        <v>7</v>
      </c>
      <c r="C18" s="146">
        <f>SUM(C19:D21)</f>
        <v>113</v>
      </c>
      <c r="D18" s="147"/>
      <c r="E18" s="147">
        <f>SUM(E19:F21)</f>
        <v>109</v>
      </c>
      <c r="F18" s="147"/>
      <c r="G18" s="147">
        <f>SUM(G19:H21)</f>
        <v>4</v>
      </c>
      <c r="H18" s="147"/>
      <c r="I18" s="147">
        <f>SUM(I19:J21)</f>
        <v>1261</v>
      </c>
      <c r="J18" s="147"/>
      <c r="K18" s="147">
        <f>SUM(K19:L21)</f>
        <v>47093</v>
      </c>
      <c r="L18" s="147"/>
      <c r="M18" s="147">
        <f>SUM(M19:N21)</f>
        <v>24056</v>
      </c>
      <c r="N18" s="147"/>
      <c r="O18" s="147">
        <f>SUM(O19:P21)</f>
        <v>23037</v>
      </c>
      <c r="P18" s="147"/>
      <c r="Q18" s="147">
        <f>SUM(Q19:R21)</f>
        <v>2424</v>
      </c>
      <c r="R18" s="147"/>
      <c r="S18" s="147">
        <f>SUM(S19:T21)</f>
        <v>1575</v>
      </c>
      <c r="T18" s="147"/>
      <c r="U18" s="147">
        <f>SUM(U19:V21)</f>
        <v>791</v>
      </c>
      <c r="V18" s="147"/>
      <c r="W18" s="147">
        <f>SUM(W19:Y21)</f>
        <v>33</v>
      </c>
      <c r="X18" s="147"/>
      <c r="Y18" s="147"/>
      <c r="Z18" s="147">
        <f>SUM(Z19:AA21)</f>
        <v>25</v>
      </c>
      <c r="AA18" s="147"/>
      <c r="AC18" s="191" t="s">
        <v>23</v>
      </c>
      <c r="AD18" s="191"/>
      <c r="AE18" s="146" t="s">
        <v>234</v>
      </c>
      <c r="AF18" s="147"/>
      <c r="AG18" s="187" t="s">
        <v>266</v>
      </c>
      <c r="AH18" s="187"/>
      <c r="AI18" s="44" t="s">
        <v>234</v>
      </c>
      <c r="AJ18" s="44" t="s">
        <v>234</v>
      </c>
      <c r="AK18" s="44" t="s">
        <v>234</v>
      </c>
      <c r="AL18" s="187" t="s">
        <v>234</v>
      </c>
      <c r="AM18" s="187"/>
      <c r="AN18" s="187" t="s">
        <v>234</v>
      </c>
      <c r="AO18" s="187"/>
      <c r="AP18" s="187" t="s">
        <v>234</v>
      </c>
      <c r="AQ18" s="187"/>
      <c r="AR18" s="187" t="s">
        <v>234</v>
      </c>
      <c r="AS18" s="187"/>
      <c r="AT18" s="187" t="s">
        <v>234</v>
      </c>
      <c r="AU18" s="187"/>
      <c r="AV18" s="187" t="s">
        <v>234</v>
      </c>
      <c r="AW18" s="187"/>
      <c r="AX18" s="187" t="s">
        <v>234</v>
      </c>
      <c r="AY18" s="187"/>
      <c r="AZ18" s="187" t="s">
        <v>234</v>
      </c>
      <c r="BA18" s="187"/>
      <c r="BB18" s="187" t="s">
        <v>234</v>
      </c>
      <c r="BC18" s="187"/>
      <c r="BD18" s="187" t="s">
        <v>234</v>
      </c>
      <c r="BE18" s="187"/>
    </row>
    <row r="19" spans="1:57" ht="14.25">
      <c r="A19" s="174"/>
      <c r="B19" s="1" t="s">
        <v>13</v>
      </c>
      <c r="C19" s="146">
        <f>SUM(E19:H19)</f>
        <v>1</v>
      </c>
      <c r="D19" s="147"/>
      <c r="E19" s="147">
        <v>1</v>
      </c>
      <c r="F19" s="147"/>
      <c r="G19" s="147" t="s">
        <v>234</v>
      </c>
      <c r="H19" s="147"/>
      <c r="I19" s="147">
        <v>12</v>
      </c>
      <c r="J19" s="147"/>
      <c r="K19" s="147">
        <f>SUM(M19:P19)</f>
        <v>531</v>
      </c>
      <c r="L19" s="147"/>
      <c r="M19" s="147">
        <v>274</v>
      </c>
      <c r="N19" s="147"/>
      <c r="O19" s="147">
        <v>257</v>
      </c>
      <c r="P19" s="147"/>
      <c r="Q19" s="147">
        <f>SUM(S19:AA19)</f>
        <v>25</v>
      </c>
      <c r="R19" s="147"/>
      <c r="S19" s="147">
        <v>17</v>
      </c>
      <c r="T19" s="147"/>
      <c r="U19" s="147">
        <v>6</v>
      </c>
      <c r="V19" s="147"/>
      <c r="W19" s="147">
        <v>2</v>
      </c>
      <c r="X19" s="147"/>
      <c r="Y19" s="147"/>
      <c r="Z19" s="147" t="s">
        <v>234</v>
      </c>
      <c r="AA19" s="147"/>
      <c r="AC19" s="191" t="s">
        <v>25</v>
      </c>
      <c r="AD19" s="191"/>
      <c r="AE19" s="146">
        <v>1</v>
      </c>
      <c r="AF19" s="147"/>
      <c r="AG19" s="187">
        <v>9</v>
      </c>
      <c r="AH19" s="187"/>
      <c r="AI19" s="44">
        <f t="shared" si="0"/>
        <v>30</v>
      </c>
      <c r="AJ19" s="44">
        <f t="shared" si="1"/>
        <v>20</v>
      </c>
      <c r="AK19" s="44">
        <f>SUM(AN19,AR19)</f>
        <v>10</v>
      </c>
      <c r="AL19" s="187">
        <v>14</v>
      </c>
      <c r="AM19" s="187"/>
      <c r="AN19" s="187">
        <v>5</v>
      </c>
      <c r="AO19" s="187"/>
      <c r="AP19" s="187">
        <v>6</v>
      </c>
      <c r="AQ19" s="187"/>
      <c r="AR19" s="187">
        <v>5</v>
      </c>
      <c r="AS19" s="187"/>
      <c r="AT19" s="187">
        <f t="shared" si="3"/>
        <v>6</v>
      </c>
      <c r="AU19" s="187"/>
      <c r="AV19" s="187">
        <v>4</v>
      </c>
      <c r="AW19" s="187"/>
      <c r="AX19" s="187">
        <v>2</v>
      </c>
      <c r="AY19" s="187"/>
      <c r="AZ19" s="187">
        <f t="shared" si="4"/>
        <v>76</v>
      </c>
      <c r="BA19" s="187"/>
      <c r="BB19" s="187">
        <v>50</v>
      </c>
      <c r="BC19" s="187"/>
      <c r="BD19" s="187">
        <v>26</v>
      </c>
      <c r="BE19" s="187"/>
    </row>
    <row r="20" spans="1:57" ht="14.25">
      <c r="A20" s="174"/>
      <c r="B20" s="1" t="s">
        <v>14</v>
      </c>
      <c r="C20" s="146">
        <f>SUM(E20:H20)</f>
        <v>110</v>
      </c>
      <c r="D20" s="147"/>
      <c r="E20" s="147">
        <v>106</v>
      </c>
      <c r="F20" s="147"/>
      <c r="G20" s="147">
        <v>4</v>
      </c>
      <c r="H20" s="147"/>
      <c r="I20" s="147">
        <v>1243</v>
      </c>
      <c r="J20" s="147"/>
      <c r="K20" s="147">
        <f>SUM(M20:P20)</f>
        <v>46406</v>
      </c>
      <c r="L20" s="147"/>
      <c r="M20" s="147">
        <v>23730</v>
      </c>
      <c r="N20" s="147"/>
      <c r="O20" s="147">
        <v>22676</v>
      </c>
      <c r="P20" s="147"/>
      <c r="Q20" s="147">
        <f>SUM(S20:AA20)</f>
        <v>2357</v>
      </c>
      <c r="R20" s="147"/>
      <c r="S20" s="147">
        <v>1553</v>
      </c>
      <c r="T20" s="147"/>
      <c r="U20" s="147">
        <v>783</v>
      </c>
      <c r="V20" s="147"/>
      <c r="W20" s="147">
        <v>10</v>
      </c>
      <c r="X20" s="147"/>
      <c r="Y20" s="147"/>
      <c r="Z20" s="147">
        <v>11</v>
      </c>
      <c r="AA20" s="147"/>
      <c r="AC20" s="192"/>
      <c r="AD20" s="192"/>
      <c r="AE20" s="155"/>
      <c r="AF20" s="151"/>
      <c r="AG20" s="151"/>
      <c r="AH20" s="151"/>
      <c r="AI20" s="45"/>
      <c r="AJ20" s="45"/>
      <c r="AK20" s="45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</row>
    <row r="21" spans="1:30" ht="14.25">
      <c r="A21" s="174"/>
      <c r="B21" s="1" t="s">
        <v>15</v>
      </c>
      <c r="C21" s="146">
        <f>SUM(E21:H21)</f>
        <v>2</v>
      </c>
      <c r="D21" s="147"/>
      <c r="E21" s="147">
        <v>2</v>
      </c>
      <c r="F21" s="147"/>
      <c r="G21" s="147" t="s">
        <v>234</v>
      </c>
      <c r="H21" s="147"/>
      <c r="I21" s="147">
        <v>6</v>
      </c>
      <c r="J21" s="147"/>
      <c r="K21" s="147">
        <f>SUM(M21:P21)</f>
        <v>156</v>
      </c>
      <c r="L21" s="147"/>
      <c r="M21" s="147">
        <v>52</v>
      </c>
      <c r="N21" s="147"/>
      <c r="O21" s="147">
        <v>104</v>
      </c>
      <c r="P21" s="147"/>
      <c r="Q21" s="147">
        <f>SUM(S21:AA21)</f>
        <v>42</v>
      </c>
      <c r="R21" s="147"/>
      <c r="S21" s="147">
        <v>5</v>
      </c>
      <c r="T21" s="147"/>
      <c r="U21" s="147">
        <v>2</v>
      </c>
      <c r="V21" s="147"/>
      <c r="W21" s="147">
        <v>21</v>
      </c>
      <c r="X21" s="147"/>
      <c r="Y21" s="147"/>
      <c r="Z21" s="147">
        <v>14</v>
      </c>
      <c r="AA21" s="147"/>
      <c r="AC21" s="30" t="s">
        <v>260</v>
      </c>
      <c r="AD21" s="12"/>
    </row>
    <row r="22" spans="1:27" ht="14.25">
      <c r="A22" s="174" t="s">
        <v>19</v>
      </c>
      <c r="B22" s="1" t="s">
        <v>7</v>
      </c>
      <c r="C22" s="146">
        <f>SUM(C23:D25)</f>
        <v>62</v>
      </c>
      <c r="D22" s="147"/>
      <c r="E22" s="147">
        <f>SUM(E23:F25)</f>
        <v>61</v>
      </c>
      <c r="F22" s="147"/>
      <c r="G22" s="147">
        <f>SUM(G23:H25)</f>
        <v>1</v>
      </c>
      <c r="H22" s="147"/>
      <c r="I22" s="147" t="s">
        <v>234</v>
      </c>
      <c r="J22" s="147"/>
      <c r="K22" s="147">
        <f>SUM(K23:L25)</f>
        <v>43290</v>
      </c>
      <c r="L22" s="147"/>
      <c r="M22" s="147">
        <f>SUM(M23:N25)</f>
        <v>21594</v>
      </c>
      <c r="N22" s="147"/>
      <c r="O22" s="147">
        <f>SUM(O23:P25)</f>
        <v>21696</v>
      </c>
      <c r="P22" s="147"/>
      <c r="Q22" s="147">
        <f>SUM(Q23:R25)</f>
        <v>2813</v>
      </c>
      <c r="R22" s="147"/>
      <c r="S22" s="147">
        <f>SUM(S23:T25)</f>
        <v>2032</v>
      </c>
      <c r="T22" s="147"/>
      <c r="U22" s="147">
        <f>SUM(U23:V25)</f>
        <v>445</v>
      </c>
      <c r="V22" s="147"/>
      <c r="W22" s="147">
        <f>SUM(W23:Y25)</f>
        <v>204</v>
      </c>
      <c r="X22" s="147"/>
      <c r="Y22" s="147"/>
      <c r="Z22" s="147">
        <f>SUM(Z23:AA25)</f>
        <v>132</v>
      </c>
      <c r="AA22" s="147"/>
    </row>
    <row r="23" spans="1:27" ht="14.25">
      <c r="A23" s="174"/>
      <c r="B23" s="1" t="s">
        <v>13</v>
      </c>
      <c r="C23" s="146">
        <f>SUM(E23:H23)</f>
        <v>1</v>
      </c>
      <c r="D23" s="147"/>
      <c r="E23" s="147">
        <v>1</v>
      </c>
      <c r="F23" s="147"/>
      <c r="G23" s="147" t="s">
        <v>234</v>
      </c>
      <c r="H23" s="147"/>
      <c r="I23" s="147" t="s">
        <v>234</v>
      </c>
      <c r="J23" s="147"/>
      <c r="K23" s="147">
        <f>SUM(M23:P23)</f>
        <v>411</v>
      </c>
      <c r="L23" s="147"/>
      <c r="M23" s="147">
        <v>297</v>
      </c>
      <c r="N23" s="147"/>
      <c r="O23" s="147">
        <v>114</v>
      </c>
      <c r="P23" s="147"/>
      <c r="Q23" s="147">
        <f>SUM(S23:AA23)</f>
        <v>31</v>
      </c>
      <c r="R23" s="147"/>
      <c r="S23" s="147">
        <v>20</v>
      </c>
      <c r="T23" s="147"/>
      <c r="U23" s="147">
        <v>3</v>
      </c>
      <c r="V23" s="147"/>
      <c r="W23" s="147">
        <v>7</v>
      </c>
      <c r="X23" s="147"/>
      <c r="Y23" s="147"/>
      <c r="Z23" s="147">
        <v>1</v>
      </c>
      <c r="AA23" s="147"/>
    </row>
    <row r="24" spans="1:57" ht="17.25">
      <c r="A24" s="174"/>
      <c r="B24" s="1" t="s">
        <v>14</v>
      </c>
      <c r="C24" s="146">
        <f>SUM(E24:H24)</f>
        <v>53</v>
      </c>
      <c r="D24" s="147"/>
      <c r="E24" s="147">
        <v>52</v>
      </c>
      <c r="F24" s="147"/>
      <c r="G24" s="147">
        <v>1</v>
      </c>
      <c r="H24" s="147"/>
      <c r="I24" s="147" t="s">
        <v>234</v>
      </c>
      <c r="J24" s="147"/>
      <c r="K24" s="147">
        <f>SUM(M24:P24)</f>
        <v>35038</v>
      </c>
      <c r="L24" s="147"/>
      <c r="M24" s="147">
        <v>18497</v>
      </c>
      <c r="N24" s="147"/>
      <c r="O24" s="147">
        <v>16541</v>
      </c>
      <c r="P24" s="147"/>
      <c r="Q24" s="147">
        <f>SUM(S24:AA24)</f>
        <v>2338</v>
      </c>
      <c r="R24" s="147"/>
      <c r="S24" s="147">
        <v>1768</v>
      </c>
      <c r="T24" s="147"/>
      <c r="U24" s="147">
        <v>350</v>
      </c>
      <c r="V24" s="147"/>
      <c r="W24" s="147">
        <v>132</v>
      </c>
      <c r="X24" s="147"/>
      <c r="Y24" s="147"/>
      <c r="Z24" s="147">
        <v>88</v>
      </c>
      <c r="AA24" s="147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</row>
    <row r="25" spans="1:27" ht="14.25">
      <c r="A25" s="174"/>
      <c r="B25" s="1" t="s">
        <v>15</v>
      </c>
      <c r="C25" s="146">
        <f>SUM(E25:H25)</f>
        <v>8</v>
      </c>
      <c r="D25" s="147"/>
      <c r="E25" s="147">
        <v>8</v>
      </c>
      <c r="F25" s="147"/>
      <c r="G25" s="147" t="s">
        <v>234</v>
      </c>
      <c r="H25" s="147"/>
      <c r="I25" s="147" t="s">
        <v>234</v>
      </c>
      <c r="J25" s="147"/>
      <c r="K25" s="147">
        <f>SUM(M25:P25)</f>
        <v>7841</v>
      </c>
      <c r="L25" s="147"/>
      <c r="M25" s="147">
        <v>2800</v>
      </c>
      <c r="N25" s="147"/>
      <c r="O25" s="147">
        <v>5041</v>
      </c>
      <c r="P25" s="147"/>
      <c r="Q25" s="147">
        <f>SUM(S25:AA25)</f>
        <v>444</v>
      </c>
      <c r="R25" s="147"/>
      <c r="S25" s="147">
        <v>244</v>
      </c>
      <c r="T25" s="147"/>
      <c r="U25" s="147">
        <v>92</v>
      </c>
      <c r="V25" s="147"/>
      <c r="W25" s="147">
        <v>65</v>
      </c>
      <c r="X25" s="147"/>
      <c r="Y25" s="147"/>
      <c r="Z25" s="147">
        <v>43</v>
      </c>
      <c r="AA25" s="147"/>
    </row>
    <row r="26" spans="1:27" ht="14.25">
      <c r="A26" s="176" t="s">
        <v>194</v>
      </c>
      <c r="B26" s="1" t="s">
        <v>7</v>
      </c>
      <c r="C26" s="146">
        <f>SUM(C27:D29)</f>
        <v>2</v>
      </c>
      <c r="D26" s="147"/>
      <c r="E26" s="147">
        <f>SUM(E27:F29)</f>
        <v>2</v>
      </c>
      <c r="F26" s="147"/>
      <c r="G26" s="147" t="s">
        <v>234</v>
      </c>
      <c r="H26" s="147"/>
      <c r="I26" s="147" t="s">
        <v>234</v>
      </c>
      <c r="J26" s="147"/>
      <c r="K26" s="147">
        <f>SUM(K27:L29)</f>
        <v>1300</v>
      </c>
      <c r="L26" s="147"/>
      <c r="M26" s="147">
        <f>SUM(M27:N29)</f>
        <v>1280</v>
      </c>
      <c r="N26" s="147"/>
      <c r="O26" s="147">
        <f>SUM(O27:P29)</f>
        <v>20</v>
      </c>
      <c r="P26" s="147"/>
      <c r="Q26" s="147">
        <f>SUM(Q27:R29)</f>
        <v>139</v>
      </c>
      <c r="R26" s="147"/>
      <c r="S26" s="147">
        <f>SUM(S27:T29)</f>
        <v>89</v>
      </c>
      <c r="T26" s="147"/>
      <c r="U26" s="147" t="s">
        <v>234</v>
      </c>
      <c r="V26" s="147"/>
      <c r="W26" s="147">
        <f>SUM(W27:Y29)</f>
        <v>48</v>
      </c>
      <c r="X26" s="147"/>
      <c r="Y26" s="147"/>
      <c r="Z26" s="147">
        <f>SUM(Z27:AA29)</f>
        <v>2</v>
      </c>
      <c r="AA26" s="147"/>
    </row>
    <row r="27" spans="1:45" ht="14.25">
      <c r="A27" s="176"/>
      <c r="B27" s="1" t="s">
        <v>13</v>
      </c>
      <c r="C27" s="146">
        <f>SUM(E27:H27)</f>
        <v>1</v>
      </c>
      <c r="D27" s="147"/>
      <c r="E27" s="147">
        <v>1</v>
      </c>
      <c r="F27" s="147"/>
      <c r="G27" s="147" t="s">
        <v>234</v>
      </c>
      <c r="H27" s="147"/>
      <c r="I27" s="147" t="s">
        <v>234</v>
      </c>
      <c r="J27" s="147"/>
      <c r="K27" s="147">
        <f>SUM(M27:P27)</f>
        <v>801</v>
      </c>
      <c r="L27" s="147"/>
      <c r="M27" s="147">
        <v>781</v>
      </c>
      <c r="N27" s="147"/>
      <c r="O27" s="147">
        <v>20</v>
      </c>
      <c r="P27" s="147"/>
      <c r="Q27" s="147">
        <f>SUM(S27:AA27)</f>
        <v>105</v>
      </c>
      <c r="R27" s="147"/>
      <c r="S27" s="147">
        <v>62</v>
      </c>
      <c r="T27" s="147"/>
      <c r="U27" s="147" t="s">
        <v>234</v>
      </c>
      <c r="V27" s="147"/>
      <c r="W27" s="147">
        <v>41</v>
      </c>
      <c r="X27" s="147"/>
      <c r="Y27" s="147"/>
      <c r="Z27" s="147">
        <v>2</v>
      </c>
      <c r="AA27" s="147"/>
      <c r="AQ27" s="12"/>
      <c r="AR27" s="12"/>
      <c r="AS27" s="12"/>
    </row>
    <row r="28" spans="1:75" ht="14.25">
      <c r="A28" s="176"/>
      <c r="B28" s="1" t="s">
        <v>14</v>
      </c>
      <c r="C28" s="146" t="s">
        <v>234</v>
      </c>
      <c r="D28" s="147"/>
      <c r="E28" s="147" t="s">
        <v>234</v>
      </c>
      <c r="F28" s="147"/>
      <c r="G28" s="147" t="s">
        <v>234</v>
      </c>
      <c r="H28" s="147"/>
      <c r="I28" s="147" t="s">
        <v>234</v>
      </c>
      <c r="J28" s="147"/>
      <c r="K28" s="147" t="s">
        <v>234</v>
      </c>
      <c r="L28" s="147"/>
      <c r="M28" s="147" t="s">
        <v>234</v>
      </c>
      <c r="N28" s="147"/>
      <c r="O28" s="147" t="s">
        <v>234</v>
      </c>
      <c r="P28" s="147"/>
      <c r="Q28" s="147" t="s">
        <v>234</v>
      </c>
      <c r="R28" s="147"/>
      <c r="S28" s="147" t="s">
        <v>234</v>
      </c>
      <c r="T28" s="147"/>
      <c r="U28" s="147" t="s">
        <v>234</v>
      </c>
      <c r="V28" s="147"/>
      <c r="W28" s="147" t="s">
        <v>234</v>
      </c>
      <c r="X28" s="147"/>
      <c r="Y28" s="147"/>
      <c r="Z28" s="147" t="s">
        <v>234</v>
      </c>
      <c r="AA28" s="14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</row>
    <row r="29" spans="1:75" ht="14.25">
      <c r="A29" s="176"/>
      <c r="B29" s="1" t="s">
        <v>15</v>
      </c>
      <c r="C29" s="146">
        <f>SUM(E29:H29)</f>
        <v>1</v>
      </c>
      <c r="D29" s="147"/>
      <c r="E29" s="147">
        <v>1</v>
      </c>
      <c r="F29" s="147"/>
      <c r="G29" s="147" t="s">
        <v>234</v>
      </c>
      <c r="H29" s="147"/>
      <c r="I29" s="147" t="s">
        <v>234</v>
      </c>
      <c r="J29" s="147"/>
      <c r="K29" s="147">
        <f>SUM(M29:P29)</f>
        <v>499</v>
      </c>
      <c r="L29" s="147"/>
      <c r="M29" s="147">
        <v>499</v>
      </c>
      <c r="N29" s="147"/>
      <c r="O29" s="147" t="s">
        <v>234</v>
      </c>
      <c r="P29" s="147"/>
      <c r="Q29" s="147">
        <f>SUM(S29:AA29)</f>
        <v>34</v>
      </c>
      <c r="R29" s="147"/>
      <c r="S29" s="147">
        <v>27</v>
      </c>
      <c r="T29" s="147"/>
      <c r="U29" s="147" t="s">
        <v>234</v>
      </c>
      <c r="V29" s="147"/>
      <c r="W29" s="147">
        <v>7</v>
      </c>
      <c r="X29" s="147"/>
      <c r="Y29" s="147"/>
      <c r="Z29" s="147" t="s">
        <v>234</v>
      </c>
      <c r="AA29" s="147"/>
      <c r="AC29" s="37"/>
      <c r="AD29" s="8"/>
      <c r="AE29" s="37"/>
      <c r="AF29" s="37"/>
      <c r="AG29" s="37"/>
      <c r="AH29" s="37"/>
      <c r="AI29" s="8"/>
      <c r="AJ29" s="8"/>
      <c r="AK29" s="8"/>
      <c r="AL29" s="37"/>
      <c r="AM29" s="37"/>
      <c r="AN29" s="37"/>
      <c r="AO29" s="37"/>
      <c r="AP29" s="8"/>
      <c r="AQ29" s="37"/>
      <c r="AR29" s="37"/>
      <c r="AS29" s="8"/>
      <c r="AT29" s="170"/>
      <c r="AU29" s="170"/>
      <c r="AV29" s="8"/>
      <c r="AW29" s="8"/>
      <c r="AX29" s="8"/>
      <c r="AY29" s="8"/>
      <c r="AZ29" s="8"/>
      <c r="BA29" s="8"/>
      <c r="BB29" s="8"/>
      <c r="BC29" s="37"/>
      <c r="BD29" s="37"/>
      <c r="BE29" s="8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</row>
    <row r="30" spans="1:75" ht="17.25">
      <c r="A30" s="174" t="s">
        <v>20</v>
      </c>
      <c r="B30" s="1" t="s">
        <v>7</v>
      </c>
      <c r="C30" s="146">
        <f>SUM(C31:D33)</f>
        <v>5</v>
      </c>
      <c r="D30" s="147"/>
      <c r="E30" s="147">
        <f>SUM(E31:F33)</f>
        <v>5</v>
      </c>
      <c r="F30" s="147"/>
      <c r="G30" s="147" t="s">
        <v>234</v>
      </c>
      <c r="H30" s="147"/>
      <c r="I30" s="147" t="s">
        <v>234</v>
      </c>
      <c r="J30" s="147"/>
      <c r="K30" s="147">
        <f>SUM(K31:L33)</f>
        <v>3439</v>
      </c>
      <c r="L30" s="147"/>
      <c r="M30" s="147">
        <f>SUM(M31:N33)</f>
        <v>288</v>
      </c>
      <c r="N30" s="147"/>
      <c r="O30" s="147">
        <f>SUM(O31:P33)</f>
        <v>3151</v>
      </c>
      <c r="P30" s="147"/>
      <c r="Q30" s="147">
        <f>SUM(Q31:R33)</f>
        <v>439</v>
      </c>
      <c r="R30" s="147"/>
      <c r="S30" s="147">
        <f>SUM(S31:T33)</f>
        <v>127</v>
      </c>
      <c r="T30" s="147"/>
      <c r="U30" s="147">
        <f>SUM(U31:V33)</f>
        <v>67</v>
      </c>
      <c r="V30" s="147"/>
      <c r="W30" s="147">
        <f>SUM(W31:Y33)</f>
        <v>186</v>
      </c>
      <c r="X30" s="147"/>
      <c r="Y30" s="147"/>
      <c r="Z30" s="147">
        <f>SUM(Z31:AA33)</f>
        <v>59</v>
      </c>
      <c r="AA30" s="147"/>
      <c r="AC30" s="131" t="s">
        <v>259</v>
      </c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</row>
    <row r="31" spans="1:75" ht="14.25">
      <c r="A31" s="174"/>
      <c r="B31" s="1" t="s">
        <v>13</v>
      </c>
      <c r="C31" s="146">
        <f>SUM(E31:H31)</f>
        <v>1</v>
      </c>
      <c r="D31" s="147"/>
      <c r="E31" s="147">
        <v>1</v>
      </c>
      <c r="F31" s="147"/>
      <c r="G31" s="147" t="s">
        <v>234</v>
      </c>
      <c r="H31" s="147"/>
      <c r="I31" s="147" t="s">
        <v>234</v>
      </c>
      <c r="J31" s="147"/>
      <c r="K31" s="147">
        <f>SUM(M31:P31)</f>
        <v>482</v>
      </c>
      <c r="L31" s="147"/>
      <c r="M31" s="147">
        <v>83</v>
      </c>
      <c r="N31" s="147"/>
      <c r="O31" s="147">
        <v>399</v>
      </c>
      <c r="P31" s="147"/>
      <c r="Q31" s="147">
        <f>SUM(S31:AA31)</f>
        <v>122</v>
      </c>
      <c r="R31" s="147"/>
      <c r="S31" s="147">
        <v>26</v>
      </c>
      <c r="T31" s="147"/>
      <c r="U31" s="147">
        <v>18</v>
      </c>
      <c r="V31" s="147"/>
      <c r="W31" s="147">
        <v>62</v>
      </c>
      <c r="X31" s="147"/>
      <c r="Y31" s="147"/>
      <c r="Z31" s="147">
        <v>16</v>
      </c>
      <c r="AA31" s="147"/>
      <c r="AD31" s="30" t="s">
        <v>219</v>
      </c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</row>
    <row r="32" spans="1:75" ht="14.25">
      <c r="A32" s="174"/>
      <c r="B32" s="1" t="s">
        <v>14</v>
      </c>
      <c r="C32" s="146">
        <f>SUM(E32:H32)</f>
        <v>1</v>
      </c>
      <c r="D32" s="147"/>
      <c r="E32" s="147">
        <v>1</v>
      </c>
      <c r="F32" s="147"/>
      <c r="G32" s="147" t="s">
        <v>234</v>
      </c>
      <c r="H32" s="147"/>
      <c r="I32" s="147" t="s">
        <v>234</v>
      </c>
      <c r="J32" s="147"/>
      <c r="K32" s="147">
        <f>SUM(M32:P32)</f>
        <v>212</v>
      </c>
      <c r="L32" s="147"/>
      <c r="M32" s="147">
        <v>177</v>
      </c>
      <c r="N32" s="147"/>
      <c r="O32" s="147">
        <v>35</v>
      </c>
      <c r="P32" s="147"/>
      <c r="Q32" s="147">
        <f>SUM(S32:AA32)</f>
        <v>65</v>
      </c>
      <c r="R32" s="147"/>
      <c r="S32" s="147">
        <v>34</v>
      </c>
      <c r="T32" s="147"/>
      <c r="U32" s="147">
        <v>2</v>
      </c>
      <c r="V32" s="147"/>
      <c r="W32" s="147">
        <v>28</v>
      </c>
      <c r="X32" s="147"/>
      <c r="Y32" s="147"/>
      <c r="Z32" s="147">
        <v>1</v>
      </c>
      <c r="AA32" s="147"/>
      <c r="AC32" s="167" t="s">
        <v>258</v>
      </c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</row>
    <row r="33" spans="1:58" ht="15" thickBot="1">
      <c r="A33" s="174"/>
      <c r="B33" s="1" t="s">
        <v>15</v>
      </c>
      <c r="C33" s="146">
        <f>SUM(E33:H33)</f>
        <v>3</v>
      </c>
      <c r="D33" s="147"/>
      <c r="E33" s="147">
        <v>3</v>
      </c>
      <c r="F33" s="147"/>
      <c r="G33" s="147" t="s">
        <v>234</v>
      </c>
      <c r="H33" s="147"/>
      <c r="I33" s="147" t="s">
        <v>234</v>
      </c>
      <c r="J33" s="147"/>
      <c r="K33" s="147">
        <f>SUM(M33:P33)</f>
        <v>2745</v>
      </c>
      <c r="L33" s="147"/>
      <c r="M33" s="147">
        <v>28</v>
      </c>
      <c r="N33" s="147"/>
      <c r="O33" s="147">
        <v>2717</v>
      </c>
      <c r="P33" s="147"/>
      <c r="Q33" s="147">
        <f>SUM(S33:AA33)</f>
        <v>252</v>
      </c>
      <c r="R33" s="147"/>
      <c r="S33" s="147">
        <v>67</v>
      </c>
      <c r="T33" s="147"/>
      <c r="U33" s="147">
        <v>47</v>
      </c>
      <c r="V33" s="147"/>
      <c r="W33" s="147">
        <v>96</v>
      </c>
      <c r="X33" s="147"/>
      <c r="Y33" s="147"/>
      <c r="Z33" s="147">
        <v>42</v>
      </c>
      <c r="AA33" s="147"/>
      <c r="AC33" s="9"/>
      <c r="AD33" s="46"/>
      <c r="AE33" s="168"/>
      <c r="AF33" s="168"/>
      <c r="AG33" s="168"/>
      <c r="AH33" s="168"/>
      <c r="AI33" s="46"/>
      <c r="AJ33" s="46"/>
      <c r="AK33" s="46"/>
      <c r="AL33" s="168"/>
      <c r="AM33" s="168"/>
      <c r="AN33" s="168"/>
      <c r="AO33" s="168"/>
      <c r="AP33" s="46"/>
      <c r="AQ33" s="168"/>
      <c r="AR33" s="168"/>
      <c r="AS33" s="46"/>
      <c r="AT33" s="168"/>
      <c r="AU33" s="168"/>
      <c r="AV33" s="46"/>
      <c r="AW33" s="46"/>
      <c r="AX33" s="46"/>
      <c r="AY33" s="46"/>
      <c r="AZ33" s="46"/>
      <c r="BA33" s="46"/>
      <c r="BB33" s="46"/>
      <c r="BC33" s="168"/>
      <c r="BD33" s="168"/>
      <c r="BE33" s="46"/>
      <c r="BF33" s="46"/>
    </row>
    <row r="34" spans="1:57" ht="14.25">
      <c r="A34" s="174" t="s">
        <v>230</v>
      </c>
      <c r="B34" s="1" t="s">
        <v>7</v>
      </c>
      <c r="C34" s="146">
        <f>SUM(C35:D37)</f>
        <v>6</v>
      </c>
      <c r="D34" s="147"/>
      <c r="E34" s="147">
        <f>SUM(E35:F37)</f>
        <v>6</v>
      </c>
      <c r="F34" s="147"/>
      <c r="G34" s="147" t="s">
        <v>234</v>
      </c>
      <c r="H34" s="147"/>
      <c r="I34" s="147" t="s">
        <v>234</v>
      </c>
      <c r="J34" s="147"/>
      <c r="K34" s="147">
        <f>SUM(K35:L37)</f>
        <v>16856</v>
      </c>
      <c r="L34" s="147"/>
      <c r="M34" s="147">
        <f>SUM(M35:N37)</f>
        <v>14528</v>
      </c>
      <c r="N34" s="147"/>
      <c r="O34" s="147">
        <f>SUM(O35:P37)</f>
        <v>2328</v>
      </c>
      <c r="P34" s="147"/>
      <c r="Q34" s="147">
        <f>SUM(Q35:R37)</f>
        <v>2064</v>
      </c>
      <c r="R34" s="147"/>
      <c r="S34" s="147">
        <f>SUM(S35:T37)</f>
        <v>1332</v>
      </c>
      <c r="T34" s="147"/>
      <c r="U34" s="147">
        <f>SUM(U35:V37)</f>
        <v>119</v>
      </c>
      <c r="V34" s="147"/>
      <c r="W34" s="147">
        <f>SUM(W35:Y37)</f>
        <v>587</v>
      </c>
      <c r="X34" s="147"/>
      <c r="Y34" s="147"/>
      <c r="Z34" s="147">
        <f>SUM(Z35:AA37)</f>
        <v>26</v>
      </c>
      <c r="AA34" s="147"/>
      <c r="AC34" s="165" t="s">
        <v>54</v>
      </c>
      <c r="AD34" s="163" t="s">
        <v>253</v>
      </c>
      <c r="AE34" s="163"/>
      <c r="AF34" s="163"/>
      <c r="AG34" s="163"/>
      <c r="AH34" s="163"/>
      <c r="AI34" s="163" t="s">
        <v>254</v>
      </c>
      <c r="AJ34" s="163"/>
      <c r="AK34" s="163" t="s">
        <v>255</v>
      </c>
      <c r="AL34" s="163"/>
      <c r="AM34" s="163"/>
      <c r="AN34" s="163" t="s">
        <v>256</v>
      </c>
      <c r="AO34" s="163"/>
      <c r="AP34" s="163"/>
      <c r="AQ34" s="163" t="s">
        <v>257</v>
      </c>
      <c r="AR34" s="163"/>
      <c r="AS34" s="163"/>
      <c r="AT34" s="163" t="s">
        <v>56</v>
      </c>
      <c r="AU34" s="163"/>
      <c r="AV34" s="163"/>
      <c r="AW34" s="163" t="s">
        <v>57</v>
      </c>
      <c r="AX34" s="163"/>
      <c r="AY34" s="163" t="s">
        <v>58</v>
      </c>
      <c r="AZ34" s="163"/>
      <c r="BA34" s="163" t="s">
        <v>59</v>
      </c>
      <c r="BB34" s="163"/>
      <c r="BC34" s="163" t="s">
        <v>60</v>
      </c>
      <c r="BD34" s="163"/>
      <c r="BE34" s="164"/>
    </row>
    <row r="35" spans="1:57" ht="14.25">
      <c r="A35" s="174"/>
      <c r="B35" s="1" t="s">
        <v>13</v>
      </c>
      <c r="C35" s="146">
        <f>SUM(E35:H35)</f>
        <v>1</v>
      </c>
      <c r="D35" s="147"/>
      <c r="E35" s="147">
        <v>1</v>
      </c>
      <c r="F35" s="147"/>
      <c r="G35" s="147" t="s">
        <v>234</v>
      </c>
      <c r="H35" s="147"/>
      <c r="I35" s="147" t="s">
        <v>234</v>
      </c>
      <c r="J35" s="147"/>
      <c r="K35" s="147">
        <f>SUM(M35:P35)</f>
        <v>6875</v>
      </c>
      <c r="L35" s="147"/>
      <c r="M35" s="147">
        <v>5477</v>
      </c>
      <c r="N35" s="147"/>
      <c r="O35" s="147">
        <v>1398</v>
      </c>
      <c r="P35" s="147"/>
      <c r="Q35" s="147">
        <f>SUM(S35:AA35)</f>
        <v>1211</v>
      </c>
      <c r="R35" s="147"/>
      <c r="S35" s="147">
        <v>730</v>
      </c>
      <c r="T35" s="147"/>
      <c r="U35" s="147">
        <v>45</v>
      </c>
      <c r="V35" s="147"/>
      <c r="W35" s="147">
        <v>418</v>
      </c>
      <c r="X35" s="147"/>
      <c r="Y35" s="147"/>
      <c r="Z35" s="147">
        <v>18</v>
      </c>
      <c r="AA35" s="147"/>
      <c r="AC35" s="166"/>
      <c r="AD35" s="4" t="s">
        <v>7</v>
      </c>
      <c r="AE35" s="161" t="s">
        <v>8</v>
      </c>
      <c r="AF35" s="161"/>
      <c r="AG35" s="161" t="s">
        <v>9</v>
      </c>
      <c r="AH35" s="161"/>
      <c r="AI35" s="4" t="s">
        <v>8</v>
      </c>
      <c r="AJ35" s="4" t="s">
        <v>9</v>
      </c>
      <c r="AK35" s="4" t="s">
        <v>8</v>
      </c>
      <c r="AL35" s="161" t="s">
        <v>9</v>
      </c>
      <c r="AM35" s="161"/>
      <c r="AN35" s="161" t="s">
        <v>8</v>
      </c>
      <c r="AO35" s="161"/>
      <c r="AP35" s="4" t="s">
        <v>9</v>
      </c>
      <c r="AQ35" s="161" t="s">
        <v>8</v>
      </c>
      <c r="AR35" s="161"/>
      <c r="AS35" s="4" t="s">
        <v>9</v>
      </c>
      <c r="AT35" s="161" t="s">
        <v>8</v>
      </c>
      <c r="AU35" s="161"/>
      <c r="AV35" s="4" t="s">
        <v>9</v>
      </c>
      <c r="AW35" s="4" t="s">
        <v>8</v>
      </c>
      <c r="AX35" s="4" t="s">
        <v>9</v>
      </c>
      <c r="AY35" s="4" t="s">
        <v>8</v>
      </c>
      <c r="AZ35" s="4" t="s">
        <v>9</v>
      </c>
      <c r="BA35" s="4" t="s">
        <v>8</v>
      </c>
      <c r="BB35" s="4" t="s">
        <v>9</v>
      </c>
      <c r="BC35" s="161" t="s">
        <v>8</v>
      </c>
      <c r="BD35" s="161"/>
      <c r="BE35" s="5" t="s">
        <v>9</v>
      </c>
    </row>
    <row r="36" spans="1:57" ht="14.25">
      <c r="A36" s="174"/>
      <c r="B36" s="1" t="s">
        <v>14</v>
      </c>
      <c r="C36" s="146">
        <f>SUM(E36:H36)</f>
        <v>1</v>
      </c>
      <c r="D36" s="147"/>
      <c r="E36" s="147">
        <v>1</v>
      </c>
      <c r="F36" s="147"/>
      <c r="G36" s="147" t="s">
        <v>234</v>
      </c>
      <c r="H36" s="147"/>
      <c r="I36" s="147" t="s">
        <v>234</v>
      </c>
      <c r="J36" s="147"/>
      <c r="K36" s="147">
        <f>SUM(M36:P36)</f>
        <v>583</v>
      </c>
      <c r="L36" s="147"/>
      <c r="M36" s="147">
        <v>374</v>
      </c>
      <c r="N36" s="147"/>
      <c r="O36" s="147">
        <v>209</v>
      </c>
      <c r="P36" s="147"/>
      <c r="Q36" s="147">
        <f>SUM(S36:AA36)</f>
        <v>111</v>
      </c>
      <c r="R36" s="147"/>
      <c r="S36" s="147">
        <v>47</v>
      </c>
      <c r="T36" s="147"/>
      <c r="U36" s="147">
        <v>1</v>
      </c>
      <c r="V36" s="147"/>
      <c r="W36" s="147">
        <v>61</v>
      </c>
      <c r="X36" s="147"/>
      <c r="Y36" s="147"/>
      <c r="Z36" s="147">
        <v>2</v>
      </c>
      <c r="AA36" s="147"/>
      <c r="AC36" s="57" t="s">
        <v>55</v>
      </c>
      <c r="AD36" s="55">
        <f>SUM(AE36:AH36)</f>
        <v>102</v>
      </c>
      <c r="AE36" s="169">
        <f>SUM(AI36,AK36,AN36,AQ36,AT36,AW36,AY36,BA36,BC36)</f>
        <v>65</v>
      </c>
      <c r="AF36" s="169"/>
      <c r="AG36" s="169">
        <f>SUM(AJ36,AL36,AP36,AS36,AV36,AX36,AZ36,BB36,BE36)</f>
        <v>37</v>
      </c>
      <c r="AH36" s="169"/>
      <c r="AI36" s="55">
        <f>SUM(AI38:AI45,AI47:AI54)</f>
        <v>17</v>
      </c>
      <c r="AJ36" s="55">
        <f>SUM(AJ38:AJ45,AJ47:AJ54)</f>
        <v>8</v>
      </c>
      <c r="AK36" s="55">
        <f>SUM(AK38:AK45,AK47:AK54)</f>
        <v>8</v>
      </c>
      <c r="AL36" s="169">
        <f>SUM(AL38:AM45,AL47:AM54)</f>
        <v>3</v>
      </c>
      <c r="AM36" s="169"/>
      <c r="AN36" s="169">
        <f>SUM(AN38:AO45,AN47:AO54)</f>
        <v>4</v>
      </c>
      <c r="AO36" s="169"/>
      <c r="AP36" s="55">
        <f>SUM(AP38:AP45,AP47:AP54)</f>
        <v>1</v>
      </c>
      <c r="AQ36" s="169">
        <f>SUM(AQ38:AR45,AQ47:AR54)</f>
        <v>4</v>
      </c>
      <c r="AR36" s="169"/>
      <c r="AS36" s="55">
        <f>SUM(AS38:AS45,AS47:AS54)</f>
        <v>4</v>
      </c>
      <c r="AT36" s="169">
        <f>SUM(AT38:AU45,AT47:AU54)</f>
        <v>5</v>
      </c>
      <c r="AU36" s="169"/>
      <c r="AV36" s="55">
        <f aca="true" t="shared" si="5" ref="AV36:BB36">SUM(AV38:AV45,AV47:AV54)</f>
        <v>4</v>
      </c>
      <c r="AW36" s="55">
        <f t="shared" si="5"/>
        <v>7</v>
      </c>
      <c r="AX36" s="55">
        <f t="shared" si="5"/>
        <v>2</v>
      </c>
      <c r="AY36" s="55">
        <f t="shared" si="5"/>
        <v>7</v>
      </c>
      <c r="AZ36" s="55">
        <f t="shared" si="5"/>
        <v>4</v>
      </c>
      <c r="BA36" s="55">
        <f t="shared" si="5"/>
        <v>10</v>
      </c>
      <c r="BB36" s="55">
        <f t="shared" si="5"/>
        <v>5</v>
      </c>
      <c r="BC36" s="169">
        <f>SUM(BC38:BD45,BC47:BD54)</f>
        <v>3</v>
      </c>
      <c r="BD36" s="169"/>
      <c r="BE36" s="55">
        <f>SUM(BE38:BE45,BE47:BE54)</f>
        <v>6</v>
      </c>
    </row>
    <row r="37" spans="1:57" ht="14.25">
      <c r="A37" s="174"/>
      <c r="B37" s="1" t="s">
        <v>15</v>
      </c>
      <c r="C37" s="146">
        <f>SUM(E37:H37)</f>
        <v>4</v>
      </c>
      <c r="D37" s="147"/>
      <c r="E37" s="147">
        <v>4</v>
      </c>
      <c r="F37" s="147"/>
      <c r="G37" s="147" t="s">
        <v>234</v>
      </c>
      <c r="H37" s="147"/>
      <c r="I37" s="147" t="s">
        <v>234</v>
      </c>
      <c r="J37" s="147"/>
      <c r="K37" s="147">
        <f>SUM(M37:P37)</f>
        <v>9398</v>
      </c>
      <c r="L37" s="147"/>
      <c r="M37" s="147">
        <v>8677</v>
      </c>
      <c r="N37" s="147"/>
      <c r="O37" s="147">
        <v>721</v>
      </c>
      <c r="P37" s="147"/>
      <c r="Q37" s="147">
        <f>SUM(S37:AA37)</f>
        <v>742</v>
      </c>
      <c r="R37" s="147"/>
      <c r="S37" s="147">
        <v>555</v>
      </c>
      <c r="T37" s="147"/>
      <c r="U37" s="147">
        <v>73</v>
      </c>
      <c r="V37" s="147"/>
      <c r="W37" s="147">
        <v>108</v>
      </c>
      <c r="X37" s="147"/>
      <c r="Y37" s="147"/>
      <c r="Z37" s="147">
        <v>6</v>
      </c>
      <c r="AA37" s="147"/>
      <c r="AC37" s="7"/>
      <c r="AD37" s="39"/>
      <c r="AE37" s="148"/>
      <c r="AF37" s="148"/>
      <c r="AG37" s="148"/>
      <c r="AH37" s="148"/>
      <c r="AI37" s="39"/>
      <c r="AJ37" s="39"/>
      <c r="AK37" s="39"/>
      <c r="AL37" s="148"/>
      <c r="AM37" s="148"/>
      <c r="AN37" s="148"/>
      <c r="AO37" s="148"/>
      <c r="AP37" s="39"/>
      <c r="AQ37" s="148"/>
      <c r="AR37" s="148"/>
      <c r="AS37" s="39"/>
      <c r="AT37" s="148"/>
      <c r="AU37" s="148"/>
      <c r="AV37" s="39"/>
      <c r="AW37" s="39"/>
      <c r="AX37" s="39"/>
      <c r="AY37" s="39"/>
      <c r="AZ37" s="39"/>
      <c r="BA37" s="39"/>
      <c r="BB37" s="39"/>
      <c r="BC37" s="148"/>
      <c r="BD37" s="148"/>
      <c r="BE37" s="39"/>
    </row>
    <row r="38" spans="1:57" ht="14.25">
      <c r="A38" s="174" t="s">
        <v>22</v>
      </c>
      <c r="B38" s="1" t="s">
        <v>7</v>
      </c>
      <c r="C38" s="146">
        <f>SUM(C39:D41)</f>
        <v>19</v>
      </c>
      <c r="D38" s="147"/>
      <c r="E38" s="147">
        <f>SUM(E39:F41)</f>
        <v>19</v>
      </c>
      <c r="F38" s="147"/>
      <c r="G38" s="147" t="s">
        <v>234</v>
      </c>
      <c r="H38" s="147"/>
      <c r="I38" s="147" t="s">
        <v>234</v>
      </c>
      <c r="J38" s="147"/>
      <c r="K38" s="147">
        <f>SUM(K39:L41)</f>
        <v>1718</v>
      </c>
      <c r="L38" s="147"/>
      <c r="M38" s="147">
        <f>SUM(M39:N41)</f>
        <v>282</v>
      </c>
      <c r="N38" s="147"/>
      <c r="O38" s="147">
        <f>SUM(O39:P41)</f>
        <v>1436</v>
      </c>
      <c r="P38" s="147"/>
      <c r="Q38" s="147">
        <f>SUM(Q39:R41)</f>
        <v>312</v>
      </c>
      <c r="R38" s="147"/>
      <c r="S38" s="147">
        <f>SUM(S39:T41)</f>
        <v>27</v>
      </c>
      <c r="T38" s="147"/>
      <c r="U38" s="147">
        <f>SUM(U39:V41)</f>
        <v>76</v>
      </c>
      <c r="V38" s="147"/>
      <c r="W38" s="147">
        <f>SUM(W39:Y41)</f>
        <v>138</v>
      </c>
      <c r="X38" s="147"/>
      <c r="Y38" s="147"/>
      <c r="Z38" s="147">
        <f>SUM(Z39:AA41)</f>
        <v>71</v>
      </c>
      <c r="AA38" s="147"/>
      <c r="AC38" s="7" t="s">
        <v>61</v>
      </c>
      <c r="AD38" s="39">
        <f aca="true" t="shared" si="6" ref="AD38:AD45">SUM(AE38:AH38)</f>
        <v>35</v>
      </c>
      <c r="AE38" s="148">
        <f>SUM(AI38,AK38,AN38,AQ38,AT38,AW38,AY38,BA38,BC38)</f>
        <v>20</v>
      </c>
      <c r="AF38" s="148"/>
      <c r="AG38" s="148">
        <f aca="true" t="shared" si="7" ref="AG38:AG45">SUM(AJ38,AL38,AP38,AS38,AV38,AX38,AZ38,BB38,BE38)</f>
        <v>15</v>
      </c>
      <c r="AH38" s="148"/>
      <c r="AI38" s="39">
        <v>6</v>
      </c>
      <c r="AJ38" s="39">
        <v>2</v>
      </c>
      <c r="AK38" s="39">
        <v>2</v>
      </c>
      <c r="AL38" s="148">
        <v>2</v>
      </c>
      <c r="AM38" s="148"/>
      <c r="AN38" s="148" t="s">
        <v>234</v>
      </c>
      <c r="AO38" s="148"/>
      <c r="AP38" s="39" t="s">
        <v>234</v>
      </c>
      <c r="AQ38" s="148">
        <v>2</v>
      </c>
      <c r="AR38" s="148"/>
      <c r="AS38" s="39">
        <v>1</v>
      </c>
      <c r="AT38" s="148">
        <v>1</v>
      </c>
      <c r="AU38" s="148"/>
      <c r="AV38" s="39">
        <v>2</v>
      </c>
      <c r="AW38" s="39">
        <v>4</v>
      </c>
      <c r="AX38" s="39">
        <v>1</v>
      </c>
      <c r="AY38" s="39">
        <v>1</v>
      </c>
      <c r="AZ38" s="39">
        <v>2</v>
      </c>
      <c r="BA38" s="39">
        <v>4</v>
      </c>
      <c r="BB38" s="39">
        <v>1</v>
      </c>
      <c r="BC38" s="148" t="s">
        <v>234</v>
      </c>
      <c r="BD38" s="148"/>
      <c r="BE38" s="39">
        <v>4</v>
      </c>
    </row>
    <row r="39" spans="1:57" ht="14.25">
      <c r="A39" s="174"/>
      <c r="B39" s="1" t="s">
        <v>13</v>
      </c>
      <c r="C39" s="146" t="s">
        <v>234</v>
      </c>
      <c r="D39" s="147"/>
      <c r="E39" s="147" t="s">
        <v>234</v>
      </c>
      <c r="F39" s="147"/>
      <c r="G39" s="147" t="s">
        <v>234</v>
      </c>
      <c r="H39" s="147"/>
      <c r="I39" s="147" t="s">
        <v>234</v>
      </c>
      <c r="J39" s="147"/>
      <c r="K39" s="147" t="s">
        <v>234</v>
      </c>
      <c r="L39" s="147"/>
      <c r="M39" s="147" t="s">
        <v>234</v>
      </c>
      <c r="N39" s="147"/>
      <c r="O39" s="147" t="s">
        <v>234</v>
      </c>
      <c r="P39" s="147"/>
      <c r="Q39" s="147" t="s">
        <v>234</v>
      </c>
      <c r="R39" s="147"/>
      <c r="S39" s="147" t="s">
        <v>234</v>
      </c>
      <c r="T39" s="147"/>
      <c r="U39" s="147" t="s">
        <v>234</v>
      </c>
      <c r="V39" s="147"/>
      <c r="W39" s="147" t="s">
        <v>234</v>
      </c>
      <c r="X39" s="147"/>
      <c r="Y39" s="147"/>
      <c r="Z39" s="147" t="s">
        <v>234</v>
      </c>
      <c r="AA39" s="147"/>
      <c r="AC39" s="7" t="s">
        <v>62</v>
      </c>
      <c r="AD39" s="39">
        <f t="shared" si="6"/>
        <v>12</v>
      </c>
      <c r="AE39" s="148">
        <f aca="true" t="shared" si="8" ref="AE39:AE45">SUM(AI39,AK39,AN39,AQ39,AT39,AW39,AY39,BA39,BC39)</f>
        <v>6</v>
      </c>
      <c r="AF39" s="148"/>
      <c r="AG39" s="148">
        <f t="shared" si="7"/>
        <v>6</v>
      </c>
      <c r="AH39" s="148"/>
      <c r="AI39" s="39">
        <v>3</v>
      </c>
      <c r="AJ39" s="39">
        <v>1</v>
      </c>
      <c r="AK39" s="39">
        <v>1</v>
      </c>
      <c r="AL39" s="148" t="s">
        <v>234</v>
      </c>
      <c r="AM39" s="148"/>
      <c r="AN39" s="148" t="s">
        <v>234</v>
      </c>
      <c r="AO39" s="148"/>
      <c r="AP39" s="39" t="s">
        <v>234</v>
      </c>
      <c r="AQ39" s="148" t="s">
        <v>234</v>
      </c>
      <c r="AR39" s="148"/>
      <c r="AS39" s="39">
        <v>1</v>
      </c>
      <c r="AT39" s="148">
        <v>1</v>
      </c>
      <c r="AU39" s="148"/>
      <c r="AV39" s="39" t="s">
        <v>234</v>
      </c>
      <c r="AW39" s="39">
        <v>1</v>
      </c>
      <c r="AX39" s="39" t="s">
        <v>234</v>
      </c>
      <c r="AY39" s="39" t="s">
        <v>234</v>
      </c>
      <c r="AZ39" s="39">
        <v>1</v>
      </c>
      <c r="BA39" s="39" t="s">
        <v>234</v>
      </c>
      <c r="BB39" s="39">
        <v>1</v>
      </c>
      <c r="BC39" s="148" t="s">
        <v>234</v>
      </c>
      <c r="BD39" s="148"/>
      <c r="BE39" s="39">
        <v>2</v>
      </c>
    </row>
    <row r="40" spans="1:57" ht="14.25">
      <c r="A40" s="174"/>
      <c r="B40" s="1" t="s">
        <v>14</v>
      </c>
      <c r="C40" s="146">
        <f>SUM(E40:H40)</f>
        <v>4</v>
      </c>
      <c r="D40" s="147"/>
      <c r="E40" s="147">
        <v>4</v>
      </c>
      <c r="F40" s="147"/>
      <c r="G40" s="147" t="s">
        <v>234</v>
      </c>
      <c r="H40" s="147"/>
      <c r="I40" s="147" t="s">
        <v>234</v>
      </c>
      <c r="J40" s="147"/>
      <c r="K40" s="147">
        <f>SUM(M40:P40)</f>
        <v>339</v>
      </c>
      <c r="L40" s="147"/>
      <c r="M40" s="147" t="s">
        <v>234</v>
      </c>
      <c r="N40" s="147"/>
      <c r="O40" s="147">
        <v>339</v>
      </c>
      <c r="P40" s="147"/>
      <c r="Q40" s="147">
        <f>SUM(S40:AA40)</f>
        <v>82</v>
      </c>
      <c r="R40" s="147"/>
      <c r="S40" s="147">
        <v>9</v>
      </c>
      <c r="T40" s="147"/>
      <c r="U40" s="147">
        <v>20</v>
      </c>
      <c r="V40" s="147"/>
      <c r="W40" s="147">
        <v>28</v>
      </c>
      <c r="X40" s="147"/>
      <c r="Y40" s="147"/>
      <c r="Z40" s="147">
        <v>25</v>
      </c>
      <c r="AA40" s="147"/>
      <c r="AC40" s="7" t="s">
        <v>63</v>
      </c>
      <c r="AD40" s="39">
        <f t="shared" si="6"/>
        <v>4</v>
      </c>
      <c r="AE40" s="148">
        <f t="shared" si="8"/>
        <v>3</v>
      </c>
      <c r="AF40" s="148"/>
      <c r="AG40" s="148">
        <f t="shared" si="7"/>
        <v>1</v>
      </c>
      <c r="AH40" s="148"/>
      <c r="AI40" s="39">
        <v>2</v>
      </c>
      <c r="AJ40" s="39" t="s">
        <v>234</v>
      </c>
      <c r="AK40" s="39" t="s">
        <v>234</v>
      </c>
      <c r="AL40" s="148" t="s">
        <v>234</v>
      </c>
      <c r="AM40" s="148"/>
      <c r="AN40" s="148" t="s">
        <v>234</v>
      </c>
      <c r="AO40" s="148"/>
      <c r="AP40" s="39">
        <v>1</v>
      </c>
      <c r="AQ40" s="148" t="s">
        <v>234</v>
      </c>
      <c r="AR40" s="148"/>
      <c r="AS40" s="39" t="s">
        <v>234</v>
      </c>
      <c r="AT40" s="148" t="s">
        <v>234</v>
      </c>
      <c r="AU40" s="148"/>
      <c r="AV40" s="39" t="s">
        <v>234</v>
      </c>
      <c r="AW40" s="39" t="s">
        <v>234</v>
      </c>
      <c r="AX40" s="39" t="s">
        <v>234</v>
      </c>
      <c r="AY40" s="39">
        <v>1</v>
      </c>
      <c r="AZ40" s="39" t="s">
        <v>234</v>
      </c>
      <c r="BA40" s="39" t="s">
        <v>234</v>
      </c>
      <c r="BB40" s="39" t="s">
        <v>234</v>
      </c>
      <c r="BC40" s="148" t="s">
        <v>234</v>
      </c>
      <c r="BD40" s="148"/>
      <c r="BE40" s="39" t="s">
        <v>234</v>
      </c>
    </row>
    <row r="41" spans="1:57" ht="14.25">
      <c r="A41" s="174"/>
      <c r="B41" s="1" t="s">
        <v>15</v>
      </c>
      <c r="C41" s="146">
        <f>SUM(E41:H41)</f>
        <v>15</v>
      </c>
      <c r="D41" s="147"/>
      <c r="E41" s="147">
        <v>15</v>
      </c>
      <c r="F41" s="147"/>
      <c r="G41" s="147" t="s">
        <v>234</v>
      </c>
      <c r="H41" s="147"/>
      <c r="I41" s="147" t="s">
        <v>234</v>
      </c>
      <c r="J41" s="147"/>
      <c r="K41" s="147">
        <f>SUM(M41:P41)</f>
        <v>1379</v>
      </c>
      <c r="L41" s="147"/>
      <c r="M41" s="147">
        <v>282</v>
      </c>
      <c r="N41" s="147"/>
      <c r="O41" s="147">
        <v>1097</v>
      </c>
      <c r="P41" s="147"/>
      <c r="Q41" s="147">
        <f>SUM(S41:AA41)</f>
        <v>230</v>
      </c>
      <c r="R41" s="147"/>
      <c r="S41" s="147">
        <v>18</v>
      </c>
      <c r="T41" s="147"/>
      <c r="U41" s="147">
        <v>56</v>
      </c>
      <c r="V41" s="147"/>
      <c r="W41" s="147">
        <v>110</v>
      </c>
      <c r="X41" s="147"/>
      <c r="Y41" s="147"/>
      <c r="Z41" s="147">
        <v>46</v>
      </c>
      <c r="AA41" s="147"/>
      <c r="AC41" s="7" t="s">
        <v>64</v>
      </c>
      <c r="AD41" s="39">
        <f t="shared" si="6"/>
        <v>1</v>
      </c>
      <c r="AE41" s="148">
        <f t="shared" si="8"/>
        <v>1</v>
      </c>
      <c r="AF41" s="148"/>
      <c r="AG41" s="148" t="s">
        <v>234</v>
      </c>
      <c r="AH41" s="148"/>
      <c r="AI41" s="39" t="s">
        <v>234</v>
      </c>
      <c r="AJ41" s="39" t="s">
        <v>234</v>
      </c>
      <c r="AK41" s="39" t="s">
        <v>234</v>
      </c>
      <c r="AL41" s="148" t="s">
        <v>234</v>
      </c>
      <c r="AM41" s="148"/>
      <c r="AN41" s="148" t="s">
        <v>234</v>
      </c>
      <c r="AO41" s="148"/>
      <c r="AP41" s="39" t="s">
        <v>234</v>
      </c>
      <c r="AQ41" s="148" t="s">
        <v>234</v>
      </c>
      <c r="AR41" s="148"/>
      <c r="AS41" s="39" t="s">
        <v>234</v>
      </c>
      <c r="AT41" s="148">
        <v>1</v>
      </c>
      <c r="AU41" s="148"/>
      <c r="AV41" s="39" t="s">
        <v>234</v>
      </c>
      <c r="AW41" s="39" t="s">
        <v>234</v>
      </c>
      <c r="AX41" s="39" t="s">
        <v>234</v>
      </c>
      <c r="AY41" s="39" t="s">
        <v>234</v>
      </c>
      <c r="AZ41" s="39" t="s">
        <v>234</v>
      </c>
      <c r="BA41" s="39" t="s">
        <v>234</v>
      </c>
      <c r="BB41" s="39" t="s">
        <v>234</v>
      </c>
      <c r="BC41" s="148" t="s">
        <v>234</v>
      </c>
      <c r="BD41" s="148"/>
      <c r="BE41" s="39" t="s">
        <v>234</v>
      </c>
    </row>
    <row r="42" spans="1:57" ht="14.25">
      <c r="A42" s="174" t="s">
        <v>23</v>
      </c>
      <c r="B42" s="1" t="s">
        <v>7</v>
      </c>
      <c r="C42" s="146">
        <f>SUM(C43:D45)</f>
        <v>71</v>
      </c>
      <c r="D42" s="147"/>
      <c r="E42" s="147">
        <f>SUM(E43:F45)</f>
        <v>71</v>
      </c>
      <c r="F42" s="147"/>
      <c r="G42" s="147" t="s">
        <v>234</v>
      </c>
      <c r="H42" s="147"/>
      <c r="I42" s="147" t="s">
        <v>234</v>
      </c>
      <c r="J42" s="147"/>
      <c r="K42" s="147">
        <f>SUM(K43:L45)</f>
        <v>10683</v>
      </c>
      <c r="L42" s="147"/>
      <c r="M42" s="147">
        <f>SUM(M43:N45)</f>
        <v>3804</v>
      </c>
      <c r="N42" s="147"/>
      <c r="O42" s="147">
        <f>SUM(O43:P45)</f>
        <v>6879</v>
      </c>
      <c r="P42" s="147"/>
      <c r="Q42" s="147">
        <f>SUM(Q43:R45)</f>
        <v>881</v>
      </c>
      <c r="R42" s="147"/>
      <c r="S42" s="147">
        <f>SUM(S43:T45)</f>
        <v>434</v>
      </c>
      <c r="T42" s="147"/>
      <c r="U42" s="147">
        <f>SUM(U43:V45)</f>
        <v>143</v>
      </c>
      <c r="V42" s="147"/>
      <c r="W42" s="147">
        <f>SUM(W43:Y45)</f>
        <v>244</v>
      </c>
      <c r="X42" s="147"/>
      <c r="Y42" s="147"/>
      <c r="Z42" s="147">
        <f>SUM(Z43:AA45)</f>
        <v>60</v>
      </c>
      <c r="AA42" s="147"/>
      <c r="AC42" s="7" t="s">
        <v>65</v>
      </c>
      <c r="AD42" s="39">
        <f t="shared" si="6"/>
        <v>1</v>
      </c>
      <c r="AE42" s="148">
        <f t="shared" si="8"/>
        <v>1</v>
      </c>
      <c r="AF42" s="148"/>
      <c r="AG42" s="148" t="s">
        <v>234</v>
      </c>
      <c r="AH42" s="148"/>
      <c r="AI42" s="39" t="s">
        <v>234</v>
      </c>
      <c r="AJ42" s="39" t="s">
        <v>234</v>
      </c>
      <c r="AK42" s="39" t="s">
        <v>234</v>
      </c>
      <c r="AL42" s="148" t="s">
        <v>234</v>
      </c>
      <c r="AM42" s="148"/>
      <c r="AN42" s="148">
        <v>1</v>
      </c>
      <c r="AO42" s="148"/>
      <c r="AP42" s="39" t="s">
        <v>234</v>
      </c>
      <c r="AQ42" s="148" t="s">
        <v>234</v>
      </c>
      <c r="AR42" s="148"/>
      <c r="AS42" s="39" t="s">
        <v>234</v>
      </c>
      <c r="AT42" s="148" t="s">
        <v>234</v>
      </c>
      <c r="AU42" s="148"/>
      <c r="AV42" s="39" t="s">
        <v>234</v>
      </c>
      <c r="AW42" s="39" t="s">
        <v>234</v>
      </c>
      <c r="AX42" s="39" t="s">
        <v>234</v>
      </c>
      <c r="AY42" s="39" t="s">
        <v>234</v>
      </c>
      <c r="AZ42" s="39" t="s">
        <v>234</v>
      </c>
      <c r="BA42" s="39" t="s">
        <v>234</v>
      </c>
      <c r="BB42" s="39" t="s">
        <v>234</v>
      </c>
      <c r="BC42" s="148" t="s">
        <v>234</v>
      </c>
      <c r="BD42" s="148"/>
      <c r="BE42" s="39" t="s">
        <v>234</v>
      </c>
    </row>
    <row r="43" spans="1:57" ht="14.25">
      <c r="A43" s="174"/>
      <c r="B43" s="1" t="s">
        <v>13</v>
      </c>
      <c r="C43" s="146" t="s">
        <v>234</v>
      </c>
      <c r="D43" s="147"/>
      <c r="E43" s="147" t="s">
        <v>234</v>
      </c>
      <c r="F43" s="147"/>
      <c r="G43" s="147" t="s">
        <v>234</v>
      </c>
      <c r="H43" s="147"/>
      <c r="I43" s="147" t="s">
        <v>234</v>
      </c>
      <c r="J43" s="147"/>
      <c r="K43" s="147" t="s">
        <v>234</v>
      </c>
      <c r="L43" s="147"/>
      <c r="M43" s="147" t="s">
        <v>234</v>
      </c>
      <c r="N43" s="147"/>
      <c r="O43" s="147" t="s">
        <v>234</v>
      </c>
      <c r="P43" s="147"/>
      <c r="Q43" s="147" t="s">
        <v>234</v>
      </c>
      <c r="R43" s="147"/>
      <c r="S43" s="147" t="s">
        <v>234</v>
      </c>
      <c r="T43" s="147"/>
      <c r="U43" s="147" t="s">
        <v>234</v>
      </c>
      <c r="V43" s="147"/>
      <c r="W43" s="147" t="s">
        <v>234</v>
      </c>
      <c r="X43" s="147"/>
      <c r="Y43" s="147"/>
      <c r="Z43" s="147" t="s">
        <v>234</v>
      </c>
      <c r="AA43" s="147"/>
      <c r="AC43" s="7" t="s">
        <v>66</v>
      </c>
      <c r="AD43" s="39">
        <f t="shared" si="6"/>
        <v>12</v>
      </c>
      <c r="AE43" s="148">
        <f t="shared" si="8"/>
        <v>9</v>
      </c>
      <c r="AF43" s="148"/>
      <c r="AG43" s="148">
        <f t="shared" si="7"/>
        <v>3</v>
      </c>
      <c r="AH43" s="148"/>
      <c r="AI43" s="39">
        <v>2</v>
      </c>
      <c r="AJ43" s="39" t="s">
        <v>234</v>
      </c>
      <c r="AK43" s="39">
        <v>1</v>
      </c>
      <c r="AL43" s="148" t="s">
        <v>234</v>
      </c>
      <c r="AM43" s="148"/>
      <c r="AN43" s="148">
        <v>2</v>
      </c>
      <c r="AO43" s="148"/>
      <c r="AP43" s="39" t="s">
        <v>234</v>
      </c>
      <c r="AQ43" s="148">
        <v>1</v>
      </c>
      <c r="AR43" s="148"/>
      <c r="AS43" s="39">
        <v>1</v>
      </c>
      <c r="AT43" s="148">
        <v>1</v>
      </c>
      <c r="AU43" s="148"/>
      <c r="AV43" s="39">
        <v>1</v>
      </c>
      <c r="AW43" s="39">
        <v>1</v>
      </c>
      <c r="AX43" s="39" t="s">
        <v>234</v>
      </c>
      <c r="AY43" s="39">
        <v>1</v>
      </c>
      <c r="AZ43" s="39" t="s">
        <v>234</v>
      </c>
      <c r="BA43" s="39" t="s">
        <v>234</v>
      </c>
      <c r="BB43" s="39">
        <v>1</v>
      </c>
      <c r="BC43" s="148" t="s">
        <v>234</v>
      </c>
      <c r="BD43" s="148"/>
      <c r="BE43" s="39" t="s">
        <v>234</v>
      </c>
    </row>
    <row r="44" spans="1:57" ht="14.25">
      <c r="A44" s="174"/>
      <c r="B44" s="1" t="s">
        <v>14</v>
      </c>
      <c r="C44" s="146">
        <f>SUM(E44:H44)</f>
        <v>2</v>
      </c>
      <c r="D44" s="147"/>
      <c r="E44" s="147">
        <v>2</v>
      </c>
      <c r="F44" s="147"/>
      <c r="G44" s="147" t="s">
        <v>234</v>
      </c>
      <c r="H44" s="147"/>
      <c r="I44" s="147" t="s">
        <v>234</v>
      </c>
      <c r="J44" s="147"/>
      <c r="K44" s="147">
        <f>SUM(M44:P44)</f>
        <v>68</v>
      </c>
      <c r="L44" s="147"/>
      <c r="M44" s="147" t="s">
        <v>234</v>
      </c>
      <c r="N44" s="147"/>
      <c r="O44" s="147">
        <v>68</v>
      </c>
      <c r="P44" s="147"/>
      <c r="Q44" s="147">
        <f>SUM(S44:AA44)</f>
        <v>4</v>
      </c>
      <c r="R44" s="147"/>
      <c r="S44" s="147" t="s">
        <v>234</v>
      </c>
      <c r="T44" s="147"/>
      <c r="U44" s="147">
        <v>4</v>
      </c>
      <c r="V44" s="147"/>
      <c r="W44" s="147" t="s">
        <v>234</v>
      </c>
      <c r="X44" s="147"/>
      <c r="Y44" s="147"/>
      <c r="Z44" s="147" t="s">
        <v>234</v>
      </c>
      <c r="AA44" s="147"/>
      <c r="AC44" s="7" t="s">
        <v>67</v>
      </c>
      <c r="AD44" s="39">
        <f t="shared" si="6"/>
        <v>6</v>
      </c>
      <c r="AE44" s="148">
        <f t="shared" si="8"/>
        <v>4</v>
      </c>
      <c r="AF44" s="148"/>
      <c r="AG44" s="148">
        <f t="shared" si="7"/>
        <v>2</v>
      </c>
      <c r="AH44" s="148"/>
      <c r="AI44" s="39" t="s">
        <v>234</v>
      </c>
      <c r="AJ44" s="39">
        <v>1</v>
      </c>
      <c r="AK44" s="39" t="s">
        <v>234</v>
      </c>
      <c r="AL44" s="148" t="s">
        <v>234</v>
      </c>
      <c r="AM44" s="148"/>
      <c r="AN44" s="148" t="s">
        <v>234</v>
      </c>
      <c r="AO44" s="148"/>
      <c r="AP44" s="39" t="s">
        <v>234</v>
      </c>
      <c r="AQ44" s="148" t="s">
        <v>234</v>
      </c>
      <c r="AR44" s="148"/>
      <c r="AS44" s="39" t="s">
        <v>234</v>
      </c>
      <c r="AT44" s="148" t="s">
        <v>234</v>
      </c>
      <c r="AU44" s="148"/>
      <c r="AV44" s="39" t="s">
        <v>234</v>
      </c>
      <c r="AW44" s="39" t="s">
        <v>234</v>
      </c>
      <c r="AX44" s="39" t="s">
        <v>234</v>
      </c>
      <c r="AY44" s="39">
        <v>2</v>
      </c>
      <c r="AZ44" s="39" t="s">
        <v>234</v>
      </c>
      <c r="BA44" s="39">
        <v>2</v>
      </c>
      <c r="BB44" s="39">
        <v>1</v>
      </c>
      <c r="BC44" s="148" t="s">
        <v>234</v>
      </c>
      <c r="BD44" s="148"/>
      <c r="BE44" s="39" t="s">
        <v>234</v>
      </c>
    </row>
    <row r="45" spans="1:57" ht="14.25">
      <c r="A45" s="174"/>
      <c r="B45" s="1" t="s">
        <v>15</v>
      </c>
      <c r="C45" s="146">
        <f>SUM(E45:H45)</f>
        <v>69</v>
      </c>
      <c r="D45" s="147"/>
      <c r="E45" s="147">
        <v>69</v>
      </c>
      <c r="F45" s="147"/>
      <c r="G45" s="147" t="s">
        <v>234</v>
      </c>
      <c r="H45" s="147"/>
      <c r="I45" s="147" t="s">
        <v>234</v>
      </c>
      <c r="J45" s="147"/>
      <c r="K45" s="147">
        <f>SUM(M45:P45)</f>
        <v>10615</v>
      </c>
      <c r="L45" s="147"/>
      <c r="M45" s="147">
        <v>3804</v>
      </c>
      <c r="N45" s="147"/>
      <c r="O45" s="147">
        <v>6811</v>
      </c>
      <c r="P45" s="147"/>
      <c r="Q45" s="147">
        <f>SUM(S45:AA45)</f>
        <v>877</v>
      </c>
      <c r="R45" s="147"/>
      <c r="S45" s="147">
        <v>434</v>
      </c>
      <c r="T45" s="147"/>
      <c r="U45" s="147">
        <v>139</v>
      </c>
      <c r="V45" s="147"/>
      <c r="W45" s="147">
        <v>244</v>
      </c>
      <c r="X45" s="147"/>
      <c r="Y45" s="147"/>
      <c r="Z45" s="147">
        <v>60</v>
      </c>
      <c r="AA45" s="147"/>
      <c r="AC45" s="7" t="s">
        <v>68</v>
      </c>
      <c r="AD45" s="39">
        <f t="shared" si="6"/>
        <v>2</v>
      </c>
      <c r="AE45" s="148">
        <f t="shared" si="8"/>
        <v>1</v>
      </c>
      <c r="AF45" s="148"/>
      <c r="AG45" s="148">
        <f t="shared" si="7"/>
        <v>1</v>
      </c>
      <c r="AH45" s="148"/>
      <c r="AI45" s="39" t="s">
        <v>234</v>
      </c>
      <c r="AJ45" s="39">
        <v>1</v>
      </c>
      <c r="AK45" s="39" t="s">
        <v>234</v>
      </c>
      <c r="AL45" s="148" t="s">
        <v>234</v>
      </c>
      <c r="AM45" s="148"/>
      <c r="AN45" s="148" t="s">
        <v>234</v>
      </c>
      <c r="AO45" s="148"/>
      <c r="AP45" s="39" t="s">
        <v>234</v>
      </c>
      <c r="AQ45" s="148" t="s">
        <v>234</v>
      </c>
      <c r="AR45" s="148"/>
      <c r="AS45" s="39" t="s">
        <v>234</v>
      </c>
      <c r="AT45" s="148" t="s">
        <v>234</v>
      </c>
      <c r="AU45" s="148"/>
      <c r="AV45" s="39" t="s">
        <v>234</v>
      </c>
      <c r="AW45" s="39" t="s">
        <v>234</v>
      </c>
      <c r="AX45" s="39" t="s">
        <v>234</v>
      </c>
      <c r="AY45" s="39" t="s">
        <v>234</v>
      </c>
      <c r="AZ45" s="39" t="s">
        <v>234</v>
      </c>
      <c r="BA45" s="39">
        <v>1</v>
      </c>
      <c r="BB45" s="39" t="s">
        <v>234</v>
      </c>
      <c r="BC45" s="148" t="s">
        <v>234</v>
      </c>
      <c r="BD45" s="148"/>
      <c r="BE45" s="39" t="s">
        <v>234</v>
      </c>
    </row>
    <row r="46" spans="1:57" ht="14.25">
      <c r="A46" s="174" t="s">
        <v>231</v>
      </c>
      <c r="B46" s="1" t="s">
        <v>7</v>
      </c>
      <c r="C46" s="146">
        <f>SUM(C47:D49)</f>
        <v>1</v>
      </c>
      <c r="D46" s="147"/>
      <c r="E46" s="147">
        <f>SUM(E47:F49)</f>
        <v>1</v>
      </c>
      <c r="F46" s="147"/>
      <c r="G46" s="147" t="s">
        <v>234</v>
      </c>
      <c r="H46" s="147"/>
      <c r="I46" s="147">
        <f>SUM(I47:J49)</f>
        <v>24</v>
      </c>
      <c r="J46" s="147"/>
      <c r="K46" s="147">
        <f>SUM(K47:L49)</f>
        <v>81</v>
      </c>
      <c r="L46" s="147"/>
      <c r="M46" s="147">
        <f>SUM(M47:N49)</f>
        <v>52</v>
      </c>
      <c r="N46" s="147"/>
      <c r="O46" s="147">
        <f>SUM(O47:P49)</f>
        <v>29</v>
      </c>
      <c r="P46" s="147"/>
      <c r="Q46" s="147">
        <f>SUM(Q47:R49)</f>
        <v>45</v>
      </c>
      <c r="R46" s="147"/>
      <c r="S46" s="147">
        <f>SUM(S47:T49)</f>
        <v>26</v>
      </c>
      <c r="T46" s="147"/>
      <c r="U46" s="147">
        <f>SUM(U47:V49)</f>
        <v>16</v>
      </c>
      <c r="V46" s="147"/>
      <c r="W46" s="147">
        <f>SUM(W47:Y49)</f>
        <v>3</v>
      </c>
      <c r="X46" s="147"/>
      <c r="Y46" s="147"/>
      <c r="Z46" s="147" t="s">
        <v>234</v>
      </c>
      <c r="AA46" s="147"/>
      <c r="AC46" s="7"/>
      <c r="AD46" s="39"/>
      <c r="AE46" s="148"/>
      <c r="AF46" s="148"/>
      <c r="AG46" s="148"/>
      <c r="AH46" s="148"/>
      <c r="AI46" s="39"/>
      <c r="AJ46" s="39"/>
      <c r="AK46" s="39"/>
      <c r="AL46" s="148"/>
      <c r="AM46" s="148"/>
      <c r="AN46" s="148"/>
      <c r="AO46" s="148"/>
      <c r="AP46" s="39"/>
      <c r="AQ46" s="148"/>
      <c r="AR46" s="148"/>
      <c r="AS46" s="39"/>
      <c r="AT46" s="148"/>
      <c r="AU46" s="148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>
      <c r="A47" s="174"/>
      <c r="B47" s="1" t="s">
        <v>13</v>
      </c>
      <c r="C47" s="146" t="s">
        <v>234</v>
      </c>
      <c r="D47" s="147"/>
      <c r="E47" s="147" t="s">
        <v>234</v>
      </c>
      <c r="F47" s="147"/>
      <c r="G47" s="147" t="s">
        <v>234</v>
      </c>
      <c r="H47" s="147"/>
      <c r="I47" s="147" t="s">
        <v>234</v>
      </c>
      <c r="J47" s="147"/>
      <c r="K47" s="147" t="s">
        <v>234</v>
      </c>
      <c r="L47" s="147"/>
      <c r="M47" s="147" t="s">
        <v>234</v>
      </c>
      <c r="N47" s="147"/>
      <c r="O47" s="147" t="s">
        <v>234</v>
      </c>
      <c r="P47" s="147"/>
      <c r="Q47" s="147" t="s">
        <v>234</v>
      </c>
      <c r="R47" s="147"/>
      <c r="S47" s="147" t="s">
        <v>234</v>
      </c>
      <c r="T47" s="147"/>
      <c r="U47" s="147" t="s">
        <v>234</v>
      </c>
      <c r="V47" s="147"/>
      <c r="W47" s="147" t="s">
        <v>234</v>
      </c>
      <c r="X47" s="147"/>
      <c r="Y47" s="147"/>
      <c r="Z47" s="147" t="s">
        <v>234</v>
      </c>
      <c r="AA47" s="147"/>
      <c r="AC47" s="7" t="s">
        <v>69</v>
      </c>
      <c r="AD47" s="39">
        <f aca="true" t="shared" si="9" ref="AD47:AD54">SUM(AE47:AH47)</f>
        <v>2</v>
      </c>
      <c r="AE47" s="148">
        <f aca="true" t="shared" si="10" ref="AE47:AE54">SUM(AI47,AK47,AN47,AQ47,AT47,AW47,AY47,BA47,BC47)</f>
        <v>2</v>
      </c>
      <c r="AF47" s="148"/>
      <c r="AG47" s="148" t="s">
        <v>234</v>
      </c>
      <c r="AH47" s="148"/>
      <c r="AI47" s="39">
        <v>1</v>
      </c>
      <c r="AJ47" s="39" t="s">
        <v>234</v>
      </c>
      <c r="AK47" s="39">
        <v>1</v>
      </c>
      <c r="AL47" s="148" t="s">
        <v>234</v>
      </c>
      <c r="AM47" s="148"/>
      <c r="AN47" s="148" t="s">
        <v>234</v>
      </c>
      <c r="AO47" s="148"/>
      <c r="AP47" s="39" t="s">
        <v>234</v>
      </c>
      <c r="AQ47" s="148" t="s">
        <v>234</v>
      </c>
      <c r="AR47" s="148"/>
      <c r="AS47" s="39" t="s">
        <v>234</v>
      </c>
      <c r="AT47" s="148" t="s">
        <v>234</v>
      </c>
      <c r="AU47" s="148"/>
      <c r="AV47" s="39" t="s">
        <v>234</v>
      </c>
      <c r="AW47" s="39" t="s">
        <v>234</v>
      </c>
      <c r="AX47" s="39" t="s">
        <v>234</v>
      </c>
      <c r="AY47" s="39" t="s">
        <v>234</v>
      </c>
      <c r="AZ47" s="39" t="s">
        <v>234</v>
      </c>
      <c r="BA47" s="39" t="s">
        <v>234</v>
      </c>
      <c r="BB47" s="39" t="s">
        <v>234</v>
      </c>
      <c r="BC47" s="148" t="s">
        <v>234</v>
      </c>
      <c r="BD47" s="148"/>
      <c r="BE47" s="39" t="s">
        <v>234</v>
      </c>
    </row>
    <row r="48" spans="1:57" ht="14.25">
      <c r="A48" s="174"/>
      <c r="B48" s="1" t="s">
        <v>14</v>
      </c>
      <c r="C48" s="146">
        <f>SUM(E48:H48)</f>
        <v>1</v>
      </c>
      <c r="D48" s="147"/>
      <c r="E48" s="147">
        <v>1</v>
      </c>
      <c r="F48" s="147"/>
      <c r="G48" s="147" t="s">
        <v>234</v>
      </c>
      <c r="H48" s="147"/>
      <c r="I48" s="147">
        <v>24</v>
      </c>
      <c r="J48" s="147"/>
      <c r="K48" s="147">
        <f>SUM(M48:P48)</f>
        <v>81</v>
      </c>
      <c r="L48" s="147"/>
      <c r="M48" s="147">
        <v>52</v>
      </c>
      <c r="N48" s="147"/>
      <c r="O48" s="147">
        <v>29</v>
      </c>
      <c r="P48" s="147"/>
      <c r="Q48" s="147">
        <f>SUM(S48:AA48)</f>
        <v>45</v>
      </c>
      <c r="R48" s="147"/>
      <c r="S48" s="147">
        <v>26</v>
      </c>
      <c r="T48" s="147"/>
      <c r="U48" s="147">
        <v>16</v>
      </c>
      <c r="V48" s="147"/>
      <c r="W48" s="147">
        <v>3</v>
      </c>
      <c r="X48" s="147"/>
      <c r="Y48" s="147"/>
      <c r="Z48" s="147" t="s">
        <v>234</v>
      </c>
      <c r="AA48" s="147"/>
      <c r="AC48" s="7" t="s">
        <v>70</v>
      </c>
      <c r="AD48" s="39" t="s">
        <v>234</v>
      </c>
      <c r="AE48" s="148" t="s">
        <v>234</v>
      </c>
      <c r="AF48" s="148"/>
      <c r="AG48" s="148" t="s">
        <v>234</v>
      </c>
      <c r="AH48" s="148"/>
      <c r="AI48" s="39" t="s">
        <v>234</v>
      </c>
      <c r="AJ48" s="39" t="s">
        <v>234</v>
      </c>
      <c r="AK48" s="39" t="s">
        <v>234</v>
      </c>
      <c r="AL48" s="148" t="s">
        <v>234</v>
      </c>
      <c r="AM48" s="148"/>
      <c r="AN48" s="148" t="s">
        <v>234</v>
      </c>
      <c r="AO48" s="148"/>
      <c r="AP48" s="39" t="s">
        <v>234</v>
      </c>
      <c r="AQ48" s="148" t="s">
        <v>234</v>
      </c>
      <c r="AR48" s="148"/>
      <c r="AS48" s="39" t="s">
        <v>234</v>
      </c>
      <c r="AT48" s="148" t="s">
        <v>234</v>
      </c>
      <c r="AU48" s="148"/>
      <c r="AV48" s="39" t="s">
        <v>234</v>
      </c>
      <c r="AW48" s="39" t="s">
        <v>234</v>
      </c>
      <c r="AX48" s="39" t="s">
        <v>234</v>
      </c>
      <c r="AY48" s="39" t="s">
        <v>234</v>
      </c>
      <c r="AZ48" s="39" t="s">
        <v>234</v>
      </c>
      <c r="BA48" s="39" t="s">
        <v>234</v>
      </c>
      <c r="BB48" s="39" t="s">
        <v>234</v>
      </c>
      <c r="BC48" s="148" t="s">
        <v>234</v>
      </c>
      <c r="BD48" s="148"/>
      <c r="BE48" s="39" t="s">
        <v>234</v>
      </c>
    </row>
    <row r="49" spans="1:57" ht="14.25">
      <c r="A49" s="174"/>
      <c r="B49" s="1" t="s">
        <v>15</v>
      </c>
      <c r="C49" s="146" t="s">
        <v>234</v>
      </c>
      <c r="D49" s="147"/>
      <c r="E49" s="147" t="s">
        <v>234</v>
      </c>
      <c r="F49" s="147"/>
      <c r="G49" s="147" t="s">
        <v>234</v>
      </c>
      <c r="H49" s="147"/>
      <c r="I49" s="147" t="s">
        <v>234</v>
      </c>
      <c r="J49" s="147"/>
      <c r="K49" s="147" t="s">
        <v>234</v>
      </c>
      <c r="L49" s="147"/>
      <c r="M49" s="147" t="s">
        <v>234</v>
      </c>
      <c r="N49" s="147"/>
      <c r="O49" s="147" t="s">
        <v>234</v>
      </c>
      <c r="P49" s="147"/>
      <c r="Q49" s="147" t="s">
        <v>234</v>
      </c>
      <c r="R49" s="147"/>
      <c r="S49" s="147" t="s">
        <v>234</v>
      </c>
      <c r="T49" s="147"/>
      <c r="U49" s="147" t="s">
        <v>234</v>
      </c>
      <c r="V49" s="147"/>
      <c r="W49" s="147" t="s">
        <v>234</v>
      </c>
      <c r="X49" s="147"/>
      <c r="Y49" s="147"/>
      <c r="Z49" s="147" t="s">
        <v>234</v>
      </c>
      <c r="AA49" s="147"/>
      <c r="AC49" s="7" t="s">
        <v>71</v>
      </c>
      <c r="AD49" s="39">
        <f t="shared" si="9"/>
        <v>1</v>
      </c>
      <c r="AE49" s="148" t="s">
        <v>234</v>
      </c>
      <c r="AF49" s="148"/>
      <c r="AG49" s="148">
        <f aca="true" t="shared" si="11" ref="AG49:AG54">SUM(AJ49,AL49,AP49,AS49,AV49,AX49,AZ49,BB49,BE49)</f>
        <v>1</v>
      </c>
      <c r="AH49" s="148"/>
      <c r="AI49" s="39" t="s">
        <v>234</v>
      </c>
      <c r="AJ49" s="39" t="s">
        <v>234</v>
      </c>
      <c r="AK49" s="39" t="s">
        <v>234</v>
      </c>
      <c r="AL49" s="148" t="s">
        <v>234</v>
      </c>
      <c r="AM49" s="148"/>
      <c r="AN49" s="148" t="s">
        <v>234</v>
      </c>
      <c r="AO49" s="148"/>
      <c r="AP49" s="39" t="s">
        <v>234</v>
      </c>
      <c r="AQ49" s="148" t="s">
        <v>234</v>
      </c>
      <c r="AR49" s="148"/>
      <c r="AS49" s="39" t="s">
        <v>234</v>
      </c>
      <c r="AT49" s="148" t="s">
        <v>234</v>
      </c>
      <c r="AU49" s="148"/>
      <c r="AV49" s="39" t="s">
        <v>234</v>
      </c>
      <c r="AW49" s="39" t="s">
        <v>234</v>
      </c>
      <c r="AX49" s="39" t="s">
        <v>234</v>
      </c>
      <c r="AY49" s="39" t="s">
        <v>234</v>
      </c>
      <c r="AZ49" s="39">
        <v>1</v>
      </c>
      <c r="BA49" s="39" t="s">
        <v>234</v>
      </c>
      <c r="BB49" s="39" t="s">
        <v>234</v>
      </c>
      <c r="BC49" s="148" t="s">
        <v>234</v>
      </c>
      <c r="BD49" s="148"/>
      <c r="BE49" s="39" t="s">
        <v>234</v>
      </c>
    </row>
    <row r="50" spans="1:57" ht="14.25">
      <c r="A50" s="174" t="s">
        <v>24</v>
      </c>
      <c r="B50" s="1" t="s">
        <v>7</v>
      </c>
      <c r="C50" s="146">
        <f>SUM(C51:D53)</f>
        <v>1</v>
      </c>
      <c r="D50" s="147"/>
      <c r="E50" s="147">
        <f>SUM(E51:F53)</f>
        <v>1</v>
      </c>
      <c r="F50" s="147"/>
      <c r="G50" s="147" t="s">
        <v>234</v>
      </c>
      <c r="H50" s="147"/>
      <c r="I50" s="147">
        <f>SUM(I51:J53)</f>
        <v>26</v>
      </c>
      <c r="J50" s="147"/>
      <c r="K50" s="147">
        <f>SUM(K51:L53)</f>
        <v>118</v>
      </c>
      <c r="L50" s="147"/>
      <c r="M50" s="147">
        <f>SUM(M51:N53)</f>
        <v>68</v>
      </c>
      <c r="N50" s="147"/>
      <c r="O50" s="147">
        <f>SUM(O51:P53)</f>
        <v>50</v>
      </c>
      <c r="P50" s="147"/>
      <c r="Q50" s="147">
        <f>SUM(Q51:R53)</f>
        <v>60</v>
      </c>
      <c r="R50" s="147"/>
      <c r="S50" s="147">
        <f>SUM(S51:T53)</f>
        <v>28</v>
      </c>
      <c r="T50" s="147"/>
      <c r="U50" s="147">
        <f>SUM(U51:V53)</f>
        <v>31</v>
      </c>
      <c r="V50" s="147"/>
      <c r="W50" s="147">
        <f>SUM(W51:Y53)</f>
        <v>1</v>
      </c>
      <c r="X50" s="147"/>
      <c r="Y50" s="147"/>
      <c r="Z50" s="147" t="s">
        <v>234</v>
      </c>
      <c r="AA50" s="147"/>
      <c r="AC50" s="7" t="s">
        <v>72</v>
      </c>
      <c r="AD50" s="39">
        <f t="shared" si="9"/>
        <v>5</v>
      </c>
      <c r="AE50" s="148">
        <f t="shared" si="10"/>
        <v>3</v>
      </c>
      <c r="AF50" s="148"/>
      <c r="AG50" s="148">
        <f t="shared" si="11"/>
        <v>2</v>
      </c>
      <c r="AH50" s="148"/>
      <c r="AI50" s="39">
        <v>1</v>
      </c>
      <c r="AJ50" s="39">
        <v>1</v>
      </c>
      <c r="AK50" s="39">
        <v>1</v>
      </c>
      <c r="AL50" s="148">
        <v>1</v>
      </c>
      <c r="AM50" s="148"/>
      <c r="AN50" s="148" t="s">
        <v>234</v>
      </c>
      <c r="AO50" s="148"/>
      <c r="AP50" s="39" t="s">
        <v>234</v>
      </c>
      <c r="AQ50" s="148" t="s">
        <v>234</v>
      </c>
      <c r="AR50" s="148"/>
      <c r="AS50" s="39" t="s">
        <v>234</v>
      </c>
      <c r="AT50" s="148" t="s">
        <v>234</v>
      </c>
      <c r="AU50" s="148"/>
      <c r="AV50" s="39" t="s">
        <v>234</v>
      </c>
      <c r="AW50" s="39" t="s">
        <v>234</v>
      </c>
      <c r="AX50" s="39" t="s">
        <v>234</v>
      </c>
      <c r="AY50" s="39" t="s">
        <v>234</v>
      </c>
      <c r="AZ50" s="39" t="s">
        <v>234</v>
      </c>
      <c r="BA50" s="39">
        <v>1</v>
      </c>
      <c r="BB50" s="39" t="s">
        <v>234</v>
      </c>
      <c r="BC50" s="148" t="s">
        <v>234</v>
      </c>
      <c r="BD50" s="148"/>
      <c r="BE50" s="39" t="s">
        <v>234</v>
      </c>
    </row>
    <row r="51" spans="1:57" ht="14.25">
      <c r="A51" s="174"/>
      <c r="B51" s="1" t="s">
        <v>13</v>
      </c>
      <c r="C51" s="146" t="s">
        <v>234</v>
      </c>
      <c r="D51" s="147"/>
      <c r="E51" s="147" t="s">
        <v>234</v>
      </c>
      <c r="F51" s="147"/>
      <c r="G51" s="147" t="s">
        <v>234</v>
      </c>
      <c r="H51" s="147"/>
      <c r="I51" s="147" t="s">
        <v>234</v>
      </c>
      <c r="J51" s="147"/>
      <c r="K51" s="147" t="s">
        <v>234</v>
      </c>
      <c r="L51" s="147"/>
      <c r="M51" s="147" t="s">
        <v>234</v>
      </c>
      <c r="N51" s="147"/>
      <c r="O51" s="147" t="s">
        <v>234</v>
      </c>
      <c r="P51" s="147"/>
      <c r="Q51" s="147" t="s">
        <v>234</v>
      </c>
      <c r="R51" s="147"/>
      <c r="S51" s="147" t="s">
        <v>234</v>
      </c>
      <c r="T51" s="147"/>
      <c r="U51" s="147" t="s">
        <v>234</v>
      </c>
      <c r="V51" s="147"/>
      <c r="W51" s="147" t="s">
        <v>234</v>
      </c>
      <c r="X51" s="147"/>
      <c r="Y51" s="147"/>
      <c r="Z51" s="147" t="s">
        <v>234</v>
      </c>
      <c r="AA51" s="147"/>
      <c r="AC51" s="7" t="s">
        <v>73</v>
      </c>
      <c r="AD51" s="39">
        <f t="shared" si="9"/>
        <v>4</v>
      </c>
      <c r="AE51" s="148">
        <f t="shared" si="10"/>
        <v>2</v>
      </c>
      <c r="AF51" s="148"/>
      <c r="AG51" s="148">
        <f t="shared" si="11"/>
        <v>2</v>
      </c>
      <c r="AH51" s="148"/>
      <c r="AI51" s="39" t="s">
        <v>234</v>
      </c>
      <c r="AJ51" s="39" t="s">
        <v>234</v>
      </c>
      <c r="AK51" s="39">
        <v>1</v>
      </c>
      <c r="AL51" s="148" t="s">
        <v>234</v>
      </c>
      <c r="AM51" s="148"/>
      <c r="AN51" s="148" t="s">
        <v>234</v>
      </c>
      <c r="AO51" s="148"/>
      <c r="AP51" s="39" t="s">
        <v>234</v>
      </c>
      <c r="AQ51" s="148" t="s">
        <v>234</v>
      </c>
      <c r="AR51" s="148"/>
      <c r="AS51" s="39">
        <v>1</v>
      </c>
      <c r="AT51" s="148" t="s">
        <v>234</v>
      </c>
      <c r="AU51" s="148"/>
      <c r="AV51" s="39" t="s">
        <v>234</v>
      </c>
      <c r="AW51" s="39" t="s">
        <v>234</v>
      </c>
      <c r="AX51" s="39" t="s">
        <v>234</v>
      </c>
      <c r="AY51" s="39">
        <v>1</v>
      </c>
      <c r="AZ51" s="39" t="s">
        <v>234</v>
      </c>
      <c r="BA51" s="39" t="s">
        <v>234</v>
      </c>
      <c r="BB51" s="39">
        <v>1</v>
      </c>
      <c r="BC51" s="148" t="s">
        <v>234</v>
      </c>
      <c r="BD51" s="148"/>
      <c r="BE51" s="39" t="s">
        <v>234</v>
      </c>
    </row>
    <row r="52" spans="1:57" ht="14.25">
      <c r="A52" s="174"/>
      <c r="B52" s="1" t="s">
        <v>14</v>
      </c>
      <c r="C52" s="146">
        <f>SUM(E52:H52)</f>
        <v>1</v>
      </c>
      <c r="D52" s="147"/>
      <c r="E52" s="147">
        <v>1</v>
      </c>
      <c r="F52" s="147"/>
      <c r="G52" s="147" t="s">
        <v>234</v>
      </c>
      <c r="H52" s="147"/>
      <c r="I52" s="147">
        <v>26</v>
      </c>
      <c r="J52" s="147"/>
      <c r="K52" s="147">
        <f>SUM(M52:P52)</f>
        <v>118</v>
      </c>
      <c r="L52" s="147"/>
      <c r="M52" s="147">
        <v>68</v>
      </c>
      <c r="N52" s="147"/>
      <c r="O52" s="147">
        <v>50</v>
      </c>
      <c r="P52" s="147"/>
      <c r="Q52" s="147">
        <f>SUM(S52:AA52)</f>
        <v>60</v>
      </c>
      <c r="R52" s="147"/>
      <c r="S52" s="147">
        <v>28</v>
      </c>
      <c r="T52" s="147"/>
      <c r="U52" s="147">
        <v>31</v>
      </c>
      <c r="V52" s="147"/>
      <c r="W52" s="147">
        <v>1</v>
      </c>
      <c r="X52" s="147"/>
      <c r="Y52" s="147"/>
      <c r="Z52" s="147" t="s">
        <v>234</v>
      </c>
      <c r="AA52" s="147"/>
      <c r="AC52" s="7" t="s">
        <v>74</v>
      </c>
      <c r="AD52" s="39">
        <f t="shared" si="9"/>
        <v>4</v>
      </c>
      <c r="AE52" s="148">
        <f t="shared" si="10"/>
        <v>3</v>
      </c>
      <c r="AF52" s="148"/>
      <c r="AG52" s="148">
        <f t="shared" si="11"/>
        <v>1</v>
      </c>
      <c r="AH52" s="148"/>
      <c r="AI52" s="39">
        <v>2</v>
      </c>
      <c r="AJ52" s="39">
        <v>1</v>
      </c>
      <c r="AK52" s="39" t="s">
        <v>234</v>
      </c>
      <c r="AL52" s="148" t="s">
        <v>234</v>
      </c>
      <c r="AM52" s="148"/>
      <c r="AN52" s="148" t="s">
        <v>234</v>
      </c>
      <c r="AO52" s="148"/>
      <c r="AP52" s="39" t="s">
        <v>234</v>
      </c>
      <c r="AQ52" s="148">
        <v>1</v>
      </c>
      <c r="AR52" s="148"/>
      <c r="AS52" s="39" t="s">
        <v>234</v>
      </c>
      <c r="AT52" s="148" t="s">
        <v>234</v>
      </c>
      <c r="AU52" s="148"/>
      <c r="AV52" s="39" t="s">
        <v>234</v>
      </c>
      <c r="AW52" s="39" t="s">
        <v>234</v>
      </c>
      <c r="AX52" s="39" t="s">
        <v>234</v>
      </c>
      <c r="AY52" s="39" t="s">
        <v>234</v>
      </c>
      <c r="AZ52" s="39" t="s">
        <v>234</v>
      </c>
      <c r="BA52" s="39" t="s">
        <v>234</v>
      </c>
      <c r="BB52" s="39" t="s">
        <v>234</v>
      </c>
      <c r="BC52" s="148" t="s">
        <v>234</v>
      </c>
      <c r="BD52" s="148"/>
      <c r="BE52" s="39" t="s">
        <v>234</v>
      </c>
    </row>
    <row r="53" spans="1:57" ht="14.25">
      <c r="A53" s="174"/>
      <c r="B53" s="1" t="s">
        <v>15</v>
      </c>
      <c r="C53" s="146" t="s">
        <v>234</v>
      </c>
      <c r="D53" s="147"/>
      <c r="E53" s="147" t="s">
        <v>234</v>
      </c>
      <c r="F53" s="147"/>
      <c r="G53" s="147" t="s">
        <v>234</v>
      </c>
      <c r="H53" s="147"/>
      <c r="I53" s="147" t="s">
        <v>234</v>
      </c>
      <c r="J53" s="147"/>
      <c r="K53" s="147" t="s">
        <v>234</v>
      </c>
      <c r="L53" s="147"/>
      <c r="M53" s="147" t="s">
        <v>234</v>
      </c>
      <c r="N53" s="147"/>
      <c r="O53" s="147" t="s">
        <v>234</v>
      </c>
      <c r="P53" s="147"/>
      <c r="Q53" s="147" t="s">
        <v>234</v>
      </c>
      <c r="R53" s="147"/>
      <c r="S53" s="147" t="s">
        <v>234</v>
      </c>
      <c r="T53" s="147"/>
      <c r="U53" s="147" t="s">
        <v>234</v>
      </c>
      <c r="V53" s="147"/>
      <c r="W53" s="147" t="s">
        <v>234</v>
      </c>
      <c r="X53" s="147"/>
      <c r="Y53" s="147"/>
      <c r="Z53" s="147" t="s">
        <v>234</v>
      </c>
      <c r="AA53" s="147"/>
      <c r="AC53" s="7" t="s">
        <v>75</v>
      </c>
      <c r="AD53" s="39">
        <f t="shared" si="9"/>
        <v>4</v>
      </c>
      <c r="AE53" s="148">
        <f t="shared" si="10"/>
        <v>3</v>
      </c>
      <c r="AF53" s="148"/>
      <c r="AG53" s="148">
        <f t="shared" si="11"/>
        <v>1</v>
      </c>
      <c r="AH53" s="148"/>
      <c r="AI53" s="39" t="s">
        <v>234</v>
      </c>
      <c r="AJ53" s="39">
        <v>1</v>
      </c>
      <c r="AK53" s="39">
        <v>1</v>
      </c>
      <c r="AL53" s="148" t="s">
        <v>234</v>
      </c>
      <c r="AM53" s="148"/>
      <c r="AN53" s="148">
        <v>1</v>
      </c>
      <c r="AO53" s="148"/>
      <c r="AP53" s="39" t="s">
        <v>234</v>
      </c>
      <c r="AQ53" s="148" t="s">
        <v>234</v>
      </c>
      <c r="AR53" s="148"/>
      <c r="AS53" s="39" t="s">
        <v>234</v>
      </c>
      <c r="AT53" s="148" t="s">
        <v>234</v>
      </c>
      <c r="AU53" s="148"/>
      <c r="AV53" s="39" t="s">
        <v>234</v>
      </c>
      <c r="AW53" s="39" t="s">
        <v>234</v>
      </c>
      <c r="AX53" s="39" t="s">
        <v>234</v>
      </c>
      <c r="AY53" s="39" t="s">
        <v>234</v>
      </c>
      <c r="AZ53" s="39" t="s">
        <v>234</v>
      </c>
      <c r="BA53" s="39" t="s">
        <v>234</v>
      </c>
      <c r="BB53" s="39" t="s">
        <v>234</v>
      </c>
      <c r="BC53" s="148">
        <v>1</v>
      </c>
      <c r="BD53" s="148"/>
      <c r="BE53" s="39" t="s">
        <v>234</v>
      </c>
    </row>
    <row r="54" spans="1:57" ht="14.25">
      <c r="A54" s="177" t="s">
        <v>25</v>
      </c>
      <c r="B54" s="1" t="s">
        <v>7</v>
      </c>
      <c r="C54" s="146">
        <f>SUM(C55:D57)</f>
        <v>8</v>
      </c>
      <c r="D54" s="147"/>
      <c r="E54" s="147">
        <f>SUM(E55:F57)</f>
        <v>7</v>
      </c>
      <c r="F54" s="147"/>
      <c r="G54" s="147">
        <f>SUM(G55:H57)</f>
        <v>1</v>
      </c>
      <c r="H54" s="147"/>
      <c r="I54" s="147">
        <f>SUM(I55:J57)</f>
        <v>161</v>
      </c>
      <c r="J54" s="147"/>
      <c r="K54" s="147">
        <f>SUM(K55:L57)</f>
        <v>784</v>
      </c>
      <c r="L54" s="147"/>
      <c r="M54" s="147">
        <f>SUM(M55:N57)</f>
        <v>471</v>
      </c>
      <c r="N54" s="147"/>
      <c r="O54" s="147">
        <f>SUM(O55:P57)</f>
        <v>313</v>
      </c>
      <c r="P54" s="147"/>
      <c r="Q54" s="147">
        <f>SUM(Q55:R57)</f>
        <v>292</v>
      </c>
      <c r="R54" s="147"/>
      <c r="S54" s="147">
        <f>SUM(S55:T57)</f>
        <v>138</v>
      </c>
      <c r="T54" s="147"/>
      <c r="U54" s="147">
        <f>SUM(U55:V57)</f>
        <v>136</v>
      </c>
      <c r="V54" s="147"/>
      <c r="W54" s="147">
        <f>SUM(W55:Y57)</f>
        <v>10</v>
      </c>
      <c r="X54" s="147"/>
      <c r="Y54" s="147"/>
      <c r="Z54" s="147">
        <f>SUM(Z55:AA57)</f>
        <v>8</v>
      </c>
      <c r="AA54" s="147"/>
      <c r="AC54" s="7" t="s">
        <v>76</v>
      </c>
      <c r="AD54" s="39">
        <f t="shared" si="9"/>
        <v>9</v>
      </c>
      <c r="AE54" s="148">
        <f t="shared" si="10"/>
        <v>7</v>
      </c>
      <c r="AF54" s="148"/>
      <c r="AG54" s="148">
        <f t="shared" si="11"/>
        <v>2</v>
      </c>
      <c r="AH54" s="148"/>
      <c r="AI54" s="39" t="s">
        <v>234</v>
      </c>
      <c r="AJ54" s="39" t="s">
        <v>234</v>
      </c>
      <c r="AK54" s="39" t="s">
        <v>234</v>
      </c>
      <c r="AL54" s="148" t="s">
        <v>234</v>
      </c>
      <c r="AM54" s="148"/>
      <c r="AN54" s="148" t="s">
        <v>234</v>
      </c>
      <c r="AO54" s="148"/>
      <c r="AP54" s="39" t="s">
        <v>234</v>
      </c>
      <c r="AQ54" s="148" t="s">
        <v>234</v>
      </c>
      <c r="AR54" s="148"/>
      <c r="AS54" s="39" t="s">
        <v>234</v>
      </c>
      <c r="AT54" s="148">
        <v>1</v>
      </c>
      <c r="AU54" s="148"/>
      <c r="AV54" s="39">
        <v>1</v>
      </c>
      <c r="AW54" s="39">
        <v>1</v>
      </c>
      <c r="AX54" s="39">
        <v>1</v>
      </c>
      <c r="AY54" s="39">
        <v>1</v>
      </c>
      <c r="AZ54" s="39" t="s">
        <v>234</v>
      </c>
      <c r="BA54" s="39">
        <v>2</v>
      </c>
      <c r="BB54" s="39" t="s">
        <v>234</v>
      </c>
      <c r="BC54" s="148">
        <v>2</v>
      </c>
      <c r="BD54" s="148"/>
      <c r="BE54" s="39" t="s">
        <v>234</v>
      </c>
    </row>
    <row r="55" spans="1:57" ht="14.25">
      <c r="A55" s="177"/>
      <c r="B55" s="1" t="s">
        <v>13</v>
      </c>
      <c r="C55" s="146">
        <f>SUM(E55:H55)</f>
        <v>1</v>
      </c>
      <c r="D55" s="147"/>
      <c r="E55" s="147">
        <v>1</v>
      </c>
      <c r="F55" s="147"/>
      <c r="G55" s="147" t="s">
        <v>234</v>
      </c>
      <c r="H55" s="147"/>
      <c r="I55" s="147">
        <v>9</v>
      </c>
      <c r="J55" s="147"/>
      <c r="K55" s="147">
        <f>SUM(M55:P55)</f>
        <v>76</v>
      </c>
      <c r="L55" s="147"/>
      <c r="M55" s="147">
        <v>50</v>
      </c>
      <c r="N55" s="147"/>
      <c r="O55" s="147">
        <v>26</v>
      </c>
      <c r="P55" s="147"/>
      <c r="Q55" s="147">
        <f>SUM(S55:AA55)</f>
        <v>30</v>
      </c>
      <c r="R55" s="147"/>
      <c r="S55" s="147">
        <v>14</v>
      </c>
      <c r="T55" s="147"/>
      <c r="U55" s="147">
        <v>5</v>
      </c>
      <c r="V55" s="147"/>
      <c r="W55" s="147">
        <v>6</v>
      </c>
      <c r="X55" s="147"/>
      <c r="Y55" s="147"/>
      <c r="Z55" s="147">
        <v>5</v>
      </c>
      <c r="AA55" s="147"/>
      <c r="AC55" s="47"/>
      <c r="AD55" s="45"/>
      <c r="AE55" s="21"/>
      <c r="AF55" s="21"/>
      <c r="AG55" s="21"/>
      <c r="AH55" s="21"/>
      <c r="AI55" s="45"/>
      <c r="AJ55" s="45"/>
      <c r="AK55" s="45"/>
      <c r="AL55" s="21"/>
      <c r="AM55" s="21"/>
      <c r="AN55" s="21"/>
      <c r="AO55" s="21"/>
      <c r="AP55" s="45"/>
      <c r="AQ55" s="21"/>
      <c r="AR55" s="21"/>
      <c r="AS55" s="45"/>
      <c r="AT55" s="21"/>
      <c r="AU55" s="21"/>
      <c r="AV55" s="45"/>
      <c r="AW55" s="45"/>
      <c r="AX55" s="45"/>
      <c r="AY55" s="45"/>
      <c r="AZ55" s="45"/>
      <c r="BA55" s="45"/>
      <c r="BB55" s="45"/>
      <c r="BC55" s="21"/>
      <c r="BD55" s="21"/>
      <c r="BE55" s="45"/>
    </row>
    <row r="56" spans="1:29" ht="14.25">
      <c r="A56" s="177"/>
      <c r="B56" s="1" t="s">
        <v>14</v>
      </c>
      <c r="C56" s="146">
        <f>SUM(E56:H56)</f>
        <v>7</v>
      </c>
      <c r="D56" s="147"/>
      <c r="E56" s="147">
        <v>6</v>
      </c>
      <c r="F56" s="147"/>
      <c r="G56" s="147">
        <v>1</v>
      </c>
      <c r="H56" s="147"/>
      <c r="I56" s="147">
        <v>152</v>
      </c>
      <c r="J56" s="147"/>
      <c r="K56" s="147">
        <f>SUM(M56:P56)</f>
        <v>708</v>
      </c>
      <c r="L56" s="147"/>
      <c r="M56" s="147">
        <v>421</v>
      </c>
      <c r="N56" s="147"/>
      <c r="O56" s="147">
        <v>287</v>
      </c>
      <c r="P56" s="147"/>
      <c r="Q56" s="147">
        <f>SUM(S56:AA56)</f>
        <v>262</v>
      </c>
      <c r="R56" s="147"/>
      <c r="S56" s="147">
        <v>124</v>
      </c>
      <c r="T56" s="147"/>
      <c r="U56" s="147">
        <v>131</v>
      </c>
      <c r="V56" s="147"/>
      <c r="W56" s="147">
        <v>4</v>
      </c>
      <c r="X56" s="147"/>
      <c r="Y56" s="147"/>
      <c r="Z56" s="147">
        <v>3</v>
      </c>
      <c r="AA56" s="147"/>
      <c r="AC56" s="30" t="s">
        <v>251</v>
      </c>
    </row>
    <row r="57" spans="1:27" ht="14.25">
      <c r="A57" s="178"/>
      <c r="B57" s="1" t="s">
        <v>15</v>
      </c>
      <c r="C57" s="146" t="s">
        <v>234</v>
      </c>
      <c r="D57" s="147"/>
      <c r="E57" s="194" t="s">
        <v>234</v>
      </c>
      <c r="F57" s="194"/>
      <c r="G57" s="194" t="s">
        <v>234</v>
      </c>
      <c r="H57" s="194"/>
      <c r="I57" s="194" t="s">
        <v>234</v>
      </c>
      <c r="J57" s="194"/>
      <c r="K57" s="147" t="s">
        <v>234</v>
      </c>
      <c r="L57" s="147"/>
      <c r="M57" s="194" t="s">
        <v>234</v>
      </c>
      <c r="N57" s="194"/>
      <c r="O57" s="194" t="s">
        <v>234</v>
      </c>
      <c r="P57" s="194"/>
      <c r="Q57" s="147" t="s">
        <v>234</v>
      </c>
      <c r="R57" s="147"/>
      <c r="S57" s="194" t="s">
        <v>234</v>
      </c>
      <c r="T57" s="194"/>
      <c r="U57" s="194" t="s">
        <v>234</v>
      </c>
      <c r="V57" s="194"/>
      <c r="W57" s="194" t="s">
        <v>234</v>
      </c>
      <c r="X57" s="194"/>
      <c r="Y57" s="194"/>
      <c r="Z57" s="194" t="s">
        <v>234</v>
      </c>
      <c r="AA57" s="194"/>
    </row>
    <row r="58" spans="1:57" ht="14.25">
      <c r="A58" s="30" t="s">
        <v>232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C58" s="167" t="s">
        <v>250</v>
      </c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</row>
    <row r="59" ht="15" thickBot="1"/>
    <row r="60" spans="29:57" ht="14.25">
      <c r="AC60" s="165" t="s">
        <v>77</v>
      </c>
      <c r="AD60" s="163" t="s">
        <v>247</v>
      </c>
      <c r="AE60" s="163"/>
      <c r="AF60" s="163"/>
      <c r="AG60" s="163"/>
      <c r="AH60" s="163"/>
      <c r="AI60" s="163"/>
      <c r="AJ60" s="163" t="s">
        <v>248</v>
      </c>
      <c r="AK60" s="163"/>
      <c r="AL60" s="163"/>
      <c r="AM60" s="163"/>
      <c r="AN60" s="163"/>
      <c r="AO60" s="163"/>
      <c r="AP60" s="163"/>
      <c r="AQ60" s="163"/>
      <c r="AR60" s="163"/>
      <c r="AS60" s="163"/>
      <c r="AT60" s="163" t="s">
        <v>249</v>
      </c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4"/>
    </row>
    <row r="61" spans="29:57" ht="14.25">
      <c r="AC61" s="166"/>
      <c r="AD61" s="161"/>
      <c r="AE61" s="161"/>
      <c r="AF61" s="161"/>
      <c r="AG61" s="161"/>
      <c r="AH61" s="161"/>
      <c r="AI61" s="161"/>
      <c r="AJ61" s="161" t="s">
        <v>246</v>
      </c>
      <c r="AK61" s="161"/>
      <c r="AL61" s="161"/>
      <c r="AM61" s="161"/>
      <c r="AN61" s="161" t="s">
        <v>78</v>
      </c>
      <c r="AO61" s="161"/>
      <c r="AP61" s="161"/>
      <c r="AQ61" s="161"/>
      <c r="AR61" s="161"/>
      <c r="AS61" s="161"/>
      <c r="AT61" s="161" t="s">
        <v>246</v>
      </c>
      <c r="AU61" s="161"/>
      <c r="AV61" s="161"/>
      <c r="AW61" s="161"/>
      <c r="AX61" s="161"/>
      <c r="AY61" s="161"/>
      <c r="AZ61" s="161" t="s">
        <v>78</v>
      </c>
      <c r="BA61" s="161"/>
      <c r="BB61" s="161"/>
      <c r="BC61" s="161"/>
      <c r="BD61" s="161"/>
      <c r="BE61" s="162"/>
    </row>
    <row r="62" spans="1:57" ht="17.25">
      <c r="A62" s="131" t="s">
        <v>244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C62" s="166"/>
      <c r="AD62" s="161" t="s">
        <v>7</v>
      </c>
      <c r="AE62" s="161"/>
      <c r="AF62" s="161" t="s">
        <v>8</v>
      </c>
      <c r="AG62" s="161"/>
      <c r="AH62" s="161"/>
      <c r="AI62" s="4" t="s">
        <v>9</v>
      </c>
      <c r="AJ62" s="4" t="s">
        <v>7</v>
      </c>
      <c r="AK62" s="4" t="s">
        <v>8</v>
      </c>
      <c r="AL62" s="161" t="s">
        <v>9</v>
      </c>
      <c r="AM62" s="161"/>
      <c r="AN62" s="161" t="s">
        <v>7</v>
      </c>
      <c r="AO62" s="161"/>
      <c r="AP62" s="161" t="s">
        <v>8</v>
      </c>
      <c r="AQ62" s="161"/>
      <c r="AR62" s="156" t="s">
        <v>9</v>
      </c>
      <c r="AS62" s="157"/>
      <c r="AT62" s="161" t="s">
        <v>7</v>
      </c>
      <c r="AU62" s="161"/>
      <c r="AV62" s="161" t="s">
        <v>8</v>
      </c>
      <c r="AW62" s="161"/>
      <c r="AX62" s="161" t="s">
        <v>9</v>
      </c>
      <c r="AY62" s="161"/>
      <c r="AZ62" s="161" t="s">
        <v>7</v>
      </c>
      <c r="BA62" s="161"/>
      <c r="BB62" s="161" t="s">
        <v>8</v>
      </c>
      <c r="BC62" s="161"/>
      <c r="BD62" s="161" t="s">
        <v>9</v>
      </c>
      <c r="BE62" s="162"/>
    </row>
    <row r="63" spans="30:57" ht="14.25">
      <c r="AD63" s="158"/>
      <c r="AE63" s="149"/>
      <c r="AF63" s="149"/>
      <c r="AG63" s="149"/>
      <c r="AH63" s="149"/>
      <c r="AI63" s="49"/>
      <c r="AJ63" s="50"/>
      <c r="AK63" s="50"/>
      <c r="AL63" s="149"/>
      <c r="AM63" s="149"/>
      <c r="AN63" s="149"/>
      <c r="AO63" s="149"/>
      <c r="AP63" s="149"/>
      <c r="AQ63" s="149"/>
      <c r="AR63" s="152"/>
      <c r="AS63" s="152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</row>
    <row r="64" spans="1:57" ht="14.25">
      <c r="A64" s="167" t="s">
        <v>237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C64" s="53" t="s">
        <v>2</v>
      </c>
      <c r="AD64" s="159">
        <f>SUM(AF64:AI64)</f>
        <v>102</v>
      </c>
      <c r="AE64" s="160"/>
      <c r="AF64" s="160">
        <f>SUM(AF66:AH71)</f>
        <v>65</v>
      </c>
      <c r="AG64" s="160"/>
      <c r="AH64" s="160"/>
      <c r="AI64" s="54">
        <f>SUM(AI66:AI71)</f>
        <v>37</v>
      </c>
      <c r="AJ64" s="55">
        <f>SUM(AK64:AM64)</f>
        <v>24</v>
      </c>
      <c r="AK64" s="55">
        <f>SUM(AK66:AK71)</f>
        <v>15</v>
      </c>
      <c r="AL64" s="150">
        <f>SUM(AL66:AM71)</f>
        <v>9</v>
      </c>
      <c r="AM64" s="150"/>
      <c r="AN64" s="150">
        <f>SUM(AP64:AS64)</f>
        <v>21</v>
      </c>
      <c r="AO64" s="150"/>
      <c r="AP64" s="150">
        <f>SUM(AP66:AQ71)</f>
        <v>10</v>
      </c>
      <c r="AQ64" s="150"/>
      <c r="AR64" s="150">
        <f>SUM(AR66:AS71)</f>
        <v>11</v>
      </c>
      <c r="AS64" s="150"/>
      <c r="AT64" s="150">
        <f>SUM(AV64:AY64)</f>
        <v>43</v>
      </c>
      <c r="AU64" s="150"/>
      <c r="AV64" s="150">
        <f>SUM(AV66:AW71)</f>
        <v>30</v>
      </c>
      <c r="AW64" s="150"/>
      <c r="AX64" s="150">
        <f>SUM(AX66:AY71)</f>
        <v>13</v>
      </c>
      <c r="AY64" s="150"/>
      <c r="AZ64" s="150">
        <f>SUM(BB64:BE64)</f>
        <v>14</v>
      </c>
      <c r="BA64" s="150"/>
      <c r="BB64" s="150">
        <f>SUM(BB66:BC71)</f>
        <v>10</v>
      </c>
      <c r="BC64" s="150"/>
      <c r="BD64" s="150">
        <f>SUM(BD66:BE71)</f>
        <v>4</v>
      </c>
      <c r="BE64" s="150"/>
    </row>
    <row r="65" spans="29:57" ht="15" thickBot="1">
      <c r="AC65" s="1"/>
      <c r="AD65" s="153"/>
      <c r="AE65" s="154"/>
      <c r="AF65" s="154"/>
      <c r="AG65" s="154"/>
      <c r="AH65" s="154"/>
      <c r="AI65" s="41"/>
      <c r="AJ65" s="39"/>
      <c r="AK65" s="39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</row>
    <row r="66" spans="1:57" ht="14.25">
      <c r="A66" s="183" t="s">
        <v>26</v>
      </c>
      <c r="B66" s="171" t="s">
        <v>235</v>
      </c>
      <c r="C66" s="171">
        <v>0</v>
      </c>
      <c r="D66" s="171">
        <v>1</v>
      </c>
      <c r="E66" s="171">
        <v>2</v>
      </c>
      <c r="F66" s="171">
        <v>3</v>
      </c>
      <c r="G66" s="171">
        <v>4</v>
      </c>
      <c r="H66" s="171">
        <v>5</v>
      </c>
      <c r="I66" s="171">
        <v>6</v>
      </c>
      <c r="J66" s="171">
        <v>7</v>
      </c>
      <c r="K66" s="171">
        <v>8</v>
      </c>
      <c r="L66" s="171">
        <v>9</v>
      </c>
      <c r="M66" s="171">
        <v>10</v>
      </c>
      <c r="N66" s="171">
        <v>11</v>
      </c>
      <c r="O66" s="171">
        <v>12</v>
      </c>
      <c r="P66" s="171">
        <v>13</v>
      </c>
      <c r="Q66" s="171">
        <v>14</v>
      </c>
      <c r="R66" s="171">
        <v>15</v>
      </c>
      <c r="S66" s="171">
        <v>16</v>
      </c>
      <c r="T66" s="171">
        <v>17</v>
      </c>
      <c r="U66" s="171">
        <v>18</v>
      </c>
      <c r="V66" s="181" t="s">
        <v>27</v>
      </c>
      <c r="W66" s="181" t="s">
        <v>28</v>
      </c>
      <c r="X66" s="181" t="s">
        <v>29</v>
      </c>
      <c r="Y66" s="181" t="s">
        <v>30</v>
      </c>
      <c r="Z66" s="132" t="s">
        <v>31</v>
      </c>
      <c r="AA66" s="133"/>
      <c r="AC66" s="1" t="s">
        <v>79</v>
      </c>
      <c r="AD66" s="153" t="s">
        <v>234</v>
      </c>
      <c r="AE66" s="154"/>
      <c r="AF66" s="154" t="s">
        <v>234</v>
      </c>
      <c r="AG66" s="154"/>
      <c r="AH66" s="154"/>
      <c r="AI66" s="41" t="s">
        <v>234</v>
      </c>
      <c r="AJ66" s="39" t="s">
        <v>234</v>
      </c>
      <c r="AK66" s="39" t="s">
        <v>234</v>
      </c>
      <c r="AL66" s="148" t="s">
        <v>234</v>
      </c>
      <c r="AM66" s="148"/>
      <c r="AN66" s="148" t="s">
        <v>234</v>
      </c>
      <c r="AO66" s="148"/>
      <c r="AP66" s="148" t="s">
        <v>234</v>
      </c>
      <c r="AQ66" s="148"/>
      <c r="AR66" s="148" t="s">
        <v>234</v>
      </c>
      <c r="AS66" s="148"/>
      <c r="AT66" s="148" t="s">
        <v>234</v>
      </c>
      <c r="AU66" s="148"/>
      <c r="AV66" s="148" t="s">
        <v>234</v>
      </c>
      <c r="AW66" s="148"/>
      <c r="AX66" s="148" t="s">
        <v>234</v>
      </c>
      <c r="AY66" s="148"/>
      <c r="AZ66" s="148" t="s">
        <v>234</v>
      </c>
      <c r="BA66" s="148"/>
      <c r="BB66" s="148" t="s">
        <v>234</v>
      </c>
      <c r="BC66" s="148"/>
      <c r="BD66" s="148" t="s">
        <v>234</v>
      </c>
      <c r="BE66" s="148"/>
    </row>
    <row r="67" spans="1:57" ht="28.5" customHeight="1">
      <c r="A67" s="184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82"/>
      <c r="W67" s="182"/>
      <c r="X67" s="182"/>
      <c r="Y67" s="182"/>
      <c r="Z67" s="136"/>
      <c r="AA67" s="137"/>
      <c r="AC67" s="1" t="s">
        <v>80</v>
      </c>
      <c r="AD67" s="153" t="s">
        <v>234</v>
      </c>
      <c r="AE67" s="154"/>
      <c r="AF67" s="154" t="s">
        <v>234</v>
      </c>
      <c r="AG67" s="154"/>
      <c r="AH67" s="154"/>
      <c r="AI67" s="41" t="s">
        <v>234</v>
      </c>
      <c r="AJ67" s="39" t="s">
        <v>234</v>
      </c>
      <c r="AK67" s="39" t="s">
        <v>234</v>
      </c>
      <c r="AL67" s="148" t="s">
        <v>234</v>
      </c>
      <c r="AM67" s="148"/>
      <c r="AN67" s="148" t="s">
        <v>234</v>
      </c>
      <c r="AO67" s="148"/>
      <c r="AP67" s="148" t="s">
        <v>234</v>
      </c>
      <c r="AQ67" s="148"/>
      <c r="AR67" s="148" t="s">
        <v>234</v>
      </c>
      <c r="AS67" s="148"/>
      <c r="AT67" s="148" t="s">
        <v>234</v>
      </c>
      <c r="AU67" s="148"/>
      <c r="AV67" s="148" t="s">
        <v>234</v>
      </c>
      <c r="AW67" s="148"/>
      <c r="AX67" s="148" t="s">
        <v>234</v>
      </c>
      <c r="AY67" s="148"/>
      <c r="AZ67" s="148" t="s">
        <v>234</v>
      </c>
      <c r="BA67" s="148"/>
      <c r="BB67" s="148" t="s">
        <v>234</v>
      </c>
      <c r="BC67" s="148"/>
      <c r="BD67" s="148" t="s">
        <v>234</v>
      </c>
      <c r="BE67" s="148"/>
    </row>
    <row r="68" spans="1:57" ht="14.25">
      <c r="A68" s="42" t="s">
        <v>228</v>
      </c>
      <c r="B68" s="39">
        <f>SUM(C68:AA68)</f>
        <v>334</v>
      </c>
      <c r="C68" s="39">
        <v>13</v>
      </c>
      <c r="D68" s="39">
        <v>7</v>
      </c>
      <c r="E68" s="39">
        <v>10</v>
      </c>
      <c r="F68" s="39">
        <v>44</v>
      </c>
      <c r="G68" s="39">
        <v>10</v>
      </c>
      <c r="H68" s="39">
        <v>6</v>
      </c>
      <c r="I68" s="39">
        <v>93</v>
      </c>
      <c r="J68" s="39">
        <v>16</v>
      </c>
      <c r="K68" s="39">
        <v>6</v>
      </c>
      <c r="L68" s="39">
        <v>4</v>
      </c>
      <c r="M68" s="39">
        <v>3</v>
      </c>
      <c r="N68" s="39">
        <v>12</v>
      </c>
      <c r="O68" s="39">
        <v>21</v>
      </c>
      <c r="P68" s="39">
        <v>13</v>
      </c>
      <c r="Q68" s="39">
        <v>3</v>
      </c>
      <c r="R68" s="39">
        <v>5</v>
      </c>
      <c r="S68" s="39">
        <v>5</v>
      </c>
      <c r="T68" s="39">
        <v>6</v>
      </c>
      <c r="U68" s="39">
        <v>5</v>
      </c>
      <c r="V68" s="39">
        <v>28</v>
      </c>
      <c r="W68" s="39">
        <v>12</v>
      </c>
      <c r="X68" s="39">
        <v>6</v>
      </c>
      <c r="Y68" s="39">
        <v>4</v>
      </c>
      <c r="Z68" s="138">
        <v>2</v>
      </c>
      <c r="AA68" s="138"/>
      <c r="AC68" s="56" t="s">
        <v>252</v>
      </c>
      <c r="AD68" s="153">
        <f>SUM(AF68:AI68)</f>
        <v>50</v>
      </c>
      <c r="AE68" s="154"/>
      <c r="AF68" s="154">
        <f>SUM(AK68,AP68,AV68,BB68)</f>
        <v>31</v>
      </c>
      <c r="AG68" s="154"/>
      <c r="AH68" s="154"/>
      <c r="AI68" s="41">
        <f>SUM(AL68,AR68,AX68,BD68)</f>
        <v>19</v>
      </c>
      <c r="AJ68" s="39">
        <f>SUM(AK68:AM68)</f>
        <v>21</v>
      </c>
      <c r="AK68" s="39">
        <v>13</v>
      </c>
      <c r="AL68" s="148">
        <v>8</v>
      </c>
      <c r="AM68" s="148"/>
      <c r="AN68" s="148">
        <f>SUM(AP68:AS68)</f>
        <v>11</v>
      </c>
      <c r="AO68" s="148"/>
      <c r="AP68" s="148">
        <v>7</v>
      </c>
      <c r="AQ68" s="148"/>
      <c r="AR68" s="148">
        <v>4</v>
      </c>
      <c r="AS68" s="148"/>
      <c r="AT68" s="148">
        <f>SUM(AV68:AY68)</f>
        <v>9</v>
      </c>
      <c r="AU68" s="148"/>
      <c r="AV68" s="148">
        <v>4</v>
      </c>
      <c r="AW68" s="148"/>
      <c r="AX68" s="148">
        <v>5</v>
      </c>
      <c r="AY68" s="148"/>
      <c r="AZ68" s="148">
        <f>SUM(BB68:BE68)</f>
        <v>9</v>
      </c>
      <c r="BA68" s="148"/>
      <c r="BB68" s="148">
        <v>7</v>
      </c>
      <c r="BC68" s="148"/>
      <c r="BD68" s="148">
        <v>2</v>
      </c>
      <c r="BE68" s="148"/>
    </row>
    <row r="69" spans="1:57" ht="14.25">
      <c r="A69" s="43" t="s">
        <v>229</v>
      </c>
      <c r="B69" s="39">
        <f>SUM(C69:AA69)</f>
        <v>113</v>
      </c>
      <c r="C69" s="39" t="s">
        <v>234</v>
      </c>
      <c r="D69" s="39">
        <v>1</v>
      </c>
      <c r="E69" s="39">
        <v>4</v>
      </c>
      <c r="F69" s="39">
        <v>28</v>
      </c>
      <c r="G69" s="39">
        <v>5</v>
      </c>
      <c r="H69" s="39">
        <v>2</v>
      </c>
      <c r="I69" s="39">
        <v>9</v>
      </c>
      <c r="J69" s="39">
        <v>4</v>
      </c>
      <c r="K69" s="39">
        <v>6</v>
      </c>
      <c r="L69" s="39">
        <v>4</v>
      </c>
      <c r="M69" s="39">
        <v>2</v>
      </c>
      <c r="N69" s="39">
        <v>2</v>
      </c>
      <c r="O69" s="39">
        <v>7</v>
      </c>
      <c r="P69" s="39">
        <v>3</v>
      </c>
      <c r="Q69" s="39">
        <v>4</v>
      </c>
      <c r="R69" s="39">
        <v>6</v>
      </c>
      <c r="S69" s="39">
        <v>1</v>
      </c>
      <c r="T69" s="39">
        <v>1</v>
      </c>
      <c r="U69" s="39" t="s">
        <v>234</v>
      </c>
      <c r="V69" s="39">
        <v>13</v>
      </c>
      <c r="W69" s="39">
        <v>7</v>
      </c>
      <c r="X69" s="39">
        <v>2</v>
      </c>
      <c r="Y69" s="39">
        <v>1</v>
      </c>
      <c r="Z69" s="139">
        <v>1</v>
      </c>
      <c r="AA69" s="139"/>
      <c r="AC69" s="1" t="s">
        <v>81</v>
      </c>
      <c r="AD69" s="153">
        <f>SUM(AF69:AI69)</f>
        <v>12</v>
      </c>
      <c r="AE69" s="154"/>
      <c r="AF69" s="154">
        <f>SUM(AK69,AP69,AV69,BB69)</f>
        <v>9</v>
      </c>
      <c r="AG69" s="154"/>
      <c r="AH69" s="154"/>
      <c r="AI69" s="41">
        <f>SUM(AL69,AR69,AX69,BD69)</f>
        <v>3</v>
      </c>
      <c r="AJ69" s="39" t="s">
        <v>234</v>
      </c>
      <c r="AK69" s="39" t="s">
        <v>234</v>
      </c>
      <c r="AL69" s="148" t="s">
        <v>234</v>
      </c>
      <c r="AM69" s="148"/>
      <c r="AN69" s="148" t="s">
        <v>234</v>
      </c>
      <c r="AO69" s="148"/>
      <c r="AP69" s="148" t="s">
        <v>234</v>
      </c>
      <c r="AQ69" s="148"/>
      <c r="AR69" s="148" t="s">
        <v>234</v>
      </c>
      <c r="AS69" s="148"/>
      <c r="AT69" s="148">
        <f>SUM(AV69:AY69)</f>
        <v>11</v>
      </c>
      <c r="AU69" s="148"/>
      <c r="AV69" s="148">
        <v>8</v>
      </c>
      <c r="AW69" s="148"/>
      <c r="AX69" s="148">
        <v>3</v>
      </c>
      <c r="AY69" s="148"/>
      <c r="AZ69" s="148">
        <f>SUM(BB69:BE69)</f>
        <v>1</v>
      </c>
      <c r="BA69" s="148"/>
      <c r="BB69" s="148">
        <v>1</v>
      </c>
      <c r="BC69" s="148"/>
      <c r="BD69" s="148" t="s">
        <v>234</v>
      </c>
      <c r="BE69" s="148"/>
    </row>
    <row r="70" spans="1:57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C70" s="1" t="s">
        <v>82</v>
      </c>
      <c r="AD70" s="153">
        <f>SUM(AF70:AI70)</f>
        <v>34</v>
      </c>
      <c r="AE70" s="154"/>
      <c r="AF70" s="154">
        <f>SUM(AK70,AP70,AV70,BB70)</f>
        <v>21</v>
      </c>
      <c r="AG70" s="154"/>
      <c r="AH70" s="154"/>
      <c r="AI70" s="41">
        <f>SUM(AL70,AR70,AX70,BD70)</f>
        <v>13</v>
      </c>
      <c r="AJ70" s="39">
        <f>SUM(AK70:AM70)</f>
        <v>1</v>
      </c>
      <c r="AK70" s="39">
        <v>1</v>
      </c>
      <c r="AL70" s="148" t="s">
        <v>234</v>
      </c>
      <c r="AM70" s="148"/>
      <c r="AN70" s="148">
        <f>SUM(AP70:AS70)</f>
        <v>10</v>
      </c>
      <c r="AO70" s="148"/>
      <c r="AP70" s="148">
        <v>3</v>
      </c>
      <c r="AQ70" s="148"/>
      <c r="AR70" s="148">
        <v>7</v>
      </c>
      <c r="AS70" s="148"/>
      <c r="AT70" s="148">
        <f>SUM(AV70:AY70)</f>
        <v>20</v>
      </c>
      <c r="AU70" s="148"/>
      <c r="AV70" s="148">
        <v>15</v>
      </c>
      <c r="AW70" s="148"/>
      <c r="AX70" s="148">
        <v>5</v>
      </c>
      <c r="AY70" s="148"/>
      <c r="AZ70" s="148">
        <f>SUM(BB70:BE70)</f>
        <v>3</v>
      </c>
      <c r="BA70" s="148"/>
      <c r="BB70" s="148">
        <v>2</v>
      </c>
      <c r="BC70" s="148"/>
      <c r="BD70" s="148">
        <v>1</v>
      </c>
      <c r="BE70" s="148"/>
    </row>
    <row r="71" spans="1:57" ht="14.25">
      <c r="A71" s="167" t="s">
        <v>236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C71" s="1" t="s">
        <v>83</v>
      </c>
      <c r="AD71" s="153">
        <f>SUM(AF71:AI71)</f>
        <v>6</v>
      </c>
      <c r="AE71" s="154"/>
      <c r="AF71" s="154">
        <f>SUM(AK71,AP71,AV71,BB71)</f>
        <v>4</v>
      </c>
      <c r="AG71" s="154"/>
      <c r="AH71" s="154"/>
      <c r="AI71" s="41">
        <f>SUM(AL71,AR71,AX71,BD71)</f>
        <v>2</v>
      </c>
      <c r="AJ71" s="39">
        <f>SUM(AK71:AM71)</f>
        <v>2</v>
      </c>
      <c r="AK71" s="39">
        <v>1</v>
      </c>
      <c r="AL71" s="148">
        <v>1</v>
      </c>
      <c r="AM71" s="148"/>
      <c r="AN71" s="148" t="s">
        <v>234</v>
      </c>
      <c r="AO71" s="148"/>
      <c r="AP71" s="148" t="s">
        <v>234</v>
      </c>
      <c r="AQ71" s="148"/>
      <c r="AR71" s="148" t="s">
        <v>234</v>
      </c>
      <c r="AS71" s="148"/>
      <c r="AT71" s="148">
        <f>SUM(AV71:AY71)</f>
        <v>3</v>
      </c>
      <c r="AU71" s="148"/>
      <c r="AV71" s="148">
        <v>3</v>
      </c>
      <c r="AW71" s="148"/>
      <c r="AX71" s="148" t="s">
        <v>234</v>
      </c>
      <c r="AY71" s="148"/>
      <c r="AZ71" s="148">
        <f>SUM(BB71:BE71)</f>
        <v>1</v>
      </c>
      <c r="BA71" s="148"/>
      <c r="BB71" s="148" t="s">
        <v>234</v>
      </c>
      <c r="BC71" s="148"/>
      <c r="BD71" s="148">
        <v>1</v>
      </c>
      <c r="BE71" s="148"/>
    </row>
    <row r="72" spans="29:58" ht="15" thickBot="1">
      <c r="AC72" s="47"/>
      <c r="AD72" s="155"/>
      <c r="AE72" s="151"/>
      <c r="AF72" s="151"/>
      <c r="AG72" s="151"/>
      <c r="AH72" s="151"/>
      <c r="AI72" s="45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46"/>
    </row>
    <row r="73" spans="1:58" ht="28.5" customHeight="1">
      <c r="A73" s="183" t="s">
        <v>26</v>
      </c>
      <c r="B73" s="171" t="s">
        <v>235</v>
      </c>
      <c r="C73" s="171">
        <v>0</v>
      </c>
      <c r="D73" s="181" t="s">
        <v>32</v>
      </c>
      <c r="E73" s="181" t="s">
        <v>33</v>
      </c>
      <c r="F73" s="181" t="s">
        <v>34</v>
      </c>
      <c r="G73" s="181" t="s">
        <v>35</v>
      </c>
      <c r="H73" s="181" t="s">
        <v>36</v>
      </c>
      <c r="I73" s="181" t="s">
        <v>37</v>
      </c>
      <c r="J73" s="181" t="s">
        <v>38</v>
      </c>
      <c r="K73" s="181" t="s">
        <v>39</v>
      </c>
      <c r="L73" s="181" t="s">
        <v>40</v>
      </c>
      <c r="M73" s="181" t="s">
        <v>41</v>
      </c>
      <c r="N73" s="181" t="s">
        <v>42</v>
      </c>
      <c r="O73" s="181" t="s">
        <v>43</v>
      </c>
      <c r="P73" s="181" t="s">
        <v>44</v>
      </c>
      <c r="Q73" s="181" t="s">
        <v>45</v>
      </c>
      <c r="R73" s="181" t="s">
        <v>189</v>
      </c>
      <c r="S73" s="181" t="s">
        <v>48</v>
      </c>
      <c r="T73" s="181" t="s">
        <v>49</v>
      </c>
      <c r="U73" s="181"/>
      <c r="V73" s="181" t="s">
        <v>47</v>
      </c>
      <c r="W73" s="181"/>
      <c r="X73" s="181" t="s">
        <v>46</v>
      </c>
      <c r="Y73" s="181"/>
      <c r="Z73" s="132" t="s">
        <v>267</v>
      </c>
      <c r="AA73" s="133"/>
      <c r="AC73" s="30" t="s">
        <v>218</v>
      </c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6"/>
    </row>
    <row r="74" spans="1:27" ht="14.25">
      <c r="A74" s="193"/>
      <c r="B74" s="190"/>
      <c r="C74" s="190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34"/>
      <c r="AA74" s="135"/>
    </row>
    <row r="75" spans="1:27" ht="14.25">
      <c r="A75" s="184"/>
      <c r="B75" s="172"/>
      <c r="C75" s="17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36"/>
      <c r="AA75" s="137"/>
    </row>
    <row r="76" spans="1:27" ht="14.25">
      <c r="A76" s="42" t="s">
        <v>228</v>
      </c>
      <c r="B76" s="30">
        <f>SUM(C76:AA76)</f>
        <v>334</v>
      </c>
      <c r="C76" s="30">
        <v>13</v>
      </c>
      <c r="D76" s="30">
        <v>67</v>
      </c>
      <c r="E76" s="30">
        <v>40</v>
      </c>
      <c r="F76" s="30">
        <v>39</v>
      </c>
      <c r="G76" s="30">
        <v>23</v>
      </c>
      <c r="H76" s="30">
        <v>22</v>
      </c>
      <c r="I76" s="30">
        <v>14</v>
      </c>
      <c r="J76" s="30">
        <v>27</v>
      </c>
      <c r="K76" s="30">
        <v>15</v>
      </c>
      <c r="L76" s="30">
        <v>13</v>
      </c>
      <c r="M76" s="30">
        <v>14</v>
      </c>
      <c r="N76" s="30">
        <v>6</v>
      </c>
      <c r="O76" s="30">
        <v>13</v>
      </c>
      <c r="P76" s="30">
        <v>8</v>
      </c>
      <c r="Q76" s="30">
        <v>4</v>
      </c>
      <c r="R76" s="30">
        <v>4</v>
      </c>
      <c r="S76" s="30">
        <v>2</v>
      </c>
      <c r="T76" s="138">
        <v>2</v>
      </c>
      <c r="U76" s="138"/>
      <c r="V76" s="138">
        <v>1</v>
      </c>
      <c r="W76" s="138"/>
      <c r="X76" s="138">
        <v>7</v>
      </c>
      <c r="Y76" s="138"/>
      <c r="Z76" s="138" t="s">
        <v>234</v>
      </c>
      <c r="AA76" s="138"/>
    </row>
    <row r="77" spans="1:27" ht="14.25">
      <c r="A77" s="43" t="s">
        <v>229</v>
      </c>
      <c r="B77" s="45">
        <f>SUM(C77:AA77)</f>
        <v>113</v>
      </c>
      <c r="C77" s="40" t="s">
        <v>234</v>
      </c>
      <c r="D77" s="45">
        <v>17</v>
      </c>
      <c r="E77" s="45">
        <v>12</v>
      </c>
      <c r="F77" s="45">
        <v>11</v>
      </c>
      <c r="G77" s="45">
        <v>8</v>
      </c>
      <c r="H77" s="45">
        <v>5</v>
      </c>
      <c r="I77" s="45">
        <v>6</v>
      </c>
      <c r="J77" s="45">
        <v>10</v>
      </c>
      <c r="K77" s="45">
        <v>6</v>
      </c>
      <c r="L77" s="45">
        <v>11</v>
      </c>
      <c r="M77" s="45">
        <v>4</v>
      </c>
      <c r="N77" s="45">
        <v>2</v>
      </c>
      <c r="O77" s="45">
        <v>4</v>
      </c>
      <c r="P77" s="45">
        <v>7</v>
      </c>
      <c r="Q77" s="45">
        <v>2</v>
      </c>
      <c r="R77" s="45">
        <v>2</v>
      </c>
      <c r="S77" s="45">
        <v>2</v>
      </c>
      <c r="T77" s="139">
        <v>1</v>
      </c>
      <c r="U77" s="139"/>
      <c r="V77" s="139">
        <v>1</v>
      </c>
      <c r="W77" s="139"/>
      <c r="X77" s="139">
        <v>2</v>
      </c>
      <c r="Y77" s="139"/>
      <c r="Z77" s="139" t="s">
        <v>234</v>
      </c>
      <c r="AA77" s="139"/>
    </row>
    <row r="78" ht="14.25">
      <c r="A78" s="30" t="s">
        <v>233</v>
      </c>
    </row>
    <row r="79" ht="14.25">
      <c r="A79" s="30" t="s">
        <v>232</v>
      </c>
    </row>
  </sheetData>
  <sheetProtection/>
  <mergeCells count="1148">
    <mergeCell ref="AL19:AM19"/>
    <mergeCell ref="AN19:AO19"/>
    <mergeCell ref="AP19:AQ19"/>
    <mergeCell ref="AR19:AS19"/>
    <mergeCell ref="AZ18:BA18"/>
    <mergeCell ref="AX19:AY19"/>
    <mergeCell ref="AZ19:BA19"/>
    <mergeCell ref="AT18:AU18"/>
    <mergeCell ref="AV18:AW18"/>
    <mergeCell ref="AT19:AU19"/>
    <mergeCell ref="BB17:BC17"/>
    <mergeCell ref="BD17:BE17"/>
    <mergeCell ref="AX18:AY18"/>
    <mergeCell ref="R73:R75"/>
    <mergeCell ref="BB19:BC19"/>
    <mergeCell ref="BD19:BE19"/>
    <mergeCell ref="BB18:BC18"/>
    <mergeCell ref="BD18:BE18"/>
    <mergeCell ref="AP18:AQ18"/>
    <mergeCell ref="AR18:AS18"/>
    <mergeCell ref="AV19:AW19"/>
    <mergeCell ref="BD16:BE16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D15:BE15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4:BE14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3:BE13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2:BE12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1:BE11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20:BE20"/>
    <mergeCell ref="BB10:BC10"/>
    <mergeCell ref="BD10:BE10"/>
    <mergeCell ref="AL11:AM11"/>
    <mergeCell ref="AN11:AO11"/>
    <mergeCell ref="AP11:AQ11"/>
    <mergeCell ref="AR11:AS11"/>
    <mergeCell ref="AT11:AU11"/>
    <mergeCell ref="AV11:AW11"/>
    <mergeCell ref="AX11:AY11"/>
    <mergeCell ref="AZ10:BA10"/>
    <mergeCell ref="AL20:AM20"/>
    <mergeCell ref="AN20:AO20"/>
    <mergeCell ref="AP20:AQ20"/>
    <mergeCell ref="AR20:AS20"/>
    <mergeCell ref="BB20:BC20"/>
    <mergeCell ref="AZ11:BA11"/>
    <mergeCell ref="BB11:BC11"/>
    <mergeCell ref="AL18:AM18"/>
    <mergeCell ref="AN18:AO18"/>
    <mergeCell ref="AR10:AS10"/>
    <mergeCell ref="BB9:BC9"/>
    <mergeCell ref="BD9:BE9"/>
    <mergeCell ref="AT20:AU20"/>
    <mergeCell ref="AV20:AW20"/>
    <mergeCell ref="AX20:AY20"/>
    <mergeCell ref="AZ20:BA20"/>
    <mergeCell ref="AT10:AU10"/>
    <mergeCell ref="AV10:AW10"/>
    <mergeCell ref="AX10:AY10"/>
    <mergeCell ref="AZ6:BE7"/>
    <mergeCell ref="AC11:AD11"/>
    <mergeCell ref="AC12:AD12"/>
    <mergeCell ref="AC10:AD10"/>
    <mergeCell ref="AG10:AH10"/>
    <mergeCell ref="AE11:AF11"/>
    <mergeCell ref="AZ9:BA9"/>
    <mergeCell ref="AL10:AM10"/>
    <mergeCell ref="AN10:AO10"/>
    <mergeCell ref="AP10:AQ10"/>
    <mergeCell ref="W56:Y56"/>
    <mergeCell ref="AC4:BE4"/>
    <mergeCell ref="AC6:AD8"/>
    <mergeCell ref="AE6:AF8"/>
    <mergeCell ref="AG6:AH8"/>
    <mergeCell ref="AI7:AK7"/>
    <mergeCell ref="AL8:AM8"/>
    <mergeCell ref="AN8:AO8"/>
    <mergeCell ref="AL7:AO7"/>
    <mergeCell ref="AP8:AQ8"/>
    <mergeCell ref="S57:T57"/>
    <mergeCell ref="U57:V57"/>
    <mergeCell ref="W57:Y57"/>
    <mergeCell ref="Z57:AA57"/>
    <mergeCell ref="O57:P57"/>
    <mergeCell ref="M56:N56"/>
    <mergeCell ref="O56:P56"/>
    <mergeCell ref="Q57:R57"/>
    <mergeCell ref="Z56:AA56"/>
    <mergeCell ref="U56:V56"/>
    <mergeCell ref="AC13:AD13"/>
    <mergeCell ref="AC14:AD14"/>
    <mergeCell ref="AC15:AD15"/>
    <mergeCell ref="AC16:AD16"/>
    <mergeCell ref="AC17:AD17"/>
    <mergeCell ref="AC18:AD18"/>
    <mergeCell ref="E56:F56"/>
    <mergeCell ref="G56:H56"/>
    <mergeCell ref="I56:J56"/>
    <mergeCell ref="K56:L56"/>
    <mergeCell ref="K57:L57"/>
    <mergeCell ref="M57:N57"/>
    <mergeCell ref="Q56:R56"/>
    <mergeCell ref="S56:T56"/>
    <mergeCell ref="M55:N55"/>
    <mergeCell ref="O55:P55"/>
    <mergeCell ref="Z55:AA55"/>
    <mergeCell ref="C57:D57"/>
    <mergeCell ref="E57:F57"/>
    <mergeCell ref="G57:H57"/>
    <mergeCell ref="I57:J57"/>
    <mergeCell ref="C56:D56"/>
    <mergeCell ref="M54:N54"/>
    <mergeCell ref="O54:P54"/>
    <mergeCell ref="Q54:R54"/>
    <mergeCell ref="S54:T54"/>
    <mergeCell ref="Q55:R55"/>
    <mergeCell ref="S55:T55"/>
    <mergeCell ref="Z54:AA54"/>
    <mergeCell ref="C55:D55"/>
    <mergeCell ref="E55:F55"/>
    <mergeCell ref="G55:H55"/>
    <mergeCell ref="I55:J55"/>
    <mergeCell ref="K55:L55"/>
    <mergeCell ref="U55:V55"/>
    <mergeCell ref="W55:Y55"/>
    <mergeCell ref="U54:V54"/>
    <mergeCell ref="W54:Y54"/>
    <mergeCell ref="U53:V53"/>
    <mergeCell ref="W53:Y53"/>
    <mergeCell ref="U52:V52"/>
    <mergeCell ref="W52:Y52"/>
    <mergeCell ref="Z53:AA53"/>
    <mergeCell ref="C54:D54"/>
    <mergeCell ref="E54:F54"/>
    <mergeCell ref="G54:H54"/>
    <mergeCell ref="I54:J54"/>
    <mergeCell ref="K54:L54"/>
    <mergeCell ref="Z52:AA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Z51:AA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1:V51"/>
    <mergeCell ref="W51:Y51"/>
    <mergeCell ref="U50:V50"/>
    <mergeCell ref="W50:Y50"/>
    <mergeCell ref="Q50:R50"/>
    <mergeCell ref="S50:T50"/>
    <mergeCell ref="Z50:AA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48:V48"/>
    <mergeCell ref="W48:Y48"/>
    <mergeCell ref="Z49:AA49"/>
    <mergeCell ref="C50:D50"/>
    <mergeCell ref="E50:F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Y49"/>
    <mergeCell ref="M48:N48"/>
    <mergeCell ref="O48:P48"/>
    <mergeCell ref="Q48:R48"/>
    <mergeCell ref="S48:T48"/>
    <mergeCell ref="Z48:AA48"/>
    <mergeCell ref="C49:D49"/>
    <mergeCell ref="E49:F49"/>
    <mergeCell ref="G49:H49"/>
    <mergeCell ref="I49:J49"/>
    <mergeCell ref="K49:L49"/>
    <mergeCell ref="U47:V47"/>
    <mergeCell ref="W47:Y47"/>
    <mergeCell ref="U46:V46"/>
    <mergeCell ref="W46:Y46"/>
    <mergeCell ref="Z47:AA47"/>
    <mergeCell ref="C48:D48"/>
    <mergeCell ref="E48:F48"/>
    <mergeCell ref="G48:H48"/>
    <mergeCell ref="I48:J48"/>
    <mergeCell ref="K48:L48"/>
    <mergeCell ref="Z46:AA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Z45:AA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5:V45"/>
    <mergeCell ref="W45:Y45"/>
    <mergeCell ref="U44:V44"/>
    <mergeCell ref="W44:Y44"/>
    <mergeCell ref="Q44:R44"/>
    <mergeCell ref="S44:T44"/>
    <mergeCell ref="Z44:AA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2:V42"/>
    <mergeCell ref="W42:Y42"/>
    <mergeCell ref="Z43:AA43"/>
    <mergeCell ref="C44:D44"/>
    <mergeCell ref="E44:F44"/>
    <mergeCell ref="G44:H44"/>
    <mergeCell ref="I44:J44"/>
    <mergeCell ref="K44:L44"/>
    <mergeCell ref="M44:N44"/>
    <mergeCell ref="O44:P44"/>
    <mergeCell ref="M43:N43"/>
    <mergeCell ref="O43:P43"/>
    <mergeCell ref="Q43:R43"/>
    <mergeCell ref="S43:T43"/>
    <mergeCell ref="U43:V43"/>
    <mergeCell ref="W43:Y43"/>
    <mergeCell ref="M42:N42"/>
    <mergeCell ref="O42:P42"/>
    <mergeCell ref="Q42:R42"/>
    <mergeCell ref="S42:T42"/>
    <mergeCell ref="Z42:AA42"/>
    <mergeCell ref="C43:D43"/>
    <mergeCell ref="E43:F43"/>
    <mergeCell ref="G43:H43"/>
    <mergeCell ref="I43:J43"/>
    <mergeCell ref="K43:L43"/>
    <mergeCell ref="U41:V41"/>
    <mergeCell ref="W41:Y41"/>
    <mergeCell ref="U40:V40"/>
    <mergeCell ref="W40:Y40"/>
    <mergeCell ref="Z41:AA41"/>
    <mergeCell ref="C42:D42"/>
    <mergeCell ref="E42:F42"/>
    <mergeCell ref="G42:H42"/>
    <mergeCell ref="I42:J42"/>
    <mergeCell ref="K42:L42"/>
    <mergeCell ref="Z40:AA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Z39:AA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39:V39"/>
    <mergeCell ref="W39:Y39"/>
    <mergeCell ref="U38:V38"/>
    <mergeCell ref="W38:Y38"/>
    <mergeCell ref="Q38:R38"/>
    <mergeCell ref="S38:T38"/>
    <mergeCell ref="Z38:AA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7:V37"/>
    <mergeCell ref="W37:Y37"/>
    <mergeCell ref="U36:V36"/>
    <mergeCell ref="W36:Y36"/>
    <mergeCell ref="Z37:AA37"/>
    <mergeCell ref="C38:D38"/>
    <mergeCell ref="E38:F38"/>
    <mergeCell ref="G38:H38"/>
    <mergeCell ref="I38:J38"/>
    <mergeCell ref="K38:L38"/>
    <mergeCell ref="Z36:AA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Z35:AA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S35:T35"/>
    <mergeCell ref="U35:V35"/>
    <mergeCell ref="W35:Y35"/>
    <mergeCell ref="U34:V34"/>
    <mergeCell ref="W34:Y34"/>
    <mergeCell ref="O34:P34"/>
    <mergeCell ref="Q34:R34"/>
    <mergeCell ref="S34:T34"/>
    <mergeCell ref="Z34:AA34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S33:T33"/>
    <mergeCell ref="U33:V33"/>
    <mergeCell ref="W33:Y33"/>
    <mergeCell ref="U32:V32"/>
    <mergeCell ref="W32:Y32"/>
    <mergeCell ref="Z33:AA33"/>
    <mergeCell ref="M32:N32"/>
    <mergeCell ref="O32:P32"/>
    <mergeCell ref="Q32:R32"/>
    <mergeCell ref="S32:T32"/>
    <mergeCell ref="Z32:AA32"/>
    <mergeCell ref="M33:N33"/>
    <mergeCell ref="C33:D33"/>
    <mergeCell ref="E33:F33"/>
    <mergeCell ref="G33:H33"/>
    <mergeCell ref="I33:J33"/>
    <mergeCell ref="K33:L33"/>
    <mergeCell ref="U31:V31"/>
    <mergeCell ref="C31:D31"/>
    <mergeCell ref="E31:F31"/>
    <mergeCell ref="G31:H31"/>
    <mergeCell ref="I31:J31"/>
    <mergeCell ref="W31:Y31"/>
    <mergeCell ref="U30:V30"/>
    <mergeCell ref="W30:Y30"/>
    <mergeCell ref="Z31:AA31"/>
    <mergeCell ref="C32:D32"/>
    <mergeCell ref="E32:F32"/>
    <mergeCell ref="G32:H32"/>
    <mergeCell ref="I32:J32"/>
    <mergeCell ref="K32:L32"/>
    <mergeCell ref="Z30:AA30"/>
    <mergeCell ref="K31:L31"/>
    <mergeCell ref="M31:N31"/>
    <mergeCell ref="O31:P31"/>
    <mergeCell ref="Q31:R31"/>
    <mergeCell ref="S31:T31"/>
    <mergeCell ref="Z29:AA29"/>
    <mergeCell ref="O30:P30"/>
    <mergeCell ref="Q30:R30"/>
    <mergeCell ref="S30:T30"/>
    <mergeCell ref="U29:V29"/>
    <mergeCell ref="Z28:AA28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6:V26"/>
    <mergeCell ref="W26:Y26"/>
    <mergeCell ref="Z27:AA27"/>
    <mergeCell ref="O28:P28"/>
    <mergeCell ref="W29:Y29"/>
    <mergeCell ref="U28:V28"/>
    <mergeCell ref="W28:Y28"/>
    <mergeCell ref="Q28:R28"/>
    <mergeCell ref="S28:T28"/>
    <mergeCell ref="C28:D28"/>
    <mergeCell ref="E28:F28"/>
    <mergeCell ref="G28:H28"/>
    <mergeCell ref="I28:J28"/>
    <mergeCell ref="K28:L28"/>
    <mergeCell ref="M28:N28"/>
    <mergeCell ref="M27:N27"/>
    <mergeCell ref="O27:P27"/>
    <mergeCell ref="Q27:R27"/>
    <mergeCell ref="S27:T27"/>
    <mergeCell ref="U27:V27"/>
    <mergeCell ref="W27:Y27"/>
    <mergeCell ref="M26:N26"/>
    <mergeCell ref="O26:P26"/>
    <mergeCell ref="Q26:R26"/>
    <mergeCell ref="S26:T26"/>
    <mergeCell ref="Z26:AA26"/>
    <mergeCell ref="C27:D27"/>
    <mergeCell ref="E27:F27"/>
    <mergeCell ref="G27:H27"/>
    <mergeCell ref="I27:J27"/>
    <mergeCell ref="K27:L27"/>
    <mergeCell ref="U25:V25"/>
    <mergeCell ref="W25:Y25"/>
    <mergeCell ref="U24:V24"/>
    <mergeCell ref="W24:Y24"/>
    <mergeCell ref="Z25:AA25"/>
    <mergeCell ref="C26:D26"/>
    <mergeCell ref="E26:F26"/>
    <mergeCell ref="G26:H26"/>
    <mergeCell ref="I26:J26"/>
    <mergeCell ref="K26:L26"/>
    <mergeCell ref="Z24:AA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Z23:AA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3:V23"/>
    <mergeCell ref="W23:Y23"/>
    <mergeCell ref="U22:V22"/>
    <mergeCell ref="W22:Y22"/>
    <mergeCell ref="Q22:R22"/>
    <mergeCell ref="S22:T22"/>
    <mergeCell ref="Z22:AA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0:V20"/>
    <mergeCell ref="W20:Y20"/>
    <mergeCell ref="Z21:AA21"/>
    <mergeCell ref="C22:D22"/>
    <mergeCell ref="E22:F22"/>
    <mergeCell ref="G22:H22"/>
    <mergeCell ref="I22:J22"/>
    <mergeCell ref="K22:L22"/>
    <mergeCell ref="M22:N22"/>
    <mergeCell ref="O22:P22"/>
    <mergeCell ref="M21:N21"/>
    <mergeCell ref="O21:P21"/>
    <mergeCell ref="Q21:R21"/>
    <mergeCell ref="S21:T21"/>
    <mergeCell ref="U21:V21"/>
    <mergeCell ref="W21:Y21"/>
    <mergeCell ref="M20:N20"/>
    <mergeCell ref="O20:P20"/>
    <mergeCell ref="Q20:R20"/>
    <mergeCell ref="S20:T20"/>
    <mergeCell ref="Z20:AA20"/>
    <mergeCell ref="C21:D21"/>
    <mergeCell ref="E21:F21"/>
    <mergeCell ref="G21:H21"/>
    <mergeCell ref="I21:J21"/>
    <mergeCell ref="K21:L21"/>
    <mergeCell ref="U19:V19"/>
    <mergeCell ref="W19:Y19"/>
    <mergeCell ref="U18:V18"/>
    <mergeCell ref="W18:Y18"/>
    <mergeCell ref="Z19:AA19"/>
    <mergeCell ref="C20:D20"/>
    <mergeCell ref="E20:F20"/>
    <mergeCell ref="G20:H20"/>
    <mergeCell ref="I20:J20"/>
    <mergeCell ref="K20:L20"/>
    <mergeCell ref="Z18:AA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Z17:AA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O17:P17"/>
    <mergeCell ref="Q17:R17"/>
    <mergeCell ref="S17:T17"/>
    <mergeCell ref="U17:V17"/>
    <mergeCell ref="W17:Y17"/>
    <mergeCell ref="U16:V16"/>
    <mergeCell ref="W16:Y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U14:V14"/>
    <mergeCell ref="W14:Y14"/>
    <mergeCell ref="Z15:AA15"/>
    <mergeCell ref="C16:D16"/>
    <mergeCell ref="E16:F16"/>
    <mergeCell ref="G16:H16"/>
    <mergeCell ref="I16:J16"/>
    <mergeCell ref="K16:L16"/>
    <mergeCell ref="M16:N16"/>
    <mergeCell ref="Z16:AA16"/>
    <mergeCell ref="O14:P14"/>
    <mergeCell ref="Z14:AA14"/>
    <mergeCell ref="C15:D15"/>
    <mergeCell ref="E15:F15"/>
    <mergeCell ref="G15:H15"/>
    <mergeCell ref="I15:J15"/>
    <mergeCell ref="K15:L15"/>
    <mergeCell ref="M15:N15"/>
    <mergeCell ref="O15:P15"/>
    <mergeCell ref="Q15:R15"/>
    <mergeCell ref="K12:L12"/>
    <mergeCell ref="E14:F14"/>
    <mergeCell ref="G14:H14"/>
    <mergeCell ref="I14:J14"/>
    <mergeCell ref="K14:L14"/>
    <mergeCell ref="M14:N14"/>
    <mergeCell ref="K13:L13"/>
    <mergeCell ref="M13:N13"/>
    <mergeCell ref="O13:P13"/>
    <mergeCell ref="Q13:R13"/>
    <mergeCell ref="S13:T13"/>
    <mergeCell ref="U13:V13"/>
    <mergeCell ref="U12:V12"/>
    <mergeCell ref="W12:Y12"/>
    <mergeCell ref="Q14:R14"/>
    <mergeCell ref="S14:T14"/>
    <mergeCell ref="U15:V15"/>
    <mergeCell ref="Z12:AA12"/>
    <mergeCell ref="W13:Y13"/>
    <mergeCell ref="Z13:AA13"/>
    <mergeCell ref="S15:T15"/>
    <mergeCell ref="W15:Y15"/>
    <mergeCell ref="Q12:R12"/>
    <mergeCell ref="S12:T12"/>
    <mergeCell ref="Z11:AA11"/>
    <mergeCell ref="A73:A75"/>
    <mergeCell ref="K11:L11"/>
    <mergeCell ref="M11:N11"/>
    <mergeCell ref="O11:P11"/>
    <mergeCell ref="Q11:R11"/>
    <mergeCell ref="S11:T11"/>
    <mergeCell ref="U11:V11"/>
    <mergeCell ref="M12:N12"/>
    <mergeCell ref="O12:P12"/>
    <mergeCell ref="T76:U76"/>
    <mergeCell ref="T77:U77"/>
    <mergeCell ref="V76:W76"/>
    <mergeCell ref="V77:W77"/>
    <mergeCell ref="X73:Y75"/>
    <mergeCell ref="A71:AA71"/>
    <mergeCell ref="I73:I75"/>
    <mergeCell ref="V73:W75"/>
    <mergeCell ref="X77:Y77"/>
    <mergeCell ref="P73:P75"/>
    <mergeCell ref="X76:Y76"/>
    <mergeCell ref="AP7:AS7"/>
    <mergeCell ref="AT8:AU8"/>
    <mergeCell ref="AT7:AY7"/>
    <mergeCell ref="AC19:AD19"/>
    <mergeCell ref="AC20:AD20"/>
    <mergeCell ref="AE20:AF20"/>
    <mergeCell ref="AG20:AH20"/>
    <mergeCell ref="AG11:AH11"/>
    <mergeCell ref="AE12:AF12"/>
    <mergeCell ref="AC9:AD9"/>
    <mergeCell ref="B73:B75"/>
    <mergeCell ref="C73:C75"/>
    <mergeCell ref="D73:D75"/>
    <mergeCell ref="E73:E75"/>
    <mergeCell ref="F73:F75"/>
    <mergeCell ref="G73:G75"/>
    <mergeCell ref="H73:H75"/>
    <mergeCell ref="S66:S67"/>
    <mergeCell ref="T66:T67"/>
    <mergeCell ref="AV8:AW8"/>
    <mergeCell ref="AX8:AY8"/>
    <mergeCell ref="S73:S75"/>
    <mergeCell ref="T73:U75"/>
    <mergeCell ref="AG16:AH16"/>
    <mergeCell ref="N73:N75"/>
    <mergeCell ref="O73:O75"/>
    <mergeCell ref="AG12:AH12"/>
    <mergeCell ref="AE13:AF13"/>
    <mergeCell ref="AG13:AH13"/>
    <mergeCell ref="AE15:AF15"/>
    <mergeCell ref="AG15:AH15"/>
    <mergeCell ref="AE16:AF16"/>
    <mergeCell ref="AE18:AF18"/>
    <mergeCell ref="BB8:BC8"/>
    <mergeCell ref="BD8:BE8"/>
    <mergeCell ref="AE14:AF14"/>
    <mergeCell ref="AG14:AH14"/>
    <mergeCell ref="AZ8:BA8"/>
    <mergeCell ref="AL9:AM9"/>
    <mergeCell ref="AN9:AO9"/>
    <mergeCell ref="AP9:AQ9"/>
    <mergeCell ref="AR9:AS9"/>
    <mergeCell ref="AT9:AU9"/>
    <mergeCell ref="Q73:Q75"/>
    <mergeCell ref="J73:J75"/>
    <mergeCell ref="K73:K75"/>
    <mergeCell ref="L73:L75"/>
    <mergeCell ref="M73:M75"/>
    <mergeCell ref="AG18:AH18"/>
    <mergeCell ref="AE19:AF19"/>
    <mergeCell ref="AG19:AH19"/>
    <mergeCell ref="W66:W67"/>
    <mergeCell ref="AI6:AS6"/>
    <mergeCell ref="AT6:AY6"/>
    <mergeCell ref="AE17:AF17"/>
    <mergeCell ref="AG17:AH17"/>
    <mergeCell ref="AV9:AW9"/>
    <mergeCell ref="AX9:AY9"/>
    <mergeCell ref="AR8:AS8"/>
    <mergeCell ref="AE9:AF9"/>
    <mergeCell ref="AE10:AF10"/>
    <mergeCell ref="AG9:AH9"/>
    <mergeCell ref="Z66:AA67"/>
    <mergeCell ref="AE33:AF33"/>
    <mergeCell ref="AG33:AH33"/>
    <mergeCell ref="Z9:AA9"/>
    <mergeCell ref="AC30:BE30"/>
    <mergeCell ref="AC32:BE32"/>
    <mergeCell ref="AT34:AV34"/>
    <mergeCell ref="U66:U67"/>
    <mergeCell ref="V66:V67"/>
    <mergeCell ref="A64:AA64"/>
    <mergeCell ref="A66:A67"/>
    <mergeCell ref="X66:X67"/>
    <mergeCell ref="Y66:Y67"/>
    <mergeCell ref="O66:O67"/>
    <mergeCell ref="P66:P67"/>
    <mergeCell ref="Q66:Q67"/>
    <mergeCell ref="R66:R67"/>
    <mergeCell ref="K66:K67"/>
    <mergeCell ref="L66:L67"/>
    <mergeCell ref="M66:M67"/>
    <mergeCell ref="N66:N67"/>
    <mergeCell ref="O33:P33"/>
    <mergeCell ref="Q33:R33"/>
    <mergeCell ref="O35:P35"/>
    <mergeCell ref="Q35:R35"/>
    <mergeCell ref="M38:N38"/>
    <mergeCell ref="O38:P38"/>
    <mergeCell ref="A54:A57"/>
    <mergeCell ref="A3:AA3"/>
    <mergeCell ref="C10:D10"/>
    <mergeCell ref="E10:F10"/>
    <mergeCell ref="G10:H10"/>
    <mergeCell ref="I10:J10"/>
    <mergeCell ref="K10:L10"/>
    <mergeCell ref="M10:N10"/>
    <mergeCell ref="A38:A41"/>
    <mergeCell ref="W11:Y11"/>
    <mergeCell ref="A42:A45"/>
    <mergeCell ref="A46:A49"/>
    <mergeCell ref="A50:A53"/>
    <mergeCell ref="A22:A25"/>
    <mergeCell ref="A26:A29"/>
    <mergeCell ref="A30:A33"/>
    <mergeCell ref="A34:A37"/>
    <mergeCell ref="A10:A13"/>
    <mergeCell ref="A14:A17"/>
    <mergeCell ref="A18:A21"/>
    <mergeCell ref="A62:AA62"/>
    <mergeCell ref="O10:P10"/>
    <mergeCell ref="Q10:R10"/>
    <mergeCell ref="S10:T10"/>
    <mergeCell ref="U10:V10"/>
    <mergeCell ref="W10:Y10"/>
    <mergeCell ref="Z10:AA10"/>
    <mergeCell ref="S8:V8"/>
    <mergeCell ref="W8:AA8"/>
    <mergeCell ref="Q7:AA7"/>
    <mergeCell ref="Q8:R9"/>
    <mergeCell ref="S9:T9"/>
    <mergeCell ref="U9:V9"/>
    <mergeCell ref="W9:Y9"/>
    <mergeCell ref="K9:L9"/>
    <mergeCell ref="M9:N9"/>
    <mergeCell ref="O9:P9"/>
    <mergeCell ref="K7:P8"/>
    <mergeCell ref="C7:H8"/>
    <mergeCell ref="I7:J9"/>
    <mergeCell ref="C9:D9"/>
    <mergeCell ref="E9:F9"/>
    <mergeCell ref="G9:H9"/>
    <mergeCell ref="C12:D12"/>
    <mergeCell ref="E12:F12"/>
    <mergeCell ref="G12:H12"/>
    <mergeCell ref="B66:B67"/>
    <mergeCell ref="C66:C67"/>
    <mergeCell ref="D66:D67"/>
    <mergeCell ref="E66:E67"/>
    <mergeCell ref="F66:F67"/>
    <mergeCell ref="G66:G67"/>
    <mergeCell ref="C14:D14"/>
    <mergeCell ref="AT29:AU29"/>
    <mergeCell ref="I66:I67"/>
    <mergeCell ref="J66:J67"/>
    <mergeCell ref="I11:J11"/>
    <mergeCell ref="I12:J12"/>
    <mergeCell ref="C13:D13"/>
    <mergeCell ref="E13:F13"/>
    <mergeCell ref="G13:H13"/>
    <mergeCell ref="I13:J13"/>
    <mergeCell ref="H66:H67"/>
    <mergeCell ref="BC39:BD39"/>
    <mergeCell ref="BC33:BD33"/>
    <mergeCell ref="BC35:BD35"/>
    <mergeCell ref="BC36:BD36"/>
    <mergeCell ref="BC37:BD37"/>
    <mergeCell ref="BC38:BD38"/>
    <mergeCell ref="AT38:AU38"/>
    <mergeCell ref="AQ37:AR37"/>
    <mergeCell ref="AQ38:AR38"/>
    <mergeCell ref="AQ39:AR39"/>
    <mergeCell ref="AQ33:AR33"/>
    <mergeCell ref="AQ35:AR35"/>
    <mergeCell ref="AT39:AU39"/>
    <mergeCell ref="AT35:AU35"/>
    <mergeCell ref="AT36:AU36"/>
    <mergeCell ref="AT37:AU37"/>
    <mergeCell ref="AN35:AO35"/>
    <mergeCell ref="AL36:AM36"/>
    <mergeCell ref="AQ36:AR36"/>
    <mergeCell ref="AL39:AM39"/>
    <mergeCell ref="AN39:AO39"/>
    <mergeCell ref="AN36:AO36"/>
    <mergeCell ref="AL37:AM37"/>
    <mergeCell ref="AN37:AO37"/>
    <mergeCell ref="AL38:AM38"/>
    <mergeCell ref="AN33:AO33"/>
    <mergeCell ref="AT33:AU33"/>
    <mergeCell ref="AN38:AO38"/>
    <mergeCell ref="AE35:AF35"/>
    <mergeCell ref="AG35:AH35"/>
    <mergeCell ref="AE36:AF36"/>
    <mergeCell ref="AG36:AH36"/>
    <mergeCell ref="AE37:AF37"/>
    <mergeCell ref="AG37:AH37"/>
    <mergeCell ref="AE38:AF38"/>
    <mergeCell ref="AQ34:AS34"/>
    <mergeCell ref="AN34:AP34"/>
    <mergeCell ref="AK34:AM34"/>
    <mergeCell ref="BA34:BB34"/>
    <mergeCell ref="AY34:AZ34"/>
    <mergeCell ref="AW34:AX34"/>
    <mergeCell ref="AL33:AM33"/>
    <mergeCell ref="BB62:BC62"/>
    <mergeCell ref="AZ62:BA62"/>
    <mergeCell ref="AL62:AM62"/>
    <mergeCell ref="AI34:AJ34"/>
    <mergeCell ref="AD34:AH34"/>
    <mergeCell ref="AX62:AY62"/>
    <mergeCell ref="BC34:BE34"/>
    <mergeCell ref="AF62:AH62"/>
    <mergeCell ref="AD62:AE62"/>
    <mergeCell ref="AC34:AC35"/>
    <mergeCell ref="AG38:AH38"/>
    <mergeCell ref="AE39:AF39"/>
    <mergeCell ref="AG39:AH39"/>
    <mergeCell ref="AL35:AM35"/>
    <mergeCell ref="AV62:AW62"/>
    <mergeCell ref="AT62:AU62"/>
    <mergeCell ref="AC58:BE58"/>
    <mergeCell ref="AC60:AC62"/>
    <mergeCell ref="AD60:AI61"/>
    <mergeCell ref="BD62:BE62"/>
    <mergeCell ref="AF67:AH67"/>
    <mergeCell ref="AJ60:AS60"/>
    <mergeCell ref="AT60:BE60"/>
    <mergeCell ref="AT61:AY61"/>
    <mergeCell ref="AZ61:BE61"/>
    <mergeCell ref="AJ61:AM61"/>
    <mergeCell ref="AN61:AS61"/>
    <mergeCell ref="AN62:AO62"/>
    <mergeCell ref="AP62:AQ62"/>
    <mergeCell ref="AR62:AS62"/>
    <mergeCell ref="AF68:AH68"/>
    <mergeCell ref="AD65:AE65"/>
    <mergeCell ref="AF65:AH65"/>
    <mergeCell ref="AD66:AE66"/>
    <mergeCell ref="AF66:AH66"/>
    <mergeCell ref="AD63:AE63"/>
    <mergeCell ref="AD64:AE64"/>
    <mergeCell ref="AF63:AH63"/>
    <mergeCell ref="AF64:AH64"/>
    <mergeCell ref="AD67:AE67"/>
    <mergeCell ref="AD70:AE70"/>
    <mergeCell ref="AF70:AH70"/>
    <mergeCell ref="AD72:AE72"/>
    <mergeCell ref="AF72:AH72"/>
    <mergeCell ref="AL63:AM63"/>
    <mergeCell ref="AL64:AM64"/>
    <mergeCell ref="AL66:AM66"/>
    <mergeCell ref="AL67:AM67"/>
    <mergeCell ref="AL65:AM65"/>
    <mergeCell ref="AD68:AE68"/>
    <mergeCell ref="AN65:AO65"/>
    <mergeCell ref="AD71:AE71"/>
    <mergeCell ref="AF71:AH71"/>
    <mergeCell ref="AL68:AM68"/>
    <mergeCell ref="AL69:AM69"/>
    <mergeCell ref="AL70:AM70"/>
    <mergeCell ref="AL71:AM71"/>
    <mergeCell ref="AD69:AE69"/>
    <mergeCell ref="AF69:AH69"/>
    <mergeCell ref="AN66:AO66"/>
    <mergeCell ref="AV63:AW63"/>
    <mergeCell ref="AX63:AY63"/>
    <mergeCell ref="AZ63:BA63"/>
    <mergeCell ref="AL72:AM72"/>
    <mergeCell ref="AN63:AO63"/>
    <mergeCell ref="AP63:AQ63"/>
    <mergeCell ref="AR63:AS63"/>
    <mergeCell ref="AN72:AO72"/>
    <mergeCell ref="AP72:AQ72"/>
    <mergeCell ref="AR72:AS72"/>
    <mergeCell ref="BB63:BC63"/>
    <mergeCell ref="AN64:AO64"/>
    <mergeCell ref="AP64:AQ64"/>
    <mergeCell ref="AR64:AS64"/>
    <mergeCell ref="AT64:AU64"/>
    <mergeCell ref="BB64:BC64"/>
    <mergeCell ref="AZ64:BA64"/>
    <mergeCell ref="AX64:AY64"/>
    <mergeCell ref="AV64:AW64"/>
    <mergeCell ref="AT63:AU63"/>
    <mergeCell ref="AT72:AU72"/>
    <mergeCell ref="AV72:AW72"/>
    <mergeCell ref="AX72:AY72"/>
    <mergeCell ref="AZ72:BA72"/>
    <mergeCell ref="BB72:BC72"/>
    <mergeCell ref="BB65:BC65"/>
    <mergeCell ref="BB66:BC66"/>
    <mergeCell ref="AZ67:BA67"/>
    <mergeCell ref="BB67:BC67"/>
    <mergeCell ref="BD63:BE63"/>
    <mergeCell ref="BD64:BE64"/>
    <mergeCell ref="BD72:BE72"/>
    <mergeCell ref="BD66:BE66"/>
    <mergeCell ref="BD67:BE67"/>
    <mergeCell ref="BD68:BE68"/>
    <mergeCell ref="BD69:BE69"/>
    <mergeCell ref="BD70:BE70"/>
    <mergeCell ref="BD71:BE71"/>
    <mergeCell ref="BD65:BE65"/>
    <mergeCell ref="AP65:AQ65"/>
    <mergeCell ref="AR65:AS65"/>
    <mergeCell ref="AT65:AU65"/>
    <mergeCell ref="AV65:AW65"/>
    <mergeCell ref="AX65:AY65"/>
    <mergeCell ref="AZ65:BA65"/>
    <mergeCell ref="AP66:AQ66"/>
    <mergeCell ref="AR66:AS66"/>
    <mergeCell ref="AT66:AU66"/>
    <mergeCell ref="AV66:AW66"/>
    <mergeCell ref="AX66:AY66"/>
    <mergeCell ref="AZ66:BA66"/>
    <mergeCell ref="AN67:AO67"/>
    <mergeCell ref="AP67:AQ67"/>
    <mergeCell ref="AR67:AS67"/>
    <mergeCell ref="AT67:AU67"/>
    <mergeCell ref="AV67:AW67"/>
    <mergeCell ref="AX67:AY67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AE40:AF40"/>
    <mergeCell ref="AG40:AH40"/>
    <mergeCell ref="AE41:AF41"/>
    <mergeCell ref="AG41:AH41"/>
    <mergeCell ref="AE42:AF42"/>
    <mergeCell ref="AG42:AH42"/>
    <mergeCell ref="AE43:AF43"/>
    <mergeCell ref="AG43:AH43"/>
    <mergeCell ref="AE44:AF44"/>
    <mergeCell ref="AG44:AH44"/>
    <mergeCell ref="AE45:AF45"/>
    <mergeCell ref="AG45:AH45"/>
    <mergeCell ref="AE46:AF46"/>
    <mergeCell ref="AG46:AH46"/>
    <mergeCell ref="AE47:AF47"/>
    <mergeCell ref="AG47:AH47"/>
    <mergeCell ref="AE48:AF48"/>
    <mergeCell ref="AG48:AH48"/>
    <mergeCell ref="AE49:AF49"/>
    <mergeCell ref="AG49:AH49"/>
    <mergeCell ref="AE50:AF50"/>
    <mergeCell ref="AG50:AH50"/>
    <mergeCell ref="AE51:AF51"/>
    <mergeCell ref="AG51:AH51"/>
    <mergeCell ref="AE52:AF52"/>
    <mergeCell ref="AG52:AH52"/>
    <mergeCell ref="AE53:AF53"/>
    <mergeCell ref="AG53:AH53"/>
    <mergeCell ref="AE54:AF54"/>
    <mergeCell ref="AG54:AH54"/>
    <mergeCell ref="AL40:AM40"/>
    <mergeCell ref="AN40:AO40"/>
    <mergeCell ref="AL41:AM41"/>
    <mergeCell ref="AN41:AO41"/>
    <mergeCell ref="AL42:AM42"/>
    <mergeCell ref="AN42:AO42"/>
    <mergeCell ref="AL43:AM43"/>
    <mergeCell ref="AN43:AO43"/>
    <mergeCell ref="AL44:AM44"/>
    <mergeCell ref="AN44:AO44"/>
    <mergeCell ref="AL45:AM45"/>
    <mergeCell ref="AN45:AO45"/>
    <mergeCell ref="AL46:AM46"/>
    <mergeCell ref="AN46:AO46"/>
    <mergeCell ref="AL47:AM47"/>
    <mergeCell ref="AN47:AO47"/>
    <mergeCell ref="AL48:AM48"/>
    <mergeCell ref="AN48:AO48"/>
    <mergeCell ref="AL49:AM49"/>
    <mergeCell ref="AN49:AO49"/>
    <mergeCell ref="AL50:AM50"/>
    <mergeCell ref="AN50:AO50"/>
    <mergeCell ref="AL51:AM51"/>
    <mergeCell ref="AN51:AO51"/>
    <mergeCell ref="AL52:AM52"/>
    <mergeCell ref="AN52:AO52"/>
    <mergeCell ref="AL53:AM53"/>
    <mergeCell ref="AN53:AO53"/>
    <mergeCell ref="AL54:AM54"/>
    <mergeCell ref="AN54:AO54"/>
    <mergeCell ref="AQ40:AR40"/>
    <mergeCell ref="AQ41:AR41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T40:AU40"/>
    <mergeCell ref="AT41:AU41"/>
    <mergeCell ref="AT42:AU42"/>
    <mergeCell ref="AT43:AU43"/>
    <mergeCell ref="AT44:AU44"/>
    <mergeCell ref="AT45:AU45"/>
    <mergeCell ref="AT46:AU46"/>
    <mergeCell ref="AT47:AU47"/>
    <mergeCell ref="AT48:AU48"/>
    <mergeCell ref="AT49:AU49"/>
    <mergeCell ref="AT50:AU50"/>
    <mergeCell ref="AT51:AU51"/>
    <mergeCell ref="AT52:AU52"/>
    <mergeCell ref="AT53:AU53"/>
    <mergeCell ref="AT54:AU54"/>
    <mergeCell ref="BC40:BD40"/>
    <mergeCell ref="BC41:BD41"/>
    <mergeCell ref="BC42:BD42"/>
    <mergeCell ref="BC43:BD43"/>
    <mergeCell ref="BC44:BD44"/>
    <mergeCell ref="BC45:BD45"/>
    <mergeCell ref="BC47:BD47"/>
    <mergeCell ref="BC52:BD52"/>
    <mergeCell ref="BC53:BD53"/>
    <mergeCell ref="BC54:BD54"/>
    <mergeCell ref="BC48:BD48"/>
    <mergeCell ref="BC49:BD49"/>
    <mergeCell ref="BC50:BD50"/>
    <mergeCell ref="BC51:BD51"/>
    <mergeCell ref="A5:AA5"/>
    <mergeCell ref="Z73:AA75"/>
    <mergeCell ref="Z76:AA76"/>
    <mergeCell ref="Z77:AA77"/>
    <mergeCell ref="Z68:AA68"/>
    <mergeCell ref="Z69:AA69"/>
    <mergeCell ref="A7:B9"/>
    <mergeCell ref="C11:D11"/>
    <mergeCell ref="E11:F11"/>
    <mergeCell ref="G11:H1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5" r:id="rId2"/>
  <colBreaks count="1" manualBreakCount="1">
    <brk id="5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3"/>
  <sheetViews>
    <sheetView zoomScalePageLayoutView="0" workbookViewId="0" topLeftCell="A1">
      <selection activeCell="A3" sqref="A3:AS3"/>
    </sheetView>
  </sheetViews>
  <sheetFormatPr defaultColWidth="9.00390625" defaultRowHeight="20.25" customHeight="1"/>
  <cols>
    <col min="1" max="1" width="12.25390625" style="30" customWidth="1"/>
    <col min="2" max="2" width="8.00390625" style="30" customWidth="1"/>
    <col min="3" max="3" width="8.375" style="30" customWidth="1"/>
    <col min="4" max="8" width="9.00390625" style="30" customWidth="1"/>
    <col min="9" max="13" width="7.625" style="30" customWidth="1"/>
    <col min="14" max="14" width="7.75390625" style="30" customWidth="1"/>
    <col min="15" max="21" width="9.00390625" style="30" customWidth="1"/>
    <col min="22" max="22" width="6.625" style="30" customWidth="1"/>
    <col min="23" max="23" width="10.75390625" style="30" customWidth="1"/>
    <col min="24" max="24" width="11.125" style="30" bestFit="1" customWidth="1"/>
    <col min="25" max="26" width="9.625" style="30" customWidth="1"/>
    <col min="27" max="27" width="7.875" style="30" customWidth="1"/>
    <col min="28" max="28" width="3.50390625" style="30" customWidth="1"/>
    <col min="29" max="32" width="7.875" style="30" customWidth="1"/>
    <col min="33" max="34" width="4.625" style="30" customWidth="1"/>
    <col min="35" max="35" width="9.75390625" style="30" customWidth="1"/>
    <col min="36" max="37" width="6.00390625" style="30" customWidth="1"/>
    <col min="38" max="39" width="6.125" style="30" customWidth="1"/>
    <col min="40" max="40" width="9.125" style="30" customWidth="1"/>
    <col min="41" max="41" width="5.125" style="30" customWidth="1"/>
    <col min="42" max="42" width="9.00390625" style="30" customWidth="1"/>
    <col min="43" max="43" width="6.875" style="30" customWidth="1"/>
    <col min="44" max="16384" width="9.00390625" style="30" customWidth="1"/>
  </cols>
  <sheetData>
    <row r="1" spans="1:45" ht="20.25" customHeight="1">
      <c r="A1" s="51" t="s">
        <v>296</v>
      </c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2" t="s">
        <v>295</v>
      </c>
    </row>
    <row r="3" spans="22:45" ht="20.25" customHeight="1">
      <c r="V3" s="167" t="s">
        <v>312</v>
      </c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</row>
    <row r="4" spans="1:20" ht="20.25" customHeight="1" thickBot="1">
      <c r="A4" s="131" t="s">
        <v>297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22:45" ht="20.25" customHeight="1" thickBot="1">
      <c r="V5" s="140" t="s">
        <v>289</v>
      </c>
      <c r="W5" s="141"/>
      <c r="X5" s="164" t="s">
        <v>309</v>
      </c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65"/>
      <c r="AL5" s="211" t="s">
        <v>209</v>
      </c>
      <c r="AM5" s="212"/>
      <c r="AN5" s="163" t="s">
        <v>311</v>
      </c>
      <c r="AO5" s="163"/>
      <c r="AP5" s="163"/>
      <c r="AQ5" s="163"/>
      <c r="AR5" s="163"/>
      <c r="AS5" s="164"/>
    </row>
    <row r="6" spans="1:45" ht="20.25" customHeight="1">
      <c r="A6" s="141" t="s">
        <v>290</v>
      </c>
      <c r="B6" s="163" t="s">
        <v>299</v>
      </c>
      <c r="C6" s="163"/>
      <c r="D6" s="163"/>
      <c r="E6" s="163"/>
      <c r="F6" s="163"/>
      <c r="G6" s="163" t="s">
        <v>5</v>
      </c>
      <c r="H6" s="163" t="s">
        <v>12</v>
      </c>
      <c r="I6" s="164" t="s">
        <v>304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V6" s="142"/>
      <c r="W6" s="143"/>
      <c r="X6" s="161" t="s">
        <v>247</v>
      </c>
      <c r="Y6" s="161"/>
      <c r="Z6" s="161"/>
      <c r="AA6" s="161" t="s">
        <v>305</v>
      </c>
      <c r="AB6" s="161"/>
      <c r="AC6" s="161" t="s">
        <v>306</v>
      </c>
      <c r="AD6" s="161"/>
      <c r="AE6" s="161" t="s">
        <v>307</v>
      </c>
      <c r="AF6" s="161"/>
      <c r="AG6" s="161" t="s">
        <v>198</v>
      </c>
      <c r="AH6" s="161"/>
      <c r="AI6" s="217" t="s">
        <v>313</v>
      </c>
      <c r="AJ6" s="161" t="s">
        <v>308</v>
      </c>
      <c r="AK6" s="161"/>
      <c r="AL6" s="213"/>
      <c r="AM6" s="214"/>
      <c r="AN6" s="161" t="s">
        <v>235</v>
      </c>
      <c r="AO6" s="161" t="s">
        <v>93</v>
      </c>
      <c r="AP6" s="161"/>
      <c r="AQ6" s="32" t="s">
        <v>94</v>
      </c>
      <c r="AR6" s="161" t="s">
        <v>310</v>
      </c>
      <c r="AS6" s="162"/>
    </row>
    <row r="7" spans="1:45" ht="20.25" customHeight="1">
      <c r="A7" s="143"/>
      <c r="B7" s="161"/>
      <c r="C7" s="161"/>
      <c r="D7" s="161"/>
      <c r="E7" s="161"/>
      <c r="F7" s="161"/>
      <c r="G7" s="161"/>
      <c r="H7" s="161"/>
      <c r="I7" s="162" t="s">
        <v>303</v>
      </c>
      <c r="J7" s="197"/>
      <c r="K7" s="197"/>
      <c r="L7" s="197"/>
      <c r="M7" s="197"/>
      <c r="N7" s="166"/>
      <c r="O7" s="161" t="s">
        <v>300</v>
      </c>
      <c r="P7" s="161"/>
      <c r="Q7" s="161" t="s">
        <v>301</v>
      </c>
      <c r="R7" s="161"/>
      <c r="S7" s="161" t="s">
        <v>302</v>
      </c>
      <c r="T7" s="162"/>
      <c r="V7" s="144"/>
      <c r="W7" s="145"/>
      <c r="X7" s="4" t="s">
        <v>7</v>
      </c>
      <c r="Y7" s="4" t="s">
        <v>8</v>
      </c>
      <c r="Z7" s="4" t="s">
        <v>9</v>
      </c>
      <c r="AA7" s="4" t="s">
        <v>8</v>
      </c>
      <c r="AB7" s="4" t="s">
        <v>9</v>
      </c>
      <c r="AC7" s="4" t="s">
        <v>8</v>
      </c>
      <c r="AD7" s="4" t="s">
        <v>9</v>
      </c>
      <c r="AE7" s="4" t="s">
        <v>8</v>
      </c>
      <c r="AF7" s="4" t="s">
        <v>9</v>
      </c>
      <c r="AG7" s="4" t="s">
        <v>8</v>
      </c>
      <c r="AH7" s="4" t="s">
        <v>9</v>
      </c>
      <c r="AI7" s="217"/>
      <c r="AJ7" s="4" t="s">
        <v>8</v>
      </c>
      <c r="AK7" s="4" t="s">
        <v>9</v>
      </c>
      <c r="AL7" s="4" t="s">
        <v>8</v>
      </c>
      <c r="AM7" s="4" t="s">
        <v>9</v>
      </c>
      <c r="AN7" s="161"/>
      <c r="AO7" s="4" t="s">
        <v>8</v>
      </c>
      <c r="AP7" s="4" t="s">
        <v>9</v>
      </c>
      <c r="AQ7" s="29" t="s">
        <v>95</v>
      </c>
      <c r="AR7" s="4" t="s">
        <v>8</v>
      </c>
      <c r="AS7" s="5" t="s">
        <v>9</v>
      </c>
    </row>
    <row r="8" spans="1:23" ht="20.25" customHeight="1">
      <c r="A8" s="145"/>
      <c r="B8" s="162" t="s">
        <v>298</v>
      </c>
      <c r="C8" s="166"/>
      <c r="D8" s="4" t="s">
        <v>14</v>
      </c>
      <c r="E8" s="4" t="s">
        <v>85</v>
      </c>
      <c r="F8" s="4" t="s">
        <v>13</v>
      </c>
      <c r="G8" s="161"/>
      <c r="H8" s="161"/>
      <c r="I8" s="162" t="s">
        <v>7</v>
      </c>
      <c r="J8" s="166"/>
      <c r="K8" s="162" t="s">
        <v>8</v>
      </c>
      <c r="L8" s="166"/>
      <c r="M8" s="162" t="s">
        <v>9</v>
      </c>
      <c r="N8" s="166"/>
      <c r="O8" s="4" t="s">
        <v>8</v>
      </c>
      <c r="P8" s="4" t="s">
        <v>9</v>
      </c>
      <c r="Q8" s="4" t="s">
        <v>8</v>
      </c>
      <c r="R8" s="4" t="s">
        <v>9</v>
      </c>
      <c r="S8" s="4" t="s">
        <v>8</v>
      </c>
      <c r="T8" s="5" t="s">
        <v>9</v>
      </c>
      <c r="V8" s="152"/>
      <c r="W8" s="215"/>
    </row>
    <row r="9" spans="2:45" ht="20.25" customHeight="1">
      <c r="B9" s="200"/>
      <c r="C9" s="138"/>
      <c r="D9" s="39"/>
      <c r="E9" s="39"/>
      <c r="F9" s="39"/>
      <c r="G9" s="39"/>
      <c r="H9" s="39"/>
      <c r="I9" s="147"/>
      <c r="J9" s="147"/>
      <c r="K9" s="147"/>
      <c r="L9" s="147"/>
      <c r="M9" s="147"/>
      <c r="N9" s="147"/>
      <c r="O9" s="39"/>
      <c r="P9" s="39"/>
      <c r="Q9" s="39"/>
      <c r="R9" s="39"/>
      <c r="S9" s="39"/>
      <c r="T9" s="39"/>
      <c r="V9" s="170" t="s">
        <v>221</v>
      </c>
      <c r="W9" s="202"/>
      <c r="X9" s="60">
        <f>SUM(Y9:Z9)</f>
        <v>4131</v>
      </c>
      <c r="Y9" s="60">
        <v>1707</v>
      </c>
      <c r="Z9" s="60">
        <v>2424</v>
      </c>
      <c r="AA9" s="60">
        <v>278</v>
      </c>
      <c r="AB9" s="60">
        <v>1</v>
      </c>
      <c r="AC9" s="44" t="s">
        <v>234</v>
      </c>
      <c r="AD9" s="44" t="s">
        <v>234</v>
      </c>
      <c r="AE9" s="60">
        <v>1417</v>
      </c>
      <c r="AF9" s="60">
        <v>2253</v>
      </c>
      <c r="AG9" s="60">
        <v>1</v>
      </c>
      <c r="AH9" s="60">
        <v>1</v>
      </c>
      <c r="AI9" s="60">
        <v>127</v>
      </c>
      <c r="AJ9" s="60">
        <v>11</v>
      </c>
      <c r="AK9" s="60">
        <v>42</v>
      </c>
      <c r="AL9" s="60">
        <v>24</v>
      </c>
      <c r="AM9" s="60">
        <v>16</v>
      </c>
      <c r="AN9" s="60">
        <f>SUM(AO9:AS9)</f>
        <v>1302</v>
      </c>
      <c r="AO9" s="60">
        <v>22</v>
      </c>
      <c r="AP9" s="60">
        <v>128</v>
      </c>
      <c r="AQ9" s="44" t="s">
        <v>234</v>
      </c>
      <c r="AR9" s="60">
        <v>190</v>
      </c>
      <c r="AS9" s="60">
        <v>962</v>
      </c>
    </row>
    <row r="10" spans="1:45" ht="20.25" customHeight="1">
      <c r="A10" s="17" t="s">
        <v>221</v>
      </c>
      <c r="B10" s="146">
        <f>SUM(D10:F10)</f>
        <v>74</v>
      </c>
      <c r="C10" s="147"/>
      <c r="D10" s="44">
        <v>13</v>
      </c>
      <c r="E10" s="44">
        <v>60</v>
      </c>
      <c r="F10" s="44">
        <v>1</v>
      </c>
      <c r="G10" s="44">
        <v>413</v>
      </c>
      <c r="H10" s="44">
        <v>567</v>
      </c>
      <c r="I10" s="147">
        <f>SUM(K10:N10)</f>
        <v>12669</v>
      </c>
      <c r="J10" s="147"/>
      <c r="K10" s="147">
        <v>6375</v>
      </c>
      <c r="L10" s="147"/>
      <c r="M10" s="147">
        <v>6294</v>
      </c>
      <c r="N10" s="147"/>
      <c r="O10" s="44">
        <v>832</v>
      </c>
      <c r="P10" s="44">
        <v>845</v>
      </c>
      <c r="Q10" s="44">
        <v>5508</v>
      </c>
      <c r="R10" s="44">
        <v>5413</v>
      </c>
      <c r="S10" s="44">
        <v>35</v>
      </c>
      <c r="T10" s="44">
        <v>36</v>
      </c>
      <c r="V10" s="203" t="s">
        <v>220</v>
      </c>
      <c r="W10" s="204"/>
      <c r="X10" s="60">
        <f>SUM(Y10:Z10)</f>
        <v>4226</v>
      </c>
      <c r="Y10" s="60">
        <v>1729</v>
      </c>
      <c r="Z10" s="60">
        <v>2497</v>
      </c>
      <c r="AA10" s="60">
        <v>280</v>
      </c>
      <c r="AB10" s="60">
        <v>1</v>
      </c>
      <c r="AC10" s="60">
        <v>289</v>
      </c>
      <c r="AD10" s="60">
        <v>3</v>
      </c>
      <c r="AE10" s="60">
        <v>1135</v>
      </c>
      <c r="AF10" s="60">
        <v>2279</v>
      </c>
      <c r="AG10" s="60">
        <v>1</v>
      </c>
      <c r="AH10" s="60">
        <v>2</v>
      </c>
      <c r="AI10" s="60">
        <v>149</v>
      </c>
      <c r="AJ10" s="60">
        <v>24</v>
      </c>
      <c r="AK10" s="60">
        <v>63</v>
      </c>
      <c r="AL10" s="60">
        <v>21</v>
      </c>
      <c r="AM10" s="60">
        <v>9</v>
      </c>
      <c r="AN10" s="60">
        <f>SUM(AO10:AS10)</f>
        <v>1347</v>
      </c>
      <c r="AO10" s="60">
        <v>25</v>
      </c>
      <c r="AP10" s="60">
        <v>93</v>
      </c>
      <c r="AQ10" s="60">
        <v>36</v>
      </c>
      <c r="AR10" s="60">
        <v>184</v>
      </c>
      <c r="AS10" s="60">
        <v>1009</v>
      </c>
    </row>
    <row r="11" spans="1:45" ht="20.25" customHeight="1">
      <c r="A11" s="34" t="s">
        <v>220</v>
      </c>
      <c r="B11" s="146">
        <f>SUM(D11:F11)</f>
        <v>74</v>
      </c>
      <c r="C11" s="147"/>
      <c r="D11" s="44">
        <v>14</v>
      </c>
      <c r="E11" s="44">
        <v>59</v>
      </c>
      <c r="F11" s="44">
        <v>1</v>
      </c>
      <c r="G11" s="44">
        <v>412</v>
      </c>
      <c r="H11" s="44">
        <v>573</v>
      </c>
      <c r="I11" s="147">
        <f>SUM(K11:N11)</f>
        <v>12745</v>
      </c>
      <c r="J11" s="147"/>
      <c r="K11" s="147">
        <v>6425</v>
      </c>
      <c r="L11" s="147"/>
      <c r="M11" s="147">
        <v>6320</v>
      </c>
      <c r="N11" s="147"/>
      <c r="O11" s="44">
        <v>837</v>
      </c>
      <c r="P11" s="44">
        <v>854</v>
      </c>
      <c r="Q11" s="44">
        <v>5552</v>
      </c>
      <c r="R11" s="44">
        <v>5430</v>
      </c>
      <c r="S11" s="44">
        <v>36</v>
      </c>
      <c r="T11" s="44">
        <v>36</v>
      </c>
      <c r="V11" s="203" t="s">
        <v>211</v>
      </c>
      <c r="W11" s="204"/>
      <c r="X11" s="60">
        <f>SUM(Y11:Z11)</f>
        <v>4284</v>
      </c>
      <c r="Y11" s="60">
        <v>1738</v>
      </c>
      <c r="Z11" s="60">
        <v>2546</v>
      </c>
      <c r="AA11" s="60">
        <v>280</v>
      </c>
      <c r="AB11" s="44" t="s">
        <v>234</v>
      </c>
      <c r="AC11" s="60">
        <v>288</v>
      </c>
      <c r="AD11" s="60">
        <v>3</v>
      </c>
      <c r="AE11" s="60">
        <v>1157</v>
      </c>
      <c r="AF11" s="60">
        <v>2302</v>
      </c>
      <c r="AG11" s="60">
        <v>1</v>
      </c>
      <c r="AH11" s="60">
        <v>1</v>
      </c>
      <c r="AI11" s="60">
        <v>168</v>
      </c>
      <c r="AJ11" s="60">
        <v>12</v>
      </c>
      <c r="AK11" s="60">
        <v>72</v>
      </c>
      <c r="AL11" s="60">
        <v>20</v>
      </c>
      <c r="AM11" s="60">
        <v>7</v>
      </c>
      <c r="AN11" s="60">
        <f>SUM(AO11:AS11)</f>
        <v>1302</v>
      </c>
      <c r="AO11" s="60">
        <v>27</v>
      </c>
      <c r="AP11" s="60">
        <v>93</v>
      </c>
      <c r="AQ11" s="60">
        <v>36</v>
      </c>
      <c r="AR11" s="60">
        <v>167</v>
      </c>
      <c r="AS11" s="60">
        <v>979</v>
      </c>
    </row>
    <row r="12" spans="1:45" ht="20.25" customHeight="1">
      <c r="A12" s="34" t="s">
        <v>211</v>
      </c>
      <c r="B12" s="146">
        <f>SUM(D12:F12)</f>
        <v>75</v>
      </c>
      <c r="C12" s="147"/>
      <c r="D12" s="44">
        <v>14</v>
      </c>
      <c r="E12" s="44">
        <v>60</v>
      </c>
      <c r="F12" s="44">
        <v>1</v>
      </c>
      <c r="G12" s="44">
        <v>423</v>
      </c>
      <c r="H12" s="44">
        <v>595</v>
      </c>
      <c r="I12" s="147">
        <f>SUM(K12:N12)</f>
        <v>12830</v>
      </c>
      <c r="J12" s="147"/>
      <c r="K12" s="147">
        <v>6527</v>
      </c>
      <c r="L12" s="147"/>
      <c r="M12" s="147">
        <v>6303</v>
      </c>
      <c r="N12" s="147"/>
      <c r="O12" s="44">
        <v>868</v>
      </c>
      <c r="P12" s="44">
        <v>881</v>
      </c>
      <c r="Q12" s="44">
        <v>5623</v>
      </c>
      <c r="R12" s="44">
        <v>5386</v>
      </c>
      <c r="S12" s="44">
        <v>36</v>
      </c>
      <c r="T12" s="44">
        <v>36</v>
      </c>
      <c r="V12" s="203" t="s">
        <v>208</v>
      </c>
      <c r="W12" s="204"/>
      <c r="X12" s="60">
        <f>SUM(Y12:Z12)</f>
        <v>4363</v>
      </c>
      <c r="Y12" s="60">
        <v>1765</v>
      </c>
      <c r="Z12" s="60">
        <v>2598</v>
      </c>
      <c r="AA12" s="60">
        <v>279</v>
      </c>
      <c r="AB12" s="44" t="s">
        <v>234</v>
      </c>
      <c r="AC12" s="60">
        <v>283</v>
      </c>
      <c r="AD12" s="60">
        <v>3</v>
      </c>
      <c r="AE12" s="60">
        <v>1185</v>
      </c>
      <c r="AF12" s="60">
        <v>2343</v>
      </c>
      <c r="AG12" s="60">
        <v>1</v>
      </c>
      <c r="AH12" s="60">
        <v>1</v>
      </c>
      <c r="AI12" s="60">
        <v>184</v>
      </c>
      <c r="AJ12" s="60">
        <v>17</v>
      </c>
      <c r="AK12" s="60">
        <v>67</v>
      </c>
      <c r="AL12" s="60">
        <v>20</v>
      </c>
      <c r="AM12" s="60">
        <v>11</v>
      </c>
      <c r="AN12" s="60">
        <f>SUM(AO12:AS12)</f>
        <v>1265</v>
      </c>
      <c r="AO12" s="60">
        <v>30</v>
      </c>
      <c r="AP12" s="60">
        <v>95</v>
      </c>
      <c r="AQ12" s="60">
        <v>37</v>
      </c>
      <c r="AR12" s="60">
        <v>152</v>
      </c>
      <c r="AS12" s="60">
        <v>951</v>
      </c>
    </row>
    <row r="13" spans="1:45" ht="20.25" customHeight="1">
      <c r="A13" s="34" t="s">
        <v>208</v>
      </c>
      <c r="B13" s="146">
        <f>SUM(D13:F13)</f>
        <v>77</v>
      </c>
      <c r="C13" s="147"/>
      <c r="D13" s="44">
        <v>14</v>
      </c>
      <c r="E13" s="44">
        <v>62</v>
      </c>
      <c r="F13" s="44">
        <v>1</v>
      </c>
      <c r="G13" s="44">
        <v>439</v>
      </c>
      <c r="H13" s="44">
        <v>610</v>
      </c>
      <c r="I13" s="147">
        <f>SUM(K13:N13)</f>
        <v>13301</v>
      </c>
      <c r="J13" s="147"/>
      <c r="K13" s="147">
        <v>6799</v>
      </c>
      <c r="L13" s="147"/>
      <c r="M13" s="147">
        <v>6502</v>
      </c>
      <c r="N13" s="147"/>
      <c r="O13" s="44">
        <v>923</v>
      </c>
      <c r="P13" s="44">
        <v>819</v>
      </c>
      <c r="Q13" s="44">
        <v>5840</v>
      </c>
      <c r="R13" s="44">
        <v>5648</v>
      </c>
      <c r="S13" s="44">
        <v>36</v>
      </c>
      <c r="T13" s="44">
        <v>35</v>
      </c>
      <c r="V13" s="205" t="s">
        <v>279</v>
      </c>
      <c r="W13" s="206"/>
      <c r="X13" s="67">
        <f>SUM(Y13:Z13)</f>
        <v>4490</v>
      </c>
      <c r="Y13" s="67">
        <f>SUM(Y15,Y34:Y35)</f>
        <v>1782</v>
      </c>
      <c r="Z13" s="67">
        <f>SUM(Z15,Z34:Z35)</f>
        <v>2708</v>
      </c>
      <c r="AA13" s="67">
        <f aca="true" t="shared" si="0" ref="AA13:AS13">SUM(AA15,AA34:AA35)</f>
        <v>280</v>
      </c>
      <c r="AB13" s="58" t="s">
        <v>234</v>
      </c>
      <c r="AC13" s="67">
        <f t="shared" si="0"/>
        <v>284</v>
      </c>
      <c r="AD13" s="67">
        <f t="shared" si="0"/>
        <v>3</v>
      </c>
      <c r="AE13" s="67">
        <f t="shared" si="0"/>
        <v>1202</v>
      </c>
      <c r="AF13" s="67">
        <f t="shared" si="0"/>
        <v>2435</v>
      </c>
      <c r="AG13" s="67">
        <f t="shared" si="0"/>
        <v>1</v>
      </c>
      <c r="AH13" s="67">
        <f t="shared" si="0"/>
        <v>1</v>
      </c>
      <c r="AI13" s="67">
        <f t="shared" si="0"/>
        <v>209</v>
      </c>
      <c r="AJ13" s="67">
        <f t="shared" si="0"/>
        <v>15</v>
      </c>
      <c r="AK13" s="67">
        <f t="shared" si="0"/>
        <v>60</v>
      </c>
      <c r="AL13" s="67">
        <f t="shared" si="0"/>
        <v>29</v>
      </c>
      <c r="AM13" s="67">
        <f t="shared" si="0"/>
        <v>14</v>
      </c>
      <c r="AN13" s="67">
        <f t="shared" si="0"/>
        <v>1295</v>
      </c>
      <c r="AO13" s="67">
        <f t="shared" si="0"/>
        <v>36</v>
      </c>
      <c r="AP13" s="67">
        <f t="shared" si="0"/>
        <v>102</v>
      </c>
      <c r="AQ13" s="67">
        <f t="shared" si="0"/>
        <v>36</v>
      </c>
      <c r="AR13" s="67">
        <f t="shared" si="0"/>
        <v>149</v>
      </c>
      <c r="AS13" s="67">
        <f t="shared" si="0"/>
        <v>972</v>
      </c>
    </row>
    <row r="14" spans="1:45" ht="20.25" customHeight="1">
      <c r="A14" s="65" t="s">
        <v>279</v>
      </c>
      <c r="B14" s="201">
        <f>SUM(D14:F14)</f>
        <v>78</v>
      </c>
      <c r="C14" s="196"/>
      <c r="D14" s="58">
        <f>SUM(D16:D23,D25:D32)</f>
        <v>14</v>
      </c>
      <c r="E14" s="58">
        <f>SUM(E16:E23,E25:E32)</f>
        <v>63</v>
      </c>
      <c r="F14" s="58">
        <f>SUM(F16:F23,F25:F32)</f>
        <v>1</v>
      </c>
      <c r="G14" s="58">
        <f>SUM(G16:G23,G25:G32)</f>
        <v>446</v>
      </c>
      <c r="H14" s="58">
        <f>SUM(H16:H23,H25:H32)</f>
        <v>637</v>
      </c>
      <c r="I14" s="196">
        <f>SUM(I15:J23,I25:J32)</f>
        <v>13430</v>
      </c>
      <c r="J14" s="196"/>
      <c r="K14" s="196">
        <f>SUM(K15:L23,K25:L32)</f>
        <v>6756</v>
      </c>
      <c r="L14" s="196"/>
      <c r="M14" s="196">
        <f>SUM(M15:N23,M25:N32)</f>
        <v>6674</v>
      </c>
      <c r="N14" s="196"/>
      <c r="O14" s="58">
        <f aca="true" t="shared" si="1" ref="O14:T14">SUM(O16:O23,O25:O32)</f>
        <v>846</v>
      </c>
      <c r="P14" s="58">
        <f t="shared" si="1"/>
        <v>884</v>
      </c>
      <c r="Q14" s="58">
        <f t="shared" si="1"/>
        <v>5874</v>
      </c>
      <c r="R14" s="58">
        <f t="shared" si="1"/>
        <v>5754</v>
      </c>
      <c r="S14" s="58">
        <f t="shared" si="1"/>
        <v>36</v>
      </c>
      <c r="T14" s="58">
        <f t="shared" si="1"/>
        <v>36</v>
      </c>
      <c r="V14" s="168"/>
      <c r="W14" s="216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6" ht="20.25" customHeight="1">
      <c r="A15" s="1"/>
      <c r="B15" s="146"/>
      <c r="C15" s="147"/>
      <c r="D15" s="44"/>
      <c r="E15" s="44"/>
      <c r="F15" s="44"/>
      <c r="G15" s="44"/>
      <c r="H15" s="44"/>
      <c r="I15" s="147"/>
      <c r="J15" s="147"/>
      <c r="K15" s="147"/>
      <c r="L15" s="147"/>
      <c r="M15" s="147"/>
      <c r="N15" s="147"/>
      <c r="O15" s="44"/>
      <c r="P15" s="44"/>
      <c r="Q15" s="44"/>
      <c r="R15" s="44"/>
      <c r="S15" s="44"/>
      <c r="T15" s="44"/>
      <c r="V15" s="30" t="s">
        <v>277</v>
      </c>
      <c r="W15" s="13" t="s">
        <v>7</v>
      </c>
      <c r="X15" s="61">
        <f>SUM(Y15:Z15)</f>
        <v>4456</v>
      </c>
      <c r="Y15" s="60">
        <f>SUM(Y16:Y23,Y25:Y32)</f>
        <v>1758</v>
      </c>
      <c r="Z15" s="60">
        <f>SUM(Z16:Z23,Z25:Z32)</f>
        <v>2698</v>
      </c>
      <c r="AA15" s="60">
        <f>SUM(AA16:AA23,AA25:AA32)</f>
        <v>280</v>
      </c>
      <c r="AB15" s="44" t="s">
        <v>234</v>
      </c>
      <c r="AC15" s="60">
        <f aca="true" t="shared" si="2" ref="AC15:AS15">SUM(AC16:AC23,AC25:AC32)</f>
        <v>283</v>
      </c>
      <c r="AD15" s="60">
        <v>2</v>
      </c>
      <c r="AE15" s="60">
        <f t="shared" si="2"/>
        <v>1179</v>
      </c>
      <c r="AF15" s="60">
        <f t="shared" si="2"/>
        <v>2428</v>
      </c>
      <c r="AG15" s="60">
        <f t="shared" si="2"/>
        <v>1</v>
      </c>
      <c r="AH15" s="60">
        <f t="shared" si="2"/>
        <v>1</v>
      </c>
      <c r="AI15" s="60">
        <f t="shared" si="2"/>
        <v>207</v>
      </c>
      <c r="AJ15" s="60">
        <f t="shared" si="2"/>
        <v>15</v>
      </c>
      <c r="AK15" s="60">
        <f t="shared" si="2"/>
        <v>60</v>
      </c>
      <c r="AL15" s="60">
        <f t="shared" si="2"/>
        <v>26</v>
      </c>
      <c r="AM15" s="60">
        <f t="shared" si="2"/>
        <v>11</v>
      </c>
      <c r="AN15" s="60">
        <f>SUM(AN16:AN23,AN25:AN32)</f>
        <v>1290</v>
      </c>
      <c r="AO15" s="60">
        <f t="shared" si="2"/>
        <v>36</v>
      </c>
      <c r="AP15" s="60">
        <f t="shared" si="2"/>
        <v>102</v>
      </c>
      <c r="AQ15" s="60">
        <f t="shared" si="2"/>
        <v>36</v>
      </c>
      <c r="AR15" s="60">
        <f t="shared" si="2"/>
        <v>147</v>
      </c>
      <c r="AS15" s="60">
        <f t="shared" si="2"/>
        <v>969</v>
      </c>
      <c r="AT15" s="60"/>
    </row>
    <row r="16" spans="1:45" ht="20.25" customHeight="1">
      <c r="A16" s="1" t="s">
        <v>61</v>
      </c>
      <c r="B16" s="146">
        <f aca="true" t="shared" si="3" ref="B16:B23">SUM(D16:F16)</f>
        <v>39</v>
      </c>
      <c r="C16" s="147"/>
      <c r="D16" s="44" t="s">
        <v>234</v>
      </c>
      <c r="E16" s="44">
        <v>38</v>
      </c>
      <c r="F16" s="44">
        <v>1</v>
      </c>
      <c r="G16" s="44">
        <v>249</v>
      </c>
      <c r="H16" s="44">
        <v>352</v>
      </c>
      <c r="I16" s="147">
        <f aca="true" t="shared" si="4" ref="I16:I23">SUM(K16:N16)</f>
        <v>7730</v>
      </c>
      <c r="J16" s="147"/>
      <c r="K16" s="147">
        <v>3940</v>
      </c>
      <c r="L16" s="147"/>
      <c r="M16" s="147">
        <v>3790</v>
      </c>
      <c r="N16" s="147"/>
      <c r="O16" s="44" t="s">
        <v>234</v>
      </c>
      <c r="P16" s="44" t="s">
        <v>234</v>
      </c>
      <c r="Q16" s="44">
        <v>3904</v>
      </c>
      <c r="R16" s="44">
        <v>3754</v>
      </c>
      <c r="S16" s="44">
        <v>36</v>
      </c>
      <c r="T16" s="44">
        <v>36</v>
      </c>
      <c r="V16" s="46"/>
      <c r="W16" s="7" t="s">
        <v>61</v>
      </c>
      <c r="X16" s="60">
        <f aca="true" t="shared" si="5" ref="X16:X23">SUM(Y16:Z16)</f>
        <v>1321</v>
      </c>
      <c r="Y16" s="60">
        <v>495</v>
      </c>
      <c r="Z16" s="60">
        <v>826</v>
      </c>
      <c r="AA16" s="60">
        <v>56</v>
      </c>
      <c r="AB16" s="44" t="s">
        <v>234</v>
      </c>
      <c r="AC16" s="60">
        <v>54</v>
      </c>
      <c r="AD16" s="60">
        <v>2</v>
      </c>
      <c r="AE16" s="60">
        <v>383</v>
      </c>
      <c r="AF16" s="60">
        <v>750</v>
      </c>
      <c r="AG16" s="60">
        <v>1</v>
      </c>
      <c r="AH16" s="44" t="s">
        <v>234</v>
      </c>
      <c r="AI16" s="60">
        <v>45</v>
      </c>
      <c r="AJ16" s="60">
        <v>1</v>
      </c>
      <c r="AK16" s="60">
        <v>29</v>
      </c>
      <c r="AL16" s="60">
        <v>6</v>
      </c>
      <c r="AM16" s="60">
        <v>6</v>
      </c>
      <c r="AN16" s="60">
        <f aca="true" t="shared" si="6" ref="AN16:AN23">SUM(AO16:AS16)</f>
        <v>334</v>
      </c>
      <c r="AO16" s="60">
        <v>6</v>
      </c>
      <c r="AP16" s="60">
        <v>39</v>
      </c>
      <c r="AQ16" s="60">
        <v>4</v>
      </c>
      <c r="AR16" s="60">
        <v>55</v>
      </c>
      <c r="AS16" s="60">
        <v>230</v>
      </c>
    </row>
    <row r="17" spans="1:45" ht="20.25" customHeight="1">
      <c r="A17" s="1" t="s">
        <v>62</v>
      </c>
      <c r="B17" s="146">
        <f t="shared" si="3"/>
        <v>6</v>
      </c>
      <c r="C17" s="147"/>
      <c r="D17" s="44">
        <v>3</v>
      </c>
      <c r="E17" s="44">
        <v>3</v>
      </c>
      <c r="F17" s="44" t="s">
        <v>234</v>
      </c>
      <c r="G17" s="44">
        <v>23</v>
      </c>
      <c r="H17" s="44">
        <v>38</v>
      </c>
      <c r="I17" s="147">
        <f t="shared" si="4"/>
        <v>578</v>
      </c>
      <c r="J17" s="147"/>
      <c r="K17" s="147">
        <v>274</v>
      </c>
      <c r="L17" s="147"/>
      <c r="M17" s="147">
        <v>304</v>
      </c>
      <c r="N17" s="147"/>
      <c r="O17" s="44">
        <v>128</v>
      </c>
      <c r="P17" s="44">
        <v>140</v>
      </c>
      <c r="Q17" s="44">
        <v>146</v>
      </c>
      <c r="R17" s="44">
        <v>164</v>
      </c>
      <c r="S17" s="44" t="s">
        <v>234</v>
      </c>
      <c r="T17" s="44" t="s">
        <v>234</v>
      </c>
      <c r="V17" s="46"/>
      <c r="W17" s="7" t="s">
        <v>62</v>
      </c>
      <c r="X17" s="60">
        <f t="shared" si="5"/>
        <v>184</v>
      </c>
      <c r="Y17" s="60">
        <v>69</v>
      </c>
      <c r="Z17" s="60">
        <v>115</v>
      </c>
      <c r="AA17" s="60">
        <v>9</v>
      </c>
      <c r="AB17" s="44" t="s">
        <v>234</v>
      </c>
      <c r="AC17" s="60">
        <v>9</v>
      </c>
      <c r="AD17" s="44" t="s">
        <v>234</v>
      </c>
      <c r="AE17" s="60">
        <v>51</v>
      </c>
      <c r="AF17" s="60">
        <v>105</v>
      </c>
      <c r="AG17" s="44" t="s">
        <v>234</v>
      </c>
      <c r="AH17" s="44" t="s">
        <v>234</v>
      </c>
      <c r="AI17" s="60">
        <v>8</v>
      </c>
      <c r="AJ17" s="44" t="s">
        <v>234</v>
      </c>
      <c r="AK17" s="60">
        <v>2</v>
      </c>
      <c r="AL17" s="44" t="s">
        <v>234</v>
      </c>
      <c r="AM17" s="60">
        <v>1</v>
      </c>
      <c r="AN17" s="60">
        <f t="shared" si="6"/>
        <v>57</v>
      </c>
      <c r="AO17" s="60">
        <v>2</v>
      </c>
      <c r="AP17" s="60">
        <v>4</v>
      </c>
      <c r="AQ17" s="60">
        <v>1</v>
      </c>
      <c r="AR17" s="60">
        <v>12</v>
      </c>
      <c r="AS17" s="60">
        <v>38</v>
      </c>
    </row>
    <row r="18" spans="1:45" ht="20.25" customHeight="1">
      <c r="A18" s="1" t="s">
        <v>63</v>
      </c>
      <c r="B18" s="146">
        <f t="shared" si="3"/>
        <v>9</v>
      </c>
      <c r="C18" s="147"/>
      <c r="D18" s="44" t="s">
        <v>234</v>
      </c>
      <c r="E18" s="44">
        <v>9</v>
      </c>
      <c r="F18" s="44" t="s">
        <v>234</v>
      </c>
      <c r="G18" s="44">
        <v>52</v>
      </c>
      <c r="H18" s="44">
        <v>73</v>
      </c>
      <c r="I18" s="147">
        <f t="shared" si="4"/>
        <v>1531</v>
      </c>
      <c r="J18" s="147"/>
      <c r="K18" s="147">
        <v>785</v>
      </c>
      <c r="L18" s="147"/>
      <c r="M18" s="147">
        <v>746</v>
      </c>
      <c r="N18" s="147"/>
      <c r="O18" s="44" t="s">
        <v>234</v>
      </c>
      <c r="P18" s="44" t="s">
        <v>234</v>
      </c>
      <c r="Q18" s="44">
        <v>785</v>
      </c>
      <c r="R18" s="44">
        <v>746</v>
      </c>
      <c r="S18" s="44" t="s">
        <v>234</v>
      </c>
      <c r="T18" s="44" t="s">
        <v>234</v>
      </c>
      <c r="V18" s="46"/>
      <c r="W18" s="7" t="s">
        <v>63</v>
      </c>
      <c r="X18" s="60">
        <f t="shared" si="5"/>
        <v>433</v>
      </c>
      <c r="Y18" s="60">
        <v>152</v>
      </c>
      <c r="Z18" s="60">
        <v>281</v>
      </c>
      <c r="AA18" s="60">
        <v>26</v>
      </c>
      <c r="AB18" s="44" t="s">
        <v>234</v>
      </c>
      <c r="AC18" s="60">
        <v>26</v>
      </c>
      <c r="AD18" s="44" t="s">
        <v>234</v>
      </c>
      <c r="AE18" s="60">
        <v>97</v>
      </c>
      <c r="AF18" s="60">
        <v>248</v>
      </c>
      <c r="AG18" s="44" t="s">
        <v>234</v>
      </c>
      <c r="AH18" s="60">
        <v>1</v>
      </c>
      <c r="AI18" s="60">
        <v>23</v>
      </c>
      <c r="AJ18" s="60">
        <v>3</v>
      </c>
      <c r="AK18" s="60">
        <v>9</v>
      </c>
      <c r="AL18" s="44" t="s">
        <v>234</v>
      </c>
      <c r="AM18" s="44" t="s">
        <v>234</v>
      </c>
      <c r="AN18" s="60">
        <f t="shared" si="6"/>
        <v>143</v>
      </c>
      <c r="AO18" s="60">
        <v>5</v>
      </c>
      <c r="AP18" s="60">
        <v>10</v>
      </c>
      <c r="AQ18" s="60">
        <v>3</v>
      </c>
      <c r="AR18" s="60">
        <v>5</v>
      </c>
      <c r="AS18" s="60">
        <v>120</v>
      </c>
    </row>
    <row r="19" spans="1:45" ht="20.25" customHeight="1">
      <c r="A19" s="1" t="s">
        <v>64</v>
      </c>
      <c r="B19" s="146">
        <f t="shared" si="3"/>
        <v>3</v>
      </c>
      <c r="C19" s="147"/>
      <c r="D19" s="44" t="s">
        <v>234</v>
      </c>
      <c r="E19" s="44">
        <v>3</v>
      </c>
      <c r="F19" s="44" t="s">
        <v>234</v>
      </c>
      <c r="G19" s="44">
        <v>14</v>
      </c>
      <c r="H19" s="44">
        <v>20</v>
      </c>
      <c r="I19" s="147">
        <f t="shared" si="4"/>
        <v>412</v>
      </c>
      <c r="J19" s="147"/>
      <c r="K19" s="147">
        <v>204</v>
      </c>
      <c r="L19" s="147"/>
      <c r="M19" s="147">
        <v>208</v>
      </c>
      <c r="N19" s="147"/>
      <c r="O19" s="44" t="s">
        <v>234</v>
      </c>
      <c r="P19" s="44" t="s">
        <v>234</v>
      </c>
      <c r="Q19" s="44">
        <v>204</v>
      </c>
      <c r="R19" s="44">
        <v>208</v>
      </c>
      <c r="S19" s="44" t="s">
        <v>234</v>
      </c>
      <c r="T19" s="44" t="s">
        <v>234</v>
      </c>
      <c r="V19" s="46" t="s">
        <v>89</v>
      </c>
      <c r="W19" s="7" t="s">
        <v>64</v>
      </c>
      <c r="X19" s="60">
        <f t="shared" si="5"/>
        <v>203</v>
      </c>
      <c r="Y19" s="60">
        <v>89</v>
      </c>
      <c r="Z19" s="60">
        <v>114</v>
      </c>
      <c r="AA19" s="60">
        <v>22</v>
      </c>
      <c r="AB19" s="44" t="s">
        <v>234</v>
      </c>
      <c r="AC19" s="60">
        <v>19</v>
      </c>
      <c r="AD19" s="44" t="s">
        <v>234</v>
      </c>
      <c r="AE19" s="60">
        <v>48</v>
      </c>
      <c r="AF19" s="60">
        <v>106</v>
      </c>
      <c r="AG19" s="44" t="s">
        <v>234</v>
      </c>
      <c r="AH19" s="44" t="s">
        <v>234</v>
      </c>
      <c r="AI19" s="60">
        <v>8</v>
      </c>
      <c r="AJ19" s="44" t="s">
        <v>234</v>
      </c>
      <c r="AK19" s="44" t="s">
        <v>234</v>
      </c>
      <c r="AL19" s="60">
        <v>2</v>
      </c>
      <c r="AM19" s="44" t="s">
        <v>234</v>
      </c>
      <c r="AN19" s="60">
        <f t="shared" si="6"/>
        <v>51</v>
      </c>
      <c r="AO19" s="60">
        <v>2</v>
      </c>
      <c r="AP19" s="60">
        <v>1</v>
      </c>
      <c r="AQ19" s="60">
        <v>2</v>
      </c>
      <c r="AR19" s="60">
        <v>10</v>
      </c>
      <c r="AS19" s="60">
        <v>36</v>
      </c>
    </row>
    <row r="20" spans="1:45" ht="20.25" customHeight="1">
      <c r="A20" s="1" t="s">
        <v>65</v>
      </c>
      <c r="B20" s="146">
        <f t="shared" si="3"/>
        <v>1</v>
      </c>
      <c r="C20" s="147"/>
      <c r="D20" s="44" t="s">
        <v>234</v>
      </c>
      <c r="E20" s="44">
        <v>1</v>
      </c>
      <c r="F20" s="44" t="s">
        <v>234</v>
      </c>
      <c r="G20" s="44">
        <v>3</v>
      </c>
      <c r="H20" s="44">
        <v>3</v>
      </c>
      <c r="I20" s="147">
        <f t="shared" si="4"/>
        <v>60</v>
      </c>
      <c r="J20" s="147"/>
      <c r="K20" s="147">
        <v>31</v>
      </c>
      <c r="L20" s="147"/>
      <c r="M20" s="147">
        <v>29</v>
      </c>
      <c r="N20" s="147"/>
      <c r="O20" s="44" t="s">
        <v>234</v>
      </c>
      <c r="P20" s="44" t="s">
        <v>234</v>
      </c>
      <c r="Q20" s="44">
        <v>31</v>
      </c>
      <c r="R20" s="44">
        <v>29</v>
      </c>
      <c r="S20" s="44" t="s">
        <v>234</v>
      </c>
      <c r="T20" s="44" t="s">
        <v>234</v>
      </c>
      <c r="V20" s="46"/>
      <c r="W20" s="7" t="s">
        <v>65</v>
      </c>
      <c r="X20" s="60">
        <f t="shared" si="5"/>
        <v>162</v>
      </c>
      <c r="Y20" s="60">
        <v>72</v>
      </c>
      <c r="Z20" s="60">
        <v>90</v>
      </c>
      <c r="AA20" s="60">
        <v>17</v>
      </c>
      <c r="AB20" s="44" t="s">
        <v>234</v>
      </c>
      <c r="AC20" s="60">
        <v>17</v>
      </c>
      <c r="AD20" s="44" t="s">
        <v>234</v>
      </c>
      <c r="AE20" s="60">
        <v>38</v>
      </c>
      <c r="AF20" s="60">
        <v>80</v>
      </c>
      <c r="AG20" s="44" t="s">
        <v>234</v>
      </c>
      <c r="AH20" s="44" t="s">
        <v>234</v>
      </c>
      <c r="AI20" s="60">
        <v>10</v>
      </c>
      <c r="AJ20" s="44" t="s">
        <v>234</v>
      </c>
      <c r="AK20" s="44" t="s">
        <v>234</v>
      </c>
      <c r="AL20" s="60">
        <v>2</v>
      </c>
      <c r="AM20" s="44" t="s">
        <v>234</v>
      </c>
      <c r="AN20" s="60">
        <f t="shared" si="6"/>
        <v>43</v>
      </c>
      <c r="AO20" s="60">
        <v>3</v>
      </c>
      <c r="AP20" s="60">
        <v>1</v>
      </c>
      <c r="AQ20" s="44" t="s">
        <v>234</v>
      </c>
      <c r="AR20" s="60">
        <v>3</v>
      </c>
      <c r="AS20" s="60">
        <v>36</v>
      </c>
    </row>
    <row r="21" spans="1:45" ht="20.25" customHeight="1">
      <c r="A21" s="1" t="s">
        <v>66</v>
      </c>
      <c r="B21" s="146">
        <f t="shared" si="3"/>
        <v>3</v>
      </c>
      <c r="C21" s="147"/>
      <c r="D21" s="44">
        <v>2</v>
      </c>
      <c r="E21" s="44">
        <v>1</v>
      </c>
      <c r="F21" s="44" t="s">
        <v>234</v>
      </c>
      <c r="G21" s="44">
        <v>18</v>
      </c>
      <c r="H21" s="44">
        <v>28</v>
      </c>
      <c r="I21" s="147">
        <f t="shared" si="4"/>
        <v>613</v>
      </c>
      <c r="J21" s="147"/>
      <c r="K21" s="147">
        <v>284</v>
      </c>
      <c r="L21" s="147"/>
      <c r="M21" s="147">
        <v>329</v>
      </c>
      <c r="N21" s="147"/>
      <c r="O21" s="44">
        <v>193</v>
      </c>
      <c r="P21" s="44">
        <v>226</v>
      </c>
      <c r="Q21" s="44">
        <v>91</v>
      </c>
      <c r="R21" s="44">
        <v>103</v>
      </c>
      <c r="S21" s="44" t="s">
        <v>234</v>
      </c>
      <c r="T21" s="44" t="s">
        <v>234</v>
      </c>
      <c r="W21" s="7" t="s">
        <v>66</v>
      </c>
      <c r="X21" s="60">
        <f t="shared" si="5"/>
        <v>254</v>
      </c>
      <c r="Y21" s="60">
        <v>103</v>
      </c>
      <c r="Z21" s="60">
        <v>151</v>
      </c>
      <c r="AA21" s="60">
        <v>18</v>
      </c>
      <c r="AB21" s="44" t="s">
        <v>234</v>
      </c>
      <c r="AC21" s="60">
        <v>18</v>
      </c>
      <c r="AD21" s="44" t="s">
        <v>234</v>
      </c>
      <c r="AE21" s="60">
        <v>61</v>
      </c>
      <c r="AF21" s="60">
        <v>138</v>
      </c>
      <c r="AG21" s="44" t="s">
        <v>234</v>
      </c>
      <c r="AH21" s="44" t="s">
        <v>234</v>
      </c>
      <c r="AI21" s="60">
        <v>11</v>
      </c>
      <c r="AJ21" s="60">
        <v>6</v>
      </c>
      <c r="AK21" s="60">
        <v>2</v>
      </c>
      <c r="AL21" s="60">
        <v>2</v>
      </c>
      <c r="AM21" s="44" t="s">
        <v>234</v>
      </c>
      <c r="AN21" s="60">
        <f t="shared" si="6"/>
        <v>91</v>
      </c>
      <c r="AO21" s="60">
        <v>2</v>
      </c>
      <c r="AP21" s="60">
        <v>5</v>
      </c>
      <c r="AQ21" s="60">
        <v>2</v>
      </c>
      <c r="AR21" s="60">
        <v>7</v>
      </c>
      <c r="AS21" s="60">
        <v>75</v>
      </c>
    </row>
    <row r="22" spans="1:45" ht="20.25" customHeight="1">
      <c r="A22" s="1" t="s">
        <v>67</v>
      </c>
      <c r="B22" s="146">
        <f t="shared" si="3"/>
        <v>2</v>
      </c>
      <c r="C22" s="147"/>
      <c r="D22" s="44" t="s">
        <v>234</v>
      </c>
      <c r="E22" s="44">
        <v>2</v>
      </c>
      <c r="F22" s="44" t="s">
        <v>234</v>
      </c>
      <c r="G22" s="44">
        <v>9</v>
      </c>
      <c r="H22" s="44">
        <v>12</v>
      </c>
      <c r="I22" s="147">
        <f t="shared" si="4"/>
        <v>218</v>
      </c>
      <c r="J22" s="147"/>
      <c r="K22" s="147">
        <v>111</v>
      </c>
      <c r="L22" s="147"/>
      <c r="M22" s="147">
        <v>107</v>
      </c>
      <c r="N22" s="147"/>
      <c r="O22" s="44" t="s">
        <v>234</v>
      </c>
      <c r="P22" s="44" t="s">
        <v>234</v>
      </c>
      <c r="Q22" s="44">
        <v>111</v>
      </c>
      <c r="R22" s="44">
        <v>107</v>
      </c>
      <c r="S22" s="44" t="s">
        <v>234</v>
      </c>
      <c r="T22" s="44" t="s">
        <v>234</v>
      </c>
      <c r="V22" s="46"/>
      <c r="W22" s="7" t="s">
        <v>67</v>
      </c>
      <c r="X22" s="60">
        <f t="shared" si="5"/>
        <v>139</v>
      </c>
      <c r="Y22" s="60">
        <v>52</v>
      </c>
      <c r="Z22" s="60">
        <v>87</v>
      </c>
      <c r="AA22" s="60">
        <v>10</v>
      </c>
      <c r="AB22" s="44" t="s">
        <v>234</v>
      </c>
      <c r="AC22" s="60">
        <v>10</v>
      </c>
      <c r="AD22" s="44" t="s">
        <v>234</v>
      </c>
      <c r="AE22" s="60">
        <v>32</v>
      </c>
      <c r="AF22" s="60">
        <v>80</v>
      </c>
      <c r="AG22" s="44" t="s">
        <v>234</v>
      </c>
      <c r="AH22" s="44" t="s">
        <v>234</v>
      </c>
      <c r="AI22" s="60">
        <v>7</v>
      </c>
      <c r="AJ22" s="44" t="s">
        <v>234</v>
      </c>
      <c r="AK22" s="44" t="s">
        <v>234</v>
      </c>
      <c r="AL22" s="44" t="s">
        <v>234</v>
      </c>
      <c r="AM22" s="60">
        <v>1</v>
      </c>
      <c r="AN22" s="60">
        <f t="shared" si="6"/>
        <v>40</v>
      </c>
      <c r="AO22" s="60">
        <v>2</v>
      </c>
      <c r="AP22" s="60">
        <v>2</v>
      </c>
      <c r="AQ22" s="60">
        <v>1</v>
      </c>
      <c r="AR22" s="60">
        <v>3</v>
      </c>
      <c r="AS22" s="60">
        <v>32</v>
      </c>
    </row>
    <row r="23" spans="1:45" ht="20.25" customHeight="1">
      <c r="A23" s="1" t="s">
        <v>68</v>
      </c>
      <c r="B23" s="146">
        <f t="shared" si="3"/>
        <v>5</v>
      </c>
      <c r="C23" s="147"/>
      <c r="D23" s="44">
        <v>3</v>
      </c>
      <c r="E23" s="44">
        <v>2</v>
      </c>
      <c r="F23" s="44" t="s">
        <v>234</v>
      </c>
      <c r="G23" s="44">
        <v>31</v>
      </c>
      <c r="H23" s="44">
        <v>42</v>
      </c>
      <c r="I23" s="147">
        <f t="shared" si="4"/>
        <v>809</v>
      </c>
      <c r="J23" s="147"/>
      <c r="K23" s="147">
        <v>408</v>
      </c>
      <c r="L23" s="147"/>
      <c r="M23" s="147">
        <v>401</v>
      </c>
      <c r="N23" s="147"/>
      <c r="O23" s="44">
        <v>230</v>
      </c>
      <c r="P23" s="44">
        <v>193</v>
      </c>
      <c r="Q23" s="44">
        <v>178</v>
      </c>
      <c r="R23" s="44">
        <v>208</v>
      </c>
      <c r="S23" s="44" t="s">
        <v>234</v>
      </c>
      <c r="T23" s="44" t="s">
        <v>234</v>
      </c>
      <c r="V23" s="46"/>
      <c r="W23" s="7" t="s">
        <v>68</v>
      </c>
      <c r="X23" s="60">
        <f t="shared" si="5"/>
        <v>146</v>
      </c>
      <c r="Y23" s="60">
        <v>57</v>
      </c>
      <c r="Z23" s="60">
        <v>89</v>
      </c>
      <c r="AA23" s="60">
        <v>7</v>
      </c>
      <c r="AB23" s="44" t="s">
        <v>234</v>
      </c>
      <c r="AC23" s="60">
        <v>7</v>
      </c>
      <c r="AD23" s="44" t="s">
        <v>234</v>
      </c>
      <c r="AE23" s="60">
        <v>41</v>
      </c>
      <c r="AF23" s="60">
        <v>80</v>
      </c>
      <c r="AG23" s="44" t="s">
        <v>234</v>
      </c>
      <c r="AH23" s="44" t="s">
        <v>234</v>
      </c>
      <c r="AI23" s="60">
        <v>8</v>
      </c>
      <c r="AJ23" s="60">
        <v>2</v>
      </c>
      <c r="AK23" s="60">
        <v>1</v>
      </c>
      <c r="AL23" s="60">
        <v>1</v>
      </c>
      <c r="AM23" s="44" t="s">
        <v>234</v>
      </c>
      <c r="AN23" s="60">
        <f t="shared" si="6"/>
        <v>46</v>
      </c>
      <c r="AO23" s="60">
        <v>1</v>
      </c>
      <c r="AP23" s="60">
        <v>5</v>
      </c>
      <c r="AQ23" s="60">
        <v>1</v>
      </c>
      <c r="AR23" s="60">
        <v>6</v>
      </c>
      <c r="AS23" s="60">
        <v>33</v>
      </c>
    </row>
    <row r="24" spans="1:45" ht="20.25" customHeight="1">
      <c r="A24" s="1"/>
      <c r="B24" s="146"/>
      <c r="C24" s="147"/>
      <c r="D24" s="44"/>
      <c r="E24" s="44"/>
      <c r="F24" s="44" t="s">
        <v>277</v>
      </c>
      <c r="G24" s="44"/>
      <c r="H24" s="44"/>
      <c r="I24" s="147"/>
      <c r="J24" s="147"/>
      <c r="K24" s="147"/>
      <c r="L24" s="147"/>
      <c r="M24" s="147"/>
      <c r="N24" s="147"/>
      <c r="O24" s="44"/>
      <c r="P24" s="44"/>
      <c r="Q24" s="44"/>
      <c r="R24" s="44"/>
      <c r="S24" s="44" t="s">
        <v>277</v>
      </c>
      <c r="T24" s="44" t="s">
        <v>277</v>
      </c>
      <c r="V24" s="46"/>
      <c r="W24" s="7"/>
      <c r="X24" s="60"/>
      <c r="Y24" s="60"/>
      <c r="Z24" s="60"/>
      <c r="AA24" s="60"/>
      <c r="AB24" s="44" t="s">
        <v>277</v>
      </c>
      <c r="AC24" s="60"/>
      <c r="AD24" s="44" t="s">
        <v>277</v>
      </c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0.25" customHeight="1">
      <c r="A25" s="1" t="s">
        <v>69</v>
      </c>
      <c r="B25" s="146">
        <f aca="true" t="shared" si="7" ref="B25:B32">SUM(D25:F25)</f>
        <v>1</v>
      </c>
      <c r="C25" s="147"/>
      <c r="D25" s="44">
        <v>1</v>
      </c>
      <c r="E25" s="44" t="s">
        <v>234</v>
      </c>
      <c r="F25" s="44" t="s">
        <v>234</v>
      </c>
      <c r="G25" s="44">
        <v>4</v>
      </c>
      <c r="H25" s="44">
        <v>7</v>
      </c>
      <c r="I25" s="147">
        <f aca="true" t="shared" si="8" ref="I25:I32">SUM(K25:N25)</f>
        <v>96</v>
      </c>
      <c r="J25" s="147"/>
      <c r="K25" s="147">
        <v>46</v>
      </c>
      <c r="L25" s="147"/>
      <c r="M25" s="147">
        <v>50</v>
      </c>
      <c r="N25" s="147"/>
      <c r="O25" s="44">
        <v>46</v>
      </c>
      <c r="P25" s="44">
        <v>50</v>
      </c>
      <c r="Q25" s="44" t="s">
        <v>234</v>
      </c>
      <c r="R25" s="44" t="s">
        <v>234</v>
      </c>
      <c r="S25" s="44" t="s">
        <v>234</v>
      </c>
      <c r="T25" s="44" t="s">
        <v>234</v>
      </c>
      <c r="V25" s="46"/>
      <c r="W25" s="7" t="s">
        <v>69</v>
      </c>
      <c r="X25" s="60">
        <f aca="true" t="shared" si="9" ref="X25:X35">SUM(Y25:Z25)</f>
        <v>52</v>
      </c>
      <c r="Y25" s="60">
        <v>23</v>
      </c>
      <c r="Z25" s="60">
        <v>29</v>
      </c>
      <c r="AA25" s="60">
        <v>3</v>
      </c>
      <c r="AB25" s="44" t="s">
        <v>234</v>
      </c>
      <c r="AC25" s="60">
        <v>3</v>
      </c>
      <c r="AD25" s="44" t="s">
        <v>234</v>
      </c>
      <c r="AE25" s="60">
        <v>17</v>
      </c>
      <c r="AF25" s="60">
        <v>27</v>
      </c>
      <c r="AG25" s="44" t="s">
        <v>234</v>
      </c>
      <c r="AH25" s="44" t="s">
        <v>234</v>
      </c>
      <c r="AI25" s="60">
        <v>2</v>
      </c>
      <c r="AJ25" s="44" t="s">
        <v>234</v>
      </c>
      <c r="AK25" s="44" t="s">
        <v>234</v>
      </c>
      <c r="AL25" s="44" t="s">
        <v>234</v>
      </c>
      <c r="AM25" s="44" t="s">
        <v>234</v>
      </c>
      <c r="AN25" s="60">
        <f aca="true" t="shared" si="10" ref="AN25:AN32">SUM(AO25:AS25)</f>
        <v>9</v>
      </c>
      <c r="AO25" s="44" t="s">
        <v>234</v>
      </c>
      <c r="AP25" s="60">
        <v>2</v>
      </c>
      <c r="AQ25" s="44" t="s">
        <v>234</v>
      </c>
      <c r="AR25" s="60">
        <v>1</v>
      </c>
      <c r="AS25" s="60">
        <v>6</v>
      </c>
    </row>
    <row r="26" spans="1:45" ht="20.25" customHeight="1">
      <c r="A26" s="1" t="s">
        <v>70</v>
      </c>
      <c r="B26" s="146" t="s">
        <v>234</v>
      </c>
      <c r="C26" s="147"/>
      <c r="D26" s="44" t="s">
        <v>234</v>
      </c>
      <c r="E26" s="44" t="s">
        <v>234</v>
      </c>
      <c r="F26" s="44" t="s">
        <v>234</v>
      </c>
      <c r="G26" s="44" t="s">
        <v>234</v>
      </c>
      <c r="H26" s="44" t="s">
        <v>234</v>
      </c>
      <c r="I26" s="147" t="s">
        <v>234</v>
      </c>
      <c r="J26" s="147"/>
      <c r="K26" s="147" t="s">
        <v>234</v>
      </c>
      <c r="L26" s="147"/>
      <c r="M26" s="147" t="s">
        <v>234</v>
      </c>
      <c r="N26" s="147"/>
      <c r="O26" s="44" t="s">
        <v>234</v>
      </c>
      <c r="P26" s="44" t="s">
        <v>234</v>
      </c>
      <c r="Q26" s="44" t="s">
        <v>234</v>
      </c>
      <c r="R26" s="44" t="s">
        <v>234</v>
      </c>
      <c r="S26" s="44" t="s">
        <v>234</v>
      </c>
      <c r="T26" s="44" t="s">
        <v>234</v>
      </c>
      <c r="V26" s="46"/>
      <c r="W26" s="7" t="s">
        <v>70</v>
      </c>
      <c r="X26" s="60">
        <f t="shared" si="9"/>
        <v>181</v>
      </c>
      <c r="Y26" s="60">
        <v>65</v>
      </c>
      <c r="Z26" s="60">
        <v>116</v>
      </c>
      <c r="AA26" s="60">
        <v>12</v>
      </c>
      <c r="AB26" s="44" t="s">
        <v>234</v>
      </c>
      <c r="AC26" s="60">
        <v>11</v>
      </c>
      <c r="AD26" s="44" t="s">
        <v>234</v>
      </c>
      <c r="AE26" s="60">
        <v>42</v>
      </c>
      <c r="AF26" s="60">
        <v>106</v>
      </c>
      <c r="AG26" s="44" t="s">
        <v>234</v>
      </c>
      <c r="AH26" s="44" t="s">
        <v>234</v>
      </c>
      <c r="AI26" s="60">
        <v>9</v>
      </c>
      <c r="AJ26" s="44" t="s">
        <v>234</v>
      </c>
      <c r="AK26" s="60">
        <v>1</v>
      </c>
      <c r="AL26" s="44" t="s">
        <v>234</v>
      </c>
      <c r="AM26" s="44" t="s">
        <v>234</v>
      </c>
      <c r="AN26" s="60">
        <f t="shared" si="10"/>
        <v>51</v>
      </c>
      <c r="AO26" s="44" t="s">
        <v>234</v>
      </c>
      <c r="AP26" s="60">
        <v>6</v>
      </c>
      <c r="AQ26" s="60">
        <v>2</v>
      </c>
      <c r="AR26" s="60">
        <v>1</v>
      </c>
      <c r="AS26" s="60">
        <v>42</v>
      </c>
    </row>
    <row r="27" spans="1:45" ht="20.25" customHeight="1">
      <c r="A27" s="1" t="s">
        <v>71</v>
      </c>
      <c r="B27" s="146">
        <f t="shared" si="7"/>
        <v>3</v>
      </c>
      <c r="C27" s="147"/>
      <c r="D27" s="44">
        <v>1</v>
      </c>
      <c r="E27" s="44">
        <v>2</v>
      </c>
      <c r="F27" s="44" t="s">
        <v>234</v>
      </c>
      <c r="G27" s="44">
        <v>15</v>
      </c>
      <c r="H27" s="44">
        <v>22</v>
      </c>
      <c r="I27" s="147">
        <f t="shared" si="8"/>
        <v>541</v>
      </c>
      <c r="J27" s="147"/>
      <c r="K27" s="147">
        <v>243</v>
      </c>
      <c r="L27" s="147"/>
      <c r="M27" s="147">
        <v>298</v>
      </c>
      <c r="N27" s="147"/>
      <c r="O27" s="44">
        <v>44</v>
      </c>
      <c r="P27" s="44">
        <v>78</v>
      </c>
      <c r="Q27" s="44">
        <v>199</v>
      </c>
      <c r="R27" s="44">
        <v>220</v>
      </c>
      <c r="S27" s="44" t="s">
        <v>234</v>
      </c>
      <c r="T27" s="44" t="s">
        <v>234</v>
      </c>
      <c r="W27" s="7" t="s">
        <v>71</v>
      </c>
      <c r="X27" s="60">
        <f t="shared" si="9"/>
        <v>239</v>
      </c>
      <c r="Y27" s="60">
        <v>102</v>
      </c>
      <c r="Z27" s="60">
        <v>137</v>
      </c>
      <c r="AA27" s="60">
        <v>9</v>
      </c>
      <c r="AB27" s="44" t="s">
        <v>234</v>
      </c>
      <c r="AC27" s="60">
        <v>13</v>
      </c>
      <c r="AD27" s="44" t="s">
        <v>234</v>
      </c>
      <c r="AE27" s="60">
        <v>78</v>
      </c>
      <c r="AF27" s="60">
        <v>120</v>
      </c>
      <c r="AG27" s="44" t="s">
        <v>234</v>
      </c>
      <c r="AH27" s="44" t="s">
        <v>234</v>
      </c>
      <c r="AI27" s="60">
        <v>13</v>
      </c>
      <c r="AJ27" s="60">
        <v>2</v>
      </c>
      <c r="AK27" s="60">
        <v>4</v>
      </c>
      <c r="AL27" s="60">
        <v>3</v>
      </c>
      <c r="AM27" s="44" t="s">
        <v>234</v>
      </c>
      <c r="AN27" s="60">
        <f t="shared" si="10"/>
        <v>82</v>
      </c>
      <c r="AO27" s="60">
        <v>3</v>
      </c>
      <c r="AP27" s="60">
        <v>5</v>
      </c>
      <c r="AQ27" s="60">
        <v>6</v>
      </c>
      <c r="AR27" s="60">
        <v>11</v>
      </c>
      <c r="AS27" s="60">
        <v>57</v>
      </c>
    </row>
    <row r="28" spans="1:45" ht="20.25" customHeight="1">
      <c r="A28" s="1" t="s">
        <v>72</v>
      </c>
      <c r="B28" s="146">
        <f t="shared" si="7"/>
        <v>3</v>
      </c>
      <c r="C28" s="147"/>
      <c r="D28" s="44">
        <v>1</v>
      </c>
      <c r="E28" s="44">
        <v>2</v>
      </c>
      <c r="F28" s="44" t="s">
        <v>234</v>
      </c>
      <c r="G28" s="44">
        <v>18</v>
      </c>
      <c r="H28" s="44">
        <v>24</v>
      </c>
      <c r="I28" s="147">
        <f t="shared" si="8"/>
        <v>564</v>
      </c>
      <c r="J28" s="147"/>
      <c r="K28" s="147">
        <v>275</v>
      </c>
      <c r="L28" s="147"/>
      <c r="M28" s="147">
        <v>289</v>
      </c>
      <c r="N28" s="147"/>
      <c r="O28" s="44">
        <v>50</v>
      </c>
      <c r="P28" s="44">
        <v>74</v>
      </c>
      <c r="Q28" s="44">
        <v>225</v>
      </c>
      <c r="R28" s="44">
        <v>215</v>
      </c>
      <c r="S28" s="44" t="s">
        <v>234</v>
      </c>
      <c r="T28" s="44" t="s">
        <v>234</v>
      </c>
      <c r="V28" s="46" t="s">
        <v>90</v>
      </c>
      <c r="W28" s="7" t="s">
        <v>72</v>
      </c>
      <c r="X28" s="60">
        <f t="shared" si="9"/>
        <v>342</v>
      </c>
      <c r="Y28" s="60">
        <v>138</v>
      </c>
      <c r="Z28" s="60">
        <v>204</v>
      </c>
      <c r="AA28" s="60">
        <v>21</v>
      </c>
      <c r="AB28" s="44" t="s">
        <v>234</v>
      </c>
      <c r="AC28" s="60">
        <v>22</v>
      </c>
      <c r="AD28" s="44" t="s">
        <v>234</v>
      </c>
      <c r="AE28" s="60">
        <v>95</v>
      </c>
      <c r="AF28" s="60">
        <v>182</v>
      </c>
      <c r="AG28" s="44" t="s">
        <v>234</v>
      </c>
      <c r="AH28" s="44" t="s">
        <v>234</v>
      </c>
      <c r="AI28" s="60">
        <v>16</v>
      </c>
      <c r="AJ28" s="44" t="s">
        <v>234</v>
      </c>
      <c r="AK28" s="60">
        <v>6</v>
      </c>
      <c r="AL28" s="60">
        <v>1</v>
      </c>
      <c r="AM28" s="60">
        <v>1</v>
      </c>
      <c r="AN28" s="60">
        <f t="shared" si="10"/>
        <v>81</v>
      </c>
      <c r="AO28" s="60">
        <v>2</v>
      </c>
      <c r="AP28" s="60">
        <v>9</v>
      </c>
      <c r="AQ28" s="60">
        <v>6</v>
      </c>
      <c r="AR28" s="60">
        <v>6</v>
      </c>
      <c r="AS28" s="60">
        <v>58</v>
      </c>
    </row>
    <row r="29" spans="1:45" ht="20.25" customHeight="1">
      <c r="A29" s="1" t="s">
        <v>73</v>
      </c>
      <c r="B29" s="146" t="s">
        <v>234</v>
      </c>
      <c r="C29" s="147"/>
      <c r="D29" s="44" t="s">
        <v>234</v>
      </c>
      <c r="E29" s="44" t="s">
        <v>234</v>
      </c>
      <c r="F29" s="44" t="s">
        <v>234</v>
      </c>
      <c r="G29" s="44" t="s">
        <v>234</v>
      </c>
      <c r="H29" s="44" t="s">
        <v>234</v>
      </c>
      <c r="I29" s="147" t="s">
        <v>234</v>
      </c>
      <c r="J29" s="147"/>
      <c r="K29" s="147" t="s">
        <v>234</v>
      </c>
      <c r="L29" s="147"/>
      <c r="M29" s="147" t="s">
        <v>234</v>
      </c>
      <c r="N29" s="147"/>
      <c r="O29" s="44" t="s">
        <v>234</v>
      </c>
      <c r="P29" s="44" t="s">
        <v>234</v>
      </c>
      <c r="Q29" s="44" t="s">
        <v>234</v>
      </c>
      <c r="R29" s="44" t="s">
        <v>234</v>
      </c>
      <c r="S29" s="44" t="s">
        <v>234</v>
      </c>
      <c r="T29" s="44" t="s">
        <v>234</v>
      </c>
      <c r="V29" s="46"/>
      <c r="W29" s="7" t="s">
        <v>73</v>
      </c>
      <c r="X29" s="60">
        <f t="shared" si="9"/>
        <v>210</v>
      </c>
      <c r="Y29" s="60">
        <v>84</v>
      </c>
      <c r="Z29" s="60">
        <v>126</v>
      </c>
      <c r="AA29" s="60">
        <v>15</v>
      </c>
      <c r="AB29" s="44" t="s">
        <v>234</v>
      </c>
      <c r="AC29" s="60">
        <v>19</v>
      </c>
      <c r="AD29" s="44" t="s">
        <v>234</v>
      </c>
      <c r="AE29" s="60">
        <v>50</v>
      </c>
      <c r="AF29" s="60">
        <v>111</v>
      </c>
      <c r="AG29" s="44" t="s">
        <v>234</v>
      </c>
      <c r="AH29" s="44" t="s">
        <v>234</v>
      </c>
      <c r="AI29" s="60">
        <v>13</v>
      </c>
      <c r="AJ29" s="44" t="s">
        <v>234</v>
      </c>
      <c r="AK29" s="60">
        <v>2</v>
      </c>
      <c r="AL29" s="60">
        <v>4</v>
      </c>
      <c r="AM29" s="60">
        <v>2</v>
      </c>
      <c r="AN29" s="60">
        <f t="shared" si="10"/>
        <v>62</v>
      </c>
      <c r="AO29" s="60">
        <v>2</v>
      </c>
      <c r="AP29" s="60">
        <v>5</v>
      </c>
      <c r="AQ29" s="60">
        <v>2</v>
      </c>
      <c r="AR29" s="60">
        <v>2</v>
      </c>
      <c r="AS29" s="60">
        <v>51</v>
      </c>
    </row>
    <row r="30" spans="1:45" ht="20.25" customHeight="1">
      <c r="A30" s="1" t="s">
        <v>74</v>
      </c>
      <c r="B30" s="146" t="s">
        <v>234</v>
      </c>
      <c r="C30" s="147"/>
      <c r="D30" s="44" t="s">
        <v>234</v>
      </c>
      <c r="E30" s="44" t="s">
        <v>234</v>
      </c>
      <c r="F30" s="44" t="s">
        <v>234</v>
      </c>
      <c r="G30" s="44" t="s">
        <v>234</v>
      </c>
      <c r="H30" s="44" t="s">
        <v>234</v>
      </c>
      <c r="I30" s="147" t="s">
        <v>234</v>
      </c>
      <c r="J30" s="147"/>
      <c r="K30" s="147" t="s">
        <v>234</v>
      </c>
      <c r="L30" s="147"/>
      <c r="M30" s="147" t="s">
        <v>234</v>
      </c>
      <c r="N30" s="147"/>
      <c r="O30" s="44" t="s">
        <v>234</v>
      </c>
      <c r="P30" s="44" t="s">
        <v>234</v>
      </c>
      <c r="Q30" s="44" t="s">
        <v>234</v>
      </c>
      <c r="R30" s="44" t="s">
        <v>234</v>
      </c>
      <c r="S30" s="44" t="s">
        <v>234</v>
      </c>
      <c r="T30" s="44" t="s">
        <v>234</v>
      </c>
      <c r="V30" s="46"/>
      <c r="W30" s="7" t="s">
        <v>74</v>
      </c>
      <c r="X30" s="60">
        <f t="shared" si="9"/>
        <v>244</v>
      </c>
      <c r="Y30" s="60">
        <v>110</v>
      </c>
      <c r="Z30" s="60">
        <v>134</v>
      </c>
      <c r="AA30" s="60">
        <v>20</v>
      </c>
      <c r="AB30" s="44" t="s">
        <v>234</v>
      </c>
      <c r="AC30" s="60">
        <v>21</v>
      </c>
      <c r="AD30" s="44" t="s">
        <v>234</v>
      </c>
      <c r="AE30" s="60">
        <v>68</v>
      </c>
      <c r="AF30" s="60">
        <v>119</v>
      </c>
      <c r="AG30" s="44" t="s">
        <v>234</v>
      </c>
      <c r="AH30" s="44" t="s">
        <v>234</v>
      </c>
      <c r="AI30" s="60">
        <v>13</v>
      </c>
      <c r="AJ30" s="60">
        <v>1</v>
      </c>
      <c r="AK30" s="60">
        <v>2</v>
      </c>
      <c r="AL30" s="44" t="s">
        <v>234</v>
      </c>
      <c r="AM30" s="44" t="s">
        <v>234</v>
      </c>
      <c r="AN30" s="60">
        <f t="shared" si="10"/>
        <v>95</v>
      </c>
      <c r="AO30" s="60">
        <v>3</v>
      </c>
      <c r="AP30" s="60">
        <v>4</v>
      </c>
      <c r="AQ30" s="60">
        <v>4</v>
      </c>
      <c r="AR30" s="60">
        <v>11</v>
      </c>
      <c r="AS30" s="60">
        <v>73</v>
      </c>
    </row>
    <row r="31" spans="1:45" ht="20.25" customHeight="1">
      <c r="A31" s="1" t="s">
        <v>75</v>
      </c>
      <c r="B31" s="146">
        <f t="shared" si="7"/>
        <v>1</v>
      </c>
      <c r="C31" s="147"/>
      <c r="D31" s="44">
        <v>1</v>
      </c>
      <c r="E31" s="44" t="s">
        <v>234</v>
      </c>
      <c r="F31" s="44" t="s">
        <v>234</v>
      </c>
      <c r="G31" s="44">
        <v>5</v>
      </c>
      <c r="H31" s="44">
        <v>7</v>
      </c>
      <c r="I31" s="147">
        <f t="shared" si="8"/>
        <v>157</v>
      </c>
      <c r="J31" s="147"/>
      <c r="K31" s="147">
        <v>85</v>
      </c>
      <c r="L31" s="147"/>
      <c r="M31" s="147">
        <v>72</v>
      </c>
      <c r="N31" s="147"/>
      <c r="O31" s="44">
        <v>85</v>
      </c>
      <c r="P31" s="44">
        <v>72</v>
      </c>
      <c r="Q31" s="44" t="s">
        <v>234</v>
      </c>
      <c r="R31" s="44" t="s">
        <v>234</v>
      </c>
      <c r="S31" s="44" t="s">
        <v>234</v>
      </c>
      <c r="T31" s="44" t="s">
        <v>234</v>
      </c>
      <c r="V31" s="46"/>
      <c r="W31" s="7" t="s">
        <v>75</v>
      </c>
      <c r="X31" s="60">
        <f t="shared" si="9"/>
        <v>298</v>
      </c>
      <c r="Y31" s="60">
        <v>128</v>
      </c>
      <c r="Z31" s="60">
        <v>170</v>
      </c>
      <c r="AA31" s="60">
        <v>32</v>
      </c>
      <c r="AB31" s="44" t="s">
        <v>234</v>
      </c>
      <c r="AC31" s="60">
        <v>31</v>
      </c>
      <c r="AD31" s="44" t="s">
        <v>234</v>
      </c>
      <c r="AE31" s="60">
        <v>65</v>
      </c>
      <c r="AF31" s="60">
        <v>152</v>
      </c>
      <c r="AG31" s="44" t="s">
        <v>234</v>
      </c>
      <c r="AH31" s="44" t="s">
        <v>234</v>
      </c>
      <c r="AI31" s="60">
        <v>18</v>
      </c>
      <c r="AJ31" s="44" t="s">
        <v>234</v>
      </c>
      <c r="AK31" s="44" t="s">
        <v>234</v>
      </c>
      <c r="AL31" s="60">
        <v>5</v>
      </c>
      <c r="AM31" s="44" t="s">
        <v>234</v>
      </c>
      <c r="AN31" s="60">
        <f t="shared" si="10"/>
        <v>87</v>
      </c>
      <c r="AO31" s="60">
        <v>1</v>
      </c>
      <c r="AP31" s="60">
        <v>4</v>
      </c>
      <c r="AQ31" s="60">
        <v>2</v>
      </c>
      <c r="AR31" s="60">
        <v>12</v>
      </c>
      <c r="AS31" s="60">
        <v>68</v>
      </c>
    </row>
    <row r="32" spans="1:45" ht="20.25" customHeight="1">
      <c r="A32" s="1" t="s">
        <v>76</v>
      </c>
      <c r="B32" s="146">
        <f t="shared" si="7"/>
        <v>2</v>
      </c>
      <c r="C32" s="147"/>
      <c r="D32" s="44">
        <v>2</v>
      </c>
      <c r="E32" s="44" t="s">
        <v>234</v>
      </c>
      <c r="F32" s="44" t="s">
        <v>234</v>
      </c>
      <c r="G32" s="44">
        <v>5</v>
      </c>
      <c r="H32" s="44">
        <v>9</v>
      </c>
      <c r="I32" s="147">
        <f t="shared" si="8"/>
        <v>121</v>
      </c>
      <c r="J32" s="147"/>
      <c r="K32" s="147">
        <v>70</v>
      </c>
      <c r="L32" s="147"/>
      <c r="M32" s="147">
        <v>51</v>
      </c>
      <c r="N32" s="147"/>
      <c r="O32" s="44">
        <v>70</v>
      </c>
      <c r="P32" s="44">
        <v>51</v>
      </c>
      <c r="Q32" s="44" t="s">
        <v>234</v>
      </c>
      <c r="R32" s="44" t="s">
        <v>234</v>
      </c>
      <c r="S32" s="44" t="s">
        <v>234</v>
      </c>
      <c r="T32" s="44" t="s">
        <v>234</v>
      </c>
      <c r="V32" s="46"/>
      <c r="W32" s="7" t="s">
        <v>76</v>
      </c>
      <c r="X32" s="60">
        <f t="shared" si="9"/>
        <v>48</v>
      </c>
      <c r="Y32" s="60">
        <v>19</v>
      </c>
      <c r="Z32" s="60">
        <v>29</v>
      </c>
      <c r="AA32" s="60">
        <v>3</v>
      </c>
      <c r="AB32" s="44" t="s">
        <v>234</v>
      </c>
      <c r="AC32" s="60">
        <v>3</v>
      </c>
      <c r="AD32" s="44" t="s">
        <v>234</v>
      </c>
      <c r="AE32" s="60">
        <v>13</v>
      </c>
      <c r="AF32" s="60">
        <v>24</v>
      </c>
      <c r="AG32" s="44" t="s">
        <v>234</v>
      </c>
      <c r="AH32" s="44" t="s">
        <v>234</v>
      </c>
      <c r="AI32" s="60">
        <v>3</v>
      </c>
      <c r="AJ32" s="44" t="s">
        <v>234</v>
      </c>
      <c r="AK32" s="60">
        <v>2</v>
      </c>
      <c r="AL32" s="44" t="s">
        <v>234</v>
      </c>
      <c r="AM32" s="44" t="s">
        <v>234</v>
      </c>
      <c r="AN32" s="60">
        <f t="shared" si="10"/>
        <v>18</v>
      </c>
      <c r="AO32" s="60">
        <v>2</v>
      </c>
      <c r="AP32" s="44" t="s">
        <v>234</v>
      </c>
      <c r="AQ32" s="44" t="s">
        <v>234</v>
      </c>
      <c r="AR32" s="60">
        <v>2</v>
      </c>
      <c r="AS32" s="60">
        <v>14</v>
      </c>
    </row>
    <row r="33" spans="1:45" ht="20.25" customHeight="1">
      <c r="A33" s="47"/>
      <c r="B33" s="199"/>
      <c r="C33" s="194"/>
      <c r="D33" s="44"/>
      <c r="E33" s="44"/>
      <c r="F33" s="44"/>
      <c r="G33" s="44"/>
      <c r="H33" s="44"/>
      <c r="I33" s="194"/>
      <c r="J33" s="194"/>
      <c r="K33" s="194"/>
      <c r="L33" s="194"/>
      <c r="M33" s="194"/>
      <c r="N33" s="194"/>
      <c r="O33" s="44"/>
      <c r="P33" s="44"/>
      <c r="Q33" s="44"/>
      <c r="R33" s="44"/>
      <c r="S33" s="44"/>
      <c r="T33" s="44"/>
      <c r="V33" s="10"/>
      <c r="W33" s="13"/>
      <c r="X33" s="60"/>
      <c r="Y33" s="60"/>
      <c r="Z33" s="60"/>
      <c r="AA33" s="60"/>
      <c r="AB33" s="44" t="s">
        <v>277</v>
      </c>
      <c r="AC33" s="60"/>
      <c r="AD33" s="60"/>
      <c r="AE33" s="60"/>
      <c r="AF33" s="60"/>
      <c r="AG33" s="44" t="s">
        <v>277</v>
      </c>
      <c r="AH33" s="44" t="s">
        <v>277</v>
      </c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0.25" customHeight="1">
      <c r="A34" s="30" t="s">
        <v>292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218" t="s">
        <v>13</v>
      </c>
      <c r="W34" s="219"/>
      <c r="X34" s="60">
        <f t="shared" si="9"/>
        <v>27</v>
      </c>
      <c r="Y34" s="60">
        <v>22</v>
      </c>
      <c r="Z34" s="60">
        <v>5</v>
      </c>
      <c r="AA34" s="44" t="s">
        <v>234</v>
      </c>
      <c r="AB34" s="44" t="s">
        <v>234</v>
      </c>
      <c r="AC34" s="60">
        <v>1</v>
      </c>
      <c r="AD34" s="44" t="s">
        <v>234</v>
      </c>
      <c r="AE34" s="60">
        <v>21</v>
      </c>
      <c r="AF34" s="60">
        <v>4</v>
      </c>
      <c r="AG34" s="44" t="s">
        <v>234</v>
      </c>
      <c r="AH34" s="44" t="s">
        <v>234</v>
      </c>
      <c r="AI34" s="60">
        <v>1</v>
      </c>
      <c r="AJ34" s="44" t="s">
        <v>234</v>
      </c>
      <c r="AK34" s="44" t="s">
        <v>234</v>
      </c>
      <c r="AL34" s="60">
        <v>1</v>
      </c>
      <c r="AM34" s="44" t="s">
        <v>234</v>
      </c>
      <c r="AN34" s="60">
        <f>SUM(AO34:AS34)</f>
        <v>3</v>
      </c>
      <c r="AO34" s="44" t="s">
        <v>234</v>
      </c>
      <c r="AP34" s="44" t="s">
        <v>234</v>
      </c>
      <c r="AQ34" s="44" t="s">
        <v>234</v>
      </c>
      <c r="AR34" s="60">
        <v>1</v>
      </c>
      <c r="AS34" s="60">
        <v>2</v>
      </c>
    </row>
    <row r="35" spans="1:45" ht="20.25" customHeight="1">
      <c r="A35" s="30" t="s">
        <v>278</v>
      </c>
      <c r="V35" s="218" t="s">
        <v>85</v>
      </c>
      <c r="W35" s="219"/>
      <c r="X35" s="60">
        <f t="shared" si="9"/>
        <v>7</v>
      </c>
      <c r="Y35" s="60">
        <v>2</v>
      </c>
      <c r="Z35" s="60">
        <v>5</v>
      </c>
      <c r="AA35" s="44" t="s">
        <v>234</v>
      </c>
      <c r="AB35" s="44" t="s">
        <v>234</v>
      </c>
      <c r="AC35" s="44" t="s">
        <v>234</v>
      </c>
      <c r="AD35" s="60">
        <v>1</v>
      </c>
      <c r="AE35" s="60">
        <v>2</v>
      </c>
      <c r="AF35" s="60">
        <v>3</v>
      </c>
      <c r="AG35" s="44" t="s">
        <v>234</v>
      </c>
      <c r="AH35" s="44" t="s">
        <v>234</v>
      </c>
      <c r="AI35" s="60">
        <v>1</v>
      </c>
      <c r="AJ35" s="44" t="s">
        <v>234</v>
      </c>
      <c r="AK35" s="44" t="s">
        <v>234</v>
      </c>
      <c r="AL35" s="60">
        <v>2</v>
      </c>
      <c r="AM35" s="60">
        <v>3</v>
      </c>
      <c r="AN35" s="60">
        <f>SUM(AO35:AS35)</f>
        <v>2</v>
      </c>
      <c r="AO35" s="44" t="s">
        <v>234</v>
      </c>
      <c r="AP35" s="44" t="s">
        <v>234</v>
      </c>
      <c r="AQ35" s="44" t="s">
        <v>234</v>
      </c>
      <c r="AR35" s="60">
        <v>1</v>
      </c>
      <c r="AS35" s="60">
        <v>1</v>
      </c>
    </row>
    <row r="36" spans="22:45" ht="20.25" customHeight="1">
      <c r="V36" s="21"/>
      <c r="W36" s="16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9" spans="1:20" ht="20.25" customHeight="1">
      <c r="A39" s="131" t="s">
        <v>294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</row>
    <row r="40" spans="22:45" ht="20.25" customHeight="1">
      <c r="V40" s="167" t="s">
        <v>288</v>
      </c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</row>
    <row r="41" spans="1:21" ht="20.25" customHeight="1" thickBot="1">
      <c r="A41" s="167" t="s">
        <v>293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2"/>
    </row>
    <row r="42" spans="22:45" ht="20.25" customHeight="1" thickBot="1">
      <c r="V42" s="207" t="s">
        <v>280</v>
      </c>
      <c r="W42" s="208"/>
      <c r="X42" s="164" t="s">
        <v>247</v>
      </c>
      <c r="Y42" s="198"/>
      <c r="Z42" s="165"/>
      <c r="AA42" s="164" t="s">
        <v>282</v>
      </c>
      <c r="AB42" s="198"/>
      <c r="AC42" s="165"/>
      <c r="AD42" s="164" t="s">
        <v>283</v>
      </c>
      <c r="AE42" s="165"/>
      <c r="AF42" s="164" t="s">
        <v>284</v>
      </c>
      <c r="AG42" s="198"/>
      <c r="AH42" s="165"/>
      <c r="AI42" s="164" t="s">
        <v>285</v>
      </c>
      <c r="AJ42" s="198"/>
      <c r="AK42" s="165"/>
      <c r="AL42" s="164" t="s">
        <v>286</v>
      </c>
      <c r="AM42" s="198"/>
      <c r="AN42" s="198"/>
      <c r="AO42" s="165"/>
      <c r="AP42" s="164" t="s">
        <v>287</v>
      </c>
      <c r="AQ42" s="198"/>
      <c r="AR42" s="165"/>
      <c r="AS42" s="132" t="s">
        <v>281</v>
      </c>
    </row>
    <row r="43" spans="1:45" ht="24" customHeight="1">
      <c r="A43" s="141" t="s">
        <v>290</v>
      </c>
      <c r="B43" s="164" t="s">
        <v>291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65"/>
      <c r="O43" s="163" t="s">
        <v>272</v>
      </c>
      <c r="P43" s="163"/>
      <c r="Q43" s="163"/>
      <c r="R43" s="163"/>
      <c r="S43" s="163"/>
      <c r="T43" s="164"/>
      <c r="V43" s="209"/>
      <c r="W43" s="210"/>
      <c r="X43" s="14" t="s">
        <v>7</v>
      </c>
      <c r="Y43" s="14" t="s">
        <v>8</v>
      </c>
      <c r="Z43" s="14" t="s">
        <v>9</v>
      </c>
      <c r="AA43" s="156" t="s">
        <v>8</v>
      </c>
      <c r="AB43" s="157"/>
      <c r="AC43" s="14" t="s">
        <v>9</v>
      </c>
      <c r="AD43" s="14" t="s">
        <v>8</v>
      </c>
      <c r="AE43" s="14" t="s">
        <v>9</v>
      </c>
      <c r="AF43" s="14" t="s">
        <v>8</v>
      </c>
      <c r="AG43" s="156" t="s">
        <v>9</v>
      </c>
      <c r="AH43" s="157"/>
      <c r="AI43" s="14" t="s">
        <v>8</v>
      </c>
      <c r="AJ43" s="156" t="s">
        <v>9</v>
      </c>
      <c r="AK43" s="157"/>
      <c r="AL43" s="156" t="s">
        <v>8</v>
      </c>
      <c r="AM43" s="157"/>
      <c r="AN43" s="156" t="s">
        <v>9</v>
      </c>
      <c r="AO43" s="157"/>
      <c r="AP43" s="156" t="s">
        <v>8</v>
      </c>
      <c r="AQ43" s="157"/>
      <c r="AR43" s="14" t="s">
        <v>9</v>
      </c>
      <c r="AS43" s="136"/>
    </row>
    <row r="44" spans="1:43" ht="20.25" customHeight="1">
      <c r="A44" s="143"/>
      <c r="B44" s="161" t="s">
        <v>271</v>
      </c>
      <c r="C44" s="161"/>
      <c r="D44" s="161"/>
      <c r="E44" s="161" t="s">
        <v>268</v>
      </c>
      <c r="F44" s="161"/>
      <c r="G44" s="161" t="s">
        <v>87</v>
      </c>
      <c r="H44" s="161"/>
      <c r="I44" s="161" t="s">
        <v>88</v>
      </c>
      <c r="J44" s="161"/>
      <c r="K44" s="161" t="s">
        <v>269</v>
      </c>
      <c r="L44" s="161"/>
      <c r="M44" s="161" t="s">
        <v>270</v>
      </c>
      <c r="N44" s="161"/>
      <c r="O44" s="161" t="s">
        <v>2</v>
      </c>
      <c r="P44" s="161" t="s">
        <v>86</v>
      </c>
      <c r="Q44" s="161" t="s">
        <v>87</v>
      </c>
      <c r="R44" s="161" t="s">
        <v>88</v>
      </c>
      <c r="S44" s="161" t="s">
        <v>85</v>
      </c>
      <c r="T44" s="162" t="s">
        <v>13</v>
      </c>
      <c r="V44" s="152"/>
      <c r="W44" s="215"/>
      <c r="AA44" s="38"/>
      <c r="AB44" s="38"/>
      <c r="AG44" s="38"/>
      <c r="AH44" s="38"/>
      <c r="AJ44" s="38"/>
      <c r="AK44" s="38"/>
      <c r="AL44" s="38"/>
      <c r="AM44" s="38"/>
      <c r="AN44" s="38"/>
      <c r="AO44" s="38"/>
      <c r="AP44" s="38"/>
      <c r="AQ44" s="38"/>
    </row>
    <row r="45" spans="1:45" ht="20.25" customHeight="1">
      <c r="A45" s="145"/>
      <c r="B45" s="4" t="s">
        <v>7</v>
      </c>
      <c r="C45" s="4" t="s">
        <v>3</v>
      </c>
      <c r="D45" s="4" t="s">
        <v>4</v>
      </c>
      <c r="E45" s="4" t="s">
        <v>3</v>
      </c>
      <c r="F45" s="4" t="s">
        <v>4</v>
      </c>
      <c r="G45" s="4" t="s">
        <v>3</v>
      </c>
      <c r="H45" s="4" t="s">
        <v>4</v>
      </c>
      <c r="I45" s="4" t="s">
        <v>3</v>
      </c>
      <c r="J45" s="4" t="s">
        <v>4</v>
      </c>
      <c r="K45" s="4" t="s">
        <v>3</v>
      </c>
      <c r="L45" s="4" t="s">
        <v>4</v>
      </c>
      <c r="M45" s="4" t="s">
        <v>3</v>
      </c>
      <c r="N45" s="4" t="s">
        <v>4</v>
      </c>
      <c r="O45" s="161"/>
      <c r="P45" s="161"/>
      <c r="Q45" s="161"/>
      <c r="R45" s="161"/>
      <c r="S45" s="161"/>
      <c r="T45" s="162"/>
      <c r="V45" s="170" t="s">
        <v>221</v>
      </c>
      <c r="W45" s="202"/>
      <c r="X45" s="44">
        <f>SUM(Y45:Z45)</f>
        <v>93738</v>
      </c>
      <c r="Y45" s="44">
        <f>SUM(AA45,AD45,AF45,AI45,AL45,AP45)</f>
        <v>47960</v>
      </c>
      <c r="Z45" s="44">
        <f>SUM(AC45,AE45,AG45,AJ45,AN45,AR45)</f>
        <v>45778</v>
      </c>
      <c r="AA45" s="187">
        <v>8802</v>
      </c>
      <c r="AB45" s="187"/>
      <c r="AC45" s="44">
        <v>8368</v>
      </c>
      <c r="AD45" s="44">
        <v>7432</v>
      </c>
      <c r="AE45" s="44">
        <v>7027</v>
      </c>
      <c r="AF45" s="44">
        <v>7866</v>
      </c>
      <c r="AG45" s="187">
        <v>7412</v>
      </c>
      <c r="AH45" s="187"/>
      <c r="AI45" s="44">
        <v>8221</v>
      </c>
      <c r="AJ45" s="187">
        <v>7931</v>
      </c>
      <c r="AK45" s="187"/>
      <c r="AL45" s="187">
        <v>7936</v>
      </c>
      <c r="AM45" s="187"/>
      <c r="AN45" s="187">
        <v>7636</v>
      </c>
      <c r="AO45" s="187"/>
      <c r="AP45" s="187">
        <v>7703</v>
      </c>
      <c r="AQ45" s="187"/>
      <c r="AR45" s="44">
        <v>7404</v>
      </c>
      <c r="AS45" s="62">
        <v>30.4</v>
      </c>
    </row>
    <row r="46" spans="2:45" ht="20.25" customHeight="1">
      <c r="B46" s="63"/>
      <c r="V46" s="203" t="s">
        <v>220</v>
      </c>
      <c r="W46" s="204"/>
      <c r="X46" s="44">
        <f>SUM(Y46:Z46)</f>
        <v>95920</v>
      </c>
      <c r="Y46" s="44">
        <f>SUM(AA46,AD46,AF46,AI46,AL46,AP46)</f>
        <v>49042</v>
      </c>
      <c r="Z46" s="44">
        <f>SUM(AC46,AE46,AG46,AJ46,AN46,AR46)</f>
        <v>46878</v>
      </c>
      <c r="AA46" s="187">
        <v>8729</v>
      </c>
      <c r="AB46" s="187"/>
      <c r="AC46" s="44">
        <v>8397</v>
      </c>
      <c r="AD46" s="44">
        <v>8823</v>
      </c>
      <c r="AE46" s="44">
        <v>8401</v>
      </c>
      <c r="AF46" s="44">
        <v>7449</v>
      </c>
      <c r="AG46" s="187">
        <v>7043</v>
      </c>
      <c r="AH46" s="187"/>
      <c r="AI46" s="44">
        <v>7896</v>
      </c>
      <c r="AJ46" s="187">
        <v>7443</v>
      </c>
      <c r="AK46" s="187"/>
      <c r="AL46" s="187">
        <v>8212</v>
      </c>
      <c r="AM46" s="187"/>
      <c r="AN46" s="187">
        <v>7943</v>
      </c>
      <c r="AO46" s="187"/>
      <c r="AP46" s="187">
        <v>7933</v>
      </c>
      <c r="AQ46" s="187"/>
      <c r="AR46" s="44">
        <v>7651</v>
      </c>
      <c r="AS46" s="62">
        <v>30.5</v>
      </c>
    </row>
    <row r="47" spans="1:45" ht="20.25" customHeight="1">
      <c r="A47" s="17" t="s">
        <v>273</v>
      </c>
      <c r="B47" s="61">
        <f>SUM(C47:D47)</f>
        <v>342</v>
      </c>
      <c r="C47" s="60">
        <f aca="true" t="shared" si="11" ref="C47:D50">SUM(E47,G47,I47,K47,M47)</f>
        <v>299</v>
      </c>
      <c r="D47" s="60">
        <f t="shared" si="11"/>
        <v>43</v>
      </c>
      <c r="E47" s="60">
        <v>171</v>
      </c>
      <c r="F47" s="60">
        <v>23</v>
      </c>
      <c r="G47" s="60">
        <v>126</v>
      </c>
      <c r="H47" s="60">
        <v>20</v>
      </c>
      <c r="I47" s="44" t="s">
        <v>234</v>
      </c>
      <c r="J47" s="44" t="s">
        <v>234</v>
      </c>
      <c r="K47" s="60">
        <v>1</v>
      </c>
      <c r="L47" s="44" t="s">
        <v>234</v>
      </c>
      <c r="M47" s="60">
        <v>1</v>
      </c>
      <c r="N47" s="44" t="s">
        <v>234</v>
      </c>
      <c r="O47" s="60">
        <f>SUM(P47:T47)</f>
        <v>3083</v>
      </c>
      <c r="P47" s="60">
        <v>1945</v>
      </c>
      <c r="Q47" s="60">
        <v>1112</v>
      </c>
      <c r="R47" s="44" t="s">
        <v>234</v>
      </c>
      <c r="S47" s="60">
        <v>6</v>
      </c>
      <c r="T47" s="60">
        <v>20</v>
      </c>
      <c r="V47" s="203" t="s">
        <v>211</v>
      </c>
      <c r="W47" s="204"/>
      <c r="X47" s="44">
        <f>SUM(Y47:Z47)</f>
        <v>98019</v>
      </c>
      <c r="Y47" s="44">
        <f>SUM(AA47,AD47,AF47,AI47,AL47,AP47)</f>
        <v>50132</v>
      </c>
      <c r="Z47" s="44">
        <f>SUM(AC47,AE47,AG47,AJ47,AN47,AR47)</f>
        <v>47887</v>
      </c>
      <c r="AA47" s="187">
        <v>8991</v>
      </c>
      <c r="AB47" s="187"/>
      <c r="AC47" s="44">
        <v>8614</v>
      </c>
      <c r="AD47" s="44">
        <v>8731</v>
      </c>
      <c r="AE47" s="44">
        <v>8387</v>
      </c>
      <c r="AF47" s="44">
        <v>8839</v>
      </c>
      <c r="AG47" s="187">
        <v>8415</v>
      </c>
      <c r="AH47" s="187"/>
      <c r="AI47" s="44">
        <v>7456</v>
      </c>
      <c r="AJ47" s="187">
        <v>7050</v>
      </c>
      <c r="AK47" s="187"/>
      <c r="AL47" s="187">
        <v>7900</v>
      </c>
      <c r="AM47" s="187"/>
      <c r="AN47" s="187">
        <v>7455</v>
      </c>
      <c r="AO47" s="187"/>
      <c r="AP47" s="187">
        <v>8215</v>
      </c>
      <c r="AQ47" s="187"/>
      <c r="AR47" s="44">
        <v>7966</v>
      </c>
      <c r="AS47" s="62">
        <v>30.7</v>
      </c>
    </row>
    <row r="48" spans="1:45" ht="20.25" customHeight="1">
      <c r="A48" s="34" t="s">
        <v>274</v>
      </c>
      <c r="B48" s="61">
        <f aca="true" t="shared" si="12" ref="B48:B69">SUM(C48:D48)</f>
        <v>340</v>
      </c>
      <c r="C48" s="60">
        <f t="shared" si="11"/>
        <v>299</v>
      </c>
      <c r="D48" s="60">
        <f t="shared" si="11"/>
        <v>41</v>
      </c>
      <c r="E48" s="60">
        <v>171</v>
      </c>
      <c r="F48" s="60">
        <v>22</v>
      </c>
      <c r="G48" s="60">
        <v>126</v>
      </c>
      <c r="H48" s="60">
        <v>19</v>
      </c>
      <c r="I48" s="44" t="s">
        <v>234</v>
      </c>
      <c r="J48" s="44" t="s">
        <v>234</v>
      </c>
      <c r="K48" s="60">
        <v>1</v>
      </c>
      <c r="L48" s="44" t="s">
        <v>234</v>
      </c>
      <c r="M48" s="60">
        <v>1</v>
      </c>
      <c r="N48" s="44" t="s">
        <v>234</v>
      </c>
      <c r="O48" s="60">
        <f>SUM(P48:T48)</f>
        <v>3146</v>
      </c>
      <c r="P48" s="60">
        <v>1988</v>
      </c>
      <c r="Q48" s="60">
        <v>1132</v>
      </c>
      <c r="R48" s="44" t="s">
        <v>234</v>
      </c>
      <c r="S48" s="60">
        <v>6</v>
      </c>
      <c r="T48" s="60">
        <v>20</v>
      </c>
      <c r="V48" s="203" t="s">
        <v>208</v>
      </c>
      <c r="W48" s="204"/>
      <c r="X48" s="44">
        <f>SUM(Y48:Z48)</f>
        <v>100428</v>
      </c>
      <c r="Y48" s="44">
        <f>SUM(AA48,AD48,AF48,AI48,AL48,AP48)</f>
        <v>51405</v>
      </c>
      <c r="Z48" s="44">
        <f>SUM(AC48,AE48,AG48,AJ48,AN48,AR48)</f>
        <v>49023</v>
      </c>
      <c r="AA48" s="187">
        <v>9406</v>
      </c>
      <c r="AB48" s="187"/>
      <c r="AC48" s="44">
        <v>9072</v>
      </c>
      <c r="AD48" s="44">
        <v>9010</v>
      </c>
      <c r="AE48" s="44">
        <v>8648</v>
      </c>
      <c r="AF48" s="44">
        <v>8741</v>
      </c>
      <c r="AG48" s="187">
        <v>8368</v>
      </c>
      <c r="AH48" s="187"/>
      <c r="AI48" s="44">
        <v>8868</v>
      </c>
      <c r="AJ48" s="187">
        <v>8416</v>
      </c>
      <c r="AK48" s="187"/>
      <c r="AL48" s="187">
        <v>7471</v>
      </c>
      <c r="AM48" s="187"/>
      <c r="AN48" s="187">
        <v>7051</v>
      </c>
      <c r="AO48" s="187"/>
      <c r="AP48" s="187">
        <v>7909</v>
      </c>
      <c r="AQ48" s="187"/>
      <c r="AR48" s="44">
        <v>7468</v>
      </c>
      <c r="AS48" s="62">
        <v>30.8</v>
      </c>
    </row>
    <row r="49" spans="1:45" ht="20.25" customHeight="1">
      <c r="A49" s="34" t="s">
        <v>275</v>
      </c>
      <c r="B49" s="61">
        <f t="shared" si="12"/>
        <v>338</v>
      </c>
      <c r="C49" s="60">
        <f t="shared" si="11"/>
        <v>298</v>
      </c>
      <c r="D49" s="60">
        <f t="shared" si="11"/>
        <v>40</v>
      </c>
      <c r="E49" s="60">
        <v>172</v>
      </c>
      <c r="F49" s="60">
        <v>22</v>
      </c>
      <c r="G49" s="60">
        <v>124</v>
      </c>
      <c r="H49" s="60">
        <v>18</v>
      </c>
      <c r="I49" s="44" t="s">
        <v>234</v>
      </c>
      <c r="J49" s="44" t="s">
        <v>234</v>
      </c>
      <c r="K49" s="60">
        <v>1</v>
      </c>
      <c r="L49" s="44" t="s">
        <v>234</v>
      </c>
      <c r="M49" s="60">
        <v>1</v>
      </c>
      <c r="N49" s="44" t="s">
        <v>234</v>
      </c>
      <c r="O49" s="60">
        <f>SUM(P49:T49)</f>
        <v>3191</v>
      </c>
      <c r="P49" s="60">
        <v>2030</v>
      </c>
      <c r="Q49" s="60">
        <v>1135</v>
      </c>
      <c r="R49" s="44" t="s">
        <v>234</v>
      </c>
      <c r="S49" s="60">
        <v>6</v>
      </c>
      <c r="T49" s="60">
        <v>20</v>
      </c>
      <c r="V49" s="205" t="s">
        <v>279</v>
      </c>
      <c r="W49" s="206"/>
      <c r="X49" s="58">
        <f>SUM(Y49:Z49)</f>
        <v>104539</v>
      </c>
      <c r="Y49" s="58">
        <f>SUM(AA49,AD49,AF49,AI49,AL49,AP49)</f>
        <v>53532</v>
      </c>
      <c r="Z49" s="58">
        <f>SUM(AC49,AE49,AG49,AJ49,AN49,AR49)</f>
        <v>51007</v>
      </c>
      <c r="AA49" s="195">
        <f>SUM(AA51,AA70:AA71)</f>
        <v>9949</v>
      </c>
      <c r="AB49" s="195"/>
      <c r="AC49" s="58">
        <f>SUM(AC51,AC70:AC71)</f>
        <v>9504</v>
      </c>
      <c r="AD49" s="58">
        <f>SUM(AD51,AD70:AD71)</f>
        <v>9445</v>
      </c>
      <c r="AE49" s="58">
        <f>SUM(AE51,AE70:AE71)</f>
        <v>9068</v>
      </c>
      <c r="AF49" s="58">
        <f>SUM(AF51,AF70:AF71)</f>
        <v>9063</v>
      </c>
      <c r="AG49" s="195">
        <f>SUM(AG51,AG70:AH71)</f>
        <v>8617</v>
      </c>
      <c r="AH49" s="195"/>
      <c r="AI49" s="58">
        <f>SUM(AI51,AI70:AI71)</f>
        <v>8725</v>
      </c>
      <c r="AJ49" s="195">
        <f>SUM(AJ51,AJ70:AK71)</f>
        <v>8368</v>
      </c>
      <c r="AK49" s="195"/>
      <c r="AL49" s="195">
        <f>SUM(AL51,AL70:AM71)</f>
        <v>8868</v>
      </c>
      <c r="AM49" s="195"/>
      <c r="AN49" s="195">
        <f>SUM(AN51,AN70:AO71)</f>
        <v>8400</v>
      </c>
      <c r="AO49" s="195"/>
      <c r="AP49" s="195">
        <f>SUM(AP51,AP70:AQ71)</f>
        <v>7482</v>
      </c>
      <c r="AQ49" s="195"/>
      <c r="AR49" s="58">
        <f>SUM(AR51,AR70:AR71)</f>
        <v>7050</v>
      </c>
      <c r="AS49" s="64">
        <v>31.3</v>
      </c>
    </row>
    <row r="50" spans="1:45" ht="20.25" customHeight="1">
      <c r="A50" s="34" t="s">
        <v>276</v>
      </c>
      <c r="B50" s="61">
        <f t="shared" si="12"/>
        <v>333</v>
      </c>
      <c r="C50" s="60">
        <f t="shared" si="11"/>
        <v>297</v>
      </c>
      <c r="D50" s="60">
        <f t="shared" si="11"/>
        <v>36</v>
      </c>
      <c r="E50" s="60">
        <v>171</v>
      </c>
      <c r="F50" s="60">
        <v>21</v>
      </c>
      <c r="G50" s="60">
        <v>124</v>
      </c>
      <c r="H50" s="60">
        <v>15</v>
      </c>
      <c r="I50" s="44" t="s">
        <v>234</v>
      </c>
      <c r="J50" s="44" t="s">
        <v>234</v>
      </c>
      <c r="K50" s="60">
        <v>1</v>
      </c>
      <c r="L50" s="44" t="s">
        <v>234</v>
      </c>
      <c r="M50" s="60">
        <v>1</v>
      </c>
      <c r="N50" s="44" t="s">
        <v>234</v>
      </c>
      <c r="O50" s="60">
        <f>SUM(P50:T50)</f>
        <v>3258</v>
      </c>
      <c r="P50" s="60">
        <v>2081</v>
      </c>
      <c r="Q50" s="60">
        <v>1151</v>
      </c>
      <c r="R50" s="44" t="s">
        <v>234</v>
      </c>
      <c r="S50" s="60">
        <v>6</v>
      </c>
      <c r="T50" s="60">
        <v>20</v>
      </c>
      <c r="V50" s="168"/>
      <c r="W50" s="216"/>
      <c r="X50" s="44"/>
      <c r="Y50" s="44"/>
      <c r="Z50" s="44"/>
      <c r="AA50" s="44"/>
      <c r="AB50" s="44"/>
      <c r="AC50" s="44"/>
      <c r="AD50" s="44"/>
      <c r="AE50" s="44"/>
      <c r="AF50" s="44"/>
      <c r="AG50" s="187"/>
      <c r="AH50" s="187"/>
      <c r="AI50" s="44"/>
      <c r="AJ50" s="187"/>
      <c r="AK50" s="187"/>
      <c r="AL50" s="187"/>
      <c r="AM50" s="187"/>
      <c r="AN50" s="187"/>
      <c r="AO50" s="187"/>
      <c r="AP50" s="187"/>
      <c r="AQ50" s="187"/>
      <c r="AR50" s="44"/>
      <c r="AS50" s="62"/>
    </row>
    <row r="51" spans="1:45" ht="20.25" customHeight="1">
      <c r="A51" s="65" t="s">
        <v>279</v>
      </c>
      <c r="B51" s="66">
        <f t="shared" si="12"/>
        <v>334</v>
      </c>
      <c r="C51" s="67">
        <f>SUM(E51,G51,I51,K51,M51)</f>
        <v>298</v>
      </c>
      <c r="D51" s="67">
        <f>SUM(F51,H51,J51,L51,N51)</f>
        <v>36</v>
      </c>
      <c r="E51" s="67">
        <f aca="true" t="shared" si="13" ref="E51:T51">SUM(E53:E60,E62:E69)</f>
        <v>171</v>
      </c>
      <c r="F51" s="67">
        <f t="shared" si="13"/>
        <v>21</v>
      </c>
      <c r="G51" s="67">
        <f t="shared" si="13"/>
        <v>125</v>
      </c>
      <c r="H51" s="67">
        <f t="shared" si="13"/>
        <v>15</v>
      </c>
      <c r="I51" s="58" t="s">
        <v>234</v>
      </c>
      <c r="J51" s="58" t="s">
        <v>234</v>
      </c>
      <c r="K51" s="67">
        <f t="shared" si="13"/>
        <v>1</v>
      </c>
      <c r="L51" s="58" t="s">
        <v>234</v>
      </c>
      <c r="M51" s="67">
        <f t="shared" si="13"/>
        <v>1</v>
      </c>
      <c r="N51" s="58" t="s">
        <v>234</v>
      </c>
      <c r="O51" s="67">
        <f t="shared" si="13"/>
        <v>3339</v>
      </c>
      <c r="P51" s="67">
        <f t="shared" si="13"/>
        <v>2130</v>
      </c>
      <c r="Q51" s="67">
        <f t="shared" si="13"/>
        <v>1183</v>
      </c>
      <c r="R51" s="58" t="s">
        <v>234</v>
      </c>
      <c r="S51" s="67">
        <f t="shared" si="13"/>
        <v>6</v>
      </c>
      <c r="T51" s="67">
        <f t="shared" si="13"/>
        <v>20</v>
      </c>
      <c r="V51" s="46"/>
      <c r="W51" s="7" t="s">
        <v>7</v>
      </c>
      <c r="X51" s="44">
        <f>SUM(Y51:Z51)</f>
        <v>103782</v>
      </c>
      <c r="Y51" s="44">
        <f>SUM(AA51,AD51,AF51,AI51,AL51,AP51)</f>
        <v>53159</v>
      </c>
      <c r="Z51" s="44">
        <f>SUM(AC51,AE51,AG51,AJ51,AN51,AR51)</f>
        <v>50623</v>
      </c>
      <c r="AA51" s="187">
        <f>SUM(AA52:AA59,AA61:AA68)</f>
        <v>9891</v>
      </c>
      <c r="AB51" s="187"/>
      <c r="AC51" s="44">
        <f>SUM(AC52:AC59,AC61:AC68)</f>
        <v>9436</v>
      </c>
      <c r="AD51" s="44">
        <f>SUM(AD52:AD59,AD61:AD68)</f>
        <v>9388</v>
      </c>
      <c r="AE51" s="44">
        <f>SUM(AE52:AE59,AE61:AE68)</f>
        <v>9005</v>
      </c>
      <c r="AF51" s="44">
        <f>SUM(AF52:AF59,AF61:AF68)</f>
        <v>8995</v>
      </c>
      <c r="AG51" s="187">
        <f>SUM(AG52:AH59,AG61:AH68)</f>
        <v>8548</v>
      </c>
      <c r="AH51" s="187"/>
      <c r="AI51" s="44">
        <f>SUM(AI52:AI59,AI61:AI68)</f>
        <v>8659</v>
      </c>
      <c r="AJ51" s="187">
        <f>SUM(AJ52:AK59,AJ61:AK68)</f>
        <v>8314</v>
      </c>
      <c r="AK51" s="187"/>
      <c r="AL51" s="187">
        <f>SUM(AL52:AM59,AL61:AM68)</f>
        <v>8810</v>
      </c>
      <c r="AM51" s="187"/>
      <c r="AN51" s="187">
        <f>SUM(AN52:AO59,AN61:AO68)</f>
        <v>8333</v>
      </c>
      <c r="AO51" s="187"/>
      <c r="AP51" s="187">
        <f>SUM(AP52:AQ59,AP61:AQ68)</f>
        <v>7416</v>
      </c>
      <c r="AQ51" s="187"/>
      <c r="AR51" s="44">
        <f>SUM(AR52:AR59,AR61:AR68)</f>
        <v>6987</v>
      </c>
      <c r="AS51" s="62">
        <v>31.3</v>
      </c>
    </row>
    <row r="52" spans="1:45" ht="20.25" customHeight="1">
      <c r="A52" s="1"/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V52" s="46"/>
      <c r="W52" s="7" t="s">
        <v>61</v>
      </c>
      <c r="X52" s="44">
        <f aca="true" t="shared" si="14" ref="X52:X59">SUM(Y52:Z52)</f>
        <v>37112</v>
      </c>
      <c r="Y52" s="44">
        <f aca="true" t="shared" si="15" ref="Y52:Y59">SUM(AA52,AD52,AF52,AI52,AL52,AP52)</f>
        <v>19207</v>
      </c>
      <c r="Z52" s="44">
        <f aca="true" t="shared" si="16" ref="Z52:Z59">SUM(AC52,AE52,AG52,AJ52,AN52,AR52)</f>
        <v>17905</v>
      </c>
      <c r="AA52" s="187">
        <v>3699</v>
      </c>
      <c r="AB52" s="187"/>
      <c r="AC52" s="44">
        <v>3405</v>
      </c>
      <c r="AD52" s="44">
        <v>3489</v>
      </c>
      <c r="AE52" s="44">
        <v>3249</v>
      </c>
      <c r="AF52" s="44">
        <v>3195</v>
      </c>
      <c r="AG52" s="187">
        <v>3013</v>
      </c>
      <c r="AH52" s="187"/>
      <c r="AI52" s="44">
        <v>3119</v>
      </c>
      <c r="AJ52" s="187">
        <v>2938</v>
      </c>
      <c r="AK52" s="187"/>
      <c r="AL52" s="187">
        <v>3093</v>
      </c>
      <c r="AM52" s="187"/>
      <c r="AN52" s="187">
        <v>2828</v>
      </c>
      <c r="AO52" s="187"/>
      <c r="AP52" s="187">
        <v>2612</v>
      </c>
      <c r="AQ52" s="187"/>
      <c r="AR52" s="44">
        <v>2472</v>
      </c>
      <c r="AS52" s="62">
        <v>36.6</v>
      </c>
    </row>
    <row r="53" spans="1:45" ht="20.25" customHeight="1">
      <c r="A53" s="1" t="s">
        <v>61</v>
      </c>
      <c r="B53" s="61">
        <f t="shared" si="12"/>
        <v>73</v>
      </c>
      <c r="C53" s="60">
        <f aca="true" t="shared" si="17" ref="C53:C60">SUM(E53,G53,I53,K53,M53)</f>
        <v>62</v>
      </c>
      <c r="D53" s="60">
        <f aca="true" t="shared" si="18" ref="D53:D59">SUM(F53,H53,J53,L53,N53)</f>
        <v>11</v>
      </c>
      <c r="E53" s="60">
        <v>60</v>
      </c>
      <c r="F53" s="60">
        <v>11</v>
      </c>
      <c r="G53" s="44" t="s">
        <v>234</v>
      </c>
      <c r="H53" s="44" t="s">
        <v>234</v>
      </c>
      <c r="I53" s="44" t="s">
        <v>234</v>
      </c>
      <c r="J53" s="44" t="s">
        <v>234</v>
      </c>
      <c r="K53" s="60">
        <v>1</v>
      </c>
      <c r="L53" s="44" t="s">
        <v>234</v>
      </c>
      <c r="M53" s="60">
        <v>1</v>
      </c>
      <c r="N53" s="44" t="s">
        <v>234</v>
      </c>
      <c r="O53" s="60">
        <f aca="true" t="shared" si="19" ref="O53:O60">SUM(P53:T53)</f>
        <v>1041</v>
      </c>
      <c r="P53" s="60">
        <v>1015</v>
      </c>
      <c r="Q53" s="44" t="s">
        <v>234</v>
      </c>
      <c r="R53" s="44" t="s">
        <v>234</v>
      </c>
      <c r="S53" s="60">
        <v>6</v>
      </c>
      <c r="T53" s="60">
        <v>20</v>
      </c>
      <c r="V53" s="46"/>
      <c r="W53" s="7" t="s">
        <v>62</v>
      </c>
      <c r="X53" s="44">
        <f t="shared" si="14"/>
        <v>4655</v>
      </c>
      <c r="Y53" s="44">
        <f t="shared" si="15"/>
        <v>2395</v>
      </c>
      <c r="Z53" s="44">
        <f t="shared" si="16"/>
        <v>2260</v>
      </c>
      <c r="AA53" s="187">
        <v>453</v>
      </c>
      <c r="AB53" s="187"/>
      <c r="AC53" s="44">
        <v>405</v>
      </c>
      <c r="AD53" s="44">
        <v>392</v>
      </c>
      <c r="AE53" s="44">
        <v>432</v>
      </c>
      <c r="AF53" s="44">
        <v>428</v>
      </c>
      <c r="AG53" s="187">
        <v>381</v>
      </c>
      <c r="AH53" s="187"/>
      <c r="AI53" s="44">
        <v>390</v>
      </c>
      <c r="AJ53" s="187">
        <v>372</v>
      </c>
      <c r="AK53" s="187"/>
      <c r="AL53" s="187">
        <v>417</v>
      </c>
      <c r="AM53" s="187"/>
      <c r="AN53" s="187">
        <v>363</v>
      </c>
      <c r="AO53" s="187"/>
      <c r="AP53" s="187">
        <v>315</v>
      </c>
      <c r="AQ53" s="187"/>
      <c r="AR53" s="44">
        <v>307</v>
      </c>
      <c r="AS53" s="62">
        <v>33</v>
      </c>
    </row>
    <row r="54" spans="1:45" ht="20.25" customHeight="1">
      <c r="A54" s="1" t="s">
        <v>62</v>
      </c>
      <c r="B54" s="61">
        <f t="shared" si="12"/>
        <v>10</v>
      </c>
      <c r="C54" s="60">
        <f t="shared" si="17"/>
        <v>9</v>
      </c>
      <c r="D54" s="60">
        <f t="shared" si="18"/>
        <v>1</v>
      </c>
      <c r="E54" s="60">
        <v>9</v>
      </c>
      <c r="F54" s="60">
        <v>1</v>
      </c>
      <c r="G54" s="44" t="s">
        <v>234</v>
      </c>
      <c r="H54" s="44" t="s">
        <v>234</v>
      </c>
      <c r="I54" s="44" t="s">
        <v>234</v>
      </c>
      <c r="J54" s="44" t="s">
        <v>234</v>
      </c>
      <c r="K54" s="44" t="s">
        <v>234</v>
      </c>
      <c r="L54" s="44" t="s">
        <v>234</v>
      </c>
      <c r="M54" s="44" t="s">
        <v>234</v>
      </c>
      <c r="N54" s="44" t="s">
        <v>234</v>
      </c>
      <c r="O54" s="60">
        <f t="shared" si="19"/>
        <v>141</v>
      </c>
      <c r="P54" s="60">
        <v>141</v>
      </c>
      <c r="Q54" s="44" t="s">
        <v>234</v>
      </c>
      <c r="R54" s="44" t="s">
        <v>234</v>
      </c>
      <c r="S54" s="44" t="s">
        <v>234</v>
      </c>
      <c r="T54" s="44" t="s">
        <v>234</v>
      </c>
      <c r="V54" s="46"/>
      <c r="W54" s="7" t="s">
        <v>63</v>
      </c>
      <c r="X54" s="44">
        <f t="shared" si="14"/>
        <v>10439</v>
      </c>
      <c r="Y54" s="44">
        <f t="shared" si="15"/>
        <v>5299</v>
      </c>
      <c r="Z54" s="44">
        <f t="shared" si="16"/>
        <v>5140</v>
      </c>
      <c r="AA54" s="187">
        <v>962</v>
      </c>
      <c r="AB54" s="187"/>
      <c r="AC54" s="44">
        <v>985</v>
      </c>
      <c r="AD54" s="44">
        <v>955</v>
      </c>
      <c r="AE54" s="44">
        <v>886</v>
      </c>
      <c r="AF54" s="44">
        <v>862</v>
      </c>
      <c r="AG54" s="187">
        <v>882</v>
      </c>
      <c r="AH54" s="187"/>
      <c r="AI54" s="44">
        <v>903</v>
      </c>
      <c r="AJ54" s="187">
        <v>861</v>
      </c>
      <c r="AK54" s="187"/>
      <c r="AL54" s="187">
        <v>862</v>
      </c>
      <c r="AM54" s="187"/>
      <c r="AN54" s="187">
        <v>848</v>
      </c>
      <c r="AO54" s="187"/>
      <c r="AP54" s="187">
        <v>755</v>
      </c>
      <c r="AQ54" s="187"/>
      <c r="AR54" s="44">
        <v>678</v>
      </c>
      <c r="AS54" s="62">
        <v>32.5</v>
      </c>
    </row>
    <row r="55" spans="1:45" ht="20.25" customHeight="1">
      <c r="A55" s="1" t="s">
        <v>63</v>
      </c>
      <c r="B55" s="61">
        <f t="shared" si="12"/>
        <v>29</v>
      </c>
      <c r="C55" s="60">
        <f t="shared" si="17"/>
        <v>26</v>
      </c>
      <c r="D55" s="60">
        <f t="shared" si="18"/>
        <v>3</v>
      </c>
      <c r="E55" s="60">
        <v>26</v>
      </c>
      <c r="F55" s="60">
        <v>3</v>
      </c>
      <c r="G55" s="44" t="s">
        <v>234</v>
      </c>
      <c r="H55" s="44" t="s">
        <v>234</v>
      </c>
      <c r="I55" s="44" t="s">
        <v>234</v>
      </c>
      <c r="J55" s="44" t="s">
        <v>234</v>
      </c>
      <c r="K55" s="44" t="s">
        <v>234</v>
      </c>
      <c r="L55" s="44" t="s">
        <v>234</v>
      </c>
      <c r="M55" s="44" t="s">
        <v>234</v>
      </c>
      <c r="N55" s="44" t="s">
        <v>234</v>
      </c>
      <c r="O55" s="60">
        <f t="shared" si="19"/>
        <v>321</v>
      </c>
      <c r="P55" s="60">
        <v>321</v>
      </c>
      <c r="Q55" s="44" t="s">
        <v>234</v>
      </c>
      <c r="R55" s="44" t="s">
        <v>234</v>
      </c>
      <c r="S55" s="44" t="s">
        <v>234</v>
      </c>
      <c r="T55" s="44" t="s">
        <v>234</v>
      </c>
      <c r="V55" s="46" t="s">
        <v>89</v>
      </c>
      <c r="W55" s="7" t="s">
        <v>64</v>
      </c>
      <c r="X55" s="44">
        <f t="shared" si="14"/>
        <v>2951</v>
      </c>
      <c r="Y55" s="44">
        <f t="shared" si="15"/>
        <v>1512</v>
      </c>
      <c r="Z55" s="44">
        <f t="shared" si="16"/>
        <v>1439</v>
      </c>
      <c r="AA55" s="187">
        <v>252</v>
      </c>
      <c r="AB55" s="187"/>
      <c r="AC55" s="44">
        <v>265</v>
      </c>
      <c r="AD55" s="44">
        <v>240</v>
      </c>
      <c r="AE55" s="44">
        <v>233</v>
      </c>
      <c r="AF55" s="44">
        <v>278</v>
      </c>
      <c r="AG55" s="187">
        <v>239</v>
      </c>
      <c r="AH55" s="187"/>
      <c r="AI55" s="44">
        <v>242</v>
      </c>
      <c r="AJ55" s="187">
        <v>230</v>
      </c>
      <c r="AK55" s="187"/>
      <c r="AL55" s="187">
        <v>265</v>
      </c>
      <c r="AM55" s="187"/>
      <c r="AN55" s="187">
        <v>252</v>
      </c>
      <c r="AO55" s="187"/>
      <c r="AP55" s="187">
        <v>235</v>
      </c>
      <c r="AQ55" s="187"/>
      <c r="AR55" s="44">
        <v>220</v>
      </c>
      <c r="AS55" s="62">
        <v>20.9</v>
      </c>
    </row>
    <row r="56" spans="1:45" ht="20.25" customHeight="1">
      <c r="A56" s="1" t="s">
        <v>64</v>
      </c>
      <c r="B56" s="61">
        <f t="shared" si="12"/>
        <v>26</v>
      </c>
      <c r="C56" s="60">
        <f t="shared" si="17"/>
        <v>22</v>
      </c>
      <c r="D56" s="60">
        <f t="shared" si="18"/>
        <v>4</v>
      </c>
      <c r="E56" s="60">
        <v>22</v>
      </c>
      <c r="F56" s="60">
        <v>4</v>
      </c>
      <c r="G56" s="44" t="s">
        <v>234</v>
      </c>
      <c r="H56" s="44" t="s">
        <v>234</v>
      </c>
      <c r="I56" s="44" t="s">
        <v>234</v>
      </c>
      <c r="J56" s="44" t="s">
        <v>234</v>
      </c>
      <c r="K56" s="44" t="s">
        <v>234</v>
      </c>
      <c r="L56" s="44" t="s">
        <v>234</v>
      </c>
      <c r="M56" s="44" t="s">
        <v>234</v>
      </c>
      <c r="N56" s="44" t="s">
        <v>234</v>
      </c>
      <c r="O56" s="60">
        <f t="shared" si="19"/>
        <v>141</v>
      </c>
      <c r="P56" s="60">
        <v>141</v>
      </c>
      <c r="Q56" s="44" t="s">
        <v>234</v>
      </c>
      <c r="R56" s="44" t="s">
        <v>234</v>
      </c>
      <c r="S56" s="44" t="s">
        <v>234</v>
      </c>
      <c r="T56" s="44" t="s">
        <v>234</v>
      </c>
      <c r="V56" s="46"/>
      <c r="W56" s="7" t="s">
        <v>65</v>
      </c>
      <c r="X56" s="44">
        <f t="shared" si="14"/>
        <v>2706</v>
      </c>
      <c r="Y56" s="44">
        <f t="shared" si="15"/>
        <v>1389</v>
      </c>
      <c r="Z56" s="44">
        <f t="shared" si="16"/>
        <v>1317</v>
      </c>
      <c r="AA56" s="187">
        <v>211</v>
      </c>
      <c r="AB56" s="187"/>
      <c r="AC56" s="44">
        <v>240</v>
      </c>
      <c r="AD56" s="44">
        <v>265</v>
      </c>
      <c r="AE56" s="44">
        <v>236</v>
      </c>
      <c r="AF56" s="44">
        <v>216</v>
      </c>
      <c r="AG56" s="187">
        <v>206</v>
      </c>
      <c r="AH56" s="187"/>
      <c r="AI56" s="44">
        <v>221</v>
      </c>
      <c r="AJ56" s="187">
        <v>213</v>
      </c>
      <c r="AK56" s="187"/>
      <c r="AL56" s="187">
        <v>262</v>
      </c>
      <c r="AM56" s="187"/>
      <c r="AN56" s="187">
        <v>229</v>
      </c>
      <c r="AO56" s="187"/>
      <c r="AP56" s="187">
        <v>214</v>
      </c>
      <c r="AQ56" s="187"/>
      <c r="AR56" s="44">
        <v>193</v>
      </c>
      <c r="AS56" s="62">
        <v>24.4</v>
      </c>
    </row>
    <row r="57" spans="1:45" ht="20.25" customHeight="1">
      <c r="A57" s="1" t="s">
        <v>65</v>
      </c>
      <c r="B57" s="61">
        <f t="shared" si="12"/>
        <v>20</v>
      </c>
      <c r="C57" s="60">
        <f t="shared" si="17"/>
        <v>19</v>
      </c>
      <c r="D57" s="60">
        <f t="shared" si="18"/>
        <v>1</v>
      </c>
      <c r="E57" s="60">
        <v>19</v>
      </c>
      <c r="F57" s="60">
        <v>1</v>
      </c>
      <c r="G57" s="44" t="s">
        <v>234</v>
      </c>
      <c r="H57" s="44" t="s">
        <v>234</v>
      </c>
      <c r="I57" s="44" t="s">
        <v>234</v>
      </c>
      <c r="J57" s="44" t="s">
        <v>234</v>
      </c>
      <c r="K57" s="44" t="s">
        <v>234</v>
      </c>
      <c r="L57" s="44" t="s">
        <v>234</v>
      </c>
      <c r="M57" s="44" t="s">
        <v>234</v>
      </c>
      <c r="N57" s="44" t="s">
        <v>234</v>
      </c>
      <c r="O57" s="60">
        <f t="shared" si="19"/>
        <v>111</v>
      </c>
      <c r="P57" s="60">
        <v>111</v>
      </c>
      <c r="Q57" s="44" t="s">
        <v>234</v>
      </c>
      <c r="R57" s="44" t="s">
        <v>234</v>
      </c>
      <c r="S57" s="44" t="s">
        <v>234</v>
      </c>
      <c r="T57" s="44" t="s">
        <v>234</v>
      </c>
      <c r="W57" s="7" t="s">
        <v>66</v>
      </c>
      <c r="X57" s="44">
        <f t="shared" si="14"/>
        <v>5926</v>
      </c>
      <c r="Y57" s="44">
        <f t="shared" si="15"/>
        <v>3111</v>
      </c>
      <c r="Z57" s="44">
        <f t="shared" si="16"/>
        <v>2815</v>
      </c>
      <c r="AA57" s="187">
        <v>571</v>
      </c>
      <c r="AB57" s="187"/>
      <c r="AC57" s="44">
        <v>516</v>
      </c>
      <c r="AD57" s="44">
        <v>569</v>
      </c>
      <c r="AE57" s="44">
        <v>482</v>
      </c>
      <c r="AF57" s="44">
        <v>524</v>
      </c>
      <c r="AG57" s="187">
        <v>480</v>
      </c>
      <c r="AH57" s="187"/>
      <c r="AI57" s="44">
        <v>503</v>
      </c>
      <c r="AJ57" s="187">
        <v>458</v>
      </c>
      <c r="AK57" s="187"/>
      <c r="AL57" s="187">
        <v>530</v>
      </c>
      <c r="AM57" s="187"/>
      <c r="AN57" s="187">
        <v>487</v>
      </c>
      <c r="AO57" s="187"/>
      <c r="AP57" s="187">
        <v>414</v>
      </c>
      <c r="AQ57" s="187"/>
      <c r="AR57" s="44">
        <v>392</v>
      </c>
      <c r="AS57" s="62">
        <v>31</v>
      </c>
    </row>
    <row r="58" spans="1:45" ht="20.25" customHeight="1">
      <c r="A58" s="1" t="s">
        <v>66</v>
      </c>
      <c r="B58" s="61">
        <f t="shared" si="12"/>
        <v>18</v>
      </c>
      <c r="C58" s="60">
        <f t="shared" si="17"/>
        <v>18</v>
      </c>
      <c r="D58" s="44" t="s">
        <v>234</v>
      </c>
      <c r="E58" s="60">
        <v>18</v>
      </c>
      <c r="F58" s="44" t="s">
        <v>234</v>
      </c>
      <c r="G58" s="44" t="s">
        <v>234</v>
      </c>
      <c r="H58" s="44" t="s">
        <v>234</v>
      </c>
      <c r="I58" s="44" t="s">
        <v>234</v>
      </c>
      <c r="J58" s="44" t="s">
        <v>234</v>
      </c>
      <c r="K58" s="44" t="s">
        <v>234</v>
      </c>
      <c r="L58" s="44" t="s">
        <v>234</v>
      </c>
      <c r="M58" s="44" t="s">
        <v>234</v>
      </c>
      <c r="N58" s="44" t="s">
        <v>234</v>
      </c>
      <c r="O58" s="60">
        <f t="shared" si="19"/>
        <v>191</v>
      </c>
      <c r="P58" s="60">
        <v>191</v>
      </c>
      <c r="Q58" s="44" t="s">
        <v>234</v>
      </c>
      <c r="R58" s="44" t="s">
        <v>234</v>
      </c>
      <c r="S58" s="44" t="s">
        <v>234</v>
      </c>
      <c r="T58" s="44" t="s">
        <v>234</v>
      </c>
      <c r="V58" s="46"/>
      <c r="W58" s="7" t="s">
        <v>67</v>
      </c>
      <c r="X58" s="44">
        <f t="shared" si="14"/>
        <v>2854</v>
      </c>
      <c r="Y58" s="44">
        <f t="shared" si="15"/>
        <v>1415</v>
      </c>
      <c r="Z58" s="44">
        <f t="shared" si="16"/>
        <v>1439</v>
      </c>
      <c r="AA58" s="187">
        <v>238</v>
      </c>
      <c r="AB58" s="187"/>
      <c r="AC58" s="44">
        <v>266</v>
      </c>
      <c r="AD58" s="44">
        <v>267</v>
      </c>
      <c r="AE58" s="44">
        <v>260</v>
      </c>
      <c r="AF58" s="44">
        <v>226</v>
      </c>
      <c r="AG58" s="187">
        <v>208</v>
      </c>
      <c r="AH58" s="187"/>
      <c r="AI58" s="44">
        <v>244</v>
      </c>
      <c r="AJ58" s="187">
        <v>250</v>
      </c>
      <c r="AK58" s="187"/>
      <c r="AL58" s="187">
        <v>246</v>
      </c>
      <c r="AM58" s="187"/>
      <c r="AN58" s="187">
        <v>246</v>
      </c>
      <c r="AO58" s="187"/>
      <c r="AP58" s="187">
        <v>194</v>
      </c>
      <c r="AQ58" s="187"/>
      <c r="AR58" s="44">
        <v>209</v>
      </c>
      <c r="AS58" s="62">
        <v>28.5</v>
      </c>
    </row>
    <row r="59" spans="1:45" ht="20.25" customHeight="1">
      <c r="A59" s="1" t="s">
        <v>67</v>
      </c>
      <c r="B59" s="61">
        <f t="shared" si="12"/>
        <v>11</v>
      </c>
      <c r="C59" s="60">
        <f t="shared" si="17"/>
        <v>10</v>
      </c>
      <c r="D59" s="60">
        <f t="shared" si="18"/>
        <v>1</v>
      </c>
      <c r="E59" s="60">
        <v>10</v>
      </c>
      <c r="F59" s="60">
        <v>1</v>
      </c>
      <c r="G59" s="44" t="s">
        <v>234</v>
      </c>
      <c r="H59" s="44" t="s">
        <v>234</v>
      </c>
      <c r="I59" s="44" t="s">
        <v>234</v>
      </c>
      <c r="J59" s="44" t="s">
        <v>234</v>
      </c>
      <c r="K59" s="44" t="s">
        <v>234</v>
      </c>
      <c r="L59" s="44" t="s">
        <v>234</v>
      </c>
      <c r="M59" s="44" t="s">
        <v>234</v>
      </c>
      <c r="N59" s="44" t="s">
        <v>234</v>
      </c>
      <c r="O59" s="60">
        <f t="shared" si="19"/>
        <v>100</v>
      </c>
      <c r="P59" s="60">
        <v>100</v>
      </c>
      <c r="Q59" s="44" t="s">
        <v>234</v>
      </c>
      <c r="R59" s="44" t="s">
        <v>234</v>
      </c>
      <c r="S59" s="44" t="s">
        <v>234</v>
      </c>
      <c r="T59" s="44" t="s">
        <v>234</v>
      </c>
      <c r="V59" s="46"/>
      <c r="W59" s="7" t="s">
        <v>68</v>
      </c>
      <c r="X59" s="44">
        <f t="shared" si="14"/>
        <v>3888</v>
      </c>
      <c r="Y59" s="44">
        <f t="shared" si="15"/>
        <v>1986</v>
      </c>
      <c r="Z59" s="44">
        <f t="shared" si="16"/>
        <v>1902</v>
      </c>
      <c r="AA59" s="187">
        <v>391</v>
      </c>
      <c r="AB59" s="187"/>
      <c r="AC59" s="44">
        <v>406</v>
      </c>
      <c r="AD59" s="44">
        <v>362</v>
      </c>
      <c r="AE59" s="44">
        <v>327</v>
      </c>
      <c r="AF59" s="44">
        <v>320</v>
      </c>
      <c r="AG59" s="187">
        <v>342</v>
      </c>
      <c r="AH59" s="187"/>
      <c r="AI59" s="44">
        <v>356</v>
      </c>
      <c r="AJ59" s="187">
        <v>291</v>
      </c>
      <c r="AK59" s="187"/>
      <c r="AL59" s="187">
        <v>302</v>
      </c>
      <c r="AM59" s="187"/>
      <c r="AN59" s="187">
        <v>295</v>
      </c>
      <c r="AO59" s="187"/>
      <c r="AP59" s="187">
        <v>255</v>
      </c>
      <c r="AQ59" s="187"/>
      <c r="AR59" s="44">
        <v>241</v>
      </c>
      <c r="AS59" s="62">
        <v>35.3</v>
      </c>
    </row>
    <row r="60" spans="1:45" ht="20.25" customHeight="1">
      <c r="A60" s="1" t="s">
        <v>68</v>
      </c>
      <c r="B60" s="61">
        <f t="shared" si="12"/>
        <v>7</v>
      </c>
      <c r="C60" s="60">
        <f t="shared" si="17"/>
        <v>7</v>
      </c>
      <c r="D60" s="44" t="s">
        <v>234</v>
      </c>
      <c r="E60" s="60">
        <v>7</v>
      </c>
      <c r="F60" s="44" t="s">
        <v>234</v>
      </c>
      <c r="G60" s="44" t="s">
        <v>234</v>
      </c>
      <c r="H60" s="44" t="s">
        <v>234</v>
      </c>
      <c r="I60" s="44" t="s">
        <v>234</v>
      </c>
      <c r="J60" s="44" t="s">
        <v>234</v>
      </c>
      <c r="K60" s="44" t="s">
        <v>234</v>
      </c>
      <c r="L60" s="44" t="s">
        <v>234</v>
      </c>
      <c r="M60" s="44" t="s">
        <v>234</v>
      </c>
      <c r="N60" s="44" t="s">
        <v>234</v>
      </c>
      <c r="O60" s="60">
        <f t="shared" si="19"/>
        <v>110</v>
      </c>
      <c r="P60" s="60">
        <v>110</v>
      </c>
      <c r="Q60" s="44" t="s">
        <v>234</v>
      </c>
      <c r="R60" s="44" t="s">
        <v>234</v>
      </c>
      <c r="S60" s="44" t="s">
        <v>234</v>
      </c>
      <c r="T60" s="44" t="s">
        <v>234</v>
      </c>
      <c r="V60" s="46"/>
      <c r="W60" s="7"/>
      <c r="X60" s="44"/>
      <c r="Y60" s="44"/>
      <c r="Z60" s="44"/>
      <c r="AA60" s="44"/>
      <c r="AB60" s="44"/>
      <c r="AC60" s="44"/>
      <c r="AD60" s="44"/>
      <c r="AE60" s="44"/>
      <c r="AF60" s="44"/>
      <c r="AG60" s="187"/>
      <c r="AH60" s="187"/>
      <c r="AI60" s="44"/>
      <c r="AJ60" s="187"/>
      <c r="AK60" s="187"/>
      <c r="AL60" s="187"/>
      <c r="AM60" s="187"/>
      <c r="AN60" s="187"/>
      <c r="AO60" s="187"/>
      <c r="AP60" s="187"/>
      <c r="AQ60" s="187"/>
      <c r="AR60" s="44"/>
      <c r="AS60" s="62"/>
    </row>
    <row r="61" spans="1:45" ht="20.25" customHeight="1">
      <c r="A61" s="1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V61" s="46"/>
      <c r="W61" s="7" t="s">
        <v>69</v>
      </c>
      <c r="X61" s="44">
        <f aca="true" t="shared" si="20" ref="X61:X68">SUM(Y61:Z61)</f>
        <v>1140</v>
      </c>
      <c r="Y61" s="44">
        <f aca="true" t="shared" si="21" ref="Y61:Y71">SUM(AA61,AD61,AF61,AI61,AL61,AP61)</f>
        <v>597</v>
      </c>
      <c r="Z61" s="44">
        <f aca="true" t="shared" si="22" ref="Z61:Z71">SUM(AC61,AE61,AG61,AJ61,AN61,AR61)</f>
        <v>543</v>
      </c>
      <c r="AA61" s="187">
        <v>91</v>
      </c>
      <c r="AB61" s="187"/>
      <c r="AC61" s="44">
        <v>93</v>
      </c>
      <c r="AD61" s="44">
        <v>93</v>
      </c>
      <c r="AE61" s="44">
        <v>105</v>
      </c>
      <c r="AF61" s="44">
        <v>101</v>
      </c>
      <c r="AG61" s="187">
        <v>96</v>
      </c>
      <c r="AH61" s="187"/>
      <c r="AI61" s="44">
        <v>111</v>
      </c>
      <c r="AJ61" s="187">
        <v>74</v>
      </c>
      <c r="AK61" s="187"/>
      <c r="AL61" s="187">
        <v>94</v>
      </c>
      <c r="AM61" s="187"/>
      <c r="AN61" s="187">
        <v>89</v>
      </c>
      <c r="AO61" s="187"/>
      <c r="AP61" s="187">
        <v>107</v>
      </c>
      <c r="AQ61" s="187"/>
      <c r="AR61" s="44">
        <v>86</v>
      </c>
      <c r="AS61" s="62">
        <v>28.5</v>
      </c>
    </row>
    <row r="62" spans="1:45" ht="20.25" customHeight="1">
      <c r="A62" s="1" t="s">
        <v>69</v>
      </c>
      <c r="B62" s="61">
        <f t="shared" si="12"/>
        <v>5</v>
      </c>
      <c r="C62" s="60">
        <f aca="true" t="shared" si="23" ref="C62:C69">SUM(E62,G62,I62,K62,M62)</f>
        <v>3</v>
      </c>
      <c r="D62" s="60">
        <f>SUM(F62,H62,J62,L62,N62)</f>
        <v>2</v>
      </c>
      <c r="E62" s="44" t="s">
        <v>234</v>
      </c>
      <c r="F62" s="44" t="s">
        <v>234</v>
      </c>
      <c r="G62" s="60">
        <v>3</v>
      </c>
      <c r="H62" s="60">
        <v>2</v>
      </c>
      <c r="I62" s="44" t="s">
        <v>234</v>
      </c>
      <c r="J62" s="44" t="s">
        <v>234</v>
      </c>
      <c r="K62" s="44" t="s">
        <v>234</v>
      </c>
      <c r="L62" s="44" t="s">
        <v>234</v>
      </c>
      <c r="M62" s="44" t="s">
        <v>234</v>
      </c>
      <c r="N62" s="44" t="s">
        <v>234</v>
      </c>
      <c r="O62" s="60">
        <f aca="true" t="shared" si="24" ref="O62:O69">SUM(P62:T62)</f>
        <v>40</v>
      </c>
      <c r="P62" s="44" t="s">
        <v>234</v>
      </c>
      <c r="Q62" s="60">
        <v>40</v>
      </c>
      <c r="R62" s="44" t="s">
        <v>234</v>
      </c>
      <c r="S62" s="44" t="s">
        <v>234</v>
      </c>
      <c r="T62" s="44" t="s">
        <v>234</v>
      </c>
      <c r="V62" s="46"/>
      <c r="W62" s="7" t="s">
        <v>70</v>
      </c>
      <c r="X62" s="44">
        <f t="shared" si="20"/>
        <v>4161</v>
      </c>
      <c r="Y62" s="44">
        <f t="shared" si="21"/>
        <v>2106</v>
      </c>
      <c r="Z62" s="44">
        <f t="shared" si="22"/>
        <v>2055</v>
      </c>
      <c r="AA62" s="187">
        <v>423</v>
      </c>
      <c r="AB62" s="187"/>
      <c r="AC62" s="44">
        <v>360</v>
      </c>
      <c r="AD62" s="44">
        <v>393</v>
      </c>
      <c r="AE62" s="44">
        <v>362</v>
      </c>
      <c r="AF62" s="44">
        <v>349</v>
      </c>
      <c r="AG62" s="187">
        <v>358</v>
      </c>
      <c r="AH62" s="187"/>
      <c r="AI62" s="44">
        <v>333</v>
      </c>
      <c r="AJ62" s="187">
        <v>353</v>
      </c>
      <c r="AK62" s="187"/>
      <c r="AL62" s="187">
        <v>332</v>
      </c>
      <c r="AM62" s="187"/>
      <c r="AN62" s="187">
        <v>326</v>
      </c>
      <c r="AO62" s="187"/>
      <c r="AP62" s="187">
        <v>276</v>
      </c>
      <c r="AQ62" s="187"/>
      <c r="AR62" s="44">
        <v>296</v>
      </c>
      <c r="AS62" s="62">
        <v>31.1</v>
      </c>
    </row>
    <row r="63" spans="1:45" ht="20.25" customHeight="1">
      <c r="A63" s="1" t="s">
        <v>70</v>
      </c>
      <c r="B63" s="61">
        <f t="shared" si="12"/>
        <v>11</v>
      </c>
      <c r="C63" s="60">
        <f t="shared" si="23"/>
        <v>11</v>
      </c>
      <c r="D63" s="44" t="s">
        <v>234</v>
      </c>
      <c r="E63" s="44" t="s">
        <v>234</v>
      </c>
      <c r="F63" s="44" t="s">
        <v>234</v>
      </c>
      <c r="G63" s="60">
        <v>11</v>
      </c>
      <c r="H63" s="44" t="s">
        <v>234</v>
      </c>
      <c r="I63" s="44" t="s">
        <v>234</v>
      </c>
      <c r="J63" s="44" t="s">
        <v>234</v>
      </c>
      <c r="K63" s="44" t="s">
        <v>234</v>
      </c>
      <c r="L63" s="44" t="s">
        <v>234</v>
      </c>
      <c r="M63" s="44" t="s">
        <v>234</v>
      </c>
      <c r="N63" s="44" t="s">
        <v>234</v>
      </c>
      <c r="O63" s="60">
        <f t="shared" si="24"/>
        <v>134</v>
      </c>
      <c r="P63" s="44" t="s">
        <v>234</v>
      </c>
      <c r="Q63" s="60">
        <v>134</v>
      </c>
      <c r="R63" s="44" t="s">
        <v>234</v>
      </c>
      <c r="S63" s="44" t="s">
        <v>234</v>
      </c>
      <c r="T63" s="44" t="s">
        <v>234</v>
      </c>
      <c r="W63" s="7" t="s">
        <v>71</v>
      </c>
      <c r="X63" s="44">
        <f t="shared" si="20"/>
        <v>5909</v>
      </c>
      <c r="Y63" s="44">
        <f t="shared" si="21"/>
        <v>3032</v>
      </c>
      <c r="Z63" s="44">
        <f t="shared" si="22"/>
        <v>2877</v>
      </c>
      <c r="AA63" s="187">
        <v>602</v>
      </c>
      <c r="AB63" s="187"/>
      <c r="AC63" s="44">
        <v>528</v>
      </c>
      <c r="AD63" s="44">
        <v>524</v>
      </c>
      <c r="AE63" s="44">
        <v>532</v>
      </c>
      <c r="AF63" s="44">
        <v>542</v>
      </c>
      <c r="AG63" s="187">
        <v>508</v>
      </c>
      <c r="AH63" s="187"/>
      <c r="AI63" s="44">
        <v>480</v>
      </c>
      <c r="AJ63" s="187">
        <v>476</v>
      </c>
      <c r="AK63" s="187"/>
      <c r="AL63" s="187">
        <v>490</v>
      </c>
      <c r="AM63" s="187"/>
      <c r="AN63" s="187">
        <v>442</v>
      </c>
      <c r="AO63" s="187"/>
      <c r="AP63" s="187">
        <v>394</v>
      </c>
      <c r="AQ63" s="187"/>
      <c r="AR63" s="44">
        <v>391</v>
      </c>
      <c r="AS63" s="62">
        <v>32.6</v>
      </c>
    </row>
    <row r="64" spans="1:45" ht="20.25" customHeight="1">
      <c r="A64" s="1" t="s">
        <v>71</v>
      </c>
      <c r="B64" s="61">
        <f t="shared" si="12"/>
        <v>14</v>
      </c>
      <c r="C64" s="60">
        <f t="shared" si="23"/>
        <v>12</v>
      </c>
      <c r="D64" s="60">
        <f aca="true" t="shared" si="25" ref="D64:D69">SUM(F64,H64,J64,L64,N64)</f>
        <v>2</v>
      </c>
      <c r="E64" s="44" t="s">
        <v>234</v>
      </c>
      <c r="F64" s="44" t="s">
        <v>234</v>
      </c>
      <c r="G64" s="60">
        <v>12</v>
      </c>
      <c r="H64" s="60">
        <v>2</v>
      </c>
      <c r="I64" s="44" t="s">
        <v>234</v>
      </c>
      <c r="J64" s="44" t="s">
        <v>234</v>
      </c>
      <c r="K64" s="44" t="s">
        <v>234</v>
      </c>
      <c r="L64" s="44" t="s">
        <v>234</v>
      </c>
      <c r="M64" s="44" t="s">
        <v>234</v>
      </c>
      <c r="N64" s="44" t="s">
        <v>234</v>
      </c>
      <c r="O64" s="60">
        <f t="shared" si="24"/>
        <v>181</v>
      </c>
      <c r="P64" s="44" t="s">
        <v>234</v>
      </c>
      <c r="Q64" s="60">
        <v>181</v>
      </c>
      <c r="R64" s="44" t="s">
        <v>234</v>
      </c>
      <c r="S64" s="44" t="s">
        <v>234</v>
      </c>
      <c r="T64" s="44" t="s">
        <v>234</v>
      </c>
      <c r="V64" s="46" t="s">
        <v>90</v>
      </c>
      <c r="W64" s="7" t="s">
        <v>72</v>
      </c>
      <c r="X64" s="44">
        <f t="shared" si="20"/>
        <v>8141</v>
      </c>
      <c r="Y64" s="44">
        <f t="shared" si="21"/>
        <v>4098</v>
      </c>
      <c r="Z64" s="44">
        <f t="shared" si="22"/>
        <v>4043</v>
      </c>
      <c r="AA64" s="187">
        <v>798</v>
      </c>
      <c r="AB64" s="187"/>
      <c r="AC64" s="44">
        <v>748</v>
      </c>
      <c r="AD64" s="44">
        <v>708</v>
      </c>
      <c r="AE64" s="44">
        <v>714</v>
      </c>
      <c r="AF64" s="44">
        <v>705</v>
      </c>
      <c r="AG64" s="187">
        <v>672</v>
      </c>
      <c r="AH64" s="187"/>
      <c r="AI64" s="44">
        <v>632</v>
      </c>
      <c r="AJ64" s="187">
        <v>652</v>
      </c>
      <c r="AK64" s="187"/>
      <c r="AL64" s="187">
        <v>703</v>
      </c>
      <c r="AM64" s="187"/>
      <c r="AN64" s="187">
        <v>707</v>
      </c>
      <c r="AO64" s="187"/>
      <c r="AP64" s="187">
        <v>552</v>
      </c>
      <c r="AQ64" s="187"/>
      <c r="AR64" s="44">
        <v>550</v>
      </c>
      <c r="AS64" s="62">
        <v>31.4</v>
      </c>
    </row>
    <row r="65" spans="1:45" ht="20.25" customHeight="1">
      <c r="A65" s="1" t="s">
        <v>72</v>
      </c>
      <c r="B65" s="61">
        <f t="shared" si="12"/>
        <v>22</v>
      </c>
      <c r="C65" s="60">
        <f t="shared" si="23"/>
        <v>22</v>
      </c>
      <c r="D65" s="44" t="s">
        <v>234</v>
      </c>
      <c r="E65" s="44" t="s">
        <v>234</v>
      </c>
      <c r="F65" s="44" t="s">
        <v>234</v>
      </c>
      <c r="G65" s="60">
        <v>22</v>
      </c>
      <c r="H65" s="44" t="s">
        <v>234</v>
      </c>
      <c r="I65" s="44" t="s">
        <v>234</v>
      </c>
      <c r="J65" s="44" t="s">
        <v>234</v>
      </c>
      <c r="K65" s="44" t="s">
        <v>234</v>
      </c>
      <c r="L65" s="44" t="s">
        <v>234</v>
      </c>
      <c r="M65" s="44" t="s">
        <v>234</v>
      </c>
      <c r="N65" s="44" t="s">
        <v>234</v>
      </c>
      <c r="O65" s="60">
        <f t="shared" si="24"/>
        <v>259</v>
      </c>
      <c r="P65" s="44" t="s">
        <v>234</v>
      </c>
      <c r="Q65" s="60">
        <v>259</v>
      </c>
      <c r="R65" s="44" t="s">
        <v>234</v>
      </c>
      <c r="S65" s="44" t="s">
        <v>234</v>
      </c>
      <c r="T65" s="44" t="s">
        <v>234</v>
      </c>
      <c r="V65" s="46"/>
      <c r="W65" s="7" t="s">
        <v>73</v>
      </c>
      <c r="X65" s="44">
        <f t="shared" si="20"/>
        <v>4516</v>
      </c>
      <c r="Y65" s="44">
        <f t="shared" si="21"/>
        <v>2289</v>
      </c>
      <c r="Z65" s="44">
        <f t="shared" si="22"/>
        <v>2227</v>
      </c>
      <c r="AA65" s="187">
        <v>413</v>
      </c>
      <c r="AB65" s="187"/>
      <c r="AC65" s="44">
        <v>402</v>
      </c>
      <c r="AD65" s="44">
        <v>375</v>
      </c>
      <c r="AE65" s="44">
        <v>397</v>
      </c>
      <c r="AF65" s="44">
        <v>394</v>
      </c>
      <c r="AG65" s="187">
        <v>390</v>
      </c>
      <c r="AH65" s="187"/>
      <c r="AI65" s="44">
        <v>350</v>
      </c>
      <c r="AJ65" s="187">
        <v>361</v>
      </c>
      <c r="AK65" s="187"/>
      <c r="AL65" s="187">
        <v>394</v>
      </c>
      <c r="AM65" s="187"/>
      <c r="AN65" s="187">
        <v>407</v>
      </c>
      <c r="AO65" s="187"/>
      <c r="AP65" s="187">
        <v>363</v>
      </c>
      <c r="AQ65" s="187"/>
      <c r="AR65" s="44">
        <v>270</v>
      </c>
      <c r="AS65" s="62">
        <v>29.1</v>
      </c>
    </row>
    <row r="66" spans="1:45" ht="20.25" customHeight="1">
      <c r="A66" s="1" t="s">
        <v>73</v>
      </c>
      <c r="B66" s="61">
        <f t="shared" si="12"/>
        <v>19</v>
      </c>
      <c r="C66" s="60">
        <f t="shared" si="23"/>
        <v>19</v>
      </c>
      <c r="D66" s="44" t="s">
        <v>234</v>
      </c>
      <c r="E66" s="44" t="s">
        <v>234</v>
      </c>
      <c r="F66" s="44" t="s">
        <v>234</v>
      </c>
      <c r="G66" s="60">
        <v>19</v>
      </c>
      <c r="H66" s="44" t="s">
        <v>234</v>
      </c>
      <c r="I66" s="44" t="s">
        <v>234</v>
      </c>
      <c r="J66" s="44" t="s">
        <v>234</v>
      </c>
      <c r="K66" s="44" t="s">
        <v>234</v>
      </c>
      <c r="L66" s="44" t="s">
        <v>234</v>
      </c>
      <c r="M66" s="44" t="s">
        <v>234</v>
      </c>
      <c r="N66" s="44" t="s">
        <v>234</v>
      </c>
      <c r="O66" s="60">
        <f t="shared" si="24"/>
        <v>155</v>
      </c>
      <c r="P66" s="44" t="s">
        <v>234</v>
      </c>
      <c r="Q66" s="60">
        <v>155</v>
      </c>
      <c r="R66" s="44" t="s">
        <v>234</v>
      </c>
      <c r="S66" s="44" t="s">
        <v>234</v>
      </c>
      <c r="T66" s="44" t="s">
        <v>234</v>
      </c>
      <c r="V66" s="46"/>
      <c r="W66" s="7" t="s">
        <v>74</v>
      </c>
      <c r="X66" s="44">
        <f t="shared" si="20"/>
        <v>4123</v>
      </c>
      <c r="Y66" s="44">
        <f t="shared" si="21"/>
        <v>2079</v>
      </c>
      <c r="Z66" s="44">
        <f t="shared" si="22"/>
        <v>2044</v>
      </c>
      <c r="AA66" s="187">
        <v>355</v>
      </c>
      <c r="AB66" s="187"/>
      <c r="AC66" s="44">
        <v>365</v>
      </c>
      <c r="AD66" s="44">
        <v>320</v>
      </c>
      <c r="AE66" s="44">
        <v>342</v>
      </c>
      <c r="AF66" s="44">
        <v>382</v>
      </c>
      <c r="AG66" s="187">
        <v>342</v>
      </c>
      <c r="AH66" s="187"/>
      <c r="AI66" s="44">
        <v>354</v>
      </c>
      <c r="AJ66" s="187">
        <v>333</v>
      </c>
      <c r="AK66" s="187"/>
      <c r="AL66" s="187">
        <v>343</v>
      </c>
      <c r="AM66" s="187"/>
      <c r="AN66" s="187">
        <v>363</v>
      </c>
      <c r="AO66" s="187"/>
      <c r="AP66" s="187">
        <v>325</v>
      </c>
      <c r="AQ66" s="187"/>
      <c r="AR66" s="44">
        <v>299</v>
      </c>
      <c r="AS66" s="62">
        <v>24.1</v>
      </c>
    </row>
    <row r="67" spans="1:45" ht="20.25" customHeight="1">
      <c r="A67" s="1" t="s">
        <v>74</v>
      </c>
      <c r="B67" s="61">
        <f t="shared" si="12"/>
        <v>25</v>
      </c>
      <c r="C67" s="60">
        <f t="shared" si="23"/>
        <v>20</v>
      </c>
      <c r="D67" s="60">
        <f t="shared" si="25"/>
        <v>5</v>
      </c>
      <c r="E67" s="44" t="s">
        <v>234</v>
      </c>
      <c r="F67" s="44" t="s">
        <v>234</v>
      </c>
      <c r="G67" s="60">
        <v>20</v>
      </c>
      <c r="H67" s="60">
        <v>5</v>
      </c>
      <c r="I67" s="44" t="s">
        <v>234</v>
      </c>
      <c r="J67" s="44" t="s">
        <v>234</v>
      </c>
      <c r="K67" s="44" t="s">
        <v>234</v>
      </c>
      <c r="L67" s="44" t="s">
        <v>234</v>
      </c>
      <c r="M67" s="44" t="s">
        <v>234</v>
      </c>
      <c r="N67" s="44" t="s">
        <v>234</v>
      </c>
      <c r="O67" s="60">
        <f t="shared" si="24"/>
        <v>171</v>
      </c>
      <c r="P67" s="44" t="s">
        <v>234</v>
      </c>
      <c r="Q67" s="60">
        <v>171</v>
      </c>
      <c r="R67" s="44" t="s">
        <v>234</v>
      </c>
      <c r="S67" s="44" t="s">
        <v>234</v>
      </c>
      <c r="T67" s="44" t="s">
        <v>234</v>
      </c>
      <c r="V67" s="46"/>
      <c r="W67" s="7" t="s">
        <v>75</v>
      </c>
      <c r="X67" s="44">
        <f t="shared" si="20"/>
        <v>4130</v>
      </c>
      <c r="Y67" s="44">
        <f t="shared" si="21"/>
        <v>2093</v>
      </c>
      <c r="Z67" s="44">
        <f t="shared" si="22"/>
        <v>2037</v>
      </c>
      <c r="AA67" s="187">
        <v>339</v>
      </c>
      <c r="AB67" s="187"/>
      <c r="AC67" s="44">
        <v>346</v>
      </c>
      <c r="AD67" s="44">
        <v>345</v>
      </c>
      <c r="AE67" s="44">
        <v>359</v>
      </c>
      <c r="AF67" s="44">
        <v>384</v>
      </c>
      <c r="AG67" s="187">
        <v>330</v>
      </c>
      <c r="AH67" s="187"/>
      <c r="AI67" s="44">
        <v>320</v>
      </c>
      <c r="AJ67" s="187">
        <v>346</v>
      </c>
      <c r="AK67" s="187"/>
      <c r="AL67" s="187">
        <v>381</v>
      </c>
      <c r="AM67" s="187"/>
      <c r="AN67" s="187">
        <v>362</v>
      </c>
      <c r="AO67" s="187"/>
      <c r="AP67" s="187">
        <v>324</v>
      </c>
      <c r="AQ67" s="187"/>
      <c r="AR67" s="44">
        <v>294</v>
      </c>
      <c r="AS67" s="62">
        <v>20</v>
      </c>
    </row>
    <row r="68" spans="1:45" ht="20.25" customHeight="1">
      <c r="A68" s="1" t="s">
        <v>75</v>
      </c>
      <c r="B68" s="61">
        <f t="shared" si="12"/>
        <v>40</v>
      </c>
      <c r="C68" s="60">
        <f t="shared" si="23"/>
        <v>35</v>
      </c>
      <c r="D68" s="60">
        <f t="shared" si="25"/>
        <v>5</v>
      </c>
      <c r="E68" s="44" t="s">
        <v>234</v>
      </c>
      <c r="F68" s="44" t="s">
        <v>234</v>
      </c>
      <c r="G68" s="60">
        <v>35</v>
      </c>
      <c r="H68" s="60">
        <v>5</v>
      </c>
      <c r="I68" s="44" t="s">
        <v>234</v>
      </c>
      <c r="J68" s="44" t="s">
        <v>234</v>
      </c>
      <c r="K68" s="44" t="s">
        <v>234</v>
      </c>
      <c r="L68" s="44" t="s">
        <v>234</v>
      </c>
      <c r="M68" s="44" t="s">
        <v>234</v>
      </c>
      <c r="N68" s="44" t="s">
        <v>234</v>
      </c>
      <c r="O68" s="60">
        <f t="shared" si="24"/>
        <v>207</v>
      </c>
      <c r="P68" s="44" t="s">
        <v>234</v>
      </c>
      <c r="Q68" s="60">
        <v>207</v>
      </c>
      <c r="R68" s="44" t="s">
        <v>234</v>
      </c>
      <c r="S68" s="44" t="s">
        <v>234</v>
      </c>
      <c r="T68" s="44" t="s">
        <v>234</v>
      </c>
      <c r="V68" s="46"/>
      <c r="W68" s="7" t="s">
        <v>76</v>
      </c>
      <c r="X68" s="44">
        <f t="shared" si="20"/>
        <v>1131</v>
      </c>
      <c r="Y68" s="44">
        <f t="shared" si="21"/>
        <v>551</v>
      </c>
      <c r="Z68" s="44">
        <f t="shared" si="22"/>
        <v>580</v>
      </c>
      <c r="AA68" s="187">
        <v>93</v>
      </c>
      <c r="AB68" s="187"/>
      <c r="AC68" s="44">
        <v>106</v>
      </c>
      <c r="AD68" s="44">
        <v>91</v>
      </c>
      <c r="AE68" s="44">
        <v>89</v>
      </c>
      <c r="AF68" s="44">
        <v>89</v>
      </c>
      <c r="AG68" s="187">
        <v>101</v>
      </c>
      <c r="AH68" s="187"/>
      <c r="AI68" s="44">
        <v>101</v>
      </c>
      <c r="AJ68" s="187">
        <v>106</v>
      </c>
      <c r="AK68" s="187"/>
      <c r="AL68" s="187">
        <v>96</v>
      </c>
      <c r="AM68" s="187"/>
      <c r="AN68" s="187">
        <v>89</v>
      </c>
      <c r="AO68" s="187"/>
      <c r="AP68" s="187">
        <v>81</v>
      </c>
      <c r="AQ68" s="187"/>
      <c r="AR68" s="44">
        <v>89</v>
      </c>
      <c r="AS68" s="62">
        <v>31.4</v>
      </c>
    </row>
    <row r="69" spans="1:45" ht="20.25" customHeight="1">
      <c r="A69" s="1" t="s">
        <v>76</v>
      </c>
      <c r="B69" s="61">
        <f t="shared" si="12"/>
        <v>4</v>
      </c>
      <c r="C69" s="60">
        <f t="shared" si="23"/>
        <v>3</v>
      </c>
      <c r="D69" s="60">
        <f t="shared" si="25"/>
        <v>1</v>
      </c>
      <c r="E69" s="44" t="s">
        <v>234</v>
      </c>
      <c r="F69" s="44" t="s">
        <v>234</v>
      </c>
      <c r="G69" s="60">
        <v>3</v>
      </c>
      <c r="H69" s="60">
        <v>1</v>
      </c>
      <c r="I69" s="44" t="s">
        <v>234</v>
      </c>
      <c r="J69" s="44" t="s">
        <v>234</v>
      </c>
      <c r="K69" s="44" t="s">
        <v>234</v>
      </c>
      <c r="L69" s="44" t="s">
        <v>234</v>
      </c>
      <c r="M69" s="44" t="s">
        <v>234</v>
      </c>
      <c r="N69" s="44" t="s">
        <v>234</v>
      </c>
      <c r="O69" s="60">
        <f t="shared" si="24"/>
        <v>36</v>
      </c>
      <c r="P69" s="44" t="s">
        <v>234</v>
      </c>
      <c r="Q69" s="60">
        <v>36</v>
      </c>
      <c r="R69" s="44" t="s">
        <v>234</v>
      </c>
      <c r="S69" s="44" t="s">
        <v>234</v>
      </c>
      <c r="T69" s="44" t="s">
        <v>234</v>
      </c>
      <c r="V69" s="10"/>
      <c r="W69" s="13"/>
      <c r="X69" s="44"/>
      <c r="Y69" s="44"/>
      <c r="Z69" s="44"/>
      <c r="AA69" s="44"/>
      <c r="AB69" s="44"/>
      <c r="AC69" s="44"/>
      <c r="AD69" s="44"/>
      <c r="AE69" s="44"/>
      <c r="AF69" s="44"/>
      <c r="AG69" s="187"/>
      <c r="AH69" s="187"/>
      <c r="AI69" s="44"/>
      <c r="AJ69" s="187"/>
      <c r="AK69" s="187"/>
      <c r="AL69" s="187"/>
      <c r="AM69" s="187"/>
      <c r="AN69" s="187"/>
      <c r="AO69" s="187"/>
      <c r="AP69" s="187"/>
      <c r="AQ69" s="187"/>
      <c r="AR69" s="44"/>
      <c r="AS69" s="62"/>
    </row>
    <row r="70" spans="2:45" ht="20.25" customHeight="1"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V70" s="218" t="s">
        <v>13</v>
      </c>
      <c r="W70" s="219"/>
      <c r="X70" s="44">
        <f>SUM(Y70:Z70)</f>
        <v>662</v>
      </c>
      <c r="Y70" s="44">
        <f t="shared" si="21"/>
        <v>341</v>
      </c>
      <c r="Z70" s="44">
        <f t="shared" si="22"/>
        <v>321</v>
      </c>
      <c r="AA70" s="187">
        <v>54</v>
      </c>
      <c r="AB70" s="187"/>
      <c r="AC70" s="44">
        <v>53</v>
      </c>
      <c r="AD70" s="44">
        <v>53</v>
      </c>
      <c r="AE70" s="44">
        <v>53</v>
      </c>
      <c r="AF70" s="44">
        <v>60</v>
      </c>
      <c r="AG70" s="187">
        <v>59</v>
      </c>
      <c r="AH70" s="187"/>
      <c r="AI70" s="44">
        <v>59</v>
      </c>
      <c r="AJ70" s="187">
        <v>48</v>
      </c>
      <c r="AK70" s="187"/>
      <c r="AL70" s="187">
        <v>56</v>
      </c>
      <c r="AM70" s="187"/>
      <c r="AN70" s="187">
        <v>51</v>
      </c>
      <c r="AO70" s="187"/>
      <c r="AP70" s="187">
        <v>59</v>
      </c>
      <c r="AQ70" s="187"/>
      <c r="AR70" s="44">
        <v>57</v>
      </c>
      <c r="AS70" s="62">
        <v>33.1</v>
      </c>
    </row>
    <row r="71" spans="1:45" ht="20.2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V71" s="218" t="s">
        <v>85</v>
      </c>
      <c r="W71" s="219"/>
      <c r="X71" s="44">
        <f>SUM(Y71:Z71)</f>
        <v>95</v>
      </c>
      <c r="Y71" s="44">
        <f t="shared" si="21"/>
        <v>32</v>
      </c>
      <c r="Z71" s="44">
        <f t="shared" si="22"/>
        <v>63</v>
      </c>
      <c r="AA71" s="187">
        <v>4</v>
      </c>
      <c r="AB71" s="187"/>
      <c r="AC71" s="44">
        <v>15</v>
      </c>
      <c r="AD71" s="44">
        <v>4</v>
      </c>
      <c r="AE71" s="44">
        <v>10</v>
      </c>
      <c r="AF71" s="44">
        <v>8</v>
      </c>
      <c r="AG71" s="187">
        <v>10</v>
      </c>
      <c r="AH71" s="187"/>
      <c r="AI71" s="44">
        <v>7</v>
      </c>
      <c r="AJ71" s="187">
        <v>6</v>
      </c>
      <c r="AK71" s="187"/>
      <c r="AL71" s="187">
        <v>2</v>
      </c>
      <c r="AM71" s="187"/>
      <c r="AN71" s="187">
        <v>16</v>
      </c>
      <c r="AO71" s="187"/>
      <c r="AP71" s="187">
        <v>7</v>
      </c>
      <c r="AQ71" s="187"/>
      <c r="AR71" s="44">
        <v>6</v>
      </c>
      <c r="AS71" s="62">
        <v>15.8</v>
      </c>
    </row>
    <row r="72" spans="22:43" ht="20.25" customHeight="1">
      <c r="V72" s="21"/>
      <c r="W72" s="16"/>
      <c r="AA72" s="21"/>
      <c r="AB72" s="21"/>
      <c r="AG72" s="21"/>
      <c r="AH72" s="21"/>
      <c r="AJ72" s="21"/>
      <c r="AK72" s="21"/>
      <c r="AL72" s="21"/>
      <c r="AM72" s="21"/>
      <c r="AN72" s="21"/>
      <c r="AO72" s="21"/>
      <c r="AP72" s="21"/>
      <c r="AQ72" s="21"/>
    </row>
    <row r="73" spans="22:45" ht="20.25" customHeight="1">
      <c r="V73" s="30" t="s">
        <v>278</v>
      </c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</row>
  </sheetData>
  <sheetProtection/>
  <mergeCells count="339">
    <mergeCell ref="V70:W70"/>
    <mergeCell ref="V71:W71"/>
    <mergeCell ref="V34:W34"/>
    <mergeCell ref="V35:W35"/>
    <mergeCell ref="V50:W50"/>
    <mergeCell ref="V48:W48"/>
    <mergeCell ref="V49:W49"/>
    <mergeCell ref="V44:W44"/>
    <mergeCell ref="V45:W45"/>
    <mergeCell ref="V46:W46"/>
    <mergeCell ref="AL42:AO42"/>
    <mergeCell ref="AJ47:AK47"/>
    <mergeCell ref="AJ43:AK43"/>
    <mergeCell ref="AP45:AQ45"/>
    <mergeCell ref="AL46:AM46"/>
    <mergeCell ref="AN46:AO46"/>
    <mergeCell ref="AJ45:AK45"/>
    <mergeCell ref="AJ46:AK46"/>
    <mergeCell ref="AP46:AQ46"/>
    <mergeCell ref="AN45:AO45"/>
    <mergeCell ref="V47:W47"/>
    <mergeCell ref="AG43:AH43"/>
    <mergeCell ref="AA43:AB43"/>
    <mergeCell ref="AG45:AH45"/>
    <mergeCell ref="AG46:AH46"/>
    <mergeCell ref="AG47:AH47"/>
    <mergeCell ref="AA45:AB45"/>
    <mergeCell ref="AA46:AB46"/>
    <mergeCell ref="AA47:AB47"/>
    <mergeCell ref="X42:Z42"/>
    <mergeCell ref="V40:AS40"/>
    <mergeCell ref="AA42:AC42"/>
    <mergeCell ref="AD42:AE42"/>
    <mergeCell ref="AF42:AH42"/>
    <mergeCell ref="AI42:AK42"/>
    <mergeCell ref="AP42:AR42"/>
    <mergeCell ref="AS42:AS43"/>
    <mergeCell ref="AN43:AO43"/>
    <mergeCell ref="AP43:AQ43"/>
    <mergeCell ref="V5:W7"/>
    <mergeCell ref="AA6:AB6"/>
    <mergeCell ref="AC6:AD6"/>
    <mergeCell ref="AL43:AM43"/>
    <mergeCell ref="V3:AS3"/>
    <mergeCell ref="V8:W8"/>
    <mergeCell ref="V14:W14"/>
    <mergeCell ref="AE6:AF6"/>
    <mergeCell ref="AG6:AH6"/>
    <mergeCell ref="AI6:AI7"/>
    <mergeCell ref="AN5:AS5"/>
    <mergeCell ref="AN6:AN7"/>
    <mergeCell ref="AO6:AP6"/>
    <mergeCell ref="AR6:AS6"/>
    <mergeCell ref="AJ6:AK6"/>
    <mergeCell ref="X5:AK5"/>
    <mergeCell ref="X6:Z6"/>
    <mergeCell ref="AL5:AM6"/>
    <mergeCell ref="R44:R45"/>
    <mergeCell ref="S44:S45"/>
    <mergeCell ref="T44:T45"/>
    <mergeCell ref="V9:W9"/>
    <mergeCell ref="V10:W10"/>
    <mergeCell ref="V11:W11"/>
    <mergeCell ref="V12:W12"/>
    <mergeCell ref="O43:T43"/>
    <mergeCell ref="V13:W13"/>
    <mergeCell ref="V42:W43"/>
    <mergeCell ref="O44:O45"/>
    <mergeCell ref="G44:H44"/>
    <mergeCell ref="P44:P45"/>
    <mergeCell ref="Q44:Q45"/>
    <mergeCell ref="I44:J44"/>
    <mergeCell ref="K44:L44"/>
    <mergeCell ref="M44:N44"/>
    <mergeCell ref="B43:N43"/>
    <mergeCell ref="B9:C9"/>
    <mergeCell ref="B26:C26"/>
    <mergeCell ref="B27:C27"/>
    <mergeCell ref="B28:C28"/>
    <mergeCell ref="B18:C18"/>
    <mergeCell ref="B19:C19"/>
    <mergeCell ref="B20:C20"/>
    <mergeCell ref="B21:C21"/>
    <mergeCell ref="B14:C14"/>
    <mergeCell ref="B6:F7"/>
    <mergeCell ref="A4:T4"/>
    <mergeCell ref="A6:A8"/>
    <mergeCell ref="B16:C16"/>
    <mergeCell ref="B17:C17"/>
    <mergeCell ref="B44:D44"/>
    <mergeCell ref="E44:F44"/>
    <mergeCell ref="B29:C29"/>
    <mergeCell ref="B22:C22"/>
    <mergeCell ref="B23:C23"/>
    <mergeCell ref="B8:C8"/>
    <mergeCell ref="B10:C10"/>
    <mergeCell ref="B11:C11"/>
    <mergeCell ref="B33:C33"/>
    <mergeCell ref="B12:C12"/>
    <mergeCell ref="B13:C13"/>
    <mergeCell ref="B24:C24"/>
    <mergeCell ref="B25:C25"/>
    <mergeCell ref="B15:C15"/>
    <mergeCell ref="B30:C30"/>
    <mergeCell ref="G6:G8"/>
    <mergeCell ref="O7:P7"/>
    <mergeCell ref="I6:T6"/>
    <mergeCell ref="H6:H8"/>
    <mergeCell ref="S7:T7"/>
    <mergeCell ref="Q7:R7"/>
    <mergeCell ref="M8:N8"/>
    <mergeCell ref="K8:L8"/>
    <mergeCell ref="AG48:AH48"/>
    <mergeCell ref="AG49:AH49"/>
    <mergeCell ref="AG50:AH50"/>
    <mergeCell ref="AG51:AH51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J48:AK48"/>
    <mergeCell ref="AJ49:AK49"/>
    <mergeCell ref="AJ50:AK50"/>
    <mergeCell ref="AJ51:AK51"/>
    <mergeCell ref="AJ52:AK52"/>
    <mergeCell ref="AJ53:AK53"/>
    <mergeCell ref="AJ54:AK54"/>
    <mergeCell ref="AJ55:AK55"/>
    <mergeCell ref="AJ56:AK56"/>
    <mergeCell ref="AJ57:AK57"/>
    <mergeCell ref="AJ58:AK58"/>
    <mergeCell ref="AJ59:AK59"/>
    <mergeCell ref="AJ60:AK60"/>
    <mergeCell ref="AJ61:AK61"/>
    <mergeCell ref="AJ62:AK62"/>
    <mergeCell ref="AJ63:AK63"/>
    <mergeCell ref="AJ64:AK64"/>
    <mergeCell ref="AJ65:AK65"/>
    <mergeCell ref="AJ66:AK66"/>
    <mergeCell ref="AJ67:AK67"/>
    <mergeCell ref="AJ68:AK68"/>
    <mergeCell ref="AJ69:AK69"/>
    <mergeCell ref="AJ70:AK70"/>
    <mergeCell ref="AJ71:AK71"/>
    <mergeCell ref="AL45:AM45"/>
    <mergeCell ref="AP47:AQ47"/>
    <mergeCell ref="AL48:AM48"/>
    <mergeCell ref="AN48:AO48"/>
    <mergeCell ref="AP48:AQ48"/>
    <mergeCell ref="AN47:AO47"/>
    <mergeCell ref="AL47:AM47"/>
    <mergeCell ref="AP49:AQ49"/>
    <mergeCell ref="AL50:AM50"/>
    <mergeCell ref="AN50:AO50"/>
    <mergeCell ref="AP50:AQ50"/>
    <mergeCell ref="AN49:AO49"/>
    <mergeCell ref="AL49:AM49"/>
    <mergeCell ref="AP51:AQ51"/>
    <mergeCell ref="AL52:AM52"/>
    <mergeCell ref="AN52:AO52"/>
    <mergeCell ref="AP52:AQ52"/>
    <mergeCell ref="AN51:AO51"/>
    <mergeCell ref="AL51:AM51"/>
    <mergeCell ref="AP53:AQ53"/>
    <mergeCell ref="AL54:AM54"/>
    <mergeCell ref="AN54:AO54"/>
    <mergeCell ref="AP54:AQ54"/>
    <mergeCell ref="AL53:AM53"/>
    <mergeCell ref="AN53:AO53"/>
    <mergeCell ref="AP55:AQ55"/>
    <mergeCell ref="AL56:AM56"/>
    <mergeCell ref="AN56:AO56"/>
    <mergeCell ref="AP56:AQ56"/>
    <mergeCell ref="AL55:AM55"/>
    <mergeCell ref="AN55:AO55"/>
    <mergeCell ref="AL59:AM59"/>
    <mergeCell ref="AN59:AO59"/>
    <mergeCell ref="AP59:AQ59"/>
    <mergeCell ref="AN57:AO57"/>
    <mergeCell ref="AP57:AQ57"/>
    <mergeCell ref="AL58:AM58"/>
    <mergeCell ref="AN58:AO58"/>
    <mergeCell ref="AP58:AQ58"/>
    <mergeCell ref="AL57:AM57"/>
    <mergeCell ref="AL61:AM61"/>
    <mergeCell ref="AN61:AO61"/>
    <mergeCell ref="AP61:AQ61"/>
    <mergeCell ref="AL60:AM60"/>
    <mergeCell ref="AN60:AO60"/>
    <mergeCell ref="AP60:AQ60"/>
    <mergeCell ref="AL63:AM63"/>
    <mergeCell ref="AN63:AO63"/>
    <mergeCell ref="AP63:AQ63"/>
    <mergeCell ref="AL62:AM62"/>
    <mergeCell ref="AN62:AO62"/>
    <mergeCell ref="AP62:AQ62"/>
    <mergeCell ref="AL65:AM65"/>
    <mergeCell ref="AN65:AO65"/>
    <mergeCell ref="AP65:AQ65"/>
    <mergeCell ref="AL64:AM64"/>
    <mergeCell ref="AN64:AO64"/>
    <mergeCell ref="AP64:AQ64"/>
    <mergeCell ref="AL67:AM67"/>
    <mergeCell ref="AN67:AO67"/>
    <mergeCell ref="AP67:AQ67"/>
    <mergeCell ref="AL66:AM66"/>
    <mergeCell ref="AN66:AO66"/>
    <mergeCell ref="AP66:AQ66"/>
    <mergeCell ref="AL69:AM69"/>
    <mergeCell ref="AN69:AO69"/>
    <mergeCell ref="AP69:AQ69"/>
    <mergeCell ref="AL68:AM68"/>
    <mergeCell ref="AN68:AO68"/>
    <mergeCell ref="AP68:AQ68"/>
    <mergeCell ref="AL71:AM71"/>
    <mergeCell ref="AN71:AO71"/>
    <mergeCell ref="AP71:AQ71"/>
    <mergeCell ref="AL70:AM70"/>
    <mergeCell ref="AN70:AO70"/>
    <mergeCell ref="AP70:AQ70"/>
    <mergeCell ref="M33:N33"/>
    <mergeCell ref="K33:L33"/>
    <mergeCell ref="I33:J33"/>
    <mergeCell ref="I15:J15"/>
    <mergeCell ref="I17:J17"/>
    <mergeCell ref="K17:L17"/>
    <mergeCell ref="I19:J19"/>
    <mergeCell ref="K19:L19"/>
    <mergeCell ref="I21:J21"/>
    <mergeCell ref="K15:L15"/>
    <mergeCell ref="M15:N15"/>
    <mergeCell ref="I16:J16"/>
    <mergeCell ref="K16:L16"/>
    <mergeCell ref="M16:N16"/>
    <mergeCell ref="M17:N17"/>
    <mergeCell ref="I18:J18"/>
    <mergeCell ref="K18:L18"/>
    <mergeCell ref="M18:N18"/>
    <mergeCell ref="M19:N19"/>
    <mergeCell ref="I20:J20"/>
    <mergeCell ref="K20:L20"/>
    <mergeCell ref="M20:N20"/>
    <mergeCell ref="K21:L21"/>
    <mergeCell ref="M21:N21"/>
    <mergeCell ref="K27:L27"/>
    <mergeCell ref="M27:N27"/>
    <mergeCell ref="I22:J22"/>
    <mergeCell ref="K22:L22"/>
    <mergeCell ref="M22:N22"/>
    <mergeCell ref="K23:L23"/>
    <mergeCell ref="M23:N23"/>
    <mergeCell ref="I24:J24"/>
    <mergeCell ref="K24:L24"/>
    <mergeCell ref="M24:N24"/>
    <mergeCell ref="K29:L29"/>
    <mergeCell ref="M29:N29"/>
    <mergeCell ref="I30:J30"/>
    <mergeCell ref="K30:L30"/>
    <mergeCell ref="M30:N30"/>
    <mergeCell ref="K25:L25"/>
    <mergeCell ref="M25:N25"/>
    <mergeCell ref="I26:J26"/>
    <mergeCell ref="K26:L26"/>
    <mergeCell ref="M26:N26"/>
    <mergeCell ref="K31:L31"/>
    <mergeCell ref="M31:N31"/>
    <mergeCell ref="I32:J32"/>
    <mergeCell ref="K32:L32"/>
    <mergeCell ref="M32:N32"/>
    <mergeCell ref="K14:L14"/>
    <mergeCell ref="M14:N14"/>
    <mergeCell ref="I28:J28"/>
    <mergeCell ref="K28:L28"/>
    <mergeCell ref="M28:N28"/>
    <mergeCell ref="I9:J9"/>
    <mergeCell ref="K9:L9"/>
    <mergeCell ref="M9:N9"/>
    <mergeCell ref="I10:J10"/>
    <mergeCell ref="K10:L10"/>
    <mergeCell ref="M10:N10"/>
    <mergeCell ref="I11:J11"/>
    <mergeCell ref="K13:L13"/>
    <mergeCell ref="M13:N13"/>
    <mergeCell ref="I7:N7"/>
    <mergeCell ref="K11:L11"/>
    <mergeCell ref="M11:N11"/>
    <mergeCell ref="I12:J12"/>
    <mergeCell ref="K12:L12"/>
    <mergeCell ref="M12:N12"/>
    <mergeCell ref="I8:J8"/>
    <mergeCell ref="B31:C31"/>
    <mergeCell ref="B32:C32"/>
    <mergeCell ref="I13:J13"/>
    <mergeCell ref="I14:J14"/>
    <mergeCell ref="I31:J31"/>
    <mergeCell ref="I29:J29"/>
    <mergeCell ref="I27:J27"/>
    <mergeCell ref="I25:J25"/>
    <mergeCell ref="I23:J23"/>
    <mergeCell ref="AA48:AB48"/>
    <mergeCell ref="AA49:AB49"/>
    <mergeCell ref="AA51:AB51"/>
    <mergeCell ref="AA52:AB52"/>
    <mergeCell ref="AA53:AB53"/>
    <mergeCell ref="AA54:AB54"/>
    <mergeCell ref="AA66:AB66"/>
    <mergeCell ref="AA67:AB67"/>
    <mergeCell ref="AA55:AB55"/>
    <mergeCell ref="AA56:AB56"/>
    <mergeCell ref="AA57:AB57"/>
    <mergeCell ref="AA58:AB58"/>
    <mergeCell ref="AA59:AB59"/>
    <mergeCell ref="AA61:AB61"/>
    <mergeCell ref="AA68:AB68"/>
    <mergeCell ref="AA70:AB70"/>
    <mergeCell ref="AA71:AB71"/>
    <mergeCell ref="A43:A45"/>
    <mergeCell ref="A41:T41"/>
    <mergeCell ref="A39:T39"/>
    <mergeCell ref="AA62:AB62"/>
    <mergeCell ref="AA63:AB63"/>
    <mergeCell ref="AA64:AB64"/>
    <mergeCell ref="AA65:AB6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2"/>
  <sheetViews>
    <sheetView zoomScalePageLayoutView="0" workbookViewId="0" topLeftCell="AH1">
      <selection activeCell="A3" sqref="A3:AA3"/>
    </sheetView>
  </sheetViews>
  <sheetFormatPr defaultColWidth="9.00390625" defaultRowHeight="19.5" customHeight="1"/>
  <cols>
    <col min="1" max="2" width="9.00390625" style="30" customWidth="1"/>
    <col min="3" max="10" width="7.375" style="30" customWidth="1"/>
    <col min="11" max="13" width="9.00390625" style="30" customWidth="1"/>
    <col min="14" max="14" width="11.25390625" style="30" customWidth="1"/>
    <col min="15" max="24" width="9.00390625" style="30" customWidth="1"/>
    <col min="25" max="25" width="6.875" style="30" customWidth="1"/>
    <col min="26" max="26" width="5.00390625" style="30" customWidth="1"/>
    <col min="27" max="27" width="9.50390625" style="30" customWidth="1"/>
    <col min="28" max="30" width="7.75390625" style="30" customWidth="1"/>
    <col min="31" max="31" width="6.375" style="30" customWidth="1"/>
    <col min="32" max="33" width="8.25390625" style="30" customWidth="1"/>
    <col min="34" max="34" width="6.625" style="30" customWidth="1"/>
    <col min="35" max="35" width="8.125" style="30" customWidth="1"/>
    <col min="36" max="36" width="7.00390625" style="30" customWidth="1"/>
    <col min="37" max="38" width="7.625" style="30" customWidth="1"/>
    <col min="39" max="39" width="8.50390625" style="30" customWidth="1"/>
    <col min="40" max="41" width="6.375" style="30" customWidth="1"/>
    <col min="42" max="44" width="7.75390625" style="30" customWidth="1"/>
    <col min="45" max="46" width="7.375" style="30" customWidth="1"/>
    <col min="47" max="48" width="6.875" style="30" customWidth="1"/>
    <col min="49" max="50" width="6.625" style="30" customWidth="1"/>
    <col min="51" max="16384" width="9.00390625" style="30" customWidth="1"/>
  </cols>
  <sheetData>
    <row r="1" spans="1:50" ht="19.5" customHeight="1">
      <c r="A1" s="51" t="s">
        <v>319</v>
      </c>
      <c r="AX1" s="52" t="s">
        <v>320</v>
      </c>
    </row>
    <row r="2" spans="26:50" ht="19.5" customHeight="1"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26:50" ht="19.5" customHeight="1">
      <c r="Z3" s="167" t="s">
        <v>337</v>
      </c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</row>
    <row r="4" ht="19.5" customHeight="1" thickBot="1"/>
    <row r="5" spans="1:50" ht="19.5" customHeight="1">
      <c r="A5" s="131" t="s">
        <v>321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Z5" s="220" t="s">
        <v>329</v>
      </c>
      <c r="AA5" s="220"/>
      <c r="AB5" s="221"/>
      <c r="AC5" s="164" t="s">
        <v>303</v>
      </c>
      <c r="AD5" s="198"/>
      <c r="AE5" s="198"/>
      <c r="AF5" s="198"/>
      <c r="AG5" s="198"/>
      <c r="AH5" s="198"/>
      <c r="AI5" s="198"/>
      <c r="AJ5" s="165"/>
      <c r="AK5" s="164" t="s">
        <v>339</v>
      </c>
      <c r="AL5" s="198"/>
      <c r="AM5" s="198"/>
      <c r="AN5" s="165"/>
      <c r="AO5" s="164" t="s">
        <v>340</v>
      </c>
      <c r="AP5" s="198"/>
      <c r="AQ5" s="198"/>
      <c r="AR5" s="165"/>
      <c r="AS5" s="164" t="s">
        <v>341</v>
      </c>
      <c r="AT5" s="198"/>
      <c r="AU5" s="198"/>
      <c r="AV5" s="165"/>
      <c r="AW5" s="234" t="s">
        <v>338</v>
      </c>
      <c r="AX5" s="235"/>
    </row>
    <row r="6" spans="26:50" ht="19.5" customHeight="1">
      <c r="Z6" s="222"/>
      <c r="AA6" s="222"/>
      <c r="AB6" s="223"/>
      <c r="AC6" s="233" t="s">
        <v>7</v>
      </c>
      <c r="AD6" s="233"/>
      <c r="AE6" s="233"/>
      <c r="AF6" s="233" t="s">
        <v>8</v>
      </c>
      <c r="AG6" s="233"/>
      <c r="AH6" s="233"/>
      <c r="AI6" s="233" t="s">
        <v>9</v>
      </c>
      <c r="AJ6" s="233"/>
      <c r="AK6" s="233" t="s">
        <v>8</v>
      </c>
      <c r="AL6" s="233"/>
      <c r="AM6" s="233" t="s">
        <v>9</v>
      </c>
      <c r="AN6" s="233"/>
      <c r="AO6" s="233" t="s">
        <v>8</v>
      </c>
      <c r="AP6" s="233"/>
      <c r="AQ6" s="233" t="s">
        <v>9</v>
      </c>
      <c r="AR6" s="233"/>
      <c r="AS6" s="233" t="s">
        <v>8</v>
      </c>
      <c r="AT6" s="233"/>
      <c r="AU6" s="233" t="s">
        <v>9</v>
      </c>
      <c r="AV6" s="233"/>
      <c r="AW6" s="236"/>
      <c r="AX6" s="237"/>
    </row>
    <row r="7" spans="1:50" ht="19.5" customHeight="1">
      <c r="A7" s="167" t="s">
        <v>293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Z7" s="168"/>
      <c r="AA7" s="168"/>
      <c r="AB7" s="168"/>
      <c r="AC7" s="23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23:50" ht="19.5" customHeight="1" thickBot="1">
      <c r="W8" s="46"/>
      <c r="X8" s="46"/>
      <c r="Z8" s="170" t="s">
        <v>221</v>
      </c>
      <c r="AA8" s="170"/>
      <c r="AB8" s="202"/>
      <c r="AC8" s="146">
        <f>SUM(AF8:AJ8)</f>
        <v>45068</v>
      </c>
      <c r="AD8" s="147"/>
      <c r="AE8" s="147"/>
      <c r="AF8" s="187">
        <f>SUM(AK8,AO8,AS8)</f>
        <v>23218</v>
      </c>
      <c r="AG8" s="187"/>
      <c r="AH8" s="187"/>
      <c r="AI8" s="187">
        <f>SUM(AM8,AQ8,AU8)</f>
        <v>21850</v>
      </c>
      <c r="AJ8" s="187"/>
      <c r="AK8" s="187">
        <v>7665</v>
      </c>
      <c r="AL8" s="187"/>
      <c r="AM8" s="187">
        <v>7340</v>
      </c>
      <c r="AN8" s="187"/>
      <c r="AO8" s="187">
        <v>7850</v>
      </c>
      <c r="AP8" s="187"/>
      <c r="AQ8" s="187">
        <v>7306</v>
      </c>
      <c r="AR8" s="187"/>
      <c r="AS8" s="187">
        <v>7703</v>
      </c>
      <c r="AT8" s="187"/>
      <c r="AU8" s="187">
        <v>7204</v>
      </c>
      <c r="AV8" s="187"/>
      <c r="AW8" s="226">
        <f>AC8/P13</f>
        <v>36.760195758564436</v>
      </c>
      <c r="AX8" s="226"/>
    </row>
    <row r="9" spans="1:50" ht="19.5" customHeight="1">
      <c r="A9" s="140" t="s">
        <v>289</v>
      </c>
      <c r="B9" s="141"/>
      <c r="C9" s="164" t="s">
        <v>322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65"/>
      <c r="P9" s="164" t="s">
        <v>272</v>
      </c>
      <c r="Q9" s="198"/>
      <c r="R9" s="198"/>
      <c r="S9" s="198"/>
      <c r="T9" s="198"/>
      <c r="U9" s="198"/>
      <c r="V9" s="198"/>
      <c r="W9" s="37"/>
      <c r="X9" s="37"/>
      <c r="Z9" s="203" t="s">
        <v>220</v>
      </c>
      <c r="AA9" s="203"/>
      <c r="AB9" s="204"/>
      <c r="AC9" s="146">
        <f>SUM(AF9:AJ9)</f>
        <v>45255</v>
      </c>
      <c r="AD9" s="147"/>
      <c r="AE9" s="147"/>
      <c r="AF9" s="187">
        <f>SUM(AK9,AO9,AS9)</f>
        <v>23222</v>
      </c>
      <c r="AG9" s="187"/>
      <c r="AH9" s="187"/>
      <c r="AI9" s="187">
        <f>SUM(AM9,AQ9,AU9)</f>
        <v>22033</v>
      </c>
      <c r="AJ9" s="187"/>
      <c r="AK9" s="187">
        <v>7726</v>
      </c>
      <c r="AL9" s="187"/>
      <c r="AM9" s="187">
        <v>7423</v>
      </c>
      <c r="AN9" s="187"/>
      <c r="AO9" s="187">
        <v>7647</v>
      </c>
      <c r="AP9" s="187"/>
      <c r="AQ9" s="187">
        <v>7328</v>
      </c>
      <c r="AR9" s="187"/>
      <c r="AS9" s="187">
        <v>7849</v>
      </c>
      <c r="AT9" s="187"/>
      <c r="AU9" s="187">
        <v>7282</v>
      </c>
      <c r="AV9" s="187"/>
      <c r="AW9" s="226">
        <f>AC9/P14</f>
        <v>37.06388206388206</v>
      </c>
      <c r="AX9" s="226"/>
    </row>
    <row r="10" spans="1:50" ht="19.5" customHeight="1">
      <c r="A10" s="142"/>
      <c r="B10" s="143"/>
      <c r="C10" s="162" t="s">
        <v>271</v>
      </c>
      <c r="D10" s="197"/>
      <c r="E10" s="166"/>
      <c r="F10" s="162" t="s">
        <v>268</v>
      </c>
      <c r="G10" s="166"/>
      <c r="H10" s="162" t="s">
        <v>87</v>
      </c>
      <c r="I10" s="166"/>
      <c r="J10" s="162" t="s">
        <v>88</v>
      </c>
      <c r="K10" s="166"/>
      <c r="L10" s="162" t="s">
        <v>301</v>
      </c>
      <c r="M10" s="166"/>
      <c r="N10" s="162" t="s">
        <v>302</v>
      </c>
      <c r="O10" s="166"/>
      <c r="P10" s="240" t="s">
        <v>253</v>
      </c>
      <c r="Q10" s="241"/>
      <c r="R10" s="161" t="s">
        <v>86</v>
      </c>
      <c r="S10" s="161" t="s">
        <v>87</v>
      </c>
      <c r="T10" s="161" t="s">
        <v>88</v>
      </c>
      <c r="U10" s="161" t="s">
        <v>85</v>
      </c>
      <c r="V10" s="162" t="s">
        <v>13</v>
      </c>
      <c r="W10" s="8"/>
      <c r="X10" s="8"/>
      <c r="Z10" s="203" t="s">
        <v>211</v>
      </c>
      <c r="AA10" s="203"/>
      <c r="AB10" s="204"/>
      <c r="AC10" s="146">
        <f>SUM(AF10:AJ10)</f>
        <v>45690</v>
      </c>
      <c r="AD10" s="147"/>
      <c r="AE10" s="147"/>
      <c r="AF10" s="187">
        <f>SUM(AK10,AO10,AS10)</f>
        <v>23296</v>
      </c>
      <c r="AG10" s="187"/>
      <c r="AH10" s="187"/>
      <c r="AI10" s="187">
        <f>SUM(AM10,AQ10,AU10)</f>
        <v>22394</v>
      </c>
      <c r="AJ10" s="187"/>
      <c r="AK10" s="187">
        <v>7938</v>
      </c>
      <c r="AL10" s="187"/>
      <c r="AM10" s="187">
        <v>7650</v>
      </c>
      <c r="AN10" s="187"/>
      <c r="AO10" s="187">
        <v>7720</v>
      </c>
      <c r="AP10" s="187"/>
      <c r="AQ10" s="187">
        <v>7409</v>
      </c>
      <c r="AR10" s="187"/>
      <c r="AS10" s="187">
        <v>7638</v>
      </c>
      <c r="AT10" s="187"/>
      <c r="AU10" s="187">
        <v>7335</v>
      </c>
      <c r="AV10" s="187"/>
      <c r="AW10" s="226">
        <f>AC10/P15</f>
        <v>36.93613581244947</v>
      </c>
      <c r="AX10" s="226"/>
    </row>
    <row r="11" spans="1:50" ht="19.5" customHeight="1">
      <c r="A11" s="144"/>
      <c r="B11" s="145"/>
      <c r="C11" s="33" t="s">
        <v>7</v>
      </c>
      <c r="D11" s="33" t="s">
        <v>3</v>
      </c>
      <c r="E11" s="33" t="s">
        <v>4</v>
      </c>
      <c r="F11" s="28" t="s">
        <v>3</v>
      </c>
      <c r="G11" s="33" t="s">
        <v>4</v>
      </c>
      <c r="H11" s="4" t="s">
        <v>3</v>
      </c>
      <c r="I11" s="4" t="s">
        <v>4</v>
      </c>
      <c r="J11" s="4" t="s">
        <v>3</v>
      </c>
      <c r="K11" s="4" t="s">
        <v>4</v>
      </c>
      <c r="L11" s="4" t="s">
        <v>3</v>
      </c>
      <c r="M11" s="4" t="s">
        <v>4</v>
      </c>
      <c r="N11" s="4" t="s">
        <v>3</v>
      </c>
      <c r="O11" s="4" t="s">
        <v>4</v>
      </c>
      <c r="P11" s="242"/>
      <c r="Q11" s="223"/>
      <c r="R11" s="161"/>
      <c r="S11" s="161"/>
      <c r="T11" s="161"/>
      <c r="U11" s="161"/>
      <c r="V11" s="162"/>
      <c r="W11" s="8"/>
      <c r="X11" s="8"/>
      <c r="Z11" s="203" t="s">
        <v>208</v>
      </c>
      <c r="AA11" s="203"/>
      <c r="AB11" s="204"/>
      <c r="AC11" s="146">
        <f>SUM(AF11:AJ11)</f>
        <v>46835</v>
      </c>
      <c r="AD11" s="147"/>
      <c r="AE11" s="147"/>
      <c r="AF11" s="187">
        <f>SUM(AK11,AO11,AS11)</f>
        <v>23819</v>
      </c>
      <c r="AG11" s="187"/>
      <c r="AH11" s="187"/>
      <c r="AI11" s="187">
        <f>SUM(AM11,AQ11,AU11)</f>
        <v>23016</v>
      </c>
      <c r="AJ11" s="187"/>
      <c r="AK11" s="187">
        <v>8211</v>
      </c>
      <c r="AL11" s="187"/>
      <c r="AM11" s="187">
        <v>7953</v>
      </c>
      <c r="AN11" s="187"/>
      <c r="AO11" s="187">
        <v>7920</v>
      </c>
      <c r="AP11" s="187"/>
      <c r="AQ11" s="187">
        <v>7651</v>
      </c>
      <c r="AR11" s="187"/>
      <c r="AS11" s="187">
        <v>7688</v>
      </c>
      <c r="AT11" s="187"/>
      <c r="AU11" s="187">
        <v>7412</v>
      </c>
      <c r="AV11" s="187"/>
      <c r="AW11" s="226">
        <f>AC11/P16</f>
        <v>37.31872509960159</v>
      </c>
      <c r="AX11" s="226"/>
    </row>
    <row r="12" spans="1:50" ht="19.5" customHeight="1">
      <c r="A12" s="152"/>
      <c r="B12" s="215"/>
      <c r="C12" s="63"/>
      <c r="D12" s="48"/>
      <c r="E12" s="48"/>
      <c r="F12" s="68"/>
      <c r="G12" s="48"/>
      <c r="H12" s="48"/>
      <c r="I12" s="68"/>
      <c r="J12" s="68"/>
      <c r="P12" s="152"/>
      <c r="Q12" s="152"/>
      <c r="W12" s="46"/>
      <c r="X12" s="46"/>
      <c r="Z12" s="205" t="s">
        <v>323</v>
      </c>
      <c r="AA12" s="205"/>
      <c r="AB12" s="206"/>
      <c r="AC12" s="201">
        <f>SUM(AC14,AC33:AE34)</f>
        <v>47093</v>
      </c>
      <c r="AD12" s="196"/>
      <c r="AE12" s="196"/>
      <c r="AF12" s="195">
        <f>SUM(AF14,AF33:AH34)</f>
        <v>24056</v>
      </c>
      <c r="AG12" s="195"/>
      <c r="AH12" s="195"/>
      <c r="AI12" s="195">
        <f>SUM(AI14,AI33:AJ34)</f>
        <v>23037</v>
      </c>
      <c r="AJ12" s="195"/>
      <c r="AK12" s="195">
        <f>SUM(AK14,AK33:AL34)</f>
        <v>7909</v>
      </c>
      <c r="AL12" s="195"/>
      <c r="AM12" s="195">
        <f>SUM(AM14,AM33:AN34)</f>
        <v>7463</v>
      </c>
      <c r="AN12" s="195"/>
      <c r="AO12" s="195">
        <f>SUM(AO14,AO33:AP34)</f>
        <v>8209</v>
      </c>
      <c r="AP12" s="195"/>
      <c r="AQ12" s="195">
        <f>SUM(AQ14,AQ33:AR34)</f>
        <v>7936</v>
      </c>
      <c r="AR12" s="195"/>
      <c r="AS12" s="195">
        <f>SUM(AS14,AS33:AT34)</f>
        <v>7938</v>
      </c>
      <c r="AT12" s="195"/>
      <c r="AU12" s="195">
        <f>SUM(AU14,AU33:AV34)</f>
        <v>7638</v>
      </c>
      <c r="AV12" s="195"/>
      <c r="AW12" s="231">
        <f>AC12/P17</f>
        <v>37.345757335448056</v>
      </c>
      <c r="AX12" s="231"/>
    </row>
    <row r="13" spans="1:50" ht="19.5" customHeight="1">
      <c r="A13" s="170" t="s">
        <v>221</v>
      </c>
      <c r="B13" s="202"/>
      <c r="C13" s="74">
        <f>SUM(D13:E13)</f>
        <v>119</v>
      </c>
      <c r="D13" s="75">
        <f>SUM(F13,H13,J13,L13,N13)</f>
        <v>110</v>
      </c>
      <c r="E13" s="75">
        <f>SUM(G13,I13,K13,M13,O13)</f>
        <v>9</v>
      </c>
      <c r="F13" s="44">
        <v>56</v>
      </c>
      <c r="G13" s="75">
        <v>5</v>
      </c>
      <c r="H13" s="75">
        <v>50</v>
      </c>
      <c r="I13" s="44">
        <v>4</v>
      </c>
      <c r="J13" s="44" t="s">
        <v>234</v>
      </c>
      <c r="K13" s="44" t="s">
        <v>234</v>
      </c>
      <c r="L13" s="44">
        <v>3</v>
      </c>
      <c r="M13" s="44" t="s">
        <v>234</v>
      </c>
      <c r="N13" s="44">
        <v>1</v>
      </c>
      <c r="O13" s="44" t="s">
        <v>234</v>
      </c>
      <c r="P13" s="187">
        <f>SUM(R13:V13)</f>
        <v>1226</v>
      </c>
      <c r="Q13" s="187"/>
      <c r="R13" s="44">
        <v>770</v>
      </c>
      <c r="S13" s="44">
        <v>439</v>
      </c>
      <c r="T13" s="44" t="s">
        <v>234</v>
      </c>
      <c r="U13" s="44">
        <v>5</v>
      </c>
      <c r="V13" s="44">
        <v>12</v>
      </c>
      <c r="W13" s="69"/>
      <c r="X13" s="69"/>
      <c r="Z13" s="168"/>
      <c r="AA13" s="168"/>
      <c r="AB13" s="168"/>
      <c r="AC13" s="146"/>
      <c r="AD13" s="147"/>
      <c r="AE13" s="14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</row>
    <row r="14" spans="1:50" ht="19.5" customHeight="1">
      <c r="A14" s="203" t="s">
        <v>220</v>
      </c>
      <c r="B14" s="204"/>
      <c r="C14" s="74">
        <f>SUM(D14:E14)</f>
        <v>115</v>
      </c>
      <c r="D14" s="75">
        <f aca="true" t="shared" si="0" ref="D14:E35">SUM(F14,H14,J14,L14,N14)</f>
        <v>108</v>
      </c>
      <c r="E14" s="75">
        <f t="shared" si="0"/>
        <v>7</v>
      </c>
      <c r="F14" s="44">
        <v>56</v>
      </c>
      <c r="G14" s="75">
        <v>4</v>
      </c>
      <c r="H14" s="75">
        <v>49</v>
      </c>
      <c r="I14" s="44">
        <v>3</v>
      </c>
      <c r="J14" s="44" t="s">
        <v>234</v>
      </c>
      <c r="K14" s="44" t="s">
        <v>234</v>
      </c>
      <c r="L14" s="44">
        <v>2</v>
      </c>
      <c r="M14" s="44" t="s">
        <v>234</v>
      </c>
      <c r="N14" s="44">
        <v>1</v>
      </c>
      <c r="O14" s="44" t="s">
        <v>234</v>
      </c>
      <c r="P14" s="187">
        <f>SUM(R14:V14)</f>
        <v>1221</v>
      </c>
      <c r="Q14" s="187"/>
      <c r="R14" s="44">
        <v>770</v>
      </c>
      <c r="S14" s="44">
        <v>433</v>
      </c>
      <c r="T14" s="44" t="s">
        <v>234</v>
      </c>
      <c r="U14" s="44">
        <v>6</v>
      </c>
      <c r="V14" s="44">
        <v>12</v>
      </c>
      <c r="W14" s="69"/>
      <c r="X14" s="69"/>
      <c r="AA14" s="167" t="s">
        <v>7</v>
      </c>
      <c r="AB14" s="167"/>
      <c r="AC14" s="146">
        <f>SUM(AC15:AE22,AC24:AE31)</f>
        <v>46406</v>
      </c>
      <c r="AD14" s="147"/>
      <c r="AE14" s="147"/>
      <c r="AF14" s="187">
        <f>SUM(AF15:AH22,AF24:AH31)</f>
        <v>23730</v>
      </c>
      <c r="AG14" s="187"/>
      <c r="AH14" s="187"/>
      <c r="AI14" s="187">
        <f>SUM(AI15:AJ22,AI24:AJ31)</f>
        <v>22676</v>
      </c>
      <c r="AJ14" s="187"/>
      <c r="AK14" s="187">
        <f>SUM(AK15:AL22,AK24:AL31)</f>
        <v>7803</v>
      </c>
      <c r="AL14" s="187"/>
      <c r="AM14" s="187">
        <f>SUM(AM15:AN22,AM24:AN31)</f>
        <v>7337</v>
      </c>
      <c r="AN14" s="187"/>
      <c r="AO14" s="187">
        <f>SUM(AO15:AP22,AO24:AP31)</f>
        <v>8096</v>
      </c>
      <c r="AP14" s="187"/>
      <c r="AQ14" s="187">
        <f>SUM(AQ15:AR22,AQ24:AR31)</f>
        <v>7817</v>
      </c>
      <c r="AR14" s="187"/>
      <c r="AS14" s="187">
        <f>SUM(AS15:AT22,AS24:AT31)</f>
        <v>7831</v>
      </c>
      <c r="AT14" s="187"/>
      <c r="AU14" s="187">
        <f>SUM(AU15:AV22,AU24:AV31)</f>
        <v>7522</v>
      </c>
      <c r="AV14" s="187"/>
      <c r="AW14" s="226">
        <f>AC14/(R17+S17)</f>
        <v>37.33386967015286</v>
      </c>
      <c r="AX14" s="226"/>
    </row>
    <row r="15" spans="1:50" ht="19.5" customHeight="1">
      <c r="A15" s="203" t="s">
        <v>211</v>
      </c>
      <c r="B15" s="204"/>
      <c r="C15" s="74">
        <f>SUM(D15:E15)</f>
        <v>114</v>
      </c>
      <c r="D15" s="75">
        <f t="shared" si="0"/>
        <v>109</v>
      </c>
      <c r="E15" s="75">
        <f t="shared" si="0"/>
        <v>5</v>
      </c>
      <c r="F15" s="44">
        <v>57</v>
      </c>
      <c r="G15" s="75">
        <v>3</v>
      </c>
      <c r="H15" s="75">
        <v>49</v>
      </c>
      <c r="I15" s="44">
        <v>2</v>
      </c>
      <c r="J15" s="44" t="s">
        <v>234</v>
      </c>
      <c r="K15" s="44" t="s">
        <v>234</v>
      </c>
      <c r="L15" s="44">
        <v>2</v>
      </c>
      <c r="M15" s="44" t="s">
        <v>234</v>
      </c>
      <c r="N15" s="44">
        <v>1</v>
      </c>
      <c r="O15" s="44" t="s">
        <v>234</v>
      </c>
      <c r="P15" s="187">
        <f>SUM(R15:V15)</f>
        <v>1237</v>
      </c>
      <c r="Q15" s="187"/>
      <c r="R15" s="44">
        <v>787</v>
      </c>
      <c r="S15" s="44">
        <v>432</v>
      </c>
      <c r="T15" s="44" t="s">
        <v>234</v>
      </c>
      <c r="U15" s="44">
        <v>6</v>
      </c>
      <c r="V15" s="44">
        <v>12</v>
      </c>
      <c r="W15" s="69"/>
      <c r="X15" s="69"/>
      <c r="Z15" s="46"/>
      <c r="AA15" s="170" t="s">
        <v>61</v>
      </c>
      <c r="AB15" s="202"/>
      <c r="AC15" s="146">
        <f aca="true" t="shared" si="1" ref="AC15:AC22">SUM(AF15:AJ15)</f>
        <v>15678</v>
      </c>
      <c r="AD15" s="147"/>
      <c r="AE15" s="147"/>
      <c r="AF15" s="187">
        <f aca="true" t="shared" si="2" ref="AF15:AF22">SUM(AK15,AO15,AS15)</f>
        <v>8047</v>
      </c>
      <c r="AG15" s="187"/>
      <c r="AH15" s="187"/>
      <c r="AI15" s="187">
        <f aca="true" t="shared" si="3" ref="AI15:AI22">SUM(AM15,AQ15,AU15)</f>
        <v>7631</v>
      </c>
      <c r="AJ15" s="187"/>
      <c r="AK15" s="187">
        <v>2792</v>
      </c>
      <c r="AL15" s="187"/>
      <c r="AM15" s="187">
        <v>2560</v>
      </c>
      <c r="AN15" s="187"/>
      <c r="AO15" s="187">
        <v>2652</v>
      </c>
      <c r="AP15" s="187"/>
      <c r="AQ15" s="187">
        <v>2576</v>
      </c>
      <c r="AR15" s="187"/>
      <c r="AS15" s="187">
        <v>2603</v>
      </c>
      <c r="AT15" s="187"/>
      <c r="AU15" s="187">
        <v>2495</v>
      </c>
      <c r="AV15" s="187"/>
      <c r="AW15" s="226">
        <f>AC15/R19</f>
        <v>40.40721649484536</v>
      </c>
      <c r="AX15" s="226"/>
    </row>
    <row r="16" spans="1:50" ht="19.5" customHeight="1">
      <c r="A16" s="203" t="s">
        <v>314</v>
      </c>
      <c r="B16" s="204"/>
      <c r="C16" s="74">
        <f>SUM(D16:E16)</f>
        <v>112</v>
      </c>
      <c r="D16" s="75">
        <f t="shared" si="0"/>
        <v>108</v>
      </c>
      <c r="E16" s="75">
        <f t="shared" si="0"/>
        <v>4</v>
      </c>
      <c r="F16" s="44">
        <v>56</v>
      </c>
      <c r="G16" s="75">
        <v>2</v>
      </c>
      <c r="H16" s="75">
        <v>49</v>
      </c>
      <c r="I16" s="44">
        <v>2</v>
      </c>
      <c r="J16" s="44" t="s">
        <v>234</v>
      </c>
      <c r="K16" s="44" t="s">
        <v>234</v>
      </c>
      <c r="L16" s="44">
        <v>2</v>
      </c>
      <c r="M16" s="44" t="s">
        <v>234</v>
      </c>
      <c r="N16" s="44">
        <v>1</v>
      </c>
      <c r="O16" s="44" t="s">
        <v>234</v>
      </c>
      <c r="P16" s="187">
        <f>SUM(R16:V16)</f>
        <v>1255</v>
      </c>
      <c r="Q16" s="187"/>
      <c r="R16" s="44">
        <v>799</v>
      </c>
      <c r="S16" s="44">
        <v>438</v>
      </c>
      <c r="T16" s="44" t="s">
        <v>234</v>
      </c>
      <c r="U16" s="44">
        <v>6</v>
      </c>
      <c r="V16" s="44">
        <v>12</v>
      </c>
      <c r="W16" s="69"/>
      <c r="X16" s="69"/>
      <c r="Z16" s="46"/>
      <c r="AA16" s="170" t="s">
        <v>62</v>
      </c>
      <c r="AB16" s="202"/>
      <c r="AC16" s="146">
        <f t="shared" si="1"/>
        <v>2234</v>
      </c>
      <c r="AD16" s="147"/>
      <c r="AE16" s="147"/>
      <c r="AF16" s="187">
        <f t="shared" si="2"/>
        <v>1191</v>
      </c>
      <c r="AG16" s="187"/>
      <c r="AH16" s="187"/>
      <c r="AI16" s="187">
        <f t="shared" si="3"/>
        <v>1043</v>
      </c>
      <c r="AJ16" s="187"/>
      <c r="AK16" s="187">
        <v>355</v>
      </c>
      <c r="AL16" s="187"/>
      <c r="AM16" s="187">
        <v>340</v>
      </c>
      <c r="AN16" s="187"/>
      <c r="AO16" s="187">
        <v>411</v>
      </c>
      <c r="AP16" s="187"/>
      <c r="AQ16" s="187">
        <v>352</v>
      </c>
      <c r="AR16" s="187"/>
      <c r="AS16" s="187">
        <v>425</v>
      </c>
      <c r="AT16" s="187"/>
      <c r="AU16" s="187">
        <v>351</v>
      </c>
      <c r="AV16" s="187"/>
      <c r="AW16" s="226">
        <f aca="true" t="shared" si="4" ref="AW16:AW22">AC16/R20</f>
        <v>36.03225806451613</v>
      </c>
      <c r="AX16" s="226"/>
    </row>
    <row r="17" spans="1:50" ht="19.5" customHeight="1">
      <c r="A17" s="205" t="s">
        <v>323</v>
      </c>
      <c r="B17" s="206"/>
      <c r="C17" s="80">
        <f>SUM(D17:E17)</f>
        <v>113</v>
      </c>
      <c r="D17" s="81">
        <f t="shared" si="0"/>
        <v>109</v>
      </c>
      <c r="E17" s="81">
        <f t="shared" si="0"/>
        <v>4</v>
      </c>
      <c r="F17" s="58">
        <f>SUM(F19:F26,F28:F35)</f>
        <v>57</v>
      </c>
      <c r="G17" s="58">
        <f aca="true" t="shared" si="5" ref="G17:N17">SUM(G19:G26,G28:G35)</f>
        <v>2</v>
      </c>
      <c r="H17" s="58">
        <f t="shared" si="5"/>
        <v>49</v>
      </c>
      <c r="I17" s="58">
        <f t="shared" si="5"/>
        <v>2</v>
      </c>
      <c r="J17" s="58" t="s">
        <v>234</v>
      </c>
      <c r="K17" s="58" t="s">
        <v>234</v>
      </c>
      <c r="L17" s="58">
        <f t="shared" si="5"/>
        <v>2</v>
      </c>
      <c r="M17" s="58" t="s">
        <v>234</v>
      </c>
      <c r="N17" s="58">
        <f t="shared" si="5"/>
        <v>1</v>
      </c>
      <c r="O17" s="58" t="s">
        <v>234</v>
      </c>
      <c r="P17" s="195">
        <f>SUM(R17:V17)</f>
        <v>1261</v>
      </c>
      <c r="Q17" s="195"/>
      <c r="R17" s="58">
        <f>SUM(R19:R26,R28:R35)</f>
        <v>807</v>
      </c>
      <c r="S17" s="58">
        <f>SUM(S19:S26,S28:S35)</f>
        <v>436</v>
      </c>
      <c r="T17" s="58" t="s">
        <v>234</v>
      </c>
      <c r="U17" s="58">
        <f>SUM(U19:U26,U28:U35)</f>
        <v>6</v>
      </c>
      <c r="V17" s="58">
        <f>SUM(V19:V26,V28:V35)</f>
        <v>12</v>
      </c>
      <c r="W17" s="76"/>
      <c r="X17" s="76"/>
      <c r="Z17" s="46"/>
      <c r="AA17" s="170" t="s">
        <v>63</v>
      </c>
      <c r="AB17" s="202"/>
      <c r="AC17" s="146">
        <f t="shared" si="1"/>
        <v>4521</v>
      </c>
      <c r="AD17" s="147"/>
      <c r="AE17" s="147"/>
      <c r="AF17" s="187">
        <f t="shared" si="2"/>
        <v>2259</v>
      </c>
      <c r="AG17" s="187"/>
      <c r="AH17" s="187"/>
      <c r="AI17" s="187">
        <f t="shared" si="3"/>
        <v>2262</v>
      </c>
      <c r="AJ17" s="187"/>
      <c r="AK17" s="187">
        <v>709</v>
      </c>
      <c r="AL17" s="187"/>
      <c r="AM17" s="187">
        <v>766</v>
      </c>
      <c r="AN17" s="187"/>
      <c r="AO17" s="187">
        <v>799</v>
      </c>
      <c r="AP17" s="187"/>
      <c r="AQ17" s="187">
        <v>765</v>
      </c>
      <c r="AR17" s="187"/>
      <c r="AS17" s="187">
        <v>751</v>
      </c>
      <c r="AT17" s="187"/>
      <c r="AU17" s="187">
        <v>731</v>
      </c>
      <c r="AV17" s="187"/>
      <c r="AW17" s="226">
        <f t="shared" si="4"/>
        <v>38.64102564102564</v>
      </c>
      <c r="AX17" s="226"/>
    </row>
    <row r="18" spans="1:50" ht="19.5" customHeight="1">
      <c r="A18" s="167"/>
      <c r="B18" s="167"/>
      <c r="C18" s="77"/>
      <c r="D18" s="78"/>
      <c r="E18" s="78"/>
      <c r="F18" s="44"/>
      <c r="G18" s="78"/>
      <c r="H18" s="78"/>
      <c r="I18" s="44"/>
      <c r="J18" s="44"/>
      <c r="K18" s="44"/>
      <c r="L18" s="44"/>
      <c r="M18" s="44"/>
      <c r="N18" s="44"/>
      <c r="O18" s="44"/>
      <c r="P18" s="187"/>
      <c r="Q18" s="187"/>
      <c r="R18" s="44"/>
      <c r="S18" s="44"/>
      <c r="T18" s="44"/>
      <c r="U18" s="44"/>
      <c r="V18" s="44"/>
      <c r="W18" s="69"/>
      <c r="X18" s="69"/>
      <c r="Z18" s="10" t="s">
        <v>89</v>
      </c>
      <c r="AA18" s="170" t="s">
        <v>64</v>
      </c>
      <c r="AB18" s="202"/>
      <c r="AC18" s="146">
        <f t="shared" si="1"/>
        <v>1449</v>
      </c>
      <c r="AD18" s="147"/>
      <c r="AE18" s="147"/>
      <c r="AF18" s="187">
        <f t="shared" si="2"/>
        <v>719</v>
      </c>
      <c r="AG18" s="187"/>
      <c r="AH18" s="187"/>
      <c r="AI18" s="187">
        <f t="shared" si="3"/>
        <v>730</v>
      </c>
      <c r="AJ18" s="187"/>
      <c r="AK18" s="187">
        <v>212</v>
      </c>
      <c r="AL18" s="187"/>
      <c r="AM18" s="187">
        <v>231</v>
      </c>
      <c r="AN18" s="187"/>
      <c r="AO18" s="187">
        <v>250</v>
      </c>
      <c r="AP18" s="187"/>
      <c r="AQ18" s="187">
        <v>267</v>
      </c>
      <c r="AR18" s="187"/>
      <c r="AS18" s="187">
        <v>257</v>
      </c>
      <c r="AT18" s="187"/>
      <c r="AU18" s="187">
        <v>232</v>
      </c>
      <c r="AV18" s="187"/>
      <c r="AW18" s="226">
        <f t="shared" si="4"/>
        <v>32.2</v>
      </c>
      <c r="AX18" s="226"/>
    </row>
    <row r="19" spans="1:50" ht="19.5" customHeight="1">
      <c r="A19" s="246" t="s">
        <v>61</v>
      </c>
      <c r="B19" s="202"/>
      <c r="C19" s="74">
        <f aca="true" t="shared" si="6" ref="C19:C26">SUM(D19:E19)</f>
        <v>23</v>
      </c>
      <c r="D19" s="75">
        <f t="shared" si="0"/>
        <v>22</v>
      </c>
      <c r="E19" s="75">
        <f t="shared" si="0"/>
        <v>1</v>
      </c>
      <c r="F19" s="44">
        <v>19</v>
      </c>
      <c r="G19" s="75">
        <v>1</v>
      </c>
      <c r="H19" s="75" t="s">
        <v>234</v>
      </c>
      <c r="I19" s="75" t="s">
        <v>234</v>
      </c>
      <c r="J19" s="75" t="s">
        <v>234</v>
      </c>
      <c r="K19" s="75" t="s">
        <v>234</v>
      </c>
      <c r="L19" s="44">
        <v>2</v>
      </c>
      <c r="M19" s="75" t="s">
        <v>234</v>
      </c>
      <c r="N19" s="44">
        <v>1</v>
      </c>
      <c r="O19" s="75" t="s">
        <v>234</v>
      </c>
      <c r="P19" s="187">
        <f aca="true" t="shared" si="7" ref="P19:P26">SUM(R19:V19)</f>
        <v>406</v>
      </c>
      <c r="Q19" s="187"/>
      <c r="R19" s="44">
        <v>388</v>
      </c>
      <c r="S19" s="75" t="s">
        <v>234</v>
      </c>
      <c r="T19" s="75" t="s">
        <v>234</v>
      </c>
      <c r="U19" s="44">
        <v>6</v>
      </c>
      <c r="V19" s="44">
        <v>12</v>
      </c>
      <c r="W19" s="69"/>
      <c r="X19" s="69"/>
      <c r="Z19" s="46"/>
      <c r="AA19" s="170" t="s">
        <v>65</v>
      </c>
      <c r="AB19" s="202"/>
      <c r="AC19" s="146">
        <f t="shared" si="1"/>
        <v>1419</v>
      </c>
      <c r="AD19" s="147"/>
      <c r="AE19" s="147"/>
      <c r="AF19" s="187">
        <f t="shared" si="2"/>
        <v>730</v>
      </c>
      <c r="AG19" s="187"/>
      <c r="AH19" s="187"/>
      <c r="AI19" s="187">
        <f t="shared" si="3"/>
        <v>689</v>
      </c>
      <c r="AJ19" s="187"/>
      <c r="AK19" s="187">
        <v>248</v>
      </c>
      <c r="AL19" s="187"/>
      <c r="AM19" s="187">
        <v>204</v>
      </c>
      <c r="AN19" s="187"/>
      <c r="AO19" s="187">
        <v>245</v>
      </c>
      <c r="AP19" s="187"/>
      <c r="AQ19" s="187">
        <v>266</v>
      </c>
      <c r="AR19" s="187"/>
      <c r="AS19" s="187">
        <v>237</v>
      </c>
      <c r="AT19" s="187"/>
      <c r="AU19" s="187">
        <v>219</v>
      </c>
      <c r="AV19" s="187"/>
      <c r="AW19" s="226">
        <f t="shared" si="4"/>
        <v>33</v>
      </c>
      <c r="AX19" s="226"/>
    </row>
    <row r="20" spans="1:50" ht="19.5" customHeight="1">
      <c r="A20" s="246" t="s">
        <v>62</v>
      </c>
      <c r="B20" s="202"/>
      <c r="C20" s="74">
        <f t="shared" si="6"/>
        <v>6</v>
      </c>
      <c r="D20" s="75">
        <f t="shared" si="0"/>
        <v>6</v>
      </c>
      <c r="E20" s="75" t="s">
        <v>234</v>
      </c>
      <c r="F20" s="44">
        <v>6</v>
      </c>
      <c r="G20" s="75" t="s">
        <v>234</v>
      </c>
      <c r="H20" s="75" t="s">
        <v>234</v>
      </c>
      <c r="I20" s="75" t="s">
        <v>234</v>
      </c>
      <c r="J20" s="75" t="s">
        <v>234</v>
      </c>
      <c r="K20" s="75" t="s">
        <v>234</v>
      </c>
      <c r="L20" s="75" t="s">
        <v>234</v>
      </c>
      <c r="M20" s="75" t="s">
        <v>234</v>
      </c>
      <c r="N20" s="75" t="s">
        <v>234</v>
      </c>
      <c r="O20" s="75" t="s">
        <v>234</v>
      </c>
      <c r="P20" s="187">
        <f t="shared" si="7"/>
        <v>62</v>
      </c>
      <c r="Q20" s="187"/>
      <c r="R20" s="44">
        <v>62</v>
      </c>
      <c r="S20" s="75" t="s">
        <v>234</v>
      </c>
      <c r="T20" s="75" t="s">
        <v>234</v>
      </c>
      <c r="U20" s="75" t="s">
        <v>234</v>
      </c>
      <c r="V20" s="75" t="s">
        <v>234</v>
      </c>
      <c r="W20" s="69"/>
      <c r="X20" s="69"/>
      <c r="AA20" s="170" t="s">
        <v>66</v>
      </c>
      <c r="AB20" s="202"/>
      <c r="AC20" s="146">
        <f t="shared" si="1"/>
        <v>2794</v>
      </c>
      <c r="AD20" s="147"/>
      <c r="AE20" s="147"/>
      <c r="AF20" s="187">
        <f t="shared" si="2"/>
        <v>1413</v>
      </c>
      <c r="AG20" s="187"/>
      <c r="AH20" s="187"/>
      <c r="AI20" s="187">
        <f t="shared" si="3"/>
        <v>1381</v>
      </c>
      <c r="AJ20" s="187"/>
      <c r="AK20" s="187">
        <v>487</v>
      </c>
      <c r="AL20" s="187"/>
      <c r="AM20" s="187">
        <v>441</v>
      </c>
      <c r="AN20" s="187"/>
      <c r="AO20" s="187">
        <v>467</v>
      </c>
      <c r="AP20" s="187"/>
      <c r="AQ20" s="187">
        <v>475</v>
      </c>
      <c r="AR20" s="187"/>
      <c r="AS20" s="187">
        <v>459</v>
      </c>
      <c r="AT20" s="187"/>
      <c r="AU20" s="187">
        <v>465</v>
      </c>
      <c r="AV20" s="187"/>
      <c r="AW20" s="226">
        <f t="shared" si="4"/>
        <v>37.75675675675676</v>
      </c>
      <c r="AX20" s="226"/>
    </row>
    <row r="21" spans="1:50" ht="19.5" customHeight="1">
      <c r="A21" s="246" t="s">
        <v>63</v>
      </c>
      <c r="B21" s="202"/>
      <c r="C21" s="74">
        <f t="shared" si="6"/>
        <v>9</v>
      </c>
      <c r="D21" s="75">
        <f t="shared" si="0"/>
        <v>9</v>
      </c>
      <c r="E21" s="75" t="s">
        <v>234</v>
      </c>
      <c r="F21" s="44">
        <v>9</v>
      </c>
      <c r="G21" s="75" t="s">
        <v>234</v>
      </c>
      <c r="H21" s="75" t="s">
        <v>234</v>
      </c>
      <c r="I21" s="75" t="s">
        <v>234</v>
      </c>
      <c r="J21" s="75" t="s">
        <v>234</v>
      </c>
      <c r="K21" s="75" t="s">
        <v>234</v>
      </c>
      <c r="L21" s="75" t="s">
        <v>234</v>
      </c>
      <c r="M21" s="75" t="s">
        <v>234</v>
      </c>
      <c r="N21" s="75" t="s">
        <v>234</v>
      </c>
      <c r="O21" s="75" t="s">
        <v>234</v>
      </c>
      <c r="P21" s="187">
        <f t="shared" si="7"/>
        <v>117</v>
      </c>
      <c r="Q21" s="187"/>
      <c r="R21" s="44">
        <v>117</v>
      </c>
      <c r="S21" s="75" t="s">
        <v>234</v>
      </c>
      <c r="T21" s="75" t="s">
        <v>234</v>
      </c>
      <c r="U21" s="75" t="s">
        <v>234</v>
      </c>
      <c r="V21" s="75" t="s">
        <v>234</v>
      </c>
      <c r="W21" s="69"/>
      <c r="X21" s="69"/>
      <c r="Z21" s="10"/>
      <c r="AA21" s="170" t="s">
        <v>67</v>
      </c>
      <c r="AB21" s="202"/>
      <c r="AC21" s="146">
        <f t="shared" si="1"/>
        <v>1287</v>
      </c>
      <c r="AD21" s="147"/>
      <c r="AE21" s="147"/>
      <c r="AF21" s="187">
        <f t="shared" si="2"/>
        <v>668</v>
      </c>
      <c r="AG21" s="187"/>
      <c r="AH21" s="187"/>
      <c r="AI21" s="187">
        <f t="shared" si="3"/>
        <v>619</v>
      </c>
      <c r="AJ21" s="187"/>
      <c r="AK21" s="187">
        <v>211</v>
      </c>
      <c r="AL21" s="187"/>
      <c r="AM21" s="187">
        <v>198</v>
      </c>
      <c r="AN21" s="187"/>
      <c r="AO21" s="187">
        <v>241</v>
      </c>
      <c r="AP21" s="187"/>
      <c r="AQ21" s="187">
        <v>219</v>
      </c>
      <c r="AR21" s="187"/>
      <c r="AS21" s="187">
        <v>216</v>
      </c>
      <c r="AT21" s="187"/>
      <c r="AU21" s="187">
        <v>202</v>
      </c>
      <c r="AV21" s="187"/>
      <c r="AW21" s="226">
        <f t="shared" si="4"/>
        <v>35.75</v>
      </c>
      <c r="AX21" s="226"/>
    </row>
    <row r="22" spans="1:50" ht="19.5" customHeight="1">
      <c r="A22" s="246" t="s">
        <v>64</v>
      </c>
      <c r="B22" s="202"/>
      <c r="C22" s="74">
        <f t="shared" si="6"/>
        <v>7</v>
      </c>
      <c r="D22" s="75">
        <f t="shared" si="0"/>
        <v>6</v>
      </c>
      <c r="E22" s="75">
        <f t="shared" si="0"/>
        <v>1</v>
      </c>
      <c r="F22" s="44">
        <v>6</v>
      </c>
      <c r="G22" s="75">
        <v>1</v>
      </c>
      <c r="H22" s="75" t="s">
        <v>234</v>
      </c>
      <c r="I22" s="75" t="s">
        <v>234</v>
      </c>
      <c r="J22" s="75" t="s">
        <v>234</v>
      </c>
      <c r="K22" s="75" t="s">
        <v>234</v>
      </c>
      <c r="L22" s="75" t="s">
        <v>234</v>
      </c>
      <c r="M22" s="75" t="s">
        <v>234</v>
      </c>
      <c r="N22" s="75" t="s">
        <v>234</v>
      </c>
      <c r="O22" s="75" t="s">
        <v>234</v>
      </c>
      <c r="P22" s="187">
        <f t="shared" si="7"/>
        <v>45</v>
      </c>
      <c r="Q22" s="187"/>
      <c r="R22" s="44">
        <v>45</v>
      </c>
      <c r="S22" s="75" t="s">
        <v>234</v>
      </c>
      <c r="T22" s="75" t="s">
        <v>234</v>
      </c>
      <c r="U22" s="75" t="s">
        <v>234</v>
      </c>
      <c r="V22" s="75" t="s">
        <v>234</v>
      </c>
      <c r="W22" s="69"/>
      <c r="X22" s="69"/>
      <c r="Z22" s="10"/>
      <c r="AA22" s="170" t="s">
        <v>68</v>
      </c>
      <c r="AB22" s="202"/>
      <c r="AC22" s="146">
        <f t="shared" si="1"/>
        <v>1652</v>
      </c>
      <c r="AD22" s="147"/>
      <c r="AE22" s="147"/>
      <c r="AF22" s="187">
        <f t="shared" si="2"/>
        <v>848</v>
      </c>
      <c r="AG22" s="187"/>
      <c r="AH22" s="187"/>
      <c r="AI22" s="187">
        <f t="shared" si="3"/>
        <v>804</v>
      </c>
      <c r="AJ22" s="187"/>
      <c r="AK22" s="187">
        <v>290</v>
      </c>
      <c r="AL22" s="187"/>
      <c r="AM22" s="187">
        <v>283</v>
      </c>
      <c r="AN22" s="187"/>
      <c r="AO22" s="187">
        <v>313</v>
      </c>
      <c r="AP22" s="187"/>
      <c r="AQ22" s="187">
        <v>266</v>
      </c>
      <c r="AR22" s="187"/>
      <c r="AS22" s="187">
        <v>245</v>
      </c>
      <c r="AT22" s="187"/>
      <c r="AU22" s="187">
        <v>255</v>
      </c>
      <c r="AV22" s="187"/>
      <c r="AW22" s="226">
        <f t="shared" si="4"/>
        <v>39.333333333333336</v>
      </c>
      <c r="AX22" s="226"/>
    </row>
    <row r="23" spans="1:50" ht="19.5" customHeight="1">
      <c r="A23" s="246" t="s">
        <v>65</v>
      </c>
      <c r="B23" s="202"/>
      <c r="C23" s="74">
        <f t="shared" si="6"/>
        <v>7</v>
      </c>
      <c r="D23" s="75">
        <f t="shared" si="0"/>
        <v>7</v>
      </c>
      <c r="E23" s="75" t="s">
        <v>234</v>
      </c>
      <c r="F23" s="44">
        <v>7</v>
      </c>
      <c r="G23" s="75" t="s">
        <v>234</v>
      </c>
      <c r="H23" s="75" t="s">
        <v>234</v>
      </c>
      <c r="I23" s="75" t="s">
        <v>234</v>
      </c>
      <c r="J23" s="75" t="s">
        <v>234</v>
      </c>
      <c r="K23" s="75" t="s">
        <v>234</v>
      </c>
      <c r="L23" s="75" t="s">
        <v>234</v>
      </c>
      <c r="M23" s="75" t="s">
        <v>234</v>
      </c>
      <c r="N23" s="75" t="s">
        <v>234</v>
      </c>
      <c r="O23" s="75" t="s">
        <v>234</v>
      </c>
      <c r="P23" s="187">
        <f t="shared" si="7"/>
        <v>43</v>
      </c>
      <c r="Q23" s="187"/>
      <c r="R23" s="44">
        <v>43</v>
      </c>
      <c r="S23" s="75" t="s">
        <v>234</v>
      </c>
      <c r="T23" s="75" t="s">
        <v>234</v>
      </c>
      <c r="U23" s="75" t="s">
        <v>234</v>
      </c>
      <c r="V23" s="75" t="s">
        <v>234</v>
      </c>
      <c r="W23" s="69"/>
      <c r="X23" s="69"/>
      <c r="Z23" s="10"/>
      <c r="AA23" s="216"/>
      <c r="AB23" s="216"/>
      <c r="AC23" s="146"/>
      <c r="AD23" s="147"/>
      <c r="AE23" s="14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226"/>
      <c r="AX23" s="226"/>
    </row>
    <row r="24" spans="1:50" ht="19.5" customHeight="1">
      <c r="A24" s="246" t="s">
        <v>66</v>
      </c>
      <c r="B24" s="202"/>
      <c r="C24" s="74">
        <f t="shared" si="6"/>
        <v>5</v>
      </c>
      <c r="D24" s="75">
        <f t="shared" si="0"/>
        <v>5</v>
      </c>
      <c r="E24" s="75" t="s">
        <v>234</v>
      </c>
      <c r="F24" s="44">
        <v>5</v>
      </c>
      <c r="G24" s="75" t="s">
        <v>234</v>
      </c>
      <c r="H24" s="75" t="s">
        <v>234</v>
      </c>
      <c r="I24" s="75" t="s">
        <v>234</v>
      </c>
      <c r="J24" s="75" t="s">
        <v>234</v>
      </c>
      <c r="K24" s="75" t="s">
        <v>234</v>
      </c>
      <c r="L24" s="75" t="s">
        <v>234</v>
      </c>
      <c r="M24" s="75" t="s">
        <v>234</v>
      </c>
      <c r="N24" s="75" t="s">
        <v>234</v>
      </c>
      <c r="O24" s="75" t="s">
        <v>234</v>
      </c>
      <c r="P24" s="187">
        <f t="shared" si="7"/>
        <v>74</v>
      </c>
      <c r="Q24" s="187"/>
      <c r="R24" s="44">
        <v>74</v>
      </c>
      <c r="S24" s="75" t="s">
        <v>234</v>
      </c>
      <c r="T24" s="75" t="s">
        <v>234</v>
      </c>
      <c r="U24" s="75" t="s">
        <v>234</v>
      </c>
      <c r="V24" s="75" t="s">
        <v>234</v>
      </c>
      <c r="W24" s="69"/>
      <c r="X24" s="69"/>
      <c r="Z24" s="10"/>
      <c r="AA24" s="170" t="s">
        <v>69</v>
      </c>
      <c r="AB24" s="202"/>
      <c r="AC24" s="146">
        <f aca="true" t="shared" si="8" ref="AC24:AC31">SUM(AF24:AJ24)</f>
        <v>580</v>
      </c>
      <c r="AD24" s="147"/>
      <c r="AE24" s="147"/>
      <c r="AF24" s="187">
        <f aca="true" t="shared" si="9" ref="AF24:AF31">SUM(AK24,AO24,AS24)</f>
        <v>298</v>
      </c>
      <c r="AG24" s="187"/>
      <c r="AH24" s="187"/>
      <c r="AI24" s="187">
        <f aca="true" t="shared" si="10" ref="AI24:AI31">SUM(AM24,AQ24,AU24)</f>
        <v>282</v>
      </c>
      <c r="AJ24" s="187"/>
      <c r="AK24" s="187">
        <v>83</v>
      </c>
      <c r="AL24" s="187"/>
      <c r="AM24" s="187">
        <v>82</v>
      </c>
      <c r="AN24" s="187"/>
      <c r="AO24" s="187">
        <v>108</v>
      </c>
      <c r="AP24" s="187"/>
      <c r="AQ24" s="187">
        <v>106</v>
      </c>
      <c r="AR24" s="187"/>
      <c r="AS24" s="187">
        <v>107</v>
      </c>
      <c r="AT24" s="187"/>
      <c r="AU24" s="187">
        <v>94</v>
      </c>
      <c r="AV24" s="187"/>
      <c r="AW24" s="226">
        <f>AC24/S28</f>
        <v>36.25</v>
      </c>
      <c r="AX24" s="226"/>
    </row>
    <row r="25" spans="1:50" ht="19.5" customHeight="1">
      <c r="A25" s="246" t="s">
        <v>67</v>
      </c>
      <c r="B25" s="202"/>
      <c r="C25" s="74">
        <f t="shared" si="6"/>
        <v>3</v>
      </c>
      <c r="D25" s="75">
        <f t="shared" si="0"/>
        <v>3</v>
      </c>
      <c r="E25" s="75" t="s">
        <v>234</v>
      </c>
      <c r="F25" s="44">
        <v>3</v>
      </c>
      <c r="G25" s="75" t="s">
        <v>234</v>
      </c>
      <c r="H25" s="75" t="s">
        <v>234</v>
      </c>
      <c r="I25" s="75" t="s">
        <v>234</v>
      </c>
      <c r="J25" s="75" t="s">
        <v>234</v>
      </c>
      <c r="K25" s="75" t="s">
        <v>234</v>
      </c>
      <c r="L25" s="75" t="s">
        <v>234</v>
      </c>
      <c r="M25" s="75" t="s">
        <v>234</v>
      </c>
      <c r="N25" s="75" t="s">
        <v>234</v>
      </c>
      <c r="O25" s="75" t="s">
        <v>234</v>
      </c>
      <c r="P25" s="187">
        <f t="shared" si="7"/>
        <v>36</v>
      </c>
      <c r="Q25" s="187"/>
      <c r="R25" s="44">
        <v>36</v>
      </c>
      <c r="S25" s="75" t="s">
        <v>234</v>
      </c>
      <c r="T25" s="75" t="s">
        <v>234</v>
      </c>
      <c r="U25" s="75" t="s">
        <v>234</v>
      </c>
      <c r="V25" s="75" t="s">
        <v>234</v>
      </c>
      <c r="W25" s="69"/>
      <c r="X25" s="69"/>
      <c r="AA25" s="170" t="s">
        <v>70</v>
      </c>
      <c r="AB25" s="202"/>
      <c r="AC25" s="146">
        <f t="shared" si="8"/>
        <v>1789</v>
      </c>
      <c r="AD25" s="147"/>
      <c r="AE25" s="147"/>
      <c r="AF25" s="187">
        <f t="shared" si="9"/>
        <v>937</v>
      </c>
      <c r="AG25" s="187"/>
      <c r="AH25" s="187"/>
      <c r="AI25" s="187">
        <f t="shared" si="10"/>
        <v>852</v>
      </c>
      <c r="AJ25" s="187"/>
      <c r="AK25" s="187">
        <v>289</v>
      </c>
      <c r="AL25" s="187"/>
      <c r="AM25" s="187">
        <v>300</v>
      </c>
      <c r="AN25" s="187"/>
      <c r="AO25" s="187">
        <v>334</v>
      </c>
      <c r="AP25" s="187"/>
      <c r="AQ25" s="187">
        <v>265</v>
      </c>
      <c r="AR25" s="187"/>
      <c r="AS25" s="187">
        <v>314</v>
      </c>
      <c r="AT25" s="187"/>
      <c r="AU25" s="187">
        <v>287</v>
      </c>
      <c r="AV25" s="187"/>
      <c r="AW25" s="226">
        <f aca="true" t="shared" si="11" ref="AW25:AW31">AC25/S29</f>
        <v>37.270833333333336</v>
      </c>
      <c r="AX25" s="226"/>
    </row>
    <row r="26" spans="1:50" ht="19.5" customHeight="1">
      <c r="A26" s="246" t="s">
        <v>68</v>
      </c>
      <c r="B26" s="202"/>
      <c r="C26" s="74">
        <f t="shared" si="6"/>
        <v>2</v>
      </c>
      <c r="D26" s="75">
        <f t="shared" si="0"/>
        <v>2</v>
      </c>
      <c r="E26" s="75" t="s">
        <v>234</v>
      </c>
      <c r="F26" s="44">
        <v>2</v>
      </c>
      <c r="G26" s="75" t="s">
        <v>234</v>
      </c>
      <c r="H26" s="75" t="s">
        <v>234</v>
      </c>
      <c r="I26" s="75" t="s">
        <v>234</v>
      </c>
      <c r="J26" s="75" t="s">
        <v>234</v>
      </c>
      <c r="K26" s="75" t="s">
        <v>234</v>
      </c>
      <c r="L26" s="75" t="s">
        <v>234</v>
      </c>
      <c r="M26" s="75" t="s">
        <v>234</v>
      </c>
      <c r="N26" s="75" t="s">
        <v>234</v>
      </c>
      <c r="O26" s="75" t="s">
        <v>234</v>
      </c>
      <c r="P26" s="187">
        <f t="shared" si="7"/>
        <v>42</v>
      </c>
      <c r="Q26" s="187"/>
      <c r="R26" s="44">
        <v>42</v>
      </c>
      <c r="S26" s="75" t="s">
        <v>234</v>
      </c>
      <c r="T26" s="75" t="s">
        <v>234</v>
      </c>
      <c r="U26" s="75" t="s">
        <v>234</v>
      </c>
      <c r="V26" s="75" t="s">
        <v>234</v>
      </c>
      <c r="W26" s="69"/>
      <c r="X26" s="69"/>
      <c r="AA26" s="170" t="s">
        <v>71</v>
      </c>
      <c r="AB26" s="202"/>
      <c r="AC26" s="146">
        <f t="shared" si="8"/>
        <v>2430</v>
      </c>
      <c r="AD26" s="147"/>
      <c r="AE26" s="147"/>
      <c r="AF26" s="187">
        <f t="shared" si="9"/>
        <v>1253</v>
      </c>
      <c r="AG26" s="187"/>
      <c r="AH26" s="187"/>
      <c r="AI26" s="187">
        <f t="shared" si="10"/>
        <v>1177</v>
      </c>
      <c r="AJ26" s="187"/>
      <c r="AK26" s="187">
        <v>403</v>
      </c>
      <c r="AL26" s="187"/>
      <c r="AM26" s="187">
        <v>365</v>
      </c>
      <c r="AN26" s="187"/>
      <c r="AO26" s="187">
        <v>416</v>
      </c>
      <c r="AP26" s="187"/>
      <c r="AQ26" s="187">
        <v>412</v>
      </c>
      <c r="AR26" s="187"/>
      <c r="AS26" s="187">
        <v>434</v>
      </c>
      <c r="AT26" s="187"/>
      <c r="AU26" s="187">
        <v>400</v>
      </c>
      <c r="AV26" s="187"/>
      <c r="AW26" s="226">
        <f t="shared" si="11"/>
        <v>34.714285714285715</v>
      </c>
      <c r="AX26" s="226"/>
    </row>
    <row r="27" spans="1:50" ht="19.5" customHeight="1">
      <c r="A27" s="167"/>
      <c r="B27" s="167"/>
      <c r="C27" s="61"/>
      <c r="D27" s="60"/>
      <c r="E27" s="60"/>
      <c r="F27" s="44"/>
      <c r="G27" s="60"/>
      <c r="H27" s="60"/>
      <c r="I27" s="44"/>
      <c r="J27" s="44"/>
      <c r="K27" s="44"/>
      <c r="L27" s="44"/>
      <c r="M27" s="44"/>
      <c r="N27" s="44"/>
      <c r="O27" s="44"/>
      <c r="P27" s="187"/>
      <c r="Q27" s="187"/>
      <c r="R27" s="44"/>
      <c r="S27" s="44"/>
      <c r="T27" s="44"/>
      <c r="U27" s="44"/>
      <c r="V27" s="44"/>
      <c r="W27" s="69"/>
      <c r="X27" s="69"/>
      <c r="Z27" s="10" t="s">
        <v>90</v>
      </c>
      <c r="AA27" s="170" t="s">
        <v>72</v>
      </c>
      <c r="AB27" s="202"/>
      <c r="AC27" s="146">
        <f t="shared" si="8"/>
        <v>3562</v>
      </c>
      <c r="AD27" s="147"/>
      <c r="AE27" s="147"/>
      <c r="AF27" s="187">
        <f t="shared" si="9"/>
        <v>1793</v>
      </c>
      <c r="AG27" s="187"/>
      <c r="AH27" s="187"/>
      <c r="AI27" s="187">
        <f t="shared" si="10"/>
        <v>1769</v>
      </c>
      <c r="AJ27" s="187"/>
      <c r="AK27" s="187">
        <v>614</v>
      </c>
      <c r="AL27" s="187"/>
      <c r="AM27" s="187">
        <v>574</v>
      </c>
      <c r="AN27" s="187"/>
      <c r="AO27" s="187">
        <v>640</v>
      </c>
      <c r="AP27" s="187"/>
      <c r="AQ27" s="187">
        <v>634</v>
      </c>
      <c r="AR27" s="187"/>
      <c r="AS27" s="187">
        <v>539</v>
      </c>
      <c r="AT27" s="187"/>
      <c r="AU27" s="187">
        <v>561</v>
      </c>
      <c r="AV27" s="187"/>
      <c r="AW27" s="226">
        <f t="shared" si="11"/>
        <v>39.577777777777776</v>
      </c>
      <c r="AX27" s="226"/>
    </row>
    <row r="28" spans="1:50" ht="19.5" customHeight="1">
      <c r="A28" s="246" t="s">
        <v>69</v>
      </c>
      <c r="B28" s="202"/>
      <c r="C28" s="25">
        <f aca="true" t="shared" si="12" ref="C28:C35">SUM(D28:E28)</f>
        <v>2</v>
      </c>
      <c r="D28" s="75">
        <f t="shared" si="0"/>
        <v>1</v>
      </c>
      <c r="E28" s="75">
        <f t="shared" si="0"/>
        <v>1</v>
      </c>
      <c r="F28" s="75" t="s">
        <v>234</v>
      </c>
      <c r="G28" s="75" t="s">
        <v>234</v>
      </c>
      <c r="H28" s="44">
        <v>1</v>
      </c>
      <c r="I28" s="44">
        <v>1</v>
      </c>
      <c r="J28" s="75" t="s">
        <v>234</v>
      </c>
      <c r="K28" s="75" t="s">
        <v>234</v>
      </c>
      <c r="L28" s="75" t="s">
        <v>234</v>
      </c>
      <c r="M28" s="75" t="s">
        <v>234</v>
      </c>
      <c r="N28" s="75" t="s">
        <v>234</v>
      </c>
      <c r="O28" s="75" t="s">
        <v>234</v>
      </c>
      <c r="P28" s="187">
        <f aca="true" t="shared" si="13" ref="P28:P35">SUM(R28:V28)</f>
        <v>16</v>
      </c>
      <c r="Q28" s="187"/>
      <c r="R28" s="75" t="s">
        <v>234</v>
      </c>
      <c r="S28" s="44">
        <v>16</v>
      </c>
      <c r="T28" s="75" t="s">
        <v>234</v>
      </c>
      <c r="U28" s="75" t="s">
        <v>234</v>
      </c>
      <c r="V28" s="75" t="s">
        <v>234</v>
      </c>
      <c r="W28" s="69"/>
      <c r="X28" s="69"/>
      <c r="Z28" s="46"/>
      <c r="AA28" s="170" t="s">
        <v>73</v>
      </c>
      <c r="AB28" s="202"/>
      <c r="AC28" s="146">
        <f t="shared" si="8"/>
        <v>2178</v>
      </c>
      <c r="AD28" s="147"/>
      <c r="AE28" s="147"/>
      <c r="AF28" s="187">
        <f t="shared" si="9"/>
        <v>1086</v>
      </c>
      <c r="AG28" s="187"/>
      <c r="AH28" s="187"/>
      <c r="AI28" s="187">
        <f t="shared" si="10"/>
        <v>1092</v>
      </c>
      <c r="AJ28" s="187"/>
      <c r="AK28" s="187">
        <v>326</v>
      </c>
      <c r="AL28" s="187"/>
      <c r="AM28" s="187">
        <v>308</v>
      </c>
      <c r="AN28" s="187"/>
      <c r="AO28" s="187">
        <v>392</v>
      </c>
      <c r="AP28" s="187"/>
      <c r="AQ28" s="187">
        <v>409</v>
      </c>
      <c r="AR28" s="187"/>
      <c r="AS28" s="187">
        <v>368</v>
      </c>
      <c r="AT28" s="187"/>
      <c r="AU28" s="187">
        <v>375</v>
      </c>
      <c r="AV28" s="187"/>
      <c r="AW28" s="226">
        <f t="shared" si="11"/>
        <v>32.029411764705884</v>
      </c>
      <c r="AX28" s="226"/>
    </row>
    <row r="29" spans="1:50" ht="19.5" customHeight="1">
      <c r="A29" s="246" t="s">
        <v>70</v>
      </c>
      <c r="B29" s="202"/>
      <c r="C29" s="25">
        <f t="shared" si="12"/>
        <v>4</v>
      </c>
      <c r="D29" s="75">
        <f t="shared" si="0"/>
        <v>4</v>
      </c>
      <c r="E29" s="75" t="s">
        <v>234</v>
      </c>
      <c r="F29" s="75" t="s">
        <v>234</v>
      </c>
      <c r="G29" s="75" t="s">
        <v>234</v>
      </c>
      <c r="H29" s="44">
        <v>4</v>
      </c>
      <c r="I29" s="44" t="s">
        <v>234</v>
      </c>
      <c r="J29" s="75" t="s">
        <v>234</v>
      </c>
      <c r="K29" s="75" t="s">
        <v>234</v>
      </c>
      <c r="L29" s="75" t="s">
        <v>234</v>
      </c>
      <c r="M29" s="75" t="s">
        <v>234</v>
      </c>
      <c r="N29" s="75" t="s">
        <v>234</v>
      </c>
      <c r="O29" s="75" t="s">
        <v>234</v>
      </c>
      <c r="P29" s="187">
        <f t="shared" si="13"/>
        <v>48</v>
      </c>
      <c r="Q29" s="187"/>
      <c r="R29" s="75" t="s">
        <v>234</v>
      </c>
      <c r="S29" s="44">
        <v>48</v>
      </c>
      <c r="T29" s="75" t="s">
        <v>234</v>
      </c>
      <c r="U29" s="75" t="s">
        <v>234</v>
      </c>
      <c r="V29" s="75" t="s">
        <v>234</v>
      </c>
      <c r="W29" s="69"/>
      <c r="X29" s="69"/>
      <c r="Z29" s="46"/>
      <c r="AA29" s="170" t="s">
        <v>74</v>
      </c>
      <c r="AB29" s="202"/>
      <c r="AC29" s="146">
        <f t="shared" si="8"/>
        <v>2078</v>
      </c>
      <c r="AD29" s="147"/>
      <c r="AE29" s="147"/>
      <c r="AF29" s="187">
        <f t="shared" si="9"/>
        <v>1093</v>
      </c>
      <c r="AG29" s="187"/>
      <c r="AH29" s="187"/>
      <c r="AI29" s="187">
        <f t="shared" si="10"/>
        <v>985</v>
      </c>
      <c r="AJ29" s="187"/>
      <c r="AK29" s="187">
        <v>359</v>
      </c>
      <c r="AL29" s="187"/>
      <c r="AM29" s="187">
        <v>285</v>
      </c>
      <c r="AN29" s="187"/>
      <c r="AO29" s="187">
        <v>342</v>
      </c>
      <c r="AP29" s="187"/>
      <c r="AQ29" s="187">
        <v>337</v>
      </c>
      <c r="AR29" s="187"/>
      <c r="AS29" s="187">
        <v>392</v>
      </c>
      <c r="AT29" s="187"/>
      <c r="AU29" s="187">
        <v>363</v>
      </c>
      <c r="AV29" s="187"/>
      <c r="AW29" s="226">
        <f t="shared" si="11"/>
        <v>37.78181818181818</v>
      </c>
      <c r="AX29" s="226"/>
    </row>
    <row r="30" spans="1:50" ht="19.5" customHeight="1">
      <c r="A30" s="246" t="s">
        <v>71</v>
      </c>
      <c r="B30" s="202"/>
      <c r="C30" s="25">
        <f t="shared" si="12"/>
        <v>8</v>
      </c>
      <c r="D30" s="75">
        <f t="shared" si="0"/>
        <v>8</v>
      </c>
      <c r="E30" s="75" t="s">
        <v>234</v>
      </c>
      <c r="F30" s="75" t="s">
        <v>234</v>
      </c>
      <c r="G30" s="75" t="s">
        <v>234</v>
      </c>
      <c r="H30" s="44">
        <v>8</v>
      </c>
      <c r="I30" s="44" t="s">
        <v>234</v>
      </c>
      <c r="J30" s="75" t="s">
        <v>234</v>
      </c>
      <c r="K30" s="75" t="s">
        <v>234</v>
      </c>
      <c r="L30" s="75" t="s">
        <v>234</v>
      </c>
      <c r="M30" s="75" t="s">
        <v>234</v>
      </c>
      <c r="N30" s="75" t="s">
        <v>234</v>
      </c>
      <c r="O30" s="75" t="s">
        <v>234</v>
      </c>
      <c r="P30" s="187">
        <f t="shared" si="13"/>
        <v>70</v>
      </c>
      <c r="Q30" s="187"/>
      <c r="R30" s="75" t="s">
        <v>234</v>
      </c>
      <c r="S30" s="44">
        <v>70</v>
      </c>
      <c r="T30" s="75" t="s">
        <v>234</v>
      </c>
      <c r="U30" s="75" t="s">
        <v>234</v>
      </c>
      <c r="V30" s="75" t="s">
        <v>234</v>
      </c>
      <c r="W30" s="69"/>
      <c r="X30" s="69"/>
      <c r="Z30" s="46"/>
      <c r="AA30" s="170" t="s">
        <v>75</v>
      </c>
      <c r="AB30" s="202"/>
      <c r="AC30" s="146">
        <f t="shared" si="8"/>
        <v>2232</v>
      </c>
      <c r="AD30" s="147"/>
      <c r="AE30" s="147"/>
      <c r="AF30" s="187">
        <f t="shared" si="9"/>
        <v>1115</v>
      </c>
      <c r="AG30" s="187"/>
      <c r="AH30" s="187"/>
      <c r="AI30" s="187">
        <f t="shared" si="10"/>
        <v>1117</v>
      </c>
      <c r="AJ30" s="187"/>
      <c r="AK30" s="187">
        <v>335</v>
      </c>
      <c r="AL30" s="187"/>
      <c r="AM30" s="187">
        <v>324</v>
      </c>
      <c r="AN30" s="187"/>
      <c r="AO30" s="187">
        <v>394</v>
      </c>
      <c r="AP30" s="187"/>
      <c r="AQ30" s="187">
        <v>385</v>
      </c>
      <c r="AR30" s="187"/>
      <c r="AS30" s="187">
        <v>386</v>
      </c>
      <c r="AT30" s="187"/>
      <c r="AU30" s="187">
        <v>408</v>
      </c>
      <c r="AV30" s="187"/>
      <c r="AW30" s="226">
        <f t="shared" si="11"/>
        <v>30.16216216216216</v>
      </c>
      <c r="AX30" s="226"/>
    </row>
    <row r="31" spans="1:50" ht="19.5" customHeight="1">
      <c r="A31" s="246" t="s">
        <v>72</v>
      </c>
      <c r="B31" s="202"/>
      <c r="C31" s="25">
        <f t="shared" si="12"/>
        <v>6</v>
      </c>
      <c r="D31" s="75">
        <f t="shared" si="0"/>
        <v>6</v>
      </c>
      <c r="E31" s="75" t="s">
        <v>234</v>
      </c>
      <c r="F31" s="75" t="s">
        <v>234</v>
      </c>
      <c r="G31" s="75" t="s">
        <v>234</v>
      </c>
      <c r="H31" s="44">
        <v>6</v>
      </c>
      <c r="I31" s="44" t="s">
        <v>234</v>
      </c>
      <c r="J31" s="75" t="s">
        <v>234</v>
      </c>
      <c r="K31" s="75" t="s">
        <v>234</v>
      </c>
      <c r="L31" s="75" t="s">
        <v>234</v>
      </c>
      <c r="M31" s="75" t="s">
        <v>234</v>
      </c>
      <c r="N31" s="75" t="s">
        <v>234</v>
      </c>
      <c r="O31" s="75" t="s">
        <v>234</v>
      </c>
      <c r="P31" s="187">
        <f t="shared" si="13"/>
        <v>90</v>
      </c>
      <c r="Q31" s="187"/>
      <c r="R31" s="75" t="s">
        <v>234</v>
      </c>
      <c r="S31" s="44">
        <v>90</v>
      </c>
      <c r="T31" s="75" t="s">
        <v>234</v>
      </c>
      <c r="U31" s="75" t="s">
        <v>234</v>
      </c>
      <c r="V31" s="75" t="s">
        <v>234</v>
      </c>
      <c r="W31" s="69"/>
      <c r="X31" s="69"/>
      <c r="Z31" s="46"/>
      <c r="AA31" s="170" t="s">
        <v>76</v>
      </c>
      <c r="AB31" s="202"/>
      <c r="AC31" s="146">
        <f t="shared" si="8"/>
        <v>523</v>
      </c>
      <c r="AD31" s="147"/>
      <c r="AE31" s="147"/>
      <c r="AF31" s="187">
        <f t="shared" si="9"/>
        <v>280</v>
      </c>
      <c r="AG31" s="187"/>
      <c r="AH31" s="187"/>
      <c r="AI31" s="187">
        <f t="shared" si="10"/>
        <v>243</v>
      </c>
      <c r="AJ31" s="187"/>
      <c r="AK31" s="187">
        <v>90</v>
      </c>
      <c r="AL31" s="187"/>
      <c r="AM31" s="187">
        <v>76</v>
      </c>
      <c r="AN31" s="187"/>
      <c r="AO31" s="187">
        <v>92</v>
      </c>
      <c r="AP31" s="187"/>
      <c r="AQ31" s="187">
        <v>83</v>
      </c>
      <c r="AR31" s="187"/>
      <c r="AS31" s="187">
        <v>98</v>
      </c>
      <c r="AT31" s="187"/>
      <c r="AU31" s="187">
        <v>84</v>
      </c>
      <c r="AV31" s="187"/>
      <c r="AW31" s="226">
        <f t="shared" si="11"/>
        <v>34.86666666666667</v>
      </c>
      <c r="AX31" s="226"/>
    </row>
    <row r="32" spans="1:50" ht="19.5" customHeight="1">
      <c r="A32" s="246" t="s">
        <v>73</v>
      </c>
      <c r="B32" s="202"/>
      <c r="C32" s="25">
        <f t="shared" si="12"/>
        <v>9</v>
      </c>
      <c r="D32" s="75">
        <f t="shared" si="0"/>
        <v>9</v>
      </c>
      <c r="E32" s="75" t="s">
        <v>234</v>
      </c>
      <c r="F32" s="75" t="s">
        <v>234</v>
      </c>
      <c r="G32" s="75" t="s">
        <v>234</v>
      </c>
      <c r="H32" s="44">
        <v>9</v>
      </c>
      <c r="I32" s="44" t="s">
        <v>234</v>
      </c>
      <c r="J32" s="75" t="s">
        <v>234</v>
      </c>
      <c r="K32" s="75" t="s">
        <v>234</v>
      </c>
      <c r="L32" s="75" t="s">
        <v>234</v>
      </c>
      <c r="M32" s="75" t="s">
        <v>234</v>
      </c>
      <c r="N32" s="75" t="s">
        <v>234</v>
      </c>
      <c r="O32" s="75" t="s">
        <v>234</v>
      </c>
      <c r="P32" s="187">
        <f t="shared" si="13"/>
        <v>68</v>
      </c>
      <c r="Q32" s="187"/>
      <c r="R32" s="75" t="s">
        <v>234</v>
      </c>
      <c r="S32" s="44">
        <v>68</v>
      </c>
      <c r="T32" s="75" t="s">
        <v>234</v>
      </c>
      <c r="U32" s="75" t="s">
        <v>234</v>
      </c>
      <c r="V32" s="75" t="s">
        <v>234</v>
      </c>
      <c r="W32" s="69"/>
      <c r="X32" s="69"/>
      <c r="Z32" s="10"/>
      <c r="AA32" s="216"/>
      <c r="AB32" s="216"/>
      <c r="AC32" s="146"/>
      <c r="AD32" s="147"/>
      <c r="AE32" s="14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226"/>
      <c r="AX32" s="226"/>
    </row>
    <row r="33" spans="1:50" ht="19.5" customHeight="1">
      <c r="A33" s="246" t="s">
        <v>74</v>
      </c>
      <c r="B33" s="202"/>
      <c r="C33" s="25">
        <f t="shared" si="12"/>
        <v>6</v>
      </c>
      <c r="D33" s="75">
        <f t="shared" si="0"/>
        <v>6</v>
      </c>
      <c r="E33" s="75" t="s">
        <v>234</v>
      </c>
      <c r="F33" s="75" t="s">
        <v>234</v>
      </c>
      <c r="G33" s="75" t="s">
        <v>234</v>
      </c>
      <c r="H33" s="44">
        <v>6</v>
      </c>
      <c r="I33" s="44" t="s">
        <v>234</v>
      </c>
      <c r="J33" s="75" t="s">
        <v>234</v>
      </c>
      <c r="K33" s="75" t="s">
        <v>234</v>
      </c>
      <c r="L33" s="75" t="s">
        <v>234</v>
      </c>
      <c r="M33" s="75" t="s">
        <v>234</v>
      </c>
      <c r="N33" s="75" t="s">
        <v>234</v>
      </c>
      <c r="O33" s="75" t="s">
        <v>234</v>
      </c>
      <c r="P33" s="187">
        <f t="shared" si="13"/>
        <v>55</v>
      </c>
      <c r="Q33" s="187"/>
      <c r="R33" s="75" t="s">
        <v>234</v>
      </c>
      <c r="S33" s="44">
        <v>55</v>
      </c>
      <c r="T33" s="75" t="s">
        <v>234</v>
      </c>
      <c r="U33" s="75" t="s">
        <v>234</v>
      </c>
      <c r="V33" s="75" t="s">
        <v>234</v>
      </c>
      <c r="W33" s="69"/>
      <c r="X33" s="69"/>
      <c r="Z33" s="170" t="s">
        <v>331</v>
      </c>
      <c r="AA33" s="170"/>
      <c r="AB33" s="202"/>
      <c r="AC33" s="146">
        <f>SUM(AF33:AJ33)</f>
        <v>531</v>
      </c>
      <c r="AD33" s="147"/>
      <c r="AE33" s="147"/>
      <c r="AF33" s="187">
        <f>SUM(AK33,AO33,AS33)</f>
        <v>274</v>
      </c>
      <c r="AG33" s="187"/>
      <c r="AH33" s="187"/>
      <c r="AI33" s="187">
        <f>SUM(AM33,AQ33,AU33)</f>
        <v>257</v>
      </c>
      <c r="AJ33" s="187"/>
      <c r="AK33" s="187">
        <v>91</v>
      </c>
      <c r="AL33" s="187"/>
      <c r="AM33" s="187">
        <v>88</v>
      </c>
      <c r="AN33" s="187"/>
      <c r="AO33" s="187">
        <v>92</v>
      </c>
      <c r="AP33" s="187"/>
      <c r="AQ33" s="187">
        <v>82</v>
      </c>
      <c r="AR33" s="187"/>
      <c r="AS33" s="187">
        <v>91</v>
      </c>
      <c r="AT33" s="187"/>
      <c r="AU33" s="187">
        <v>87</v>
      </c>
      <c r="AV33" s="187"/>
      <c r="AW33" s="226">
        <f>AC33/V17</f>
        <v>44.25</v>
      </c>
      <c r="AX33" s="226"/>
    </row>
    <row r="34" spans="1:50" ht="19.5" customHeight="1">
      <c r="A34" s="246" t="s">
        <v>75</v>
      </c>
      <c r="B34" s="202"/>
      <c r="C34" s="25">
        <f t="shared" si="12"/>
        <v>14</v>
      </c>
      <c r="D34" s="75">
        <f t="shared" si="0"/>
        <v>13</v>
      </c>
      <c r="E34" s="75">
        <f t="shared" si="0"/>
        <v>1</v>
      </c>
      <c r="F34" s="75" t="s">
        <v>234</v>
      </c>
      <c r="G34" s="75" t="s">
        <v>234</v>
      </c>
      <c r="H34" s="44">
        <v>13</v>
      </c>
      <c r="I34" s="44">
        <v>1</v>
      </c>
      <c r="J34" s="75" t="s">
        <v>234</v>
      </c>
      <c r="K34" s="75" t="s">
        <v>234</v>
      </c>
      <c r="L34" s="75" t="s">
        <v>234</v>
      </c>
      <c r="M34" s="75" t="s">
        <v>234</v>
      </c>
      <c r="N34" s="75" t="s">
        <v>234</v>
      </c>
      <c r="O34" s="75" t="s">
        <v>234</v>
      </c>
      <c r="P34" s="187">
        <f t="shared" si="13"/>
        <v>74</v>
      </c>
      <c r="Q34" s="187"/>
      <c r="R34" s="75" t="s">
        <v>234</v>
      </c>
      <c r="S34" s="44">
        <v>74</v>
      </c>
      <c r="T34" s="75" t="s">
        <v>234</v>
      </c>
      <c r="U34" s="75" t="s">
        <v>234</v>
      </c>
      <c r="V34" s="75" t="s">
        <v>234</v>
      </c>
      <c r="W34" s="69"/>
      <c r="X34" s="69"/>
      <c r="Z34" s="170" t="s">
        <v>330</v>
      </c>
      <c r="AA34" s="170"/>
      <c r="AB34" s="202"/>
      <c r="AC34" s="146">
        <f>SUM(AF34:AJ34)</f>
        <v>156</v>
      </c>
      <c r="AD34" s="147"/>
      <c r="AE34" s="147"/>
      <c r="AF34" s="187">
        <f>SUM(AK34,AO34,AS34)</f>
        <v>52</v>
      </c>
      <c r="AG34" s="187"/>
      <c r="AH34" s="187"/>
      <c r="AI34" s="187">
        <f>SUM(AM34,AQ34,AU34)</f>
        <v>104</v>
      </c>
      <c r="AJ34" s="187"/>
      <c r="AK34" s="187">
        <v>15</v>
      </c>
      <c r="AL34" s="187"/>
      <c r="AM34" s="187">
        <v>38</v>
      </c>
      <c r="AN34" s="187"/>
      <c r="AO34" s="187">
        <v>21</v>
      </c>
      <c r="AP34" s="187"/>
      <c r="AQ34" s="187">
        <v>37</v>
      </c>
      <c r="AR34" s="187"/>
      <c r="AS34" s="187">
        <v>16</v>
      </c>
      <c r="AT34" s="187"/>
      <c r="AU34" s="187">
        <v>29</v>
      </c>
      <c r="AV34" s="187"/>
      <c r="AW34" s="226">
        <f>AC34/U17</f>
        <v>26</v>
      </c>
      <c r="AX34" s="226"/>
    </row>
    <row r="35" spans="1:50" ht="19.5" customHeight="1">
      <c r="A35" s="246" t="s">
        <v>76</v>
      </c>
      <c r="B35" s="202"/>
      <c r="C35" s="25">
        <f t="shared" si="12"/>
        <v>2</v>
      </c>
      <c r="D35" s="75">
        <f t="shared" si="0"/>
        <v>2</v>
      </c>
      <c r="E35" s="75" t="s">
        <v>234</v>
      </c>
      <c r="F35" s="75" t="s">
        <v>234</v>
      </c>
      <c r="G35" s="75" t="s">
        <v>234</v>
      </c>
      <c r="H35" s="44">
        <v>2</v>
      </c>
      <c r="I35" s="44" t="s">
        <v>234</v>
      </c>
      <c r="J35" s="75" t="s">
        <v>234</v>
      </c>
      <c r="K35" s="75" t="s">
        <v>234</v>
      </c>
      <c r="L35" s="75" t="s">
        <v>234</v>
      </c>
      <c r="M35" s="75" t="s">
        <v>234</v>
      </c>
      <c r="N35" s="75" t="s">
        <v>234</v>
      </c>
      <c r="O35" s="75" t="s">
        <v>234</v>
      </c>
      <c r="P35" s="187">
        <f t="shared" si="13"/>
        <v>15</v>
      </c>
      <c r="Q35" s="187"/>
      <c r="R35" s="75" t="s">
        <v>234</v>
      </c>
      <c r="S35" s="44">
        <v>15</v>
      </c>
      <c r="T35" s="75" t="s">
        <v>234</v>
      </c>
      <c r="U35" s="75" t="s">
        <v>234</v>
      </c>
      <c r="V35" s="75" t="s">
        <v>234</v>
      </c>
      <c r="W35" s="69"/>
      <c r="X35" s="69"/>
      <c r="Z35" s="45"/>
      <c r="AA35" s="167"/>
      <c r="AB35" s="167"/>
      <c r="AC35" s="155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</row>
    <row r="36" spans="1:50" ht="19.5" customHeight="1">
      <c r="A36" s="151"/>
      <c r="B36" s="151"/>
      <c r="C36" s="79"/>
      <c r="D36" s="45"/>
      <c r="E36" s="45"/>
      <c r="F36" s="40"/>
      <c r="G36" s="45"/>
      <c r="H36" s="45"/>
      <c r="I36" s="40"/>
      <c r="J36" s="40"/>
      <c r="P36" s="151"/>
      <c r="Q36" s="151"/>
      <c r="R36" s="45"/>
      <c r="S36" s="45"/>
      <c r="T36" s="45"/>
      <c r="U36" s="45"/>
      <c r="V36" s="45"/>
      <c r="W36" s="46"/>
      <c r="X36" s="46"/>
      <c r="Z36" s="30" t="s">
        <v>324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</row>
    <row r="37" spans="1:24" ht="19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W37" s="46"/>
      <c r="X37" s="46"/>
    </row>
    <row r="39" spans="26:50" ht="19.5" customHeight="1">
      <c r="Z39" s="131" t="s">
        <v>343</v>
      </c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</row>
    <row r="41" spans="26:50" ht="19.5" customHeight="1">
      <c r="Z41" s="167" t="s">
        <v>342</v>
      </c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</row>
    <row r="42" ht="19.5" customHeight="1" thickBot="1"/>
    <row r="43" spans="1:50" ht="19.5" customHeight="1">
      <c r="A43" s="167" t="s">
        <v>312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Z43" s="207" t="s">
        <v>344</v>
      </c>
      <c r="AA43" s="208"/>
      <c r="AB43" s="164" t="s">
        <v>322</v>
      </c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65"/>
      <c r="AN43" s="164" t="s">
        <v>356</v>
      </c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</row>
    <row r="44" spans="26:50" ht="19.5" customHeight="1" thickBot="1">
      <c r="Z44" s="224"/>
      <c r="AA44" s="225"/>
      <c r="AB44" s="240" t="s">
        <v>253</v>
      </c>
      <c r="AC44" s="241"/>
      <c r="AD44" s="162" t="s">
        <v>347</v>
      </c>
      <c r="AE44" s="197"/>
      <c r="AF44" s="197"/>
      <c r="AG44" s="197"/>
      <c r="AH44" s="166"/>
      <c r="AI44" s="162" t="s">
        <v>348</v>
      </c>
      <c r="AJ44" s="197"/>
      <c r="AK44" s="197"/>
      <c r="AL44" s="197"/>
      <c r="AM44" s="166"/>
      <c r="AN44" s="240" t="s">
        <v>298</v>
      </c>
      <c r="AO44" s="241"/>
      <c r="AP44" s="238" t="s">
        <v>349</v>
      </c>
      <c r="AQ44" s="238" t="s">
        <v>350</v>
      </c>
      <c r="AR44" s="238" t="s">
        <v>351</v>
      </c>
      <c r="AS44" s="238" t="s">
        <v>352</v>
      </c>
      <c r="AT44" s="238" t="s">
        <v>353</v>
      </c>
      <c r="AU44" s="238" t="s">
        <v>354</v>
      </c>
      <c r="AV44" s="238" t="s">
        <v>355</v>
      </c>
      <c r="AW44" s="240" t="s">
        <v>83</v>
      </c>
      <c r="AX44" s="243"/>
    </row>
    <row r="45" spans="1:50" ht="19.5" customHeight="1">
      <c r="A45" s="140" t="s">
        <v>289</v>
      </c>
      <c r="B45" s="141"/>
      <c r="C45" s="164" t="s">
        <v>334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65"/>
      <c r="Q45" s="249" t="s">
        <v>209</v>
      </c>
      <c r="R45" s="221"/>
      <c r="S45" s="163" t="s">
        <v>336</v>
      </c>
      <c r="T45" s="163"/>
      <c r="U45" s="163"/>
      <c r="V45" s="163"/>
      <c r="W45" s="163"/>
      <c r="X45" s="164"/>
      <c r="Z45" s="209"/>
      <c r="AA45" s="210"/>
      <c r="AB45" s="242"/>
      <c r="AC45" s="223"/>
      <c r="AD45" s="244" t="s">
        <v>7</v>
      </c>
      <c r="AE45" s="245"/>
      <c r="AF45" s="4" t="s">
        <v>98</v>
      </c>
      <c r="AG45" s="4" t="s">
        <v>99</v>
      </c>
      <c r="AH45" s="4" t="s">
        <v>100</v>
      </c>
      <c r="AI45" s="244" t="s">
        <v>7</v>
      </c>
      <c r="AJ45" s="245"/>
      <c r="AK45" s="4" t="s">
        <v>98</v>
      </c>
      <c r="AL45" s="4" t="s">
        <v>99</v>
      </c>
      <c r="AM45" s="4" t="s">
        <v>100</v>
      </c>
      <c r="AN45" s="242"/>
      <c r="AO45" s="223"/>
      <c r="AP45" s="239"/>
      <c r="AQ45" s="239"/>
      <c r="AR45" s="239"/>
      <c r="AS45" s="239"/>
      <c r="AT45" s="239"/>
      <c r="AU45" s="239"/>
      <c r="AV45" s="239"/>
      <c r="AW45" s="242"/>
      <c r="AX45" s="222"/>
    </row>
    <row r="46" spans="1:50" ht="19.5" customHeight="1">
      <c r="A46" s="142"/>
      <c r="B46" s="143"/>
      <c r="C46" s="161" t="s">
        <v>253</v>
      </c>
      <c r="D46" s="161"/>
      <c r="E46" s="161"/>
      <c r="F46" s="161" t="s">
        <v>305</v>
      </c>
      <c r="G46" s="161"/>
      <c r="H46" s="161" t="s">
        <v>332</v>
      </c>
      <c r="I46" s="161"/>
      <c r="J46" s="161" t="s">
        <v>333</v>
      </c>
      <c r="K46" s="161"/>
      <c r="L46" s="161" t="s">
        <v>198</v>
      </c>
      <c r="M46" s="161"/>
      <c r="N46" s="248" t="s">
        <v>360</v>
      </c>
      <c r="O46" s="161" t="s">
        <v>335</v>
      </c>
      <c r="P46" s="161"/>
      <c r="Q46" s="242"/>
      <c r="R46" s="223"/>
      <c r="S46" s="161" t="s">
        <v>2</v>
      </c>
      <c r="T46" s="161" t="s">
        <v>93</v>
      </c>
      <c r="U46" s="161"/>
      <c r="V46" s="32" t="s">
        <v>94</v>
      </c>
      <c r="W46" s="161" t="s">
        <v>83</v>
      </c>
      <c r="X46" s="162"/>
      <c r="Z46" s="152"/>
      <c r="AA46" s="215"/>
      <c r="AB46" s="232"/>
      <c r="AC46" s="152"/>
      <c r="AD46" s="152"/>
      <c r="AE46" s="152"/>
      <c r="AI46" s="152"/>
      <c r="AJ46" s="152"/>
      <c r="AN46" s="152"/>
      <c r="AO46" s="152"/>
      <c r="AW46" s="152"/>
      <c r="AX46" s="152"/>
    </row>
    <row r="47" spans="1:50" ht="19.5" customHeight="1">
      <c r="A47" s="144"/>
      <c r="B47" s="145"/>
      <c r="C47" s="4" t="s">
        <v>7</v>
      </c>
      <c r="D47" s="4" t="s">
        <v>8</v>
      </c>
      <c r="E47" s="4" t="s">
        <v>9</v>
      </c>
      <c r="F47" s="4" t="s">
        <v>8</v>
      </c>
      <c r="G47" s="4" t="s">
        <v>9</v>
      </c>
      <c r="H47" s="4" t="s">
        <v>8</v>
      </c>
      <c r="I47" s="4" t="s">
        <v>9</v>
      </c>
      <c r="J47" s="4" t="s">
        <v>8</v>
      </c>
      <c r="K47" s="4" t="s">
        <v>9</v>
      </c>
      <c r="L47" s="4" t="s">
        <v>8</v>
      </c>
      <c r="M47" s="4" t="s">
        <v>9</v>
      </c>
      <c r="N47" s="182"/>
      <c r="O47" s="4" t="s">
        <v>8</v>
      </c>
      <c r="P47" s="4" t="s">
        <v>9</v>
      </c>
      <c r="Q47" s="4" t="s">
        <v>8</v>
      </c>
      <c r="R47" s="4" t="s">
        <v>9</v>
      </c>
      <c r="S47" s="161"/>
      <c r="T47" s="4" t="s">
        <v>8</v>
      </c>
      <c r="U47" s="4" t="s">
        <v>9</v>
      </c>
      <c r="V47" s="29" t="s">
        <v>95</v>
      </c>
      <c r="W47" s="4" t="s">
        <v>8</v>
      </c>
      <c r="X47" s="5" t="s">
        <v>9</v>
      </c>
      <c r="Z47" s="170" t="s">
        <v>315</v>
      </c>
      <c r="AA47" s="202"/>
      <c r="AB47" s="153">
        <f>SUM(AD47,AI47)</f>
        <v>62</v>
      </c>
      <c r="AC47" s="154"/>
      <c r="AD47" s="148">
        <f>SUM(AF47:AH47)</f>
        <v>61</v>
      </c>
      <c r="AE47" s="148"/>
      <c r="AF47" s="39">
        <v>50</v>
      </c>
      <c r="AG47" s="39">
        <v>5</v>
      </c>
      <c r="AH47" s="39">
        <v>6</v>
      </c>
      <c r="AI47" s="148">
        <f>SUM(AK47:AM47)</f>
        <v>1</v>
      </c>
      <c r="AJ47" s="148"/>
      <c r="AK47" s="39">
        <v>1</v>
      </c>
      <c r="AL47" s="39" t="s">
        <v>234</v>
      </c>
      <c r="AM47" s="39" t="s">
        <v>234</v>
      </c>
      <c r="AN47" s="148">
        <f>SUM(AP47:AX47)</f>
        <v>88</v>
      </c>
      <c r="AO47" s="148"/>
      <c r="AP47" s="39">
        <v>42</v>
      </c>
      <c r="AQ47" s="39">
        <v>4</v>
      </c>
      <c r="AR47" s="39">
        <v>2</v>
      </c>
      <c r="AS47" s="39">
        <v>10</v>
      </c>
      <c r="AT47" s="39">
        <v>15</v>
      </c>
      <c r="AU47" s="39">
        <v>9</v>
      </c>
      <c r="AV47" s="39">
        <v>2</v>
      </c>
      <c r="AW47" s="148">
        <v>4</v>
      </c>
      <c r="AX47" s="148"/>
    </row>
    <row r="48" spans="1:50" ht="19.5" customHeight="1">
      <c r="A48" s="152"/>
      <c r="B48" s="215"/>
      <c r="Z48" s="203" t="s">
        <v>316</v>
      </c>
      <c r="AA48" s="204"/>
      <c r="AB48" s="153">
        <f>SUM(AD48,AI48)</f>
        <v>62</v>
      </c>
      <c r="AC48" s="154"/>
      <c r="AD48" s="148">
        <f>SUM(AF48:AH48)</f>
        <v>61</v>
      </c>
      <c r="AE48" s="148"/>
      <c r="AF48" s="39">
        <v>50</v>
      </c>
      <c r="AG48" s="39">
        <v>5</v>
      </c>
      <c r="AH48" s="39">
        <v>6</v>
      </c>
      <c r="AI48" s="148">
        <f>SUM(AK48:AM48)</f>
        <v>1</v>
      </c>
      <c r="AJ48" s="148"/>
      <c r="AK48" s="39">
        <v>1</v>
      </c>
      <c r="AL48" s="39" t="s">
        <v>234</v>
      </c>
      <c r="AM48" s="39" t="s">
        <v>234</v>
      </c>
      <c r="AN48" s="148">
        <f>SUM(AP48:AX48)</f>
        <v>87</v>
      </c>
      <c r="AO48" s="148"/>
      <c r="AP48" s="39">
        <v>42</v>
      </c>
      <c r="AQ48" s="39">
        <v>4</v>
      </c>
      <c r="AR48" s="39">
        <v>2</v>
      </c>
      <c r="AS48" s="39">
        <v>10</v>
      </c>
      <c r="AT48" s="39">
        <v>15</v>
      </c>
      <c r="AU48" s="39">
        <v>8</v>
      </c>
      <c r="AV48" s="39">
        <v>2</v>
      </c>
      <c r="AW48" s="148">
        <v>4</v>
      </c>
      <c r="AX48" s="148"/>
    </row>
    <row r="49" spans="1:50" ht="19.5" customHeight="1">
      <c r="A49" s="170" t="s">
        <v>315</v>
      </c>
      <c r="B49" s="202"/>
      <c r="C49" s="44">
        <f>SUM(D49:E49)</f>
        <v>2275</v>
      </c>
      <c r="D49" s="44">
        <v>1560</v>
      </c>
      <c r="E49" s="44">
        <v>715</v>
      </c>
      <c r="F49" s="44">
        <v>106</v>
      </c>
      <c r="G49" s="44" t="s">
        <v>234</v>
      </c>
      <c r="H49" s="44" t="s">
        <v>234</v>
      </c>
      <c r="I49" s="44" t="s">
        <v>234</v>
      </c>
      <c r="J49" s="44">
        <v>1450</v>
      </c>
      <c r="K49" s="44">
        <v>634</v>
      </c>
      <c r="L49" s="44">
        <v>1</v>
      </c>
      <c r="M49" s="44" t="s">
        <v>234</v>
      </c>
      <c r="N49" s="44">
        <v>68</v>
      </c>
      <c r="O49" s="44">
        <v>3</v>
      </c>
      <c r="P49" s="44">
        <v>13</v>
      </c>
      <c r="Q49" s="44">
        <v>24</v>
      </c>
      <c r="R49" s="44">
        <v>24</v>
      </c>
      <c r="S49" s="44">
        <v>452</v>
      </c>
      <c r="T49" s="44">
        <v>32</v>
      </c>
      <c r="U49" s="44">
        <v>79</v>
      </c>
      <c r="V49" s="44" t="s">
        <v>234</v>
      </c>
      <c r="W49" s="44">
        <v>83</v>
      </c>
      <c r="X49" s="44">
        <v>258</v>
      </c>
      <c r="Z49" s="203" t="s">
        <v>317</v>
      </c>
      <c r="AA49" s="204"/>
      <c r="AB49" s="153">
        <f>SUM(AD49,AI49)</f>
        <v>62</v>
      </c>
      <c r="AC49" s="154"/>
      <c r="AD49" s="148">
        <f>SUM(AF49:AH49)</f>
        <v>61</v>
      </c>
      <c r="AE49" s="148"/>
      <c r="AF49" s="39">
        <v>50</v>
      </c>
      <c r="AG49" s="39">
        <v>5</v>
      </c>
      <c r="AH49" s="39">
        <v>6</v>
      </c>
      <c r="AI49" s="148">
        <f>SUM(AK49:AM49)</f>
        <v>1</v>
      </c>
      <c r="AJ49" s="148"/>
      <c r="AK49" s="39">
        <v>1</v>
      </c>
      <c r="AL49" s="39" t="s">
        <v>234</v>
      </c>
      <c r="AM49" s="39" t="s">
        <v>234</v>
      </c>
      <c r="AN49" s="148">
        <f>SUM(AP49:AX49)</f>
        <v>85</v>
      </c>
      <c r="AO49" s="148"/>
      <c r="AP49" s="39">
        <v>42</v>
      </c>
      <c r="AQ49" s="39">
        <v>4</v>
      </c>
      <c r="AR49" s="39">
        <v>2</v>
      </c>
      <c r="AS49" s="39">
        <v>10</v>
      </c>
      <c r="AT49" s="39">
        <v>15</v>
      </c>
      <c r="AU49" s="39">
        <v>6</v>
      </c>
      <c r="AV49" s="39">
        <v>2</v>
      </c>
      <c r="AW49" s="148">
        <v>4</v>
      </c>
      <c r="AX49" s="148"/>
    </row>
    <row r="50" spans="1:50" ht="19.5" customHeight="1">
      <c r="A50" s="203" t="s">
        <v>316</v>
      </c>
      <c r="B50" s="204"/>
      <c r="C50" s="44">
        <f>SUM(D50:E50)</f>
        <v>2273</v>
      </c>
      <c r="D50" s="44">
        <v>1547</v>
      </c>
      <c r="E50" s="44">
        <v>726</v>
      </c>
      <c r="F50" s="44">
        <v>105</v>
      </c>
      <c r="G50" s="44" t="s">
        <v>234</v>
      </c>
      <c r="H50" s="44">
        <v>106</v>
      </c>
      <c r="I50" s="44" t="s">
        <v>234</v>
      </c>
      <c r="J50" s="44">
        <v>1324</v>
      </c>
      <c r="K50" s="44">
        <v>630</v>
      </c>
      <c r="L50" s="44">
        <v>1</v>
      </c>
      <c r="M50" s="44" t="s">
        <v>234</v>
      </c>
      <c r="N50" s="44">
        <v>73</v>
      </c>
      <c r="O50" s="44">
        <v>11</v>
      </c>
      <c r="P50" s="44">
        <v>23</v>
      </c>
      <c r="Q50" s="44">
        <v>20</v>
      </c>
      <c r="R50" s="44">
        <v>25</v>
      </c>
      <c r="S50" s="44">
        <v>461</v>
      </c>
      <c r="T50" s="44">
        <v>31</v>
      </c>
      <c r="U50" s="44">
        <v>41</v>
      </c>
      <c r="V50" s="44">
        <v>17</v>
      </c>
      <c r="W50" s="44">
        <v>90</v>
      </c>
      <c r="X50" s="44">
        <v>282</v>
      </c>
      <c r="Z50" s="203" t="s">
        <v>318</v>
      </c>
      <c r="AA50" s="204"/>
      <c r="AB50" s="153">
        <f>SUM(AD50,AI50)</f>
        <v>62</v>
      </c>
      <c r="AC50" s="154"/>
      <c r="AD50" s="148">
        <f>SUM(AF50:AH50)</f>
        <v>61</v>
      </c>
      <c r="AE50" s="148"/>
      <c r="AF50" s="39">
        <v>50</v>
      </c>
      <c r="AG50" s="39">
        <v>5</v>
      </c>
      <c r="AH50" s="39">
        <v>6</v>
      </c>
      <c r="AI50" s="148">
        <f>SUM(AK50:AM50)</f>
        <v>1</v>
      </c>
      <c r="AJ50" s="148"/>
      <c r="AK50" s="39">
        <v>1</v>
      </c>
      <c r="AL50" s="39" t="s">
        <v>234</v>
      </c>
      <c r="AM50" s="39" t="s">
        <v>234</v>
      </c>
      <c r="AN50" s="148">
        <f>SUM(AP50:AX50)</f>
        <v>85</v>
      </c>
      <c r="AO50" s="148"/>
      <c r="AP50" s="39">
        <v>43</v>
      </c>
      <c r="AQ50" s="39">
        <v>4</v>
      </c>
      <c r="AR50" s="39">
        <v>2</v>
      </c>
      <c r="AS50" s="39">
        <v>10</v>
      </c>
      <c r="AT50" s="39">
        <v>15</v>
      </c>
      <c r="AU50" s="39">
        <v>5</v>
      </c>
      <c r="AV50" s="39">
        <v>2</v>
      </c>
      <c r="AW50" s="148">
        <v>4</v>
      </c>
      <c r="AX50" s="148"/>
    </row>
    <row r="51" spans="1:50" ht="19.5" customHeight="1">
      <c r="A51" s="203" t="s">
        <v>317</v>
      </c>
      <c r="B51" s="204"/>
      <c r="C51" s="44">
        <f>SUM(D51:E51)</f>
        <v>2297</v>
      </c>
      <c r="D51" s="44">
        <v>1565</v>
      </c>
      <c r="E51" s="44">
        <v>732</v>
      </c>
      <c r="F51" s="44">
        <v>105</v>
      </c>
      <c r="G51" s="44" t="s">
        <v>234</v>
      </c>
      <c r="H51" s="44">
        <v>106</v>
      </c>
      <c r="I51" s="44" t="s">
        <v>234</v>
      </c>
      <c r="J51" s="44">
        <v>1339</v>
      </c>
      <c r="K51" s="44">
        <v>638</v>
      </c>
      <c r="L51" s="44">
        <v>1</v>
      </c>
      <c r="M51" s="44" t="s">
        <v>234</v>
      </c>
      <c r="N51" s="44">
        <v>75</v>
      </c>
      <c r="O51" s="44">
        <v>14</v>
      </c>
      <c r="P51" s="44">
        <v>19</v>
      </c>
      <c r="Q51" s="44">
        <v>33</v>
      </c>
      <c r="R51" s="44">
        <v>32</v>
      </c>
      <c r="S51" s="44">
        <v>460</v>
      </c>
      <c r="T51" s="44">
        <v>30</v>
      </c>
      <c r="U51" s="44">
        <v>41</v>
      </c>
      <c r="V51" s="44">
        <v>17</v>
      </c>
      <c r="W51" s="44">
        <v>93</v>
      </c>
      <c r="X51" s="44">
        <v>279</v>
      </c>
      <c r="Z51" s="205" t="s">
        <v>323</v>
      </c>
      <c r="AA51" s="206"/>
      <c r="AB51" s="159">
        <f>SUM(AD51,AI51)</f>
        <v>62</v>
      </c>
      <c r="AC51" s="160"/>
      <c r="AD51" s="150">
        <f>SUM(AF51:AH51)</f>
        <v>61</v>
      </c>
      <c r="AE51" s="150"/>
      <c r="AF51" s="55">
        <f>SUM(AF53:AF56)</f>
        <v>50</v>
      </c>
      <c r="AG51" s="55">
        <f>SUM(AG53:AG55)</f>
        <v>5</v>
      </c>
      <c r="AH51" s="55">
        <f>SUM(AH53:AH55)</f>
        <v>6</v>
      </c>
      <c r="AI51" s="150">
        <f>SUM(AK51:AM51)</f>
        <v>1</v>
      </c>
      <c r="AJ51" s="150"/>
      <c r="AK51" s="55">
        <f>SUM(AK53:AK55)</f>
        <v>1</v>
      </c>
      <c r="AL51" s="55" t="s">
        <v>234</v>
      </c>
      <c r="AM51" s="55" t="s">
        <v>234</v>
      </c>
      <c r="AN51" s="150">
        <f>SUM(AP51:AX51)</f>
        <v>84</v>
      </c>
      <c r="AO51" s="150"/>
      <c r="AP51" s="55">
        <f>SUM(AP53:AP56)</f>
        <v>43</v>
      </c>
      <c r="AQ51" s="55">
        <f aca="true" t="shared" si="14" ref="AQ51:AW51">SUM(AQ53:AQ56)</f>
        <v>4</v>
      </c>
      <c r="AR51" s="55">
        <f t="shared" si="14"/>
        <v>2</v>
      </c>
      <c r="AS51" s="55">
        <f t="shared" si="14"/>
        <v>10</v>
      </c>
      <c r="AT51" s="55">
        <f t="shared" si="14"/>
        <v>15</v>
      </c>
      <c r="AU51" s="55">
        <f t="shared" si="14"/>
        <v>4</v>
      </c>
      <c r="AV51" s="55">
        <f t="shared" si="14"/>
        <v>2</v>
      </c>
      <c r="AW51" s="150">
        <f t="shared" si="14"/>
        <v>4</v>
      </c>
      <c r="AX51" s="150"/>
    </row>
    <row r="52" spans="1:50" ht="19.5" customHeight="1">
      <c r="A52" s="203" t="s">
        <v>318</v>
      </c>
      <c r="B52" s="204"/>
      <c r="C52" s="44">
        <f>SUM(D52:E52)</f>
        <v>2334</v>
      </c>
      <c r="D52" s="44">
        <v>1560</v>
      </c>
      <c r="E52" s="44">
        <v>774</v>
      </c>
      <c r="F52" s="44">
        <v>105</v>
      </c>
      <c r="G52" s="44" t="s">
        <v>234</v>
      </c>
      <c r="H52" s="44">
        <v>107</v>
      </c>
      <c r="I52" s="44" t="s">
        <v>234</v>
      </c>
      <c r="J52" s="44">
        <v>1335</v>
      </c>
      <c r="K52" s="44">
        <v>672</v>
      </c>
      <c r="L52" s="44" t="s">
        <v>234</v>
      </c>
      <c r="M52" s="44" t="s">
        <v>234</v>
      </c>
      <c r="N52" s="44">
        <v>78</v>
      </c>
      <c r="O52" s="44">
        <v>13</v>
      </c>
      <c r="P52" s="44">
        <v>24</v>
      </c>
      <c r="Q52" s="44">
        <v>33</v>
      </c>
      <c r="R52" s="44">
        <v>29</v>
      </c>
      <c r="S52" s="44">
        <v>448</v>
      </c>
      <c r="T52" s="44">
        <v>31</v>
      </c>
      <c r="U52" s="44">
        <v>40</v>
      </c>
      <c r="V52" s="44">
        <v>18</v>
      </c>
      <c r="W52" s="44">
        <v>83</v>
      </c>
      <c r="X52" s="44">
        <v>276</v>
      </c>
      <c r="Z52" s="167"/>
      <c r="AA52" s="216"/>
      <c r="AB52" s="153"/>
      <c r="AC52" s="154"/>
      <c r="AD52" s="148"/>
      <c r="AE52" s="148"/>
      <c r="AF52" s="39"/>
      <c r="AG52" s="39"/>
      <c r="AH52" s="39"/>
      <c r="AI52" s="148"/>
      <c r="AJ52" s="148"/>
      <c r="AK52" s="39"/>
      <c r="AL52" s="39"/>
      <c r="AM52" s="39"/>
      <c r="AN52" s="148"/>
      <c r="AO52" s="148"/>
      <c r="AP52" s="39"/>
      <c r="AQ52" s="39"/>
      <c r="AR52" s="39"/>
      <c r="AS52" s="39"/>
      <c r="AT52" s="39"/>
      <c r="AU52" s="39"/>
      <c r="AV52" s="39"/>
      <c r="AW52" s="148"/>
      <c r="AX52" s="148"/>
    </row>
    <row r="53" spans="1:50" ht="19.5" customHeight="1">
      <c r="A53" s="205" t="s">
        <v>323</v>
      </c>
      <c r="B53" s="206"/>
      <c r="C53" s="58">
        <f>SUM(D53:E53)</f>
        <v>2366</v>
      </c>
      <c r="D53" s="58">
        <f>SUM(D55,D74:D75)</f>
        <v>1575</v>
      </c>
      <c r="E53" s="58">
        <f aca="true" t="shared" si="15" ref="E53:X53">SUM(E55,E74:E75)</f>
        <v>791</v>
      </c>
      <c r="F53" s="58">
        <f t="shared" si="15"/>
        <v>106</v>
      </c>
      <c r="G53" s="58" t="s">
        <v>234</v>
      </c>
      <c r="H53" s="58">
        <f t="shared" si="15"/>
        <v>108</v>
      </c>
      <c r="I53" s="58" t="s">
        <v>234</v>
      </c>
      <c r="J53" s="58">
        <f t="shared" si="15"/>
        <v>1342</v>
      </c>
      <c r="K53" s="58">
        <f t="shared" si="15"/>
        <v>685</v>
      </c>
      <c r="L53" s="58" t="s">
        <v>234</v>
      </c>
      <c r="M53" s="58" t="s">
        <v>234</v>
      </c>
      <c r="N53" s="58">
        <f t="shared" si="15"/>
        <v>83</v>
      </c>
      <c r="O53" s="58">
        <f t="shared" si="15"/>
        <v>19</v>
      </c>
      <c r="P53" s="58">
        <f t="shared" si="15"/>
        <v>23</v>
      </c>
      <c r="Q53" s="58">
        <f t="shared" si="15"/>
        <v>33</v>
      </c>
      <c r="R53" s="58">
        <f t="shared" si="15"/>
        <v>25</v>
      </c>
      <c r="S53" s="58">
        <f t="shared" si="15"/>
        <v>459</v>
      </c>
      <c r="T53" s="58">
        <f t="shared" si="15"/>
        <v>31</v>
      </c>
      <c r="U53" s="58">
        <f>SUM(U55,U74:U75)</f>
        <v>42</v>
      </c>
      <c r="V53" s="58">
        <f t="shared" si="15"/>
        <v>19</v>
      </c>
      <c r="W53" s="58">
        <f t="shared" si="15"/>
        <v>79</v>
      </c>
      <c r="X53" s="58">
        <f t="shared" si="15"/>
        <v>288</v>
      </c>
      <c r="Z53" s="246" t="s">
        <v>346</v>
      </c>
      <c r="AA53" s="202"/>
      <c r="AB53" s="153">
        <f>SUM(AD53,AI53)</f>
        <v>51</v>
      </c>
      <c r="AC53" s="154"/>
      <c r="AD53" s="148">
        <f>SUM(AF53:AH53)</f>
        <v>50</v>
      </c>
      <c r="AE53" s="148"/>
      <c r="AF53" s="39">
        <v>40</v>
      </c>
      <c r="AG53" s="39">
        <v>5</v>
      </c>
      <c r="AH53" s="39">
        <v>5</v>
      </c>
      <c r="AI53" s="148">
        <f>SUM(AK53:AM53)</f>
        <v>1</v>
      </c>
      <c r="AJ53" s="148"/>
      <c r="AK53" s="39">
        <v>1</v>
      </c>
      <c r="AL53" s="39" t="s">
        <v>234</v>
      </c>
      <c r="AM53" s="39" t="s">
        <v>234</v>
      </c>
      <c r="AN53" s="148">
        <f>SUM(AP53:AX53)</f>
        <v>66</v>
      </c>
      <c r="AO53" s="148"/>
      <c r="AP53" s="39">
        <v>33</v>
      </c>
      <c r="AQ53" s="39">
        <v>4</v>
      </c>
      <c r="AR53" s="39">
        <v>2</v>
      </c>
      <c r="AS53" s="39">
        <v>9</v>
      </c>
      <c r="AT53" s="39">
        <v>11</v>
      </c>
      <c r="AU53" s="39">
        <v>2</v>
      </c>
      <c r="AV53" s="39">
        <v>2</v>
      </c>
      <c r="AW53" s="148">
        <v>3</v>
      </c>
      <c r="AX53" s="148"/>
    </row>
    <row r="54" spans="1:50" ht="19.5" customHeight="1">
      <c r="A54" s="168"/>
      <c r="B54" s="216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Z54" s="246" t="s">
        <v>268</v>
      </c>
      <c r="AA54" s="202"/>
      <c r="AB54" s="153">
        <f>SUM(AD54,AI54)</f>
        <v>2</v>
      </c>
      <c r="AC54" s="154"/>
      <c r="AD54" s="148">
        <f>SUM(AF54:AH54)</f>
        <v>2</v>
      </c>
      <c r="AE54" s="148"/>
      <c r="AF54" s="39">
        <v>1</v>
      </c>
      <c r="AG54" s="39" t="s">
        <v>234</v>
      </c>
      <c r="AH54" s="39">
        <v>1</v>
      </c>
      <c r="AI54" s="148" t="s">
        <v>234</v>
      </c>
      <c r="AJ54" s="148"/>
      <c r="AK54" s="39" t="s">
        <v>234</v>
      </c>
      <c r="AL54" s="39" t="s">
        <v>234</v>
      </c>
      <c r="AM54" s="39" t="s">
        <v>234</v>
      </c>
      <c r="AN54" s="148">
        <f>SUM(AP54:AX54)</f>
        <v>2</v>
      </c>
      <c r="AO54" s="148"/>
      <c r="AP54" s="39">
        <v>1</v>
      </c>
      <c r="AQ54" s="39" t="s">
        <v>234</v>
      </c>
      <c r="AR54" s="39" t="s">
        <v>234</v>
      </c>
      <c r="AS54" s="39">
        <v>1</v>
      </c>
      <c r="AT54" s="39" t="s">
        <v>234</v>
      </c>
      <c r="AU54" s="39" t="s">
        <v>234</v>
      </c>
      <c r="AV54" s="39" t="s">
        <v>234</v>
      </c>
      <c r="AW54" s="148" t="s">
        <v>234</v>
      </c>
      <c r="AX54" s="148"/>
    </row>
    <row r="55" spans="2:50" ht="19.5" customHeight="1">
      <c r="B55" s="12" t="s">
        <v>7</v>
      </c>
      <c r="C55" s="25">
        <f>SUM(D55:E55)</f>
        <v>2336</v>
      </c>
      <c r="D55" s="44">
        <f>SUM(D56:D63,D65:D72)</f>
        <v>1553</v>
      </c>
      <c r="E55" s="44">
        <f aca="true" t="shared" si="16" ref="E55:X55">SUM(E56:E63,E65:E72)</f>
        <v>783</v>
      </c>
      <c r="F55" s="44">
        <f t="shared" si="16"/>
        <v>106</v>
      </c>
      <c r="G55" s="44" t="s">
        <v>234</v>
      </c>
      <c r="H55" s="44">
        <f t="shared" si="16"/>
        <v>107</v>
      </c>
      <c r="I55" s="44" t="s">
        <v>234</v>
      </c>
      <c r="J55" s="44">
        <f t="shared" si="16"/>
        <v>1321</v>
      </c>
      <c r="K55" s="44">
        <f t="shared" si="16"/>
        <v>678</v>
      </c>
      <c r="L55" s="44" t="s">
        <v>234</v>
      </c>
      <c r="M55" s="44" t="s">
        <v>234</v>
      </c>
      <c r="N55" s="44">
        <f t="shared" si="16"/>
        <v>82</v>
      </c>
      <c r="O55" s="44">
        <f t="shared" si="16"/>
        <v>19</v>
      </c>
      <c r="P55" s="44">
        <f t="shared" si="16"/>
        <v>23</v>
      </c>
      <c r="Q55" s="44">
        <f t="shared" si="16"/>
        <v>10</v>
      </c>
      <c r="R55" s="44">
        <f t="shared" si="16"/>
        <v>11</v>
      </c>
      <c r="S55" s="44">
        <f t="shared" si="16"/>
        <v>454</v>
      </c>
      <c r="T55" s="44">
        <f t="shared" si="16"/>
        <v>31</v>
      </c>
      <c r="U55" s="44">
        <f t="shared" si="16"/>
        <v>42</v>
      </c>
      <c r="V55" s="44">
        <f t="shared" si="16"/>
        <v>19</v>
      </c>
      <c r="W55" s="44">
        <f t="shared" si="16"/>
        <v>77</v>
      </c>
      <c r="X55" s="44">
        <f t="shared" si="16"/>
        <v>285</v>
      </c>
      <c r="Z55" s="170" t="s">
        <v>301</v>
      </c>
      <c r="AA55" s="202"/>
      <c r="AB55" s="153">
        <f>SUM(AD55,AI55)</f>
        <v>8</v>
      </c>
      <c r="AC55" s="154"/>
      <c r="AD55" s="154">
        <f>SUM(AF55:AH55)</f>
        <v>8</v>
      </c>
      <c r="AE55" s="154"/>
      <c r="AF55" s="39">
        <v>8</v>
      </c>
      <c r="AG55" s="39" t="s">
        <v>234</v>
      </c>
      <c r="AH55" s="39" t="s">
        <v>234</v>
      </c>
      <c r="AI55" s="154" t="s">
        <v>234</v>
      </c>
      <c r="AJ55" s="154"/>
      <c r="AK55" s="39" t="s">
        <v>234</v>
      </c>
      <c r="AL55" s="39" t="s">
        <v>234</v>
      </c>
      <c r="AM55" s="39" t="s">
        <v>234</v>
      </c>
      <c r="AN55" s="154">
        <f>SUM(AP55:AX55)</f>
        <v>15</v>
      </c>
      <c r="AO55" s="154"/>
      <c r="AP55" s="39">
        <v>8</v>
      </c>
      <c r="AQ55" s="39" t="s">
        <v>234</v>
      </c>
      <c r="AR55" s="39" t="s">
        <v>234</v>
      </c>
      <c r="AS55" s="39" t="s">
        <v>234</v>
      </c>
      <c r="AT55" s="39">
        <v>4</v>
      </c>
      <c r="AU55" s="39">
        <v>2</v>
      </c>
      <c r="AV55" s="39" t="s">
        <v>234</v>
      </c>
      <c r="AW55" s="148">
        <v>1</v>
      </c>
      <c r="AX55" s="148"/>
    </row>
    <row r="56" spans="1:50" ht="19.5" customHeight="1">
      <c r="A56" s="46"/>
      <c r="B56" s="7" t="s">
        <v>61</v>
      </c>
      <c r="C56" s="44">
        <f aca="true" t="shared" si="17" ref="C56:C63">SUM(D56:E56)</f>
        <v>674</v>
      </c>
      <c r="D56" s="44">
        <v>408</v>
      </c>
      <c r="E56" s="44">
        <v>266</v>
      </c>
      <c r="F56" s="44">
        <v>19</v>
      </c>
      <c r="G56" s="44" t="s">
        <v>234</v>
      </c>
      <c r="H56" s="44">
        <v>19</v>
      </c>
      <c r="I56" s="44" t="s">
        <v>234</v>
      </c>
      <c r="J56" s="44">
        <v>365</v>
      </c>
      <c r="K56" s="44">
        <v>242</v>
      </c>
      <c r="L56" s="44" t="s">
        <v>234</v>
      </c>
      <c r="M56" s="44" t="s">
        <v>234</v>
      </c>
      <c r="N56" s="44">
        <v>18</v>
      </c>
      <c r="O56" s="44">
        <v>5</v>
      </c>
      <c r="P56" s="44">
        <v>6</v>
      </c>
      <c r="Q56" s="44">
        <v>2</v>
      </c>
      <c r="R56" s="44">
        <v>4</v>
      </c>
      <c r="S56" s="44">
        <v>72</v>
      </c>
      <c r="T56" s="44">
        <v>11</v>
      </c>
      <c r="U56" s="44">
        <v>7</v>
      </c>
      <c r="V56" s="44" t="s">
        <v>234</v>
      </c>
      <c r="W56" s="44">
        <v>22</v>
      </c>
      <c r="X56" s="44">
        <v>32</v>
      </c>
      <c r="Z56" s="222" t="s">
        <v>302</v>
      </c>
      <c r="AA56" s="223"/>
      <c r="AB56" s="247">
        <f>SUM(AD56,AI56)</f>
        <v>1</v>
      </c>
      <c r="AC56" s="139"/>
      <c r="AD56" s="139">
        <f>SUM(AF56:AH56)</f>
        <v>1</v>
      </c>
      <c r="AE56" s="139"/>
      <c r="AF56" s="40">
        <v>1</v>
      </c>
      <c r="AG56" s="40" t="s">
        <v>234</v>
      </c>
      <c r="AH56" s="40" t="s">
        <v>234</v>
      </c>
      <c r="AI56" s="139" t="s">
        <v>234</v>
      </c>
      <c r="AJ56" s="139"/>
      <c r="AK56" s="40" t="s">
        <v>234</v>
      </c>
      <c r="AL56" s="40" t="s">
        <v>234</v>
      </c>
      <c r="AM56" s="40" t="s">
        <v>234</v>
      </c>
      <c r="AN56" s="139">
        <f>SUM(AP56:AX56)</f>
        <v>1</v>
      </c>
      <c r="AO56" s="139"/>
      <c r="AP56" s="40">
        <v>1</v>
      </c>
      <c r="AQ56" s="40" t="s">
        <v>234</v>
      </c>
      <c r="AR56" s="40" t="s">
        <v>234</v>
      </c>
      <c r="AS56" s="40" t="s">
        <v>234</v>
      </c>
      <c r="AT56" s="40" t="s">
        <v>234</v>
      </c>
      <c r="AU56" s="40" t="s">
        <v>234</v>
      </c>
      <c r="AV56" s="40" t="s">
        <v>234</v>
      </c>
      <c r="AW56" s="139" t="s">
        <v>234</v>
      </c>
      <c r="AX56" s="139"/>
    </row>
    <row r="57" spans="1:24" ht="19.5" customHeight="1">
      <c r="A57" s="46"/>
      <c r="B57" s="7" t="s">
        <v>62</v>
      </c>
      <c r="C57" s="44">
        <f t="shared" si="17"/>
        <v>117</v>
      </c>
      <c r="D57" s="44">
        <v>79</v>
      </c>
      <c r="E57" s="44">
        <v>38</v>
      </c>
      <c r="F57" s="44">
        <v>6</v>
      </c>
      <c r="G57" s="44" t="s">
        <v>234</v>
      </c>
      <c r="H57" s="44">
        <v>6</v>
      </c>
      <c r="I57" s="44" t="s">
        <v>234</v>
      </c>
      <c r="J57" s="44">
        <v>66</v>
      </c>
      <c r="K57" s="44">
        <v>32</v>
      </c>
      <c r="L57" s="44" t="s">
        <v>234</v>
      </c>
      <c r="M57" s="44" t="s">
        <v>234</v>
      </c>
      <c r="N57" s="44">
        <v>5</v>
      </c>
      <c r="O57" s="44">
        <v>1</v>
      </c>
      <c r="P57" s="44">
        <v>1</v>
      </c>
      <c r="Q57" s="44" t="s">
        <v>234</v>
      </c>
      <c r="R57" s="44" t="s">
        <v>234</v>
      </c>
      <c r="S57" s="44">
        <v>34</v>
      </c>
      <c r="T57" s="44">
        <v>3</v>
      </c>
      <c r="U57" s="44">
        <v>1</v>
      </c>
      <c r="V57" s="44">
        <v>1</v>
      </c>
      <c r="W57" s="44">
        <v>4</v>
      </c>
      <c r="X57" s="44">
        <v>25</v>
      </c>
    </row>
    <row r="58" spans="1:24" ht="19.5" customHeight="1">
      <c r="A58" s="46"/>
      <c r="B58" s="7" t="s">
        <v>63</v>
      </c>
      <c r="C58" s="44">
        <f t="shared" si="17"/>
        <v>215</v>
      </c>
      <c r="D58" s="44">
        <v>126</v>
      </c>
      <c r="E58" s="44">
        <v>89</v>
      </c>
      <c r="F58" s="44">
        <v>9</v>
      </c>
      <c r="G58" s="44" t="s">
        <v>234</v>
      </c>
      <c r="H58" s="44">
        <v>9</v>
      </c>
      <c r="I58" s="44" t="s">
        <v>234</v>
      </c>
      <c r="J58" s="44">
        <v>105</v>
      </c>
      <c r="K58" s="44">
        <v>76</v>
      </c>
      <c r="L58" s="44" t="s">
        <v>234</v>
      </c>
      <c r="M58" s="44" t="s">
        <v>234</v>
      </c>
      <c r="N58" s="44">
        <v>8</v>
      </c>
      <c r="O58" s="44">
        <v>3</v>
      </c>
      <c r="P58" s="44">
        <v>5</v>
      </c>
      <c r="Q58" s="44" t="s">
        <v>234</v>
      </c>
      <c r="R58" s="44" t="s">
        <v>234</v>
      </c>
      <c r="S58" s="44">
        <v>45</v>
      </c>
      <c r="T58" s="44">
        <v>1</v>
      </c>
      <c r="U58" s="44">
        <v>3</v>
      </c>
      <c r="V58" s="44">
        <v>1</v>
      </c>
      <c r="W58" s="44">
        <v>4</v>
      </c>
      <c r="X58" s="44">
        <v>36</v>
      </c>
    </row>
    <row r="59" spans="1:50" ht="19.5" customHeight="1">
      <c r="A59" s="70" t="s">
        <v>325</v>
      </c>
      <c r="B59" s="7" t="s">
        <v>64</v>
      </c>
      <c r="C59" s="44">
        <f t="shared" si="17"/>
        <v>93</v>
      </c>
      <c r="D59" s="44">
        <v>71</v>
      </c>
      <c r="E59" s="44">
        <v>22</v>
      </c>
      <c r="F59" s="44">
        <v>6</v>
      </c>
      <c r="G59" s="44" t="s">
        <v>234</v>
      </c>
      <c r="H59" s="44">
        <v>6</v>
      </c>
      <c r="I59" s="44" t="s">
        <v>234</v>
      </c>
      <c r="J59" s="44">
        <v>59</v>
      </c>
      <c r="K59" s="44">
        <v>19</v>
      </c>
      <c r="L59" s="44" t="s">
        <v>234</v>
      </c>
      <c r="M59" s="44" t="s">
        <v>234</v>
      </c>
      <c r="N59" s="44">
        <v>3</v>
      </c>
      <c r="O59" s="44" t="s">
        <v>234</v>
      </c>
      <c r="P59" s="44" t="s">
        <v>234</v>
      </c>
      <c r="Q59" s="44">
        <v>2</v>
      </c>
      <c r="R59" s="44">
        <v>1</v>
      </c>
      <c r="S59" s="44">
        <v>30</v>
      </c>
      <c r="T59" s="44" t="s">
        <v>234</v>
      </c>
      <c r="U59" s="44">
        <v>3</v>
      </c>
      <c r="V59" s="44" t="s">
        <v>234</v>
      </c>
      <c r="W59" s="44">
        <v>4</v>
      </c>
      <c r="X59" s="44">
        <v>23</v>
      </c>
      <c r="Z59" s="167" t="s">
        <v>312</v>
      </c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</row>
    <row r="60" spans="2:24" ht="19.5" customHeight="1" thickBot="1">
      <c r="B60" s="7" t="s">
        <v>65</v>
      </c>
      <c r="C60" s="44">
        <f t="shared" si="17"/>
        <v>87</v>
      </c>
      <c r="D60" s="44">
        <v>60</v>
      </c>
      <c r="E60" s="44">
        <v>27</v>
      </c>
      <c r="F60" s="44">
        <v>7</v>
      </c>
      <c r="G60" s="44" t="s">
        <v>234</v>
      </c>
      <c r="H60" s="44">
        <v>7</v>
      </c>
      <c r="I60" s="44" t="s">
        <v>234</v>
      </c>
      <c r="J60" s="44">
        <v>46</v>
      </c>
      <c r="K60" s="44">
        <v>24</v>
      </c>
      <c r="L60" s="44" t="s">
        <v>234</v>
      </c>
      <c r="M60" s="44" t="s">
        <v>234</v>
      </c>
      <c r="N60" s="44">
        <v>3</v>
      </c>
      <c r="O60" s="44" t="s">
        <v>234</v>
      </c>
      <c r="P60" s="44" t="s">
        <v>234</v>
      </c>
      <c r="Q60" s="44">
        <v>2</v>
      </c>
      <c r="R60" s="44" t="s">
        <v>234</v>
      </c>
      <c r="S60" s="44">
        <v>18</v>
      </c>
      <c r="T60" s="44">
        <v>1</v>
      </c>
      <c r="U60" s="44" t="s">
        <v>234</v>
      </c>
      <c r="V60" s="44">
        <v>1</v>
      </c>
      <c r="W60" s="44">
        <v>2</v>
      </c>
      <c r="X60" s="44">
        <v>14</v>
      </c>
    </row>
    <row r="61" spans="2:50" ht="19.5" customHeight="1">
      <c r="B61" s="7" t="s">
        <v>66</v>
      </c>
      <c r="C61" s="44">
        <f t="shared" si="17"/>
        <v>134</v>
      </c>
      <c r="D61" s="44">
        <v>89</v>
      </c>
      <c r="E61" s="44">
        <v>45</v>
      </c>
      <c r="F61" s="44">
        <v>5</v>
      </c>
      <c r="G61" s="44" t="s">
        <v>234</v>
      </c>
      <c r="H61" s="44">
        <v>6</v>
      </c>
      <c r="I61" s="44" t="s">
        <v>234</v>
      </c>
      <c r="J61" s="44">
        <v>76</v>
      </c>
      <c r="K61" s="44">
        <v>39</v>
      </c>
      <c r="L61" s="44" t="s">
        <v>234</v>
      </c>
      <c r="M61" s="44" t="s">
        <v>234</v>
      </c>
      <c r="N61" s="44">
        <v>5</v>
      </c>
      <c r="O61" s="44">
        <v>2</v>
      </c>
      <c r="P61" s="44">
        <v>1</v>
      </c>
      <c r="Q61" s="44" t="s">
        <v>234</v>
      </c>
      <c r="R61" s="44" t="s">
        <v>234</v>
      </c>
      <c r="S61" s="44">
        <v>39</v>
      </c>
      <c r="T61" s="44">
        <v>2</v>
      </c>
      <c r="U61" s="44">
        <v>2</v>
      </c>
      <c r="V61" s="44">
        <v>1</v>
      </c>
      <c r="W61" s="44">
        <v>4</v>
      </c>
      <c r="X61" s="44">
        <v>30</v>
      </c>
      <c r="Z61" s="207" t="s">
        <v>344</v>
      </c>
      <c r="AA61" s="208"/>
      <c r="AB61" s="164" t="s">
        <v>359</v>
      </c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65"/>
      <c r="AP61" s="164" t="s">
        <v>358</v>
      </c>
      <c r="AQ61" s="198"/>
      <c r="AR61" s="198"/>
      <c r="AS61" s="198"/>
      <c r="AT61" s="198"/>
      <c r="AU61" s="198"/>
      <c r="AV61" s="198"/>
      <c r="AW61" s="198"/>
      <c r="AX61" s="198"/>
    </row>
    <row r="62" spans="1:50" ht="19.5" customHeight="1">
      <c r="A62" s="46"/>
      <c r="B62" s="7" t="s">
        <v>67</v>
      </c>
      <c r="C62" s="44">
        <f t="shared" si="17"/>
        <v>71</v>
      </c>
      <c r="D62" s="44">
        <v>42</v>
      </c>
      <c r="E62" s="44">
        <v>29</v>
      </c>
      <c r="F62" s="44">
        <v>3</v>
      </c>
      <c r="G62" s="44" t="s">
        <v>234</v>
      </c>
      <c r="H62" s="44">
        <v>3</v>
      </c>
      <c r="I62" s="44" t="s">
        <v>234</v>
      </c>
      <c r="J62" s="44">
        <v>36</v>
      </c>
      <c r="K62" s="44">
        <v>27</v>
      </c>
      <c r="L62" s="44" t="s">
        <v>234</v>
      </c>
      <c r="M62" s="44" t="s">
        <v>234</v>
      </c>
      <c r="N62" s="44">
        <v>2</v>
      </c>
      <c r="O62" s="44" t="s">
        <v>234</v>
      </c>
      <c r="P62" s="44" t="s">
        <v>234</v>
      </c>
      <c r="Q62" s="44" t="s">
        <v>234</v>
      </c>
      <c r="R62" s="44" t="s">
        <v>234</v>
      </c>
      <c r="S62" s="44">
        <v>15</v>
      </c>
      <c r="T62" s="44">
        <v>1</v>
      </c>
      <c r="U62" s="44">
        <v>1</v>
      </c>
      <c r="V62" s="44" t="s">
        <v>234</v>
      </c>
      <c r="W62" s="44">
        <v>2</v>
      </c>
      <c r="X62" s="44">
        <v>11</v>
      </c>
      <c r="Z62" s="224"/>
      <c r="AA62" s="225"/>
      <c r="AB62" s="162" t="s">
        <v>247</v>
      </c>
      <c r="AC62" s="197"/>
      <c r="AD62" s="166"/>
      <c r="AE62" s="162" t="s">
        <v>357</v>
      </c>
      <c r="AF62" s="166"/>
      <c r="AG62" s="162" t="s">
        <v>306</v>
      </c>
      <c r="AH62" s="166"/>
      <c r="AI62" s="162" t="s">
        <v>307</v>
      </c>
      <c r="AJ62" s="166"/>
      <c r="AK62" s="162" t="s">
        <v>199</v>
      </c>
      <c r="AL62" s="166"/>
      <c r="AM62" s="229" t="s">
        <v>345</v>
      </c>
      <c r="AN62" s="162" t="s">
        <v>308</v>
      </c>
      <c r="AO62" s="166"/>
      <c r="AP62" s="162" t="s">
        <v>247</v>
      </c>
      <c r="AQ62" s="197"/>
      <c r="AR62" s="166"/>
      <c r="AS62" s="162" t="s">
        <v>93</v>
      </c>
      <c r="AT62" s="166"/>
      <c r="AU62" s="162" t="s">
        <v>97</v>
      </c>
      <c r="AV62" s="166"/>
      <c r="AW62" s="162" t="s">
        <v>83</v>
      </c>
      <c r="AX62" s="197"/>
    </row>
    <row r="63" spans="1:50" ht="30" customHeight="1">
      <c r="A63" s="46"/>
      <c r="B63" s="7" t="s">
        <v>68</v>
      </c>
      <c r="C63" s="44">
        <f t="shared" si="17"/>
        <v>71</v>
      </c>
      <c r="D63" s="44">
        <v>49</v>
      </c>
      <c r="E63" s="44">
        <v>22</v>
      </c>
      <c r="F63" s="44">
        <v>2</v>
      </c>
      <c r="G63" s="44" t="s">
        <v>234</v>
      </c>
      <c r="H63" s="44">
        <v>2</v>
      </c>
      <c r="I63" s="44" t="s">
        <v>234</v>
      </c>
      <c r="J63" s="44">
        <v>44</v>
      </c>
      <c r="K63" s="44">
        <v>20</v>
      </c>
      <c r="L63" s="44" t="s">
        <v>234</v>
      </c>
      <c r="M63" s="44" t="s">
        <v>234</v>
      </c>
      <c r="N63" s="44">
        <v>2</v>
      </c>
      <c r="O63" s="44">
        <v>1</v>
      </c>
      <c r="P63" s="44" t="s">
        <v>234</v>
      </c>
      <c r="Q63" s="44" t="s">
        <v>234</v>
      </c>
      <c r="R63" s="44" t="s">
        <v>234</v>
      </c>
      <c r="S63" s="44">
        <v>8</v>
      </c>
      <c r="T63" s="44">
        <v>1</v>
      </c>
      <c r="U63" s="44">
        <v>2</v>
      </c>
      <c r="V63" s="44" t="s">
        <v>234</v>
      </c>
      <c r="W63" s="44">
        <v>3</v>
      </c>
      <c r="X63" s="44">
        <v>2</v>
      </c>
      <c r="Z63" s="209"/>
      <c r="AA63" s="210"/>
      <c r="AB63" s="4" t="s">
        <v>7</v>
      </c>
      <c r="AC63" s="4" t="s">
        <v>8</v>
      </c>
      <c r="AD63" s="4" t="s">
        <v>9</v>
      </c>
      <c r="AE63" s="4" t="s">
        <v>8</v>
      </c>
      <c r="AF63" s="4" t="s">
        <v>9</v>
      </c>
      <c r="AG63" s="4" t="s">
        <v>8</v>
      </c>
      <c r="AH63" s="4" t="s">
        <v>9</v>
      </c>
      <c r="AI63" s="4" t="s">
        <v>8</v>
      </c>
      <c r="AJ63" s="4" t="s">
        <v>9</v>
      </c>
      <c r="AK63" s="4" t="s">
        <v>8</v>
      </c>
      <c r="AL63" s="4" t="s">
        <v>9</v>
      </c>
      <c r="AM63" s="230"/>
      <c r="AN63" s="4" t="s">
        <v>8</v>
      </c>
      <c r="AO63" s="4" t="s">
        <v>9</v>
      </c>
      <c r="AP63" s="4" t="s">
        <v>7</v>
      </c>
      <c r="AQ63" s="4" t="s">
        <v>8</v>
      </c>
      <c r="AR63" s="4" t="s">
        <v>9</v>
      </c>
      <c r="AS63" s="4" t="s">
        <v>8</v>
      </c>
      <c r="AT63" s="4" t="s">
        <v>9</v>
      </c>
      <c r="AU63" s="4" t="s">
        <v>8</v>
      </c>
      <c r="AV63" s="4" t="s">
        <v>9</v>
      </c>
      <c r="AW63" s="4" t="s">
        <v>8</v>
      </c>
      <c r="AX63" s="5" t="s">
        <v>9</v>
      </c>
    </row>
    <row r="64" spans="1:27" ht="19.5" customHeight="1">
      <c r="A64" s="46"/>
      <c r="B64" s="7"/>
      <c r="C64" s="44"/>
      <c r="D64" s="44"/>
      <c r="E64" s="44"/>
      <c r="F64" s="44"/>
      <c r="G64" s="44" t="s">
        <v>251</v>
      </c>
      <c r="H64" s="44"/>
      <c r="I64" s="44" t="s">
        <v>251</v>
      </c>
      <c r="J64" s="44"/>
      <c r="K64" s="44"/>
      <c r="L64" s="44" t="s">
        <v>251</v>
      </c>
      <c r="M64" s="44" t="s">
        <v>251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Z64" s="152"/>
      <c r="AA64" s="215"/>
    </row>
    <row r="65" spans="1:50" ht="19.5" customHeight="1">
      <c r="A65" s="46"/>
      <c r="B65" s="7" t="s">
        <v>69</v>
      </c>
      <c r="C65" s="44">
        <f aca="true" t="shared" si="18" ref="C65:C72">SUM(D65:E65)</f>
        <v>30</v>
      </c>
      <c r="D65" s="44">
        <v>23</v>
      </c>
      <c r="E65" s="44">
        <v>7</v>
      </c>
      <c r="F65" s="44">
        <v>1</v>
      </c>
      <c r="G65" s="44" t="s">
        <v>234</v>
      </c>
      <c r="H65" s="44">
        <v>1</v>
      </c>
      <c r="I65" s="44" t="s">
        <v>234</v>
      </c>
      <c r="J65" s="44">
        <v>21</v>
      </c>
      <c r="K65" s="44">
        <v>6</v>
      </c>
      <c r="L65" s="44" t="s">
        <v>234</v>
      </c>
      <c r="M65" s="44" t="s">
        <v>234</v>
      </c>
      <c r="N65" s="44">
        <v>1</v>
      </c>
      <c r="O65" s="44" t="s">
        <v>234</v>
      </c>
      <c r="P65" s="44" t="s">
        <v>234</v>
      </c>
      <c r="Q65" s="44" t="s">
        <v>234</v>
      </c>
      <c r="R65" s="44" t="s">
        <v>234</v>
      </c>
      <c r="S65" s="44">
        <v>5</v>
      </c>
      <c r="T65" s="44">
        <v>1</v>
      </c>
      <c r="U65" s="44" t="s">
        <v>234</v>
      </c>
      <c r="V65" s="44">
        <v>1</v>
      </c>
      <c r="W65" s="44">
        <v>1</v>
      </c>
      <c r="X65" s="44">
        <v>2</v>
      </c>
      <c r="Z65" s="170" t="s">
        <v>315</v>
      </c>
      <c r="AA65" s="202"/>
      <c r="AB65" s="44">
        <f>SUM(AC65:AD65)</f>
        <v>2766</v>
      </c>
      <c r="AC65" s="44">
        <v>2217</v>
      </c>
      <c r="AD65" s="44">
        <v>549</v>
      </c>
      <c r="AE65" s="44">
        <v>61</v>
      </c>
      <c r="AF65" s="44" t="s">
        <v>234</v>
      </c>
      <c r="AG65" s="44" t="s">
        <v>234</v>
      </c>
      <c r="AH65" s="44" t="s">
        <v>234</v>
      </c>
      <c r="AI65" s="44">
        <v>1936</v>
      </c>
      <c r="AJ65" s="44">
        <v>384</v>
      </c>
      <c r="AK65" s="44">
        <v>11</v>
      </c>
      <c r="AL65" s="44">
        <v>10</v>
      </c>
      <c r="AM65" s="44">
        <v>50</v>
      </c>
      <c r="AN65" s="44">
        <v>209</v>
      </c>
      <c r="AO65" s="44">
        <v>105</v>
      </c>
      <c r="AP65" s="44">
        <f>SUM(AQ65:AR65)</f>
        <v>610</v>
      </c>
      <c r="AQ65" s="44">
        <f>SUM(AS65,AU65,AW65)</f>
        <v>376</v>
      </c>
      <c r="AR65" s="44">
        <f>SUM(AT65,AV65,AX65)</f>
        <v>234</v>
      </c>
      <c r="AS65" s="44">
        <v>149</v>
      </c>
      <c r="AT65" s="44">
        <v>115</v>
      </c>
      <c r="AU65" s="44">
        <v>27</v>
      </c>
      <c r="AV65" s="44">
        <v>3</v>
      </c>
      <c r="AW65" s="44">
        <v>200</v>
      </c>
      <c r="AX65" s="44">
        <v>116</v>
      </c>
    </row>
    <row r="66" spans="1:50" ht="19.5" customHeight="1">
      <c r="A66" s="46"/>
      <c r="B66" s="7" t="s">
        <v>70</v>
      </c>
      <c r="C66" s="44">
        <f t="shared" si="18"/>
        <v>92</v>
      </c>
      <c r="D66" s="44">
        <v>65</v>
      </c>
      <c r="E66" s="44">
        <v>27</v>
      </c>
      <c r="F66" s="44">
        <v>4</v>
      </c>
      <c r="G66" s="44" t="s">
        <v>234</v>
      </c>
      <c r="H66" s="44">
        <v>4</v>
      </c>
      <c r="I66" s="44" t="s">
        <v>234</v>
      </c>
      <c r="J66" s="44">
        <v>56</v>
      </c>
      <c r="K66" s="44">
        <v>20</v>
      </c>
      <c r="L66" s="44" t="s">
        <v>234</v>
      </c>
      <c r="M66" s="44" t="s">
        <v>234</v>
      </c>
      <c r="N66" s="44">
        <v>4</v>
      </c>
      <c r="O66" s="44">
        <v>1</v>
      </c>
      <c r="P66" s="44">
        <v>3</v>
      </c>
      <c r="Q66" s="44" t="s">
        <v>234</v>
      </c>
      <c r="R66" s="44" t="s">
        <v>234</v>
      </c>
      <c r="S66" s="44">
        <v>21</v>
      </c>
      <c r="T66" s="44">
        <v>1</v>
      </c>
      <c r="U66" s="44">
        <v>3</v>
      </c>
      <c r="V66" s="44">
        <v>3</v>
      </c>
      <c r="W66" s="44">
        <v>1</v>
      </c>
      <c r="X66" s="44">
        <v>13</v>
      </c>
      <c r="Z66" s="203" t="s">
        <v>316</v>
      </c>
      <c r="AA66" s="204"/>
      <c r="AB66" s="44">
        <f>SUM(AC66:AD66)</f>
        <v>2802</v>
      </c>
      <c r="AC66" s="44">
        <v>2240</v>
      </c>
      <c r="AD66" s="44">
        <v>562</v>
      </c>
      <c r="AE66" s="44">
        <v>62</v>
      </c>
      <c r="AF66" s="44" t="s">
        <v>234</v>
      </c>
      <c r="AG66" s="44">
        <v>69</v>
      </c>
      <c r="AH66" s="44">
        <v>1</v>
      </c>
      <c r="AI66" s="44">
        <v>1877</v>
      </c>
      <c r="AJ66" s="44">
        <v>384</v>
      </c>
      <c r="AK66" s="44">
        <v>9</v>
      </c>
      <c r="AL66" s="44">
        <v>9</v>
      </c>
      <c r="AM66" s="44">
        <v>52</v>
      </c>
      <c r="AN66" s="44">
        <v>223</v>
      </c>
      <c r="AO66" s="44">
        <v>116</v>
      </c>
      <c r="AP66" s="44">
        <f>SUM(AQ66:AR66)</f>
        <v>684</v>
      </c>
      <c r="AQ66" s="44">
        <f aca="true" t="shared" si="19" ref="AQ66:AR68">SUM(AS66,AU66,AW66)</f>
        <v>424</v>
      </c>
      <c r="AR66" s="44">
        <f t="shared" si="19"/>
        <v>260</v>
      </c>
      <c r="AS66" s="44">
        <v>146</v>
      </c>
      <c r="AT66" s="44">
        <v>102</v>
      </c>
      <c r="AU66" s="44">
        <v>24</v>
      </c>
      <c r="AV66" s="44">
        <v>5</v>
      </c>
      <c r="AW66" s="44">
        <v>254</v>
      </c>
      <c r="AX66" s="44">
        <v>153</v>
      </c>
    </row>
    <row r="67" spans="2:50" ht="19.5" customHeight="1">
      <c r="B67" s="7" t="s">
        <v>71</v>
      </c>
      <c r="C67" s="44">
        <f t="shared" si="18"/>
        <v>147</v>
      </c>
      <c r="D67" s="44">
        <v>111</v>
      </c>
      <c r="E67" s="44">
        <v>36</v>
      </c>
      <c r="F67" s="44">
        <v>8</v>
      </c>
      <c r="G67" s="44" t="s">
        <v>234</v>
      </c>
      <c r="H67" s="44">
        <v>8</v>
      </c>
      <c r="I67" s="44" t="s">
        <v>234</v>
      </c>
      <c r="J67" s="44">
        <v>94</v>
      </c>
      <c r="K67" s="44">
        <v>31</v>
      </c>
      <c r="L67" s="44" t="s">
        <v>234</v>
      </c>
      <c r="M67" s="44" t="s">
        <v>234</v>
      </c>
      <c r="N67" s="44">
        <v>4</v>
      </c>
      <c r="O67" s="44">
        <v>1</v>
      </c>
      <c r="P67" s="44">
        <v>1</v>
      </c>
      <c r="Q67" s="44">
        <v>1</v>
      </c>
      <c r="R67" s="44">
        <v>2</v>
      </c>
      <c r="S67" s="44">
        <v>38</v>
      </c>
      <c r="T67" s="44">
        <v>2</v>
      </c>
      <c r="U67" s="44">
        <v>4</v>
      </c>
      <c r="V67" s="44">
        <v>1</v>
      </c>
      <c r="W67" s="44">
        <v>7</v>
      </c>
      <c r="X67" s="44">
        <v>24</v>
      </c>
      <c r="Z67" s="203" t="s">
        <v>317</v>
      </c>
      <c r="AA67" s="204"/>
      <c r="AB67" s="44">
        <f>SUM(AC67:AD67)</f>
        <v>2807</v>
      </c>
      <c r="AC67" s="44">
        <v>2231</v>
      </c>
      <c r="AD67" s="44">
        <v>576</v>
      </c>
      <c r="AE67" s="44">
        <v>61</v>
      </c>
      <c r="AF67" s="44" t="s">
        <v>234</v>
      </c>
      <c r="AG67" s="44">
        <v>70</v>
      </c>
      <c r="AH67" s="44">
        <v>1</v>
      </c>
      <c r="AI67" s="44">
        <v>1858</v>
      </c>
      <c r="AJ67" s="44">
        <v>384</v>
      </c>
      <c r="AK67" s="44">
        <v>10</v>
      </c>
      <c r="AL67" s="44">
        <v>9</v>
      </c>
      <c r="AM67" s="44">
        <v>50</v>
      </c>
      <c r="AN67" s="44">
        <v>232</v>
      </c>
      <c r="AO67" s="44">
        <v>132</v>
      </c>
      <c r="AP67" s="44">
        <f>SUM(AQ67:AR67)</f>
        <v>715</v>
      </c>
      <c r="AQ67" s="44">
        <f t="shared" si="19"/>
        <v>443</v>
      </c>
      <c r="AR67" s="44">
        <f t="shared" si="19"/>
        <v>272</v>
      </c>
      <c r="AS67" s="44">
        <v>148</v>
      </c>
      <c r="AT67" s="44">
        <v>106</v>
      </c>
      <c r="AU67" s="44">
        <v>21</v>
      </c>
      <c r="AV67" s="44">
        <v>4</v>
      </c>
      <c r="AW67" s="44">
        <v>274</v>
      </c>
      <c r="AX67" s="44">
        <v>162</v>
      </c>
    </row>
    <row r="68" spans="1:50" ht="19.5" customHeight="1">
      <c r="A68" s="46" t="s">
        <v>326</v>
      </c>
      <c r="B68" s="7" t="s">
        <v>72</v>
      </c>
      <c r="C68" s="44">
        <f t="shared" si="18"/>
        <v>172</v>
      </c>
      <c r="D68" s="44">
        <v>119</v>
      </c>
      <c r="E68" s="44">
        <v>53</v>
      </c>
      <c r="F68" s="44">
        <v>6</v>
      </c>
      <c r="G68" s="44" t="s">
        <v>234</v>
      </c>
      <c r="H68" s="44">
        <v>6</v>
      </c>
      <c r="I68" s="44" t="s">
        <v>234</v>
      </c>
      <c r="J68" s="44">
        <v>105</v>
      </c>
      <c r="K68" s="44">
        <v>45</v>
      </c>
      <c r="L68" s="44" t="s">
        <v>234</v>
      </c>
      <c r="M68" s="44" t="s">
        <v>234</v>
      </c>
      <c r="N68" s="44">
        <v>6</v>
      </c>
      <c r="O68" s="44">
        <v>2</v>
      </c>
      <c r="P68" s="44">
        <v>2</v>
      </c>
      <c r="Q68" s="44">
        <v>1</v>
      </c>
      <c r="R68" s="44">
        <v>1</v>
      </c>
      <c r="S68" s="44">
        <v>29</v>
      </c>
      <c r="T68" s="44">
        <v>1</v>
      </c>
      <c r="U68" s="44">
        <v>4</v>
      </c>
      <c r="V68" s="44">
        <v>3</v>
      </c>
      <c r="W68" s="44">
        <v>5</v>
      </c>
      <c r="X68" s="44">
        <v>16</v>
      </c>
      <c r="Z68" s="203" t="s">
        <v>318</v>
      </c>
      <c r="AA68" s="204"/>
      <c r="AB68" s="44">
        <f>SUM(AC68:AD68)</f>
        <v>2779</v>
      </c>
      <c r="AC68" s="44">
        <v>2210</v>
      </c>
      <c r="AD68" s="44">
        <v>569</v>
      </c>
      <c r="AE68" s="44">
        <v>60</v>
      </c>
      <c r="AF68" s="44" t="s">
        <v>234</v>
      </c>
      <c r="AG68" s="44">
        <v>71</v>
      </c>
      <c r="AH68" s="44">
        <v>1</v>
      </c>
      <c r="AI68" s="44">
        <v>1846</v>
      </c>
      <c r="AJ68" s="44">
        <v>384</v>
      </c>
      <c r="AK68" s="44">
        <v>11</v>
      </c>
      <c r="AL68" s="44">
        <v>9</v>
      </c>
      <c r="AM68" s="44">
        <v>50</v>
      </c>
      <c r="AN68" s="44">
        <v>222</v>
      </c>
      <c r="AO68" s="44">
        <v>125</v>
      </c>
      <c r="AP68" s="44">
        <f>SUM(AQ68:AR68)</f>
        <v>737</v>
      </c>
      <c r="AQ68" s="44">
        <f t="shared" si="19"/>
        <v>459</v>
      </c>
      <c r="AR68" s="44">
        <f t="shared" si="19"/>
        <v>278</v>
      </c>
      <c r="AS68" s="44">
        <v>127</v>
      </c>
      <c r="AT68" s="44">
        <v>73</v>
      </c>
      <c r="AU68" s="44">
        <v>22</v>
      </c>
      <c r="AV68" s="44">
        <v>2</v>
      </c>
      <c r="AW68" s="44">
        <v>310</v>
      </c>
      <c r="AX68" s="44">
        <v>203</v>
      </c>
    </row>
    <row r="69" spans="1:50" ht="19.5" customHeight="1">
      <c r="A69" s="46"/>
      <c r="B69" s="7" t="s">
        <v>73</v>
      </c>
      <c r="C69" s="44">
        <f t="shared" si="18"/>
        <v>136</v>
      </c>
      <c r="D69" s="44">
        <v>87</v>
      </c>
      <c r="E69" s="44">
        <v>49</v>
      </c>
      <c r="F69" s="44">
        <v>9</v>
      </c>
      <c r="G69" s="44" t="s">
        <v>234</v>
      </c>
      <c r="H69" s="44">
        <v>9</v>
      </c>
      <c r="I69" s="44" t="s">
        <v>234</v>
      </c>
      <c r="J69" s="44">
        <v>68</v>
      </c>
      <c r="K69" s="44">
        <v>38</v>
      </c>
      <c r="L69" s="44" t="s">
        <v>234</v>
      </c>
      <c r="M69" s="44" t="s">
        <v>234</v>
      </c>
      <c r="N69" s="44">
        <v>8</v>
      </c>
      <c r="O69" s="44">
        <v>1</v>
      </c>
      <c r="P69" s="44">
        <v>3</v>
      </c>
      <c r="Q69" s="44" t="s">
        <v>234</v>
      </c>
      <c r="R69" s="44">
        <v>3</v>
      </c>
      <c r="S69" s="44">
        <v>22</v>
      </c>
      <c r="T69" s="44">
        <v>1</v>
      </c>
      <c r="U69" s="44">
        <v>4</v>
      </c>
      <c r="V69" s="44">
        <v>1</v>
      </c>
      <c r="W69" s="44">
        <v>3</v>
      </c>
      <c r="X69" s="44">
        <v>13</v>
      </c>
      <c r="Z69" s="205" t="s">
        <v>323</v>
      </c>
      <c r="AA69" s="206"/>
      <c r="AB69" s="58">
        <f>SUM(AC69:AD69)</f>
        <v>2813</v>
      </c>
      <c r="AC69" s="58">
        <f>SUM(AC71,AC75,AC79)</f>
        <v>2236</v>
      </c>
      <c r="AD69" s="58">
        <f aca="true" t="shared" si="20" ref="AD69:AX69">SUM(AD71,AD75,AD79)</f>
        <v>577</v>
      </c>
      <c r="AE69" s="58">
        <f t="shared" si="20"/>
        <v>61</v>
      </c>
      <c r="AF69" s="58" t="s">
        <v>234</v>
      </c>
      <c r="AG69" s="58">
        <f t="shared" si="20"/>
        <v>71</v>
      </c>
      <c r="AH69" s="58">
        <v>1</v>
      </c>
      <c r="AI69" s="58">
        <f t="shared" si="20"/>
        <v>1874</v>
      </c>
      <c r="AJ69" s="58">
        <f t="shared" si="20"/>
        <v>392</v>
      </c>
      <c r="AK69" s="58">
        <f t="shared" si="20"/>
        <v>10</v>
      </c>
      <c r="AL69" s="58">
        <f t="shared" si="20"/>
        <v>11</v>
      </c>
      <c r="AM69" s="58">
        <f t="shared" si="20"/>
        <v>53</v>
      </c>
      <c r="AN69" s="58">
        <f t="shared" si="20"/>
        <v>220</v>
      </c>
      <c r="AO69" s="58">
        <f t="shared" si="20"/>
        <v>120</v>
      </c>
      <c r="AP69" s="58">
        <f t="shared" si="20"/>
        <v>745</v>
      </c>
      <c r="AQ69" s="58">
        <f t="shared" si="20"/>
        <v>465</v>
      </c>
      <c r="AR69" s="58">
        <f t="shared" si="20"/>
        <v>280</v>
      </c>
      <c r="AS69" s="58">
        <f t="shared" si="20"/>
        <v>119</v>
      </c>
      <c r="AT69" s="58">
        <f t="shared" si="20"/>
        <v>69</v>
      </c>
      <c r="AU69" s="58">
        <f t="shared" si="20"/>
        <v>23</v>
      </c>
      <c r="AV69" s="58">
        <f t="shared" si="20"/>
        <v>2</v>
      </c>
      <c r="AW69" s="58">
        <f t="shared" si="20"/>
        <v>323</v>
      </c>
      <c r="AX69" s="58">
        <f t="shared" si="20"/>
        <v>209</v>
      </c>
    </row>
    <row r="70" spans="1:50" ht="19.5" customHeight="1">
      <c r="A70" s="46"/>
      <c r="B70" s="7" t="s">
        <v>74</v>
      </c>
      <c r="C70" s="44">
        <f t="shared" si="18"/>
        <v>106</v>
      </c>
      <c r="D70" s="44">
        <v>75</v>
      </c>
      <c r="E70" s="44">
        <v>31</v>
      </c>
      <c r="F70" s="44">
        <v>6</v>
      </c>
      <c r="G70" s="44" t="s">
        <v>234</v>
      </c>
      <c r="H70" s="44">
        <v>6</v>
      </c>
      <c r="I70" s="44" t="s">
        <v>234</v>
      </c>
      <c r="J70" s="44">
        <v>63</v>
      </c>
      <c r="K70" s="44">
        <v>25</v>
      </c>
      <c r="L70" s="44" t="s">
        <v>234</v>
      </c>
      <c r="M70" s="44" t="s">
        <v>234</v>
      </c>
      <c r="N70" s="44">
        <v>6</v>
      </c>
      <c r="O70" s="44" t="s">
        <v>234</v>
      </c>
      <c r="P70" s="44" t="s">
        <v>234</v>
      </c>
      <c r="Q70" s="44" t="s">
        <v>234</v>
      </c>
      <c r="R70" s="44" t="s">
        <v>234</v>
      </c>
      <c r="S70" s="44">
        <v>28</v>
      </c>
      <c r="T70" s="44">
        <v>2</v>
      </c>
      <c r="U70" s="44">
        <v>4</v>
      </c>
      <c r="V70" s="44">
        <v>2</v>
      </c>
      <c r="W70" s="44">
        <v>6</v>
      </c>
      <c r="X70" s="44">
        <v>14</v>
      </c>
      <c r="Z70" s="10"/>
      <c r="AA70" s="13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ht="19.5" customHeight="1">
      <c r="A71" s="46"/>
      <c r="B71" s="7" t="s">
        <v>75</v>
      </c>
      <c r="C71" s="44">
        <f t="shared" si="18"/>
        <v>160</v>
      </c>
      <c r="D71" s="44">
        <v>124</v>
      </c>
      <c r="E71" s="44">
        <v>36</v>
      </c>
      <c r="F71" s="44">
        <v>13</v>
      </c>
      <c r="G71" s="44" t="s">
        <v>234</v>
      </c>
      <c r="H71" s="44">
        <v>13</v>
      </c>
      <c r="I71" s="44" t="s">
        <v>234</v>
      </c>
      <c r="J71" s="44">
        <v>96</v>
      </c>
      <c r="K71" s="44">
        <v>30</v>
      </c>
      <c r="L71" s="44" t="s">
        <v>234</v>
      </c>
      <c r="M71" s="44" t="s">
        <v>234</v>
      </c>
      <c r="N71" s="44">
        <v>5</v>
      </c>
      <c r="O71" s="44">
        <v>2</v>
      </c>
      <c r="P71" s="44">
        <v>1</v>
      </c>
      <c r="Q71" s="44">
        <v>2</v>
      </c>
      <c r="R71" s="44" t="s">
        <v>234</v>
      </c>
      <c r="S71" s="44">
        <v>37</v>
      </c>
      <c r="T71" s="44">
        <v>1</v>
      </c>
      <c r="U71" s="44">
        <v>4</v>
      </c>
      <c r="V71" s="44">
        <v>3</v>
      </c>
      <c r="W71" s="44">
        <v>6</v>
      </c>
      <c r="X71" s="44">
        <v>23</v>
      </c>
      <c r="Z71" s="228" t="s">
        <v>14</v>
      </c>
      <c r="AA71" s="12" t="s">
        <v>7</v>
      </c>
      <c r="AB71" s="25">
        <f>SUM(AC71:AD71)</f>
        <v>2338</v>
      </c>
      <c r="AC71" s="44">
        <f>SUM(AC72:AC73)</f>
        <v>1900</v>
      </c>
      <c r="AD71" s="44">
        <f aca="true" t="shared" si="21" ref="AD71:AX71">SUM(AD72:AD73)</f>
        <v>438</v>
      </c>
      <c r="AE71" s="44">
        <f t="shared" si="21"/>
        <v>52</v>
      </c>
      <c r="AF71" s="44" t="s">
        <v>234</v>
      </c>
      <c r="AG71" s="44">
        <f t="shared" si="21"/>
        <v>61</v>
      </c>
      <c r="AH71" s="44">
        <f t="shared" si="21"/>
        <v>1</v>
      </c>
      <c r="AI71" s="44">
        <f t="shared" si="21"/>
        <v>1669</v>
      </c>
      <c r="AJ71" s="44">
        <f t="shared" si="21"/>
        <v>316</v>
      </c>
      <c r="AK71" s="44">
        <f t="shared" si="21"/>
        <v>1</v>
      </c>
      <c r="AL71" s="44" t="s">
        <v>234</v>
      </c>
      <c r="AM71" s="44">
        <f t="shared" si="21"/>
        <v>49</v>
      </c>
      <c r="AN71" s="44">
        <f t="shared" si="21"/>
        <v>117</v>
      </c>
      <c r="AO71" s="44">
        <f t="shared" si="21"/>
        <v>72</v>
      </c>
      <c r="AP71" s="44">
        <f t="shared" si="21"/>
        <v>671</v>
      </c>
      <c r="AQ71" s="44">
        <f t="shared" si="21"/>
        <v>438</v>
      </c>
      <c r="AR71" s="44">
        <f t="shared" si="21"/>
        <v>233</v>
      </c>
      <c r="AS71" s="44">
        <f t="shared" si="21"/>
        <v>119</v>
      </c>
      <c r="AT71" s="44">
        <f t="shared" si="21"/>
        <v>69</v>
      </c>
      <c r="AU71" s="44">
        <f t="shared" si="21"/>
        <v>22</v>
      </c>
      <c r="AV71" s="44">
        <f t="shared" si="21"/>
        <v>2</v>
      </c>
      <c r="AW71" s="44">
        <f t="shared" si="21"/>
        <v>297</v>
      </c>
      <c r="AX71" s="44">
        <f t="shared" si="21"/>
        <v>162</v>
      </c>
    </row>
    <row r="72" spans="1:50" ht="19.5" customHeight="1">
      <c r="A72" s="46"/>
      <c r="B72" s="7" t="s">
        <v>76</v>
      </c>
      <c r="C72" s="44">
        <f t="shared" si="18"/>
        <v>31</v>
      </c>
      <c r="D72" s="44">
        <v>25</v>
      </c>
      <c r="E72" s="44">
        <v>6</v>
      </c>
      <c r="F72" s="44">
        <v>2</v>
      </c>
      <c r="G72" s="44" t="s">
        <v>234</v>
      </c>
      <c r="H72" s="44">
        <v>2</v>
      </c>
      <c r="I72" s="44" t="s">
        <v>234</v>
      </c>
      <c r="J72" s="44">
        <v>21</v>
      </c>
      <c r="K72" s="44">
        <v>4</v>
      </c>
      <c r="L72" s="44" t="s">
        <v>234</v>
      </c>
      <c r="M72" s="44" t="s">
        <v>234</v>
      </c>
      <c r="N72" s="44">
        <v>2</v>
      </c>
      <c r="O72" s="44" t="s">
        <v>234</v>
      </c>
      <c r="P72" s="44" t="s">
        <v>234</v>
      </c>
      <c r="Q72" s="44" t="s">
        <v>234</v>
      </c>
      <c r="R72" s="44" t="s">
        <v>234</v>
      </c>
      <c r="S72" s="44">
        <v>13</v>
      </c>
      <c r="T72" s="44">
        <v>2</v>
      </c>
      <c r="U72" s="44" t="s">
        <v>234</v>
      </c>
      <c r="V72" s="44">
        <v>1</v>
      </c>
      <c r="W72" s="44">
        <v>3</v>
      </c>
      <c r="X72" s="44">
        <v>7</v>
      </c>
      <c r="Z72" s="228"/>
      <c r="AA72" s="13" t="s">
        <v>96</v>
      </c>
      <c r="AB72" s="44">
        <f>SUM(AC72:AD72)</f>
        <v>2118</v>
      </c>
      <c r="AC72" s="44">
        <v>1768</v>
      </c>
      <c r="AD72" s="44">
        <v>350</v>
      </c>
      <c r="AE72" s="44">
        <v>52</v>
      </c>
      <c r="AF72" s="44" t="s">
        <v>234</v>
      </c>
      <c r="AG72" s="44">
        <v>61</v>
      </c>
      <c r="AH72" s="44">
        <v>1</v>
      </c>
      <c r="AI72" s="44">
        <v>1652</v>
      </c>
      <c r="AJ72" s="44">
        <v>301</v>
      </c>
      <c r="AK72" s="44">
        <v>1</v>
      </c>
      <c r="AL72" s="44" t="s">
        <v>234</v>
      </c>
      <c r="AM72" s="44">
        <v>47</v>
      </c>
      <c r="AN72" s="44">
        <v>2</v>
      </c>
      <c r="AO72" s="44">
        <v>1</v>
      </c>
      <c r="AP72" s="44">
        <f>SUM(AQ72:AR72)</f>
        <v>671</v>
      </c>
      <c r="AQ72" s="44">
        <f>SUM(AS72,AU72,AW72)</f>
        <v>438</v>
      </c>
      <c r="AR72" s="44">
        <f>SUM(AT72,AV72,AX72)</f>
        <v>233</v>
      </c>
      <c r="AS72" s="44">
        <v>119</v>
      </c>
      <c r="AT72" s="44">
        <v>69</v>
      </c>
      <c r="AU72" s="44">
        <v>22</v>
      </c>
      <c r="AV72" s="44">
        <v>2</v>
      </c>
      <c r="AW72" s="44">
        <v>297</v>
      </c>
      <c r="AX72" s="44">
        <v>162</v>
      </c>
    </row>
    <row r="73" spans="1:50" ht="19.5" customHeight="1">
      <c r="A73" s="10"/>
      <c r="B73" s="13"/>
      <c r="C73" s="44"/>
      <c r="D73" s="44"/>
      <c r="E73" s="44"/>
      <c r="F73" s="44"/>
      <c r="G73" s="44" t="s">
        <v>251</v>
      </c>
      <c r="H73" s="44"/>
      <c r="I73" s="44" t="s">
        <v>251</v>
      </c>
      <c r="J73" s="44"/>
      <c r="K73" s="44"/>
      <c r="L73" s="44" t="s">
        <v>251</v>
      </c>
      <c r="M73" s="44" t="s">
        <v>251</v>
      </c>
      <c r="N73" s="44"/>
      <c r="O73" s="44" t="s">
        <v>251</v>
      </c>
      <c r="P73" s="44" t="s">
        <v>251</v>
      </c>
      <c r="Q73" s="44"/>
      <c r="R73" s="44"/>
      <c r="S73" s="44"/>
      <c r="T73" s="44"/>
      <c r="U73" s="44"/>
      <c r="V73" s="44"/>
      <c r="W73" s="44"/>
      <c r="X73" s="44"/>
      <c r="Z73" s="228"/>
      <c r="AA73" s="13" t="s">
        <v>11</v>
      </c>
      <c r="AB73" s="44">
        <f>SUM(AC73:AD73)</f>
        <v>220</v>
      </c>
      <c r="AC73" s="44">
        <v>132</v>
      </c>
      <c r="AD73" s="44">
        <v>88</v>
      </c>
      <c r="AE73" s="44" t="s">
        <v>234</v>
      </c>
      <c r="AF73" s="44" t="s">
        <v>234</v>
      </c>
      <c r="AG73" s="44" t="s">
        <v>234</v>
      </c>
      <c r="AH73" s="44" t="s">
        <v>234</v>
      </c>
      <c r="AI73" s="44">
        <v>17</v>
      </c>
      <c r="AJ73" s="44">
        <v>15</v>
      </c>
      <c r="AK73" s="44" t="s">
        <v>234</v>
      </c>
      <c r="AL73" s="44" t="s">
        <v>234</v>
      </c>
      <c r="AM73" s="44">
        <v>2</v>
      </c>
      <c r="AN73" s="44">
        <v>115</v>
      </c>
      <c r="AO73" s="44">
        <v>71</v>
      </c>
      <c r="AP73" s="44" t="s">
        <v>234</v>
      </c>
      <c r="AQ73" s="44" t="s">
        <v>234</v>
      </c>
      <c r="AR73" s="44" t="s">
        <v>234</v>
      </c>
      <c r="AS73" s="44" t="s">
        <v>234</v>
      </c>
      <c r="AT73" s="44" t="s">
        <v>234</v>
      </c>
      <c r="AU73" s="44" t="s">
        <v>234</v>
      </c>
      <c r="AV73" s="44" t="s">
        <v>234</v>
      </c>
      <c r="AW73" s="44" t="s">
        <v>234</v>
      </c>
      <c r="AX73" s="44" t="s">
        <v>234</v>
      </c>
    </row>
    <row r="74" spans="1:50" ht="19.5" customHeight="1">
      <c r="A74" s="170" t="s">
        <v>327</v>
      </c>
      <c r="B74" s="202"/>
      <c r="C74" s="44">
        <f>SUM(D74:E74)</f>
        <v>23</v>
      </c>
      <c r="D74" s="44">
        <v>17</v>
      </c>
      <c r="E74" s="44">
        <v>6</v>
      </c>
      <c r="F74" s="44" t="s">
        <v>234</v>
      </c>
      <c r="G74" s="44" t="s">
        <v>234</v>
      </c>
      <c r="H74" s="44">
        <v>1</v>
      </c>
      <c r="I74" s="44" t="s">
        <v>234</v>
      </c>
      <c r="J74" s="44">
        <v>16</v>
      </c>
      <c r="K74" s="44">
        <v>5</v>
      </c>
      <c r="L74" s="44" t="s">
        <v>234</v>
      </c>
      <c r="M74" s="44" t="s">
        <v>234</v>
      </c>
      <c r="N74" s="44">
        <v>1</v>
      </c>
      <c r="O74" s="44" t="s">
        <v>234</v>
      </c>
      <c r="P74" s="44" t="s">
        <v>234</v>
      </c>
      <c r="Q74" s="44">
        <v>2</v>
      </c>
      <c r="R74" s="44" t="s">
        <v>234</v>
      </c>
      <c r="S74" s="44">
        <v>4</v>
      </c>
      <c r="T74" s="44" t="s">
        <v>234</v>
      </c>
      <c r="U74" s="44" t="s">
        <v>234</v>
      </c>
      <c r="V74" s="44" t="s">
        <v>234</v>
      </c>
      <c r="W74" s="44">
        <v>2</v>
      </c>
      <c r="X74" s="44">
        <v>2</v>
      </c>
      <c r="Z74" s="46"/>
      <c r="AA74" s="13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ht="19.5" customHeight="1">
      <c r="A75" s="170" t="s">
        <v>328</v>
      </c>
      <c r="B75" s="202"/>
      <c r="C75" s="44">
        <f>SUM(D75:E75)</f>
        <v>7</v>
      </c>
      <c r="D75" s="44">
        <v>5</v>
      </c>
      <c r="E75" s="44">
        <v>2</v>
      </c>
      <c r="F75" s="69" t="s">
        <v>234</v>
      </c>
      <c r="G75" s="44" t="s">
        <v>234</v>
      </c>
      <c r="H75" s="69" t="s">
        <v>234</v>
      </c>
      <c r="I75" s="44" t="s">
        <v>234</v>
      </c>
      <c r="J75" s="69">
        <v>5</v>
      </c>
      <c r="K75" s="69">
        <v>2</v>
      </c>
      <c r="L75" s="44" t="s">
        <v>234</v>
      </c>
      <c r="M75" s="44" t="s">
        <v>234</v>
      </c>
      <c r="N75" s="69" t="s">
        <v>234</v>
      </c>
      <c r="O75" s="44" t="s">
        <v>234</v>
      </c>
      <c r="P75" s="44" t="s">
        <v>234</v>
      </c>
      <c r="Q75" s="69">
        <v>21</v>
      </c>
      <c r="R75" s="69">
        <v>14</v>
      </c>
      <c r="S75" s="69">
        <v>1</v>
      </c>
      <c r="T75" s="44" t="s">
        <v>234</v>
      </c>
      <c r="U75" s="44" t="s">
        <v>234</v>
      </c>
      <c r="V75" s="44" t="s">
        <v>234</v>
      </c>
      <c r="W75" s="69" t="s">
        <v>234</v>
      </c>
      <c r="X75" s="69">
        <v>1</v>
      </c>
      <c r="Z75" s="227" t="s">
        <v>85</v>
      </c>
      <c r="AA75" s="13" t="s">
        <v>7</v>
      </c>
      <c r="AB75" s="25">
        <f>SUM(AC75:AD75)</f>
        <v>444</v>
      </c>
      <c r="AC75" s="44">
        <f>SUM(AC76:AC77)</f>
        <v>309</v>
      </c>
      <c r="AD75" s="44">
        <f aca="true" t="shared" si="22" ref="AD75:AX75">SUM(AD76:AD77)</f>
        <v>135</v>
      </c>
      <c r="AE75" s="44">
        <f t="shared" si="22"/>
        <v>8</v>
      </c>
      <c r="AF75" s="44" t="s">
        <v>234</v>
      </c>
      <c r="AG75" s="44">
        <f t="shared" si="22"/>
        <v>9</v>
      </c>
      <c r="AH75" s="44" t="s">
        <v>234</v>
      </c>
      <c r="AI75" s="44">
        <f t="shared" si="22"/>
        <v>186</v>
      </c>
      <c r="AJ75" s="44">
        <f t="shared" si="22"/>
        <v>73</v>
      </c>
      <c r="AK75" s="44">
        <f t="shared" si="22"/>
        <v>9</v>
      </c>
      <c r="AL75" s="44">
        <f t="shared" si="22"/>
        <v>11</v>
      </c>
      <c r="AM75" s="44">
        <f t="shared" si="22"/>
        <v>4</v>
      </c>
      <c r="AN75" s="44">
        <f t="shared" si="22"/>
        <v>97</v>
      </c>
      <c r="AO75" s="44">
        <f t="shared" si="22"/>
        <v>47</v>
      </c>
      <c r="AP75" s="44">
        <f t="shared" si="22"/>
        <v>57</v>
      </c>
      <c r="AQ75" s="44">
        <f t="shared" si="22"/>
        <v>17</v>
      </c>
      <c r="AR75" s="44">
        <f t="shared" si="22"/>
        <v>40</v>
      </c>
      <c r="AS75" s="44" t="s">
        <v>234</v>
      </c>
      <c r="AT75" s="44" t="s">
        <v>234</v>
      </c>
      <c r="AU75" s="44">
        <f t="shared" si="22"/>
        <v>1</v>
      </c>
      <c r="AV75" s="44" t="s">
        <v>234</v>
      </c>
      <c r="AW75" s="44">
        <f t="shared" si="22"/>
        <v>16</v>
      </c>
      <c r="AX75" s="44">
        <f t="shared" si="22"/>
        <v>40</v>
      </c>
    </row>
    <row r="76" spans="3:50" ht="19.5" customHeight="1">
      <c r="C76" s="2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Z76" s="227"/>
      <c r="AA76" s="13" t="s">
        <v>96</v>
      </c>
      <c r="AB76" s="44">
        <f>SUM(AC76:AD76)</f>
        <v>336</v>
      </c>
      <c r="AC76" s="44">
        <v>244</v>
      </c>
      <c r="AD76" s="44">
        <v>92</v>
      </c>
      <c r="AE76" s="44">
        <v>7</v>
      </c>
      <c r="AF76" s="44" t="s">
        <v>234</v>
      </c>
      <c r="AG76" s="44">
        <v>9</v>
      </c>
      <c r="AH76" s="44" t="s">
        <v>234</v>
      </c>
      <c r="AI76" s="44">
        <v>186</v>
      </c>
      <c r="AJ76" s="44">
        <v>73</v>
      </c>
      <c r="AK76" s="44">
        <v>9</v>
      </c>
      <c r="AL76" s="44">
        <v>11</v>
      </c>
      <c r="AM76" s="44">
        <v>4</v>
      </c>
      <c r="AN76" s="44">
        <v>33</v>
      </c>
      <c r="AO76" s="44">
        <v>4</v>
      </c>
      <c r="AP76" s="44">
        <f>SUM(AQ76:AR76)</f>
        <v>57</v>
      </c>
      <c r="AQ76" s="44">
        <f>SUM(AS76,AU76,AW76)</f>
        <v>17</v>
      </c>
      <c r="AR76" s="44">
        <f>SUM(AT76,AV76,AX76)</f>
        <v>40</v>
      </c>
      <c r="AS76" s="44" t="s">
        <v>234</v>
      </c>
      <c r="AT76" s="44" t="s">
        <v>234</v>
      </c>
      <c r="AU76" s="44">
        <v>1</v>
      </c>
      <c r="AV76" s="44" t="s">
        <v>234</v>
      </c>
      <c r="AW76" s="44">
        <v>16</v>
      </c>
      <c r="AX76" s="44">
        <v>40</v>
      </c>
    </row>
    <row r="77" spans="1:50" ht="19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Z77" s="227"/>
      <c r="AA77" s="13" t="s">
        <v>11</v>
      </c>
      <c r="AB77" s="44">
        <f>SUM(AC77:AD77)</f>
        <v>108</v>
      </c>
      <c r="AC77" s="44">
        <v>65</v>
      </c>
      <c r="AD77" s="44">
        <v>43</v>
      </c>
      <c r="AE77" s="44">
        <v>1</v>
      </c>
      <c r="AF77" s="44" t="s">
        <v>234</v>
      </c>
      <c r="AG77" s="44" t="s">
        <v>234</v>
      </c>
      <c r="AH77" s="44" t="s">
        <v>234</v>
      </c>
      <c r="AI77" s="44" t="s">
        <v>234</v>
      </c>
      <c r="AJ77" s="44" t="s">
        <v>234</v>
      </c>
      <c r="AK77" s="44" t="s">
        <v>234</v>
      </c>
      <c r="AL77" s="44" t="s">
        <v>234</v>
      </c>
      <c r="AM77" s="44" t="s">
        <v>234</v>
      </c>
      <c r="AN77" s="44">
        <v>64</v>
      </c>
      <c r="AO77" s="44">
        <v>43</v>
      </c>
      <c r="AP77" s="44" t="s">
        <v>234</v>
      </c>
      <c r="AQ77" s="44" t="s">
        <v>234</v>
      </c>
      <c r="AR77" s="44" t="s">
        <v>234</v>
      </c>
      <c r="AS77" s="44" t="s">
        <v>234</v>
      </c>
      <c r="AT77" s="44" t="s">
        <v>234</v>
      </c>
      <c r="AU77" s="44" t="s">
        <v>234</v>
      </c>
      <c r="AV77" s="44" t="s">
        <v>234</v>
      </c>
      <c r="AW77" s="44" t="s">
        <v>234</v>
      </c>
      <c r="AX77" s="44" t="s">
        <v>234</v>
      </c>
    </row>
    <row r="78" spans="26:50" ht="19.5" customHeight="1">
      <c r="Z78" s="46"/>
      <c r="AA78" s="13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</row>
    <row r="79" spans="26:50" ht="19.5" customHeight="1">
      <c r="Z79" s="227" t="s">
        <v>13</v>
      </c>
      <c r="AA79" s="13" t="s">
        <v>7</v>
      </c>
      <c r="AB79" s="25">
        <f>SUM(AC79:AD79)</f>
        <v>31</v>
      </c>
      <c r="AC79" s="44">
        <f>SUM(AC80:AC81)</f>
        <v>27</v>
      </c>
      <c r="AD79" s="44">
        <f aca="true" t="shared" si="23" ref="AD79:AX79">SUM(AD80:AD81)</f>
        <v>4</v>
      </c>
      <c r="AE79" s="44">
        <f t="shared" si="23"/>
        <v>1</v>
      </c>
      <c r="AF79" s="44" t="s">
        <v>234</v>
      </c>
      <c r="AG79" s="44">
        <f t="shared" si="23"/>
        <v>1</v>
      </c>
      <c r="AH79" s="44" t="s">
        <v>234</v>
      </c>
      <c r="AI79" s="44">
        <f t="shared" si="23"/>
        <v>19</v>
      </c>
      <c r="AJ79" s="44">
        <f t="shared" si="23"/>
        <v>3</v>
      </c>
      <c r="AK79" s="44" t="s">
        <v>234</v>
      </c>
      <c r="AL79" s="44" t="s">
        <v>234</v>
      </c>
      <c r="AM79" s="44" t="s">
        <v>234</v>
      </c>
      <c r="AN79" s="44">
        <f t="shared" si="23"/>
        <v>6</v>
      </c>
      <c r="AO79" s="44">
        <f t="shared" si="23"/>
        <v>1</v>
      </c>
      <c r="AP79" s="44">
        <f t="shared" si="23"/>
        <v>17</v>
      </c>
      <c r="AQ79" s="44">
        <f t="shared" si="23"/>
        <v>10</v>
      </c>
      <c r="AR79" s="44">
        <f t="shared" si="23"/>
        <v>7</v>
      </c>
      <c r="AS79" s="44" t="s">
        <v>234</v>
      </c>
      <c r="AT79" s="44" t="s">
        <v>234</v>
      </c>
      <c r="AU79" s="44" t="s">
        <v>234</v>
      </c>
      <c r="AV79" s="44" t="s">
        <v>234</v>
      </c>
      <c r="AW79" s="44">
        <f t="shared" si="23"/>
        <v>10</v>
      </c>
      <c r="AX79" s="44">
        <f t="shared" si="23"/>
        <v>7</v>
      </c>
    </row>
    <row r="80" spans="26:50" ht="19.5" customHeight="1">
      <c r="Z80" s="227"/>
      <c r="AA80" s="13" t="s">
        <v>96</v>
      </c>
      <c r="AB80" s="44">
        <f>SUM(AC80:AD80)</f>
        <v>23</v>
      </c>
      <c r="AC80" s="44">
        <v>20</v>
      </c>
      <c r="AD80" s="44">
        <v>3</v>
      </c>
      <c r="AE80" s="44" t="s">
        <v>234</v>
      </c>
      <c r="AF80" s="44" t="s">
        <v>234</v>
      </c>
      <c r="AG80" s="44">
        <v>1</v>
      </c>
      <c r="AH80" s="44" t="s">
        <v>234</v>
      </c>
      <c r="AI80" s="44">
        <v>19</v>
      </c>
      <c r="AJ80" s="44">
        <v>3</v>
      </c>
      <c r="AK80" s="44" t="s">
        <v>234</v>
      </c>
      <c r="AL80" s="44" t="s">
        <v>234</v>
      </c>
      <c r="AM80" s="44" t="s">
        <v>234</v>
      </c>
      <c r="AN80" s="44" t="s">
        <v>234</v>
      </c>
      <c r="AO80" s="44" t="s">
        <v>234</v>
      </c>
      <c r="AP80" s="44">
        <f>SUM(AQ80:AR80)</f>
        <v>17</v>
      </c>
      <c r="AQ80" s="44">
        <f>SUM(AS80,AU80,AW80)</f>
        <v>10</v>
      </c>
      <c r="AR80" s="44">
        <f>SUM(AT80,AV80,AX80)</f>
        <v>7</v>
      </c>
      <c r="AS80" s="44" t="s">
        <v>234</v>
      </c>
      <c r="AT80" s="44" t="s">
        <v>234</v>
      </c>
      <c r="AU80" s="44" t="s">
        <v>234</v>
      </c>
      <c r="AV80" s="44" t="s">
        <v>234</v>
      </c>
      <c r="AW80" s="44">
        <v>10</v>
      </c>
      <c r="AX80" s="44">
        <v>7</v>
      </c>
    </row>
    <row r="81" spans="26:50" ht="19.5" customHeight="1">
      <c r="Z81" s="227"/>
      <c r="AA81" s="13" t="s">
        <v>11</v>
      </c>
      <c r="AB81" s="44">
        <f>SUM(AC81:AD81)</f>
        <v>8</v>
      </c>
      <c r="AC81" s="44">
        <v>7</v>
      </c>
      <c r="AD81" s="44">
        <v>1</v>
      </c>
      <c r="AE81" s="44">
        <v>1</v>
      </c>
      <c r="AF81" s="44" t="s">
        <v>234</v>
      </c>
      <c r="AG81" s="44" t="s">
        <v>234</v>
      </c>
      <c r="AH81" s="44" t="s">
        <v>234</v>
      </c>
      <c r="AI81" s="44" t="s">
        <v>234</v>
      </c>
      <c r="AJ81" s="44" t="s">
        <v>234</v>
      </c>
      <c r="AK81" s="44" t="s">
        <v>234</v>
      </c>
      <c r="AL81" s="44" t="s">
        <v>234</v>
      </c>
      <c r="AM81" s="44" t="s">
        <v>234</v>
      </c>
      <c r="AN81" s="44">
        <v>6</v>
      </c>
      <c r="AO81" s="44">
        <v>1</v>
      </c>
      <c r="AP81" s="44" t="s">
        <v>234</v>
      </c>
      <c r="AQ81" s="44" t="s">
        <v>234</v>
      </c>
      <c r="AR81" s="44" t="s">
        <v>234</v>
      </c>
      <c r="AS81" s="44" t="s">
        <v>234</v>
      </c>
      <c r="AT81" s="44" t="s">
        <v>234</v>
      </c>
      <c r="AU81" s="44" t="s">
        <v>234</v>
      </c>
      <c r="AV81" s="44" t="s">
        <v>234</v>
      </c>
      <c r="AW81" s="44" t="s">
        <v>234</v>
      </c>
      <c r="AX81" s="44" t="s">
        <v>234</v>
      </c>
    </row>
    <row r="82" spans="26:50" ht="19.5" customHeight="1">
      <c r="Z82" s="45"/>
      <c r="AA82" s="45"/>
      <c r="AB82" s="79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</row>
  </sheetData>
  <sheetProtection/>
  <mergeCells count="535">
    <mergeCell ref="Z47:AA47"/>
    <mergeCell ref="Z51:AA51"/>
    <mergeCell ref="Z53:AA53"/>
    <mergeCell ref="C9:O9"/>
    <mergeCell ref="A43:X43"/>
    <mergeCell ref="H10:I10"/>
    <mergeCell ref="J10:K10"/>
    <mergeCell ref="C10:E10"/>
    <mergeCell ref="F10:G10"/>
    <mergeCell ref="A28:B28"/>
    <mergeCell ref="F46:G46"/>
    <mergeCell ref="A21:B21"/>
    <mergeCell ref="A14:B14"/>
    <mergeCell ref="A15:B15"/>
    <mergeCell ref="A16:B16"/>
    <mergeCell ref="AU62:AV62"/>
    <mergeCell ref="S45:X45"/>
    <mergeCell ref="AA35:AB35"/>
    <mergeCell ref="AB52:AC52"/>
    <mergeCell ref="AB47:AC47"/>
    <mergeCell ref="H46:I46"/>
    <mergeCell ref="C45:P45"/>
    <mergeCell ref="W46:X46"/>
    <mergeCell ref="J46:K46"/>
    <mergeCell ref="L46:M46"/>
    <mergeCell ref="N46:N47"/>
    <mergeCell ref="O46:P46"/>
    <mergeCell ref="Q45:R46"/>
    <mergeCell ref="T46:U46"/>
    <mergeCell ref="C46:E46"/>
    <mergeCell ref="A54:B54"/>
    <mergeCell ref="A48:B48"/>
    <mergeCell ref="A49:B49"/>
    <mergeCell ref="A50:B50"/>
    <mergeCell ref="A51:B51"/>
    <mergeCell ref="A52:B52"/>
    <mergeCell ref="A36:B36"/>
    <mergeCell ref="A35:B35"/>
    <mergeCell ref="A29:B29"/>
    <mergeCell ref="A30:B30"/>
    <mergeCell ref="A33:B33"/>
    <mergeCell ref="A53:B53"/>
    <mergeCell ref="A13:B13"/>
    <mergeCell ref="A20:B20"/>
    <mergeCell ref="A12:B12"/>
    <mergeCell ref="A23:B23"/>
    <mergeCell ref="A24:B24"/>
    <mergeCell ref="A25:B25"/>
    <mergeCell ref="A22:B22"/>
    <mergeCell ref="A18:B18"/>
    <mergeCell ref="A19:B19"/>
    <mergeCell ref="A17:B17"/>
    <mergeCell ref="P16:Q16"/>
    <mergeCell ref="P17:Q17"/>
    <mergeCell ref="A34:B34"/>
    <mergeCell ref="A31:B31"/>
    <mergeCell ref="A32:B32"/>
    <mergeCell ref="A26:B26"/>
    <mergeCell ref="A27:B27"/>
    <mergeCell ref="P18:Q18"/>
    <mergeCell ref="P20:Q20"/>
    <mergeCell ref="P9:V9"/>
    <mergeCell ref="U10:U11"/>
    <mergeCell ref="V10:V11"/>
    <mergeCell ref="P12:Q12"/>
    <mergeCell ref="R10:R11"/>
    <mergeCell ref="S10:S11"/>
    <mergeCell ref="T10:T11"/>
    <mergeCell ref="P10:Q11"/>
    <mergeCell ref="Z48:AA48"/>
    <mergeCell ref="S46:S47"/>
    <mergeCell ref="P13:Q13"/>
    <mergeCell ref="P29:Q29"/>
    <mergeCell ref="P23:Q23"/>
    <mergeCell ref="P24:Q24"/>
    <mergeCell ref="P22:Q22"/>
    <mergeCell ref="P19:Q19"/>
    <mergeCell ref="P25:Q25"/>
    <mergeCell ref="P26:Q26"/>
    <mergeCell ref="AB43:AM43"/>
    <mergeCell ref="AN43:AX43"/>
    <mergeCell ref="AA22:AB22"/>
    <mergeCell ref="AA23:AB23"/>
    <mergeCell ref="Z34:AB34"/>
    <mergeCell ref="AA28:AB28"/>
    <mergeCell ref="AS22:AT22"/>
    <mergeCell ref="AU22:AV22"/>
    <mergeCell ref="AS23:AT23"/>
    <mergeCell ref="AU23:AV23"/>
    <mergeCell ref="AS62:AT62"/>
    <mergeCell ref="Z55:AA55"/>
    <mergeCell ref="P31:Q31"/>
    <mergeCell ref="P36:Q36"/>
    <mergeCell ref="Z49:AA49"/>
    <mergeCell ref="Z50:AA50"/>
    <mergeCell ref="Z46:AA46"/>
    <mergeCell ref="AA31:AB31"/>
    <mergeCell ref="Z41:AX41"/>
    <mergeCell ref="AQ44:AQ45"/>
    <mergeCell ref="P35:Q35"/>
    <mergeCell ref="P28:Q28"/>
    <mergeCell ref="AP61:AX61"/>
    <mergeCell ref="AW62:AX62"/>
    <mergeCell ref="Z52:AA52"/>
    <mergeCell ref="Z56:AA56"/>
    <mergeCell ref="AN56:AO56"/>
    <mergeCell ref="AI56:AJ56"/>
    <mergeCell ref="AB56:AC56"/>
    <mergeCell ref="AD53:AE53"/>
    <mergeCell ref="L10:M10"/>
    <mergeCell ref="N10:O10"/>
    <mergeCell ref="P27:Q27"/>
    <mergeCell ref="P32:Q32"/>
    <mergeCell ref="P33:Q33"/>
    <mergeCell ref="P34:Q34"/>
    <mergeCell ref="P30:Q30"/>
    <mergeCell ref="P15:Q15"/>
    <mergeCell ref="P21:Q21"/>
    <mergeCell ref="P14:Q14"/>
    <mergeCell ref="AD47:AE47"/>
    <mergeCell ref="AD48:AE48"/>
    <mergeCell ref="AD49:AE49"/>
    <mergeCell ref="AD50:AE50"/>
    <mergeCell ref="AI53:AJ53"/>
    <mergeCell ref="AI46:AJ46"/>
    <mergeCell ref="AI47:AJ47"/>
    <mergeCell ref="AI48:AJ48"/>
    <mergeCell ref="AI49:AJ49"/>
    <mergeCell ref="AI51:AJ51"/>
    <mergeCell ref="AI52:AJ52"/>
    <mergeCell ref="Z54:AA54"/>
    <mergeCell ref="AB44:AC45"/>
    <mergeCell ref="AD44:AH44"/>
    <mergeCell ref="AI44:AM44"/>
    <mergeCell ref="AD51:AE51"/>
    <mergeCell ref="AB48:AC48"/>
    <mergeCell ref="AB49:AC49"/>
    <mergeCell ref="AD46:AE46"/>
    <mergeCell ref="AB50:AC50"/>
    <mergeCell ref="AW44:AX45"/>
    <mergeCell ref="Z3:AX3"/>
    <mergeCell ref="Z7:AB7"/>
    <mergeCell ref="Z8:AB8"/>
    <mergeCell ref="Z9:AB9"/>
    <mergeCell ref="Z10:AB10"/>
    <mergeCell ref="Z11:AB11"/>
    <mergeCell ref="AR44:AR45"/>
    <mergeCell ref="AD45:AE45"/>
    <mergeCell ref="AI45:AJ45"/>
    <mergeCell ref="AS44:AS45"/>
    <mergeCell ref="AT44:AT45"/>
    <mergeCell ref="AU44:AU45"/>
    <mergeCell ref="AC6:AE6"/>
    <mergeCell ref="AF6:AH6"/>
    <mergeCell ref="AU6:AV6"/>
    <mergeCell ref="AM6:AN6"/>
    <mergeCell ref="AV44:AV45"/>
    <mergeCell ref="AN44:AO45"/>
    <mergeCell ref="AP44:AP45"/>
    <mergeCell ref="AK6:AL6"/>
    <mergeCell ref="AI6:AJ6"/>
    <mergeCell ref="AW5:AX6"/>
    <mergeCell ref="Z12:AB12"/>
    <mergeCell ref="Z13:AB13"/>
    <mergeCell ref="AA14:AB14"/>
    <mergeCell ref="AS5:AV5"/>
    <mergeCell ref="AO5:AR5"/>
    <mergeCell ref="AK5:AN5"/>
    <mergeCell ref="AC5:AJ5"/>
    <mergeCell ref="AA15:AB15"/>
    <mergeCell ref="AA16:AB16"/>
    <mergeCell ref="AA17:AB17"/>
    <mergeCell ref="AA18:AB18"/>
    <mergeCell ref="AA19:AB19"/>
    <mergeCell ref="AA20:AB20"/>
    <mergeCell ref="AA21:AB21"/>
    <mergeCell ref="AA32:AB32"/>
    <mergeCell ref="Z33:AB33"/>
    <mergeCell ref="AA24:AB24"/>
    <mergeCell ref="AA25:AB25"/>
    <mergeCell ref="AA26:AB26"/>
    <mergeCell ref="AA27:AB27"/>
    <mergeCell ref="AA29:AB29"/>
    <mergeCell ref="AA30:AB30"/>
    <mergeCell ref="AS6:AT6"/>
    <mergeCell ref="AQ6:AR6"/>
    <mergeCell ref="AO6:AP6"/>
    <mergeCell ref="AM7:AN7"/>
    <mergeCell ref="AB46:AC46"/>
    <mergeCell ref="AK35:AL35"/>
    <mergeCell ref="AM35:AN35"/>
    <mergeCell ref="AO7:AP7"/>
    <mergeCell ref="AO8:AP8"/>
    <mergeCell ref="AM9:AN9"/>
    <mergeCell ref="AN46:AO46"/>
    <mergeCell ref="AK7:AL7"/>
    <mergeCell ref="AK8:AL8"/>
    <mergeCell ref="AN47:AO47"/>
    <mergeCell ref="AD56:AE56"/>
    <mergeCell ref="AI54:AJ54"/>
    <mergeCell ref="AI55:AJ55"/>
    <mergeCell ref="AN48:AO48"/>
    <mergeCell ref="AN49:AO49"/>
    <mergeCell ref="AI50:AJ50"/>
    <mergeCell ref="AB51:AC51"/>
    <mergeCell ref="AB53:AC53"/>
    <mergeCell ref="AB54:AC54"/>
    <mergeCell ref="AD54:AE54"/>
    <mergeCell ref="AD55:AE55"/>
    <mergeCell ref="AD52:AE52"/>
    <mergeCell ref="AB55:AC55"/>
    <mergeCell ref="AN50:AO50"/>
    <mergeCell ref="AN51:AO51"/>
    <mergeCell ref="AN52:AO52"/>
    <mergeCell ref="AN53:AO53"/>
    <mergeCell ref="AN54:AO54"/>
    <mergeCell ref="AN55:AO55"/>
    <mergeCell ref="AW47:AX47"/>
    <mergeCell ref="AW56:AX56"/>
    <mergeCell ref="AW48:AX48"/>
    <mergeCell ref="AW49:AX49"/>
    <mergeCell ref="AW50:AX50"/>
    <mergeCell ref="AW51:AX51"/>
    <mergeCell ref="AW52:AX52"/>
    <mergeCell ref="AW53:AX53"/>
    <mergeCell ref="AW54:AX54"/>
    <mergeCell ref="AC7:AE7"/>
    <mergeCell ref="AC8:AE8"/>
    <mergeCell ref="AC35:AE35"/>
    <mergeCell ref="AF7:AH7"/>
    <mergeCell ref="AF8:AH8"/>
    <mergeCell ref="AI7:AJ7"/>
    <mergeCell ref="AI8:AJ8"/>
    <mergeCell ref="AF35:AH35"/>
    <mergeCell ref="AI35:AJ35"/>
    <mergeCell ref="AC9:AE9"/>
    <mergeCell ref="AO35:AP35"/>
    <mergeCell ref="AQ35:AR35"/>
    <mergeCell ref="AO9:AP9"/>
    <mergeCell ref="AQ9:AR9"/>
    <mergeCell ref="AO10:AP10"/>
    <mergeCell ref="AQ10:AR10"/>
    <mergeCell ref="AQ11:AR11"/>
    <mergeCell ref="AO23:AP23"/>
    <mergeCell ref="AO24:AP24"/>
    <mergeCell ref="AQ22:AR22"/>
    <mergeCell ref="AU11:AV11"/>
    <mergeCell ref="AS12:AT12"/>
    <mergeCell ref="AU12:AV12"/>
    <mergeCell ref="AS13:AT13"/>
    <mergeCell ref="AM8:AN8"/>
    <mergeCell ref="AQ7:AR7"/>
    <mergeCell ref="AQ8:AR8"/>
    <mergeCell ref="AM10:AN10"/>
    <mergeCell ref="AW35:AX35"/>
    <mergeCell ref="AS9:AT9"/>
    <mergeCell ref="AU9:AV9"/>
    <mergeCell ref="AW9:AX9"/>
    <mergeCell ref="AS10:AT10"/>
    <mergeCell ref="AU10:AV10"/>
    <mergeCell ref="AW10:AX10"/>
    <mergeCell ref="AS11:AT11"/>
    <mergeCell ref="AS35:AT35"/>
    <mergeCell ref="AU35:AV35"/>
    <mergeCell ref="AC10:AE10"/>
    <mergeCell ref="AF10:AH10"/>
    <mergeCell ref="AI10:AJ10"/>
    <mergeCell ref="AK10:AL10"/>
    <mergeCell ref="AW7:AX7"/>
    <mergeCell ref="AW8:AX8"/>
    <mergeCell ref="AS7:AT7"/>
    <mergeCell ref="AS8:AT8"/>
    <mergeCell ref="AU7:AV7"/>
    <mergeCell ref="AU8:AV8"/>
    <mergeCell ref="AI11:AJ11"/>
    <mergeCell ref="AK11:AL11"/>
    <mergeCell ref="AM11:AN11"/>
    <mergeCell ref="AO11:AP11"/>
    <mergeCell ref="AF9:AH9"/>
    <mergeCell ref="AI9:AJ9"/>
    <mergeCell ref="AK9:AL9"/>
    <mergeCell ref="AW11:AX11"/>
    <mergeCell ref="AC12:AE12"/>
    <mergeCell ref="AF12:AH12"/>
    <mergeCell ref="AI12:AJ12"/>
    <mergeCell ref="AK12:AL12"/>
    <mergeCell ref="AM12:AN12"/>
    <mergeCell ref="AO12:AP12"/>
    <mergeCell ref="AQ12:AR12"/>
    <mergeCell ref="AC11:AE11"/>
    <mergeCell ref="AF11:AH11"/>
    <mergeCell ref="AW12:AX12"/>
    <mergeCell ref="AC13:AE13"/>
    <mergeCell ref="AF13:AH13"/>
    <mergeCell ref="AI13:AJ13"/>
    <mergeCell ref="AK13:AL13"/>
    <mergeCell ref="AM13:AN13"/>
    <mergeCell ref="AO13:AP13"/>
    <mergeCell ref="AQ13:AR13"/>
    <mergeCell ref="AU13:AV13"/>
    <mergeCell ref="AW13:AX13"/>
    <mergeCell ref="AC14:AE14"/>
    <mergeCell ref="AF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C15:AE15"/>
    <mergeCell ref="AF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C16:AE16"/>
    <mergeCell ref="AF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C17:AE17"/>
    <mergeCell ref="AF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C18:AE18"/>
    <mergeCell ref="AF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C19:AE19"/>
    <mergeCell ref="AF19:AH19"/>
    <mergeCell ref="AI19:AJ19"/>
    <mergeCell ref="AK19:AL19"/>
    <mergeCell ref="AM19:AN19"/>
    <mergeCell ref="AO19:AP19"/>
    <mergeCell ref="AS19:AT19"/>
    <mergeCell ref="AU19:AV19"/>
    <mergeCell ref="AC20:AE20"/>
    <mergeCell ref="AF20:AH20"/>
    <mergeCell ref="AI20:AJ20"/>
    <mergeCell ref="AK20:AL20"/>
    <mergeCell ref="AM20:AN20"/>
    <mergeCell ref="AO20:AP20"/>
    <mergeCell ref="AO21:AP21"/>
    <mergeCell ref="AQ21:AR21"/>
    <mergeCell ref="AW21:AX21"/>
    <mergeCell ref="AS21:AT21"/>
    <mergeCell ref="AU21:AV21"/>
    <mergeCell ref="AW19:AX19"/>
    <mergeCell ref="AQ20:AR20"/>
    <mergeCell ref="AS20:AT20"/>
    <mergeCell ref="AU20:AV20"/>
    <mergeCell ref="AQ19:AR19"/>
    <mergeCell ref="AI22:AJ22"/>
    <mergeCell ref="AK22:AL22"/>
    <mergeCell ref="AM22:AN22"/>
    <mergeCell ref="AO22:AP22"/>
    <mergeCell ref="AW20:AX20"/>
    <mergeCell ref="AC21:AE21"/>
    <mergeCell ref="AF21:AH21"/>
    <mergeCell ref="AI21:AJ21"/>
    <mergeCell ref="AK21:AL21"/>
    <mergeCell ref="AM21:AN21"/>
    <mergeCell ref="AS24:AT24"/>
    <mergeCell ref="AU24:AV24"/>
    <mergeCell ref="AW22:AX22"/>
    <mergeCell ref="AC23:AE23"/>
    <mergeCell ref="AF23:AH23"/>
    <mergeCell ref="AI23:AJ23"/>
    <mergeCell ref="AK23:AL23"/>
    <mergeCell ref="AM23:AN23"/>
    <mergeCell ref="AC22:AE22"/>
    <mergeCell ref="AF22:AH22"/>
    <mergeCell ref="AO25:AP25"/>
    <mergeCell ref="AQ23:AR23"/>
    <mergeCell ref="AS25:AT25"/>
    <mergeCell ref="AU25:AV25"/>
    <mergeCell ref="AW23:AX23"/>
    <mergeCell ref="AC24:AE24"/>
    <mergeCell ref="AF24:AH24"/>
    <mergeCell ref="AI24:AJ24"/>
    <mergeCell ref="AK24:AL24"/>
    <mergeCell ref="AM24:AN24"/>
    <mergeCell ref="AO26:AP26"/>
    <mergeCell ref="AQ24:AR24"/>
    <mergeCell ref="AS26:AT26"/>
    <mergeCell ref="AU26:AV26"/>
    <mergeCell ref="AW24:AX24"/>
    <mergeCell ref="AC25:AE25"/>
    <mergeCell ref="AF25:AH25"/>
    <mergeCell ref="AI25:AJ25"/>
    <mergeCell ref="AK25:AL25"/>
    <mergeCell ref="AM25:AN25"/>
    <mergeCell ref="AO27:AP27"/>
    <mergeCell ref="AQ25:AR25"/>
    <mergeCell ref="AS27:AT27"/>
    <mergeCell ref="AU27:AV27"/>
    <mergeCell ref="AW25:AX25"/>
    <mergeCell ref="AC26:AE26"/>
    <mergeCell ref="AF26:AH26"/>
    <mergeCell ref="AI26:AJ26"/>
    <mergeCell ref="AK26:AL26"/>
    <mergeCell ref="AM26:AN26"/>
    <mergeCell ref="AO28:AP28"/>
    <mergeCell ref="AQ26:AR26"/>
    <mergeCell ref="AS28:AT28"/>
    <mergeCell ref="AU28:AV28"/>
    <mergeCell ref="AW26:AX26"/>
    <mergeCell ref="AC27:AE27"/>
    <mergeCell ref="AF27:AH27"/>
    <mergeCell ref="AI27:AJ27"/>
    <mergeCell ref="AK27:AL27"/>
    <mergeCell ref="AM27:AN27"/>
    <mergeCell ref="AO29:AP29"/>
    <mergeCell ref="AQ27:AR27"/>
    <mergeCell ref="AS29:AT29"/>
    <mergeCell ref="AU29:AV29"/>
    <mergeCell ref="AW27:AX27"/>
    <mergeCell ref="AC28:AE28"/>
    <mergeCell ref="AF28:AH28"/>
    <mergeCell ref="AI28:AJ28"/>
    <mergeCell ref="AK28:AL28"/>
    <mergeCell ref="AM28:AN28"/>
    <mergeCell ref="AO30:AP30"/>
    <mergeCell ref="AQ28:AR28"/>
    <mergeCell ref="AS30:AT30"/>
    <mergeCell ref="AU30:AV30"/>
    <mergeCell ref="AW28:AX28"/>
    <mergeCell ref="AC29:AE29"/>
    <mergeCell ref="AF29:AH29"/>
    <mergeCell ref="AI29:AJ29"/>
    <mergeCell ref="AK29:AL29"/>
    <mergeCell ref="AM29:AN29"/>
    <mergeCell ref="AO31:AP31"/>
    <mergeCell ref="AQ29:AR29"/>
    <mergeCell ref="AS31:AT31"/>
    <mergeCell ref="AU31:AV31"/>
    <mergeCell ref="AW29:AX29"/>
    <mergeCell ref="AC30:AE30"/>
    <mergeCell ref="AF30:AH30"/>
    <mergeCell ref="AI30:AJ30"/>
    <mergeCell ref="AK30:AL30"/>
    <mergeCell ref="AM30:AN30"/>
    <mergeCell ref="AO32:AP32"/>
    <mergeCell ref="AQ30:AR30"/>
    <mergeCell ref="AS32:AT32"/>
    <mergeCell ref="AU32:AV32"/>
    <mergeCell ref="AW30:AX30"/>
    <mergeCell ref="AC31:AE31"/>
    <mergeCell ref="AF31:AH31"/>
    <mergeCell ref="AI31:AJ31"/>
    <mergeCell ref="AK31:AL31"/>
    <mergeCell ref="AM31:AN31"/>
    <mergeCell ref="AO33:AP33"/>
    <mergeCell ref="AQ31:AR31"/>
    <mergeCell ref="AS33:AT33"/>
    <mergeCell ref="AU33:AV33"/>
    <mergeCell ref="AW31:AX31"/>
    <mergeCell ref="AC32:AE32"/>
    <mergeCell ref="AF32:AH32"/>
    <mergeCell ref="AI32:AJ32"/>
    <mergeCell ref="AK32:AL32"/>
    <mergeCell ref="AM32:AN32"/>
    <mergeCell ref="AW33:AX33"/>
    <mergeCell ref="AC34:AE34"/>
    <mergeCell ref="AF34:AH34"/>
    <mergeCell ref="AI34:AJ34"/>
    <mergeCell ref="AK34:AL34"/>
    <mergeCell ref="AQ32:AR32"/>
    <mergeCell ref="AS34:AT34"/>
    <mergeCell ref="AU34:AV34"/>
    <mergeCell ref="AW32:AX32"/>
    <mergeCell ref="AC33:AE33"/>
    <mergeCell ref="Z61:AA63"/>
    <mergeCell ref="AQ33:AR33"/>
    <mergeCell ref="AM62:AM63"/>
    <mergeCell ref="Z65:AA65"/>
    <mergeCell ref="Z66:AA66"/>
    <mergeCell ref="Z67:AA67"/>
    <mergeCell ref="AF33:AH33"/>
    <mergeCell ref="AI33:AJ33"/>
    <mergeCell ref="AK33:AL33"/>
    <mergeCell ref="AM33:AN33"/>
    <mergeCell ref="AI62:AJ62"/>
    <mergeCell ref="AK62:AL62"/>
    <mergeCell ref="AB61:AO61"/>
    <mergeCell ref="AN62:AO62"/>
    <mergeCell ref="A74:B74"/>
    <mergeCell ref="AM34:AN34"/>
    <mergeCell ref="Z59:AX59"/>
    <mergeCell ref="AP62:AR62"/>
    <mergeCell ref="AW55:AX55"/>
    <mergeCell ref="AW46:AX46"/>
    <mergeCell ref="A75:B75"/>
    <mergeCell ref="Z79:Z81"/>
    <mergeCell ref="AB62:AD62"/>
    <mergeCell ref="AE62:AF62"/>
    <mergeCell ref="AG62:AH62"/>
    <mergeCell ref="Z75:Z77"/>
    <mergeCell ref="Z64:AA64"/>
    <mergeCell ref="Z69:AA69"/>
    <mergeCell ref="Z71:Z73"/>
    <mergeCell ref="Z68:AA68"/>
    <mergeCell ref="A9:B11"/>
    <mergeCell ref="A5:V5"/>
    <mergeCell ref="A7:V7"/>
    <mergeCell ref="A45:B47"/>
    <mergeCell ref="Z5:AB6"/>
    <mergeCell ref="Z43:AA45"/>
    <mergeCell ref="Z39:AX39"/>
    <mergeCell ref="AW34:AX34"/>
    <mergeCell ref="AO34:AP34"/>
    <mergeCell ref="AQ34:AR3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PageLayoutView="0" workbookViewId="0" topLeftCell="Q44">
      <selection activeCell="AL58" sqref="AL58"/>
    </sheetView>
  </sheetViews>
  <sheetFormatPr defaultColWidth="9.00390625" defaultRowHeight="18.75" customHeight="1"/>
  <cols>
    <col min="1" max="1" width="6.125" style="30" customWidth="1"/>
    <col min="2" max="2" width="9.00390625" style="30" customWidth="1"/>
    <col min="3" max="7" width="10.50390625" style="30" bestFit="1" customWidth="1"/>
    <col min="8" max="8" width="9.875" style="30" bestFit="1" customWidth="1"/>
    <col min="9" max="10" width="9.25390625" style="30" bestFit="1" customWidth="1"/>
    <col min="11" max="11" width="10.25390625" style="30" bestFit="1" customWidth="1"/>
    <col min="12" max="13" width="9.25390625" style="30" bestFit="1" customWidth="1"/>
    <col min="14" max="15" width="4.375" style="30" customWidth="1"/>
    <col min="16" max="16" width="12.50390625" style="30" customWidth="1"/>
    <col min="17" max="17" width="14.625" style="30" customWidth="1"/>
    <col min="18" max="18" width="9.00390625" style="30" customWidth="1"/>
    <col min="19" max="20" width="4.375" style="30" customWidth="1"/>
    <col min="21" max="24" width="4.875" style="30" customWidth="1"/>
    <col min="25" max="28" width="4.75390625" style="30" customWidth="1"/>
    <col min="29" max="29" width="9.00390625" style="30" customWidth="1"/>
    <col min="30" max="30" width="4.375" style="30" customWidth="1"/>
    <col min="31" max="31" width="3.375" style="30" customWidth="1"/>
    <col min="32" max="32" width="5.75390625" style="30" customWidth="1"/>
    <col min="33" max="33" width="5.125" style="30" customWidth="1"/>
    <col min="34" max="34" width="5.25390625" style="30" customWidth="1"/>
    <col min="35" max="35" width="7.00390625" style="30" customWidth="1"/>
    <col min="36" max="36" width="7.25390625" style="30" customWidth="1"/>
    <col min="37" max="16384" width="9.00390625" style="30" customWidth="1"/>
  </cols>
  <sheetData>
    <row r="1" spans="1:38" ht="18.75" customHeight="1">
      <c r="A1" s="51" t="s">
        <v>366</v>
      </c>
      <c r="AL1" s="52" t="s">
        <v>367</v>
      </c>
    </row>
    <row r="2" spans="17:38" ht="18.75" customHeight="1"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8.75" customHeight="1">
      <c r="A3" s="167" t="s">
        <v>368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Q3" s="168" t="s">
        <v>389</v>
      </c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6:38" ht="18.75" customHeight="1" thickBot="1">
      <c r="P4" s="12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ht="18.75" customHeight="1">
      <c r="A5" s="168" t="s">
        <v>369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Q5" s="250" t="s">
        <v>107</v>
      </c>
      <c r="R5" s="163" t="s">
        <v>247</v>
      </c>
      <c r="S5" s="163"/>
      <c r="T5" s="163"/>
      <c r="U5" s="163"/>
      <c r="V5" s="163"/>
      <c r="W5" s="163" t="s">
        <v>390</v>
      </c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 t="s">
        <v>106</v>
      </c>
      <c r="AI5" s="163"/>
      <c r="AJ5" s="163"/>
      <c r="AK5" s="163"/>
      <c r="AL5" s="164"/>
    </row>
    <row r="6" spans="1:38" ht="18.75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Q6" s="251"/>
      <c r="R6" s="161"/>
      <c r="S6" s="161"/>
      <c r="T6" s="161"/>
      <c r="U6" s="161"/>
      <c r="V6" s="161"/>
      <c r="W6" s="161" t="s">
        <v>300</v>
      </c>
      <c r="X6" s="161"/>
      <c r="Y6" s="161"/>
      <c r="Z6" s="161"/>
      <c r="AA6" s="161" t="s">
        <v>301</v>
      </c>
      <c r="AB6" s="161"/>
      <c r="AC6" s="161"/>
      <c r="AD6" s="161" t="s">
        <v>302</v>
      </c>
      <c r="AE6" s="161"/>
      <c r="AF6" s="161"/>
      <c r="AG6" s="161"/>
      <c r="AH6" s="161" t="s">
        <v>300</v>
      </c>
      <c r="AI6" s="161"/>
      <c r="AJ6" s="161"/>
      <c r="AK6" s="161" t="s">
        <v>301</v>
      </c>
      <c r="AL6" s="162"/>
    </row>
    <row r="7" spans="1:38" ht="18.75" customHeight="1">
      <c r="A7" s="207" t="s">
        <v>365</v>
      </c>
      <c r="B7" s="208"/>
      <c r="C7" s="163" t="s">
        <v>247</v>
      </c>
      <c r="D7" s="163"/>
      <c r="E7" s="163"/>
      <c r="F7" s="163" t="s">
        <v>370</v>
      </c>
      <c r="G7" s="163"/>
      <c r="H7" s="163"/>
      <c r="I7" s="163" t="s">
        <v>371</v>
      </c>
      <c r="J7" s="163"/>
      <c r="K7" s="163"/>
      <c r="L7" s="164" t="s">
        <v>372</v>
      </c>
      <c r="M7" s="198"/>
      <c r="N7" s="198"/>
      <c r="O7" s="198"/>
      <c r="Q7" s="251"/>
      <c r="R7" s="4" t="s">
        <v>7</v>
      </c>
      <c r="S7" s="161" t="s">
        <v>8</v>
      </c>
      <c r="T7" s="161"/>
      <c r="U7" s="161" t="s">
        <v>9</v>
      </c>
      <c r="V7" s="161"/>
      <c r="W7" s="161" t="s">
        <v>8</v>
      </c>
      <c r="X7" s="161"/>
      <c r="Y7" s="161" t="s">
        <v>9</v>
      </c>
      <c r="Z7" s="161"/>
      <c r="AA7" s="161" t="s">
        <v>8</v>
      </c>
      <c r="AB7" s="161"/>
      <c r="AC7" s="4" t="s">
        <v>9</v>
      </c>
      <c r="AD7" s="161" t="s">
        <v>8</v>
      </c>
      <c r="AE7" s="161"/>
      <c r="AF7" s="161" t="s">
        <v>9</v>
      </c>
      <c r="AG7" s="161"/>
      <c r="AH7" s="161" t="s">
        <v>8</v>
      </c>
      <c r="AI7" s="161"/>
      <c r="AJ7" s="4" t="s">
        <v>9</v>
      </c>
      <c r="AK7" s="4" t="s">
        <v>8</v>
      </c>
      <c r="AL7" s="5" t="s">
        <v>9</v>
      </c>
    </row>
    <row r="8" spans="1:35" ht="18.75" customHeight="1">
      <c r="A8" s="209"/>
      <c r="B8" s="210"/>
      <c r="C8" s="4" t="s">
        <v>7</v>
      </c>
      <c r="D8" s="4" t="s">
        <v>8</v>
      </c>
      <c r="E8" s="4" t="s">
        <v>9</v>
      </c>
      <c r="F8" s="4" t="s">
        <v>7</v>
      </c>
      <c r="G8" s="4" t="s">
        <v>8</v>
      </c>
      <c r="H8" s="4" t="s">
        <v>9</v>
      </c>
      <c r="I8" s="4" t="s">
        <v>7</v>
      </c>
      <c r="J8" s="4" t="s">
        <v>8</v>
      </c>
      <c r="K8" s="4" t="s">
        <v>9</v>
      </c>
      <c r="L8" s="4" t="s">
        <v>7</v>
      </c>
      <c r="M8" s="4" t="s">
        <v>8</v>
      </c>
      <c r="N8" s="162" t="s">
        <v>9</v>
      </c>
      <c r="O8" s="197"/>
      <c r="R8" s="63"/>
      <c r="S8" s="152"/>
      <c r="T8" s="152"/>
      <c r="U8" s="152"/>
      <c r="V8" s="152"/>
      <c r="W8" s="152"/>
      <c r="X8" s="152"/>
      <c r="Y8" s="152"/>
      <c r="Z8" s="152"/>
      <c r="AA8" s="152"/>
      <c r="AB8" s="152"/>
      <c r="AD8" s="152"/>
      <c r="AE8" s="152"/>
      <c r="AF8" s="152"/>
      <c r="AG8" s="152"/>
      <c r="AH8" s="152"/>
      <c r="AI8" s="152"/>
    </row>
    <row r="9" spans="1:38" ht="18.75" customHeight="1">
      <c r="A9" s="168"/>
      <c r="B9" s="216"/>
      <c r="N9" s="152"/>
      <c r="O9" s="152"/>
      <c r="Q9" s="17" t="s">
        <v>221</v>
      </c>
      <c r="R9" s="25">
        <f>SUM(S9:V9)</f>
        <v>43712</v>
      </c>
      <c r="S9" s="187">
        <f>SUM(W9,AA9,AD9,AH9,AK9)</f>
        <v>21224</v>
      </c>
      <c r="T9" s="187"/>
      <c r="U9" s="187">
        <f>SUM(Y9,AC9,AF9,AJ9,AL9)</f>
        <v>22488</v>
      </c>
      <c r="V9" s="187"/>
      <c r="W9" s="187">
        <v>17290</v>
      </c>
      <c r="X9" s="187"/>
      <c r="Y9" s="187">
        <v>15228</v>
      </c>
      <c r="Z9" s="187"/>
      <c r="AA9" s="187">
        <v>2619</v>
      </c>
      <c r="AB9" s="187"/>
      <c r="AC9" s="44">
        <v>5245</v>
      </c>
      <c r="AD9" s="187">
        <v>291</v>
      </c>
      <c r="AE9" s="187"/>
      <c r="AF9" s="187">
        <v>117</v>
      </c>
      <c r="AG9" s="187"/>
      <c r="AH9" s="187">
        <v>1024</v>
      </c>
      <c r="AI9" s="187"/>
      <c r="AJ9" s="44">
        <v>1898</v>
      </c>
      <c r="AK9" s="39" t="s">
        <v>234</v>
      </c>
      <c r="AL9" s="39" t="s">
        <v>234</v>
      </c>
    </row>
    <row r="10" spans="1:38" ht="18.75" customHeight="1">
      <c r="A10" s="170" t="s">
        <v>221</v>
      </c>
      <c r="B10" s="202"/>
      <c r="C10" s="44">
        <f>SUM(D10:E10)</f>
        <v>43712</v>
      </c>
      <c r="D10" s="44">
        <f aca="true" t="shared" si="0" ref="D10:E13">SUM(G10,J10,M10)</f>
        <v>21224</v>
      </c>
      <c r="E10" s="44">
        <f t="shared" si="0"/>
        <v>22488</v>
      </c>
      <c r="F10" s="44">
        <f>SUM(G10:H10)</f>
        <v>35440</v>
      </c>
      <c r="G10" s="44">
        <v>18314</v>
      </c>
      <c r="H10" s="44">
        <v>17126</v>
      </c>
      <c r="I10" s="44">
        <f>SUM(J10:K10)</f>
        <v>7864</v>
      </c>
      <c r="J10" s="44">
        <v>2619</v>
      </c>
      <c r="K10" s="44">
        <v>5245</v>
      </c>
      <c r="L10" s="44">
        <f>SUM(M10:N10)</f>
        <v>408</v>
      </c>
      <c r="M10" s="44">
        <v>291</v>
      </c>
      <c r="N10" s="187">
        <v>117</v>
      </c>
      <c r="O10" s="187"/>
      <c r="Q10" s="34" t="s">
        <v>220</v>
      </c>
      <c r="R10" s="25">
        <f>SUM(S10:V10)</f>
        <v>44033</v>
      </c>
      <c r="S10" s="187">
        <f>SUM(W10,AA10,AD10,AH10,AK10)</f>
        <v>21669</v>
      </c>
      <c r="T10" s="187"/>
      <c r="U10" s="187">
        <f>SUM(Y10,AC10,AF10,AJ10,AL10)</f>
        <v>22364</v>
      </c>
      <c r="V10" s="187"/>
      <c r="W10" s="187">
        <v>17655</v>
      </c>
      <c r="X10" s="187"/>
      <c r="Y10" s="187">
        <v>15352</v>
      </c>
      <c r="Z10" s="187"/>
      <c r="AA10" s="187">
        <v>2834</v>
      </c>
      <c r="AB10" s="187"/>
      <c r="AC10" s="44">
        <v>5356</v>
      </c>
      <c r="AD10" s="187">
        <v>291</v>
      </c>
      <c r="AE10" s="187"/>
      <c r="AF10" s="187">
        <v>117</v>
      </c>
      <c r="AG10" s="187"/>
      <c r="AH10" s="187">
        <v>889</v>
      </c>
      <c r="AI10" s="187"/>
      <c r="AJ10" s="44">
        <v>1539</v>
      </c>
      <c r="AK10" s="39" t="s">
        <v>234</v>
      </c>
      <c r="AL10" s="39" t="s">
        <v>234</v>
      </c>
    </row>
    <row r="11" spans="1:38" ht="18.75" customHeight="1">
      <c r="A11" s="203" t="s">
        <v>220</v>
      </c>
      <c r="B11" s="204"/>
      <c r="C11" s="44">
        <f>SUM(D11:E11)</f>
        <v>44033</v>
      </c>
      <c r="D11" s="44">
        <f t="shared" si="0"/>
        <v>21669</v>
      </c>
      <c r="E11" s="44">
        <f t="shared" si="0"/>
        <v>22364</v>
      </c>
      <c r="F11" s="44">
        <f>SUM(G11:H11)</f>
        <v>35435</v>
      </c>
      <c r="G11" s="44">
        <v>18544</v>
      </c>
      <c r="H11" s="44">
        <v>16891</v>
      </c>
      <c r="I11" s="44">
        <f>SUM(J11:K11)</f>
        <v>8190</v>
      </c>
      <c r="J11" s="44">
        <v>2834</v>
      </c>
      <c r="K11" s="44">
        <v>5356</v>
      </c>
      <c r="L11" s="44">
        <f>SUM(M11:N11)</f>
        <v>408</v>
      </c>
      <c r="M11" s="44">
        <v>291</v>
      </c>
      <c r="N11" s="187">
        <v>117</v>
      </c>
      <c r="O11" s="187"/>
      <c r="Q11" s="34" t="s">
        <v>211</v>
      </c>
      <c r="R11" s="25">
        <f>SUM(S11:V11)</f>
        <v>44110</v>
      </c>
      <c r="S11" s="187">
        <f>SUM(W11,AA11,AD11,AH11,AK11)</f>
        <v>21958</v>
      </c>
      <c r="T11" s="187"/>
      <c r="U11" s="187">
        <f>SUM(Y11,AC11,AF11,AJ11,AL11)</f>
        <v>22152</v>
      </c>
      <c r="V11" s="187"/>
      <c r="W11" s="187">
        <v>17996</v>
      </c>
      <c r="X11" s="187"/>
      <c r="Y11" s="187">
        <v>15391</v>
      </c>
      <c r="Z11" s="187"/>
      <c r="AA11" s="187">
        <v>2855</v>
      </c>
      <c r="AB11" s="187"/>
      <c r="AC11" s="44">
        <v>5401</v>
      </c>
      <c r="AD11" s="187">
        <v>294</v>
      </c>
      <c r="AE11" s="187"/>
      <c r="AF11" s="187">
        <v>113</v>
      </c>
      <c r="AG11" s="187"/>
      <c r="AH11" s="187">
        <v>813</v>
      </c>
      <c r="AI11" s="187"/>
      <c r="AJ11" s="44">
        <v>1247</v>
      </c>
      <c r="AK11" s="39" t="s">
        <v>234</v>
      </c>
      <c r="AL11" s="39" t="s">
        <v>234</v>
      </c>
    </row>
    <row r="12" spans="1:38" ht="18.75" customHeight="1">
      <c r="A12" s="203" t="s">
        <v>211</v>
      </c>
      <c r="B12" s="204"/>
      <c r="C12" s="44">
        <f>SUM(D12:E12)</f>
        <v>44110</v>
      </c>
      <c r="D12" s="44">
        <f t="shared" si="0"/>
        <v>21958</v>
      </c>
      <c r="E12" s="44">
        <f t="shared" si="0"/>
        <v>22152</v>
      </c>
      <c r="F12" s="44">
        <f>SUM(G12:H12)</f>
        <v>35447</v>
      </c>
      <c r="G12" s="44">
        <v>18809</v>
      </c>
      <c r="H12" s="44">
        <v>16638</v>
      </c>
      <c r="I12" s="44">
        <f>SUM(J12:K12)</f>
        <v>8256</v>
      </c>
      <c r="J12" s="44">
        <v>2855</v>
      </c>
      <c r="K12" s="44">
        <v>5401</v>
      </c>
      <c r="L12" s="44">
        <f>SUM(M12:N12)</f>
        <v>407</v>
      </c>
      <c r="M12" s="44">
        <v>294</v>
      </c>
      <c r="N12" s="187">
        <v>113</v>
      </c>
      <c r="O12" s="187"/>
      <c r="Q12" s="34" t="s">
        <v>208</v>
      </c>
      <c r="R12" s="25">
        <f>SUM(S12:V12)</f>
        <v>43163</v>
      </c>
      <c r="S12" s="187">
        <f>SUM(W12,AA12,AD12,AH12,AK12)</f>
        <v>21556</v>
      </c>
      <c r="T12" s="187"/>
      <c r="U12" s="187">
        <f>SUM(Y12,AC12,AF12,AJ12,AL12)</f>
        <v>21607</v>
      </c>
      <c r="V12" s="187"/>
      <c r="W12" s="187">
        <v>17833</v>
      </c>
      <c r="X12" s="187"/>
      <c r="Y12" s="187">
        <v>15349</v>
      </c>
      <c r="Z12" s="187"/>
      <c r="AA12" s="187">
        <v>2718</v>
      </c>
      <c r="AB12" s="187"/>
      <c r="AC12" s="44">
        <v>5141</v>
      </c>
      <c r="AD12" s="187">
        <v>295</v>
      </c>
      <c r="AE12" s="187"/>
      <c r="AF12" s="187">
        <v>112</v>
      </c>
      <c r="AG12" s="187"/>
      <c r="AH12" s="187">
        <v>710</v>
      </c>
      <c r="AI12" s="187"/>
      <c r="AJ12" s="44">
        <v>1005</v>
      </c>
      <c r="AK12" s="39" t="s">
        <v>234</v>
      </c>
      <c r="AL12" s="39" t="s">
        <v>234</v>
      </c>
    </row>
    <row r="13" spans="1:38" s="50" customFormat="1" ht="18.75" customHeight="1">
      <c r="A13" s="203" t="s">
        <v>208</v>
      </c>
      <c r="B13" s="204"/>
      <c r="C13" s="25">
        <f>SUM(D13:E13)</f>
        <v>43163</v>
      </c>
      <c r="D13" s="44">
        <f t="shared" si="0"/>
        <v>21556</v>
      </c>
      <c r="E13" s="44">
        <f t="shared" si="0"/>
        <v>21607</v>
      </c>
      <c r="F13" s="44">
        <f>SUM(G13:H13)</f>
        <v>34897</v>
      </c>
      <c r="G13" s="44">
        <v>18543</v>
      </c>
      <c r="H13" s="44">
        <v>16354</v>
      </c>
      <c r="I13" s="44">
        <f>SUM(J13:K13)</f>
        <v>7859</v>
      </c>
      <c r="J13" s="44">
        <v>2718</v>
      </c>
      <c r="K13" s="44">
        <v>5141</v>
      </c>
      <c r="L13" s="44">
        <f>SUM(M13:N13)</f>
        <v>407</v>
      </c>
      <c r="M13" s="44">
        <v>295</v>
      </c>
      <c r="N13" s="187">
        <v>112</v>
      </c>
      <c r="O13" s="187"/>
      <c r="Q13" s="65" t="s">
        <v>373</v>
      </c>
      <c r="R13" s="73">
        <f>SUM(S13:V13)</f>
        <v>43290</v>
      </c>
      <c r="S13" s="195">
        <f>SUM(W13,AA13,AD13,AH13,AK13)</f>
        <v>21594</v>
      </c>
      <c r="T13" s="195"/>
      <c r="U13" s="195">
        <f>SUM(Y13,AC13,AF13,AJ13,AL13)</f>
        <v>21696</v>
      </c>
      <c r="V13" s="195"/>
      <c r="W13" s="195">
        <f>SUM(W15:X22,W24:X31)</f>
        <v>17856</v>
      </c>
      <c r="X13" s="195"/>
      <c r="Y13" s="195">
        <f>SUM(Y15:Z22,Y24:Z31)</f>
        <v>15773</v>
      </c>
      <c r="Z13" s="195"/>
      <c r="AA13" s="195">
        <f>SUM(AA15:AB22,AA24:AB31)</f>
        <v>2800</v>
      </c>
      <c r="AB13" s="195"/>
      <c r="AC13" s="58">
        <f>SUM(AC15:AC22,AC24:AC31)</f>
        <v>5041</v>
      </c>
      <c r="AD13" s="195">
        <f>SUM(AD15:AE22,AD24:AE31)</f>
        <v>297</v>
      </c>
      <c r="AE13" s="195"/>
      <c r="AF13" s="195">
        <f>SUM(AF15:AG22,AF24:AG31)</f>
        <v>114</v>
      </c>
      <c r="AG13" s="195"/>
      <c r="AH13" s="195">
        <f>SUM(AH15:AI22,AH24:AI31)</f>
        <v>641</v>
      </c>
      <c r="AI13" s="195"/>
      <c r="AJ13" s="58">
        <f>SUM(AJ15:AJ22,AJ24:AJ31)</f>
        <v>768</v>
      </c>
      <c r="AK13" s="58" t="s">
        <v>234</v>
      </c>
      <c r="AL13" s="58" t="s">
        <v>234</v>
      </c>
    </row>
    <row r="14" spans="1:36" ht="18.75" customHeight="1">
      <c r="A14" s="205" t="s">
        <v>373</v>
      </c>
      <c r="B14" s="206"/>
      <c r="C14" s="73">
        <f>SUM(D14:E14)</f>
        <v>43290</v>
      </c>
      <c r="D14" s="58">
        <f>SUM(D16:D20)</f>
        <v>21594</v>
      </c>
      <c r="E14" s="58">
        <f>SUM(E16:E20)</f>
        <v>21696</v>
      </c>
      <c r="F14" s="58">
        <f>SUM(G14:H14)</f>
        <v>35038</v>
      </c>
      <c r="G14" s="58">
        <f>SUM(G16:G20)</f>
        <v>18497</v>
      </c>
      <c r="H14" s="58">
        <f>SUM(H16:H20)</f>
        <v>16541</v>
      </c>
      <c r="I14" s="58">
        <f>SUM(J14:K14)</f>
        <v>7841</v>
      </c>
      <c r="J14" s="58">
        <f>SUM(J16:J20)</f>
        <v>2800</v>
      </c>
      <c r="K14" s="58">
        <f>SUM(K16:K20)</f>
        <v>5041</v>
      </c>
      <c r="L14" s="58">
        <f>SUM(M14:N14)</f>
        <v>411</v>
      </c>
      <c r="M14" s="58">
        <f>SUM(M16:M20)</f>
        <v>297</v>
      </c>
      <c r="N14" s="195">
        <f>SUM(N16:O20)</f>
        <v>114</v>
      </c>
      <c r="O14" s="195"/>
      <c r="Q14" s="12"/>
      <c r="R14" s="25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44"/>
      <c r="AD14" s="187"/>
      <c r="AE14" s="187"/>
      <c r="AF14" s="187"/>
      <c r="AG14" s="187"/>
      <c r="AH14" s="187"/>
      <c r="AI14" s="187"/>
      <c r="AJ14" s="44"/>
    </row>
    <row r="15" spans="1:38" ht="18.75" customHeight="1">
      <c r="A15" s="10"/>
      <c r="B15" s="10"/>
      <c r="C15" s="2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87"/>
      <c r="O15" s="187"/>
      <c r="Q15" s="17" t="s">
        <v>61</v>
      </c>
      <c r="R15" s="25">
        <f aca="true" t="shared" si="1" ref="R15:R22">SUM(S15:V15)</f>
        <v>19123</v>
      </c>
      <c r="S15" s="187">
        <f aca="true" t="shared" si="2" ref="S15:S22">SUM(W15,AA15,AD15,AH15,AK15)</f>
        <v>9467</v>
      </c>
      <c r="T15" s="187"/>
      <c r="U15" s="187">
        <f aca="true" t="shared" si="3" ref="U15:U22">SUM(Y15,AC15,AF15,AJ15,AL15)</f>
        <v>9656</v>
      </c>
      <c r="V15" s="187"/>
      <c r="W15" s="187">
        <v>6402</v>
      </c>
      <c r="X15" s="187"/>
      <c r="Y15" s="187">
        <v>4793</v>
      </c>
      <c r="Z15" s="187"/>
      <c r="AA15" s="187">
        <v>2395</v>
      </c>
      <c r="AB15" s="187"/>
      <c r="AC15" s="44">
        <v>4436</v>
      </c>
      <c r="AD15" s="187">
        <v>297</v>
      </c>
      <c r="AE15" s="187"/>
      <c r="AF15" s="187">
        <v>114</v>
      </c>
      <c r="AG15" s="187"/>
      <c r="AH15" s="187">
        <v>373</v>
      </c>
      <c r="AI15" s="187"/>
      <c r="AJ15" s="44">
        <v>313</v>
      </c>
      <c r="AK15" s="39" t="s">
        <v>234</v>
      </c>
      <c r="AL15" s="39" t="s">
        <v>234</v>
      </c>
    </row>
    <row r="16" spans="1:38" ht="18.75" customHeight="1">
      <c r="A16" s="228" t="s">
        <v>235</v>
      </c>
      <c r="B16" s="12" t="s">
        <v>374</v>
      </c>
      <c r="C16" s="25">
        <f>SUM(D16:E16)</f>
        <v>14669</v>
      </c>
      <c r="D16" s="44">
        <f aca="true" t="shared" si="4" ref="D16:E18">SUM(D23,D29)</f>
        <v>7293</v>
      </c>
      <c r="E16" s="44">
        <f t="shared" si="4"/>
        <v>7376</v>
      </c>
      <c r="F16" s="44">
        <f>SUM(G16:H16)</f>
        <v>11744</v>
      </c>
      <c r="G16" s="44">
        <f aca="true" t="shared" si="5" ref="G16:H18">SUM(G23,G29)</f>
        <v>6131</v>
      </c>
      <c r="H16" s="44">
        <f t="shared" si="5"/>
        <v>5613</v>
      </c>
      <c r="I16" s="44">
        <f>SUM(J16:K16)</f>
        <v>2787</v>
      </c>
      <c r="J16" s="44">
        <f aca="true" t="shared" si="6" ref="J16:K18">SUM(J23,J29)</f>
        <v>1068</v>
      </c>
      <c r="K16" s="44">
        <f t="shared" si="6"/>
        <v>1719</v>
      </c>
      <c r="L16" s="44">
        <f>SUM(M16:N16)</f>
        <v>138</v>
      </c>
      <c r="M16" s="44">
        <f aca="true" t="shared" si="7" ref="M16:N18">SUM(M23,M29)</f>
        <v>94</v>
      </c>
      <c r="N16" s="187">
        <f t="shared" si="7"/>
        <v>44</v>
      </c>
      <c r="O16" s="187"/>
      <c r="Q16" s="17" t="s">
        <v>62</v>
      </c>
      <c r="R16" s="25">
        <f t="shared" si="1"/>
        <v>2625</v>
      </c>
      <c r="S16" s="187">
        <f t="shared" si="2"/>
        <v>1454</v>
      </c>
      <c r="T16" s="187"/>
      <c r="U16" s="187">
        <f t="shared" si="3"/>
        <v>1171</v>
      </c>
      <c r="V16" s="187"/>
      <c r="W16" s="187">
        <v>1402</v>
      </c>
      <c r="X16" s="187"/>
      <c r="Y16" s="187">
        <v>902</v>
      </c>
      <c r="Z16" s="187"/>
      <c r="AA16" s="187" t="s">
        <v>234</v>
      </c>
      <c r="AB16" s="187"/>
      <c r="AC16" s="44">
        <v>244</v>
      </c>
      <c r="AD16" s="187" t="s">
        <v>234</v>
      </c>
      <c r="AE16" s="187"/>
      <c r="AF16" s="187" t="s">
        <v>234</v>
      </c>
      <c r="AG16" s="187"/>
      <c r="AH16" s="187">
        <v>52</v>
      </c>
      <c r="AI16" s="187"/>
      <c r="AJ16" s="44">
        <v>25</v>
      </c>
      <c r="AK16" s="39" t="s">
        <v>234</v>
      </c>
      <c r="AL16" s="39" t="s">
        <v>234</v>
      </c>
    </row>
    <row r="17" spans="1:38" ht="18.75" customHeight="1">
      <c r="A17" s="228"/>
      <c r="B17" s="10" t="s">
        <v>283</v>
      </c>
      <c r="C17" s="25">
        <f>SUM(D17:E17)</f>
        <v>14190</v>
      </c>
      <c r="D17" s="44">
        <f t="shared" si="4"/>
        <v>7065</v>
      </c>
      <c r="E17" s="44">
        <f t="shared" si="4"/>
        <v>7125</v>
      </c>
      <c r="F17" s="44">
        <f>SUM(G17:H17)</f>
        <v>11585</v>
      </c>
      <c r="G17" s="44">
        <f t="shared" si="5"/>
        <v>6110</v>
      </c>
      <c r="H17" s="44">
        <f t="shared" si="5"/>
        <v>5475</v>
      </c>
      <c r="I17" s="44">
        <f>SUM(J17:K17)</f>
        <v>2470</v>
      </c>
      <c r="J17" s="44">
        <f t="shared" si="6"/>
        <v>856</v>
      </c>
      <c r="K17" s="44">
        <f t="shared" si="6"/>
        <v>1614</v>
      </c>
      <c r="L17" s="44">
        <f>SUM(M17:N17)</f>
        <v>135</v>
      </c>
      <c r="M17" s="44">
        <f t="shared" si="7"/>
        <v>99</v>
      </c>
      <c r="N17" s="187">
        <f t="shared" si="7"/>
        <v>36</v>
      </c>
      <c r="O17" s="187"/>
      <c r="Q17" s="17" t="s">
        <v>63</v>
      </c>
      <c r="R17" s="25">
        <f t="shared" si="1"/>
        <v>4449</v>
      </c>
      <c r="S17" s="187">
        <f t="shared" si="2"/>
        <v>2378</v>
      </c>
      <c r="T17" s="187"/>
      <c r="U17" s="187">
        <f t="shared" si="3"/>
        <v>2071</v>
      </c>
      <c r="V17" s="187"/>
      <c r="W17" s="187">
        <v>1886</v>
      </c>
      <c r="X17" s="187"/>
      <c r="Y17" s="187">
        <v>1586</v>
      </c>
      <c r="Z17" s="187"/>
      <c r="AA17" s="187">
        <v>405</v>
      </c>
      <c r="AB17" s="187"/>
      <c r="AC17" s="44">
        <v>361</v>
      </c>
      <c r="AD17" s="187" t="s">
        <v>234</v>
      </c>
      <c r="AE17" s="187"/>
      <c r="AF17" s="187" t="s">
        <v>234</v>
      </c>
      <c r="AG17" s="187"/>
      <c r="AH17" s="187">
        <v>87</v>
      </c>
      <c r="AI17" s="187"/>
      <c r="AJ17" s="44">
        <v>124</v>
      </c>
      <c r="AK17" s="39" t="s">
        <v>234</v>
      </c>
      <c r="AL17" s="39" t="s">
        <v>234</v>
      </c>
    </row>
    <row r="18" spans="1:38" ht="18.75" customHeight="1">
      <c r="A18" s="228"/>
      <c r="B18" s="10" t="s">
        <v>284</v>
      </c>
      <c r="C18" s="25">
        <f>SUM(D18:E18)</f>
        <v>14052</v>
      </c>
      <c r="D18" s="44">
        <f t="shared" si="4"/>
        <v>7051</v>
      </c>
      <c r="E18" s="44">
        <f t="shared" si="4"/>
        <v>7001</v>
      </c>
      <c r="F18" s="44">
        <f>SUM(G18:H18)</f>
        <v>11330</v>
      </c>
      <c r="G18" s="44">
        <f t="shared" si="5"/>
        <v>6071</v>
      </c>
      <c r="H18" s="44">
        <f t="shared" si="5"/>
        <v>5259</v>
      </c>
      <c r="I18" s="44">
        <f>SUM(J18:K18)</f>
        <v>2584</v>
      </c>
      <c r="J18" s="44">
        <f t="shared" si="6"/>
        <v>876</v>
      </c>
      <c r="K18" s="44">
        <f t="shared" si="6"/>
        <v>1708</v>
      </c>
      <c r="L18" s="44">
        <f>SUM(M18:N18)</f>
        <v>138</v>
      </c>
      <c r="M18" s="44">
        <f t="shared" si="7"/>
        <v>104</v>
      </c>
      <c r="N18" s="187">
        <f t="shared" si="7"/>
        <v>34</v>
      </c>
      <c r="O18" s="187"/>
      <c r="Q18" s="17" t="s">
        <v>64</v>
      </c>
      <c r="R18" s="25">
        <f t="shared" si="1"/>
        <v>1520</v>
      </c>
      <c r="S18" s="187">
        <f t="shared" si="2"/>
        <v>840</v>
      </c>
      <c r="T18" s="187"/>
      <c r="U18" s="187">
        <f t="shared" si="3"/>
        <v>680</v>
      </c>
      <c r="V18" s="187"/>
      <c r="W18" s="187">
        <v>813</v>
      </c>
      <c r="X18" s="187"/>
      <c r="Y18" s="187">
        <v>668</v>
      </c>
      <c r="Z18" s="187"/>
      <c r="AA18" s="187" t="s">
        <v>234</v>
      </c>
      <c r="AB18" s="187"/>
      <c r="AC18" s="44" t="s">
        <v>234</v>
      </c>
      <c r="AD18" s="187" t="s">
        <v>234</v>
      </c>
      <c r="AE18" s="187"/>
      <c r="AF18" s="187" t="s">
        <v>234</v>
      </c>
      <c r="AG18" s="187"/>
      <c r="AH18" s="187">
        <v>27</v>
      </c>
      <c r="AI18" s="187"/>
      <c r="AJ18" s="44">
        <v>12</v>
      </c>
      <c r="AK18" s="39" t="s">
        <v>234</v>
      </c>
      <c r="AL18" s="39" t="s">
        <v>234</v>
      </c>
    </row>
    <row r="19" spans="1:38" ht="18.75" customHeight="1">
      <c r="A19" s="228"/>
      <c r="B19" s="10" t="s">
        <v>375</v>
      </c>
      <c r="C19" s="25">
        <f>SUM(D19:E19)</f>
        <v>359</v>
      </c>
      <c r="D19" s="44">
        <f>D32</f>
        <v>165</v>
      </c>
      <c r="E19" s="44">
        <f>E32</f>
        <v>194</v>
      </c>
      <c r="F19" s="44">
        <f>SUM(G19:H19)</f>
        <v>359</v>
      </c>
      <c r="G19" s="44">
        <f>G32</f>
        <v>165</v>
      </c>
      <c r="H19" s="44">
        <f>H32</f>
        <v>194</v>
      </c>
      <c r="I19" s="44" t="s">
        <v>234</v>
      </c>
      <c r="J19" s="44" t="str">
        <f>J32</f>
        <v>－</v>
      </c>
      <c r="K19" s="44" t="str">
        <f>K32</f>
        <v>－</v>
      </c>
      <c r="L19" s="44" t="s">
        <v>234</v>
      </c>
      <c r="M19" s="44" t="str">
        <f>M32</f>
        <v>－</v>
      </c>
      <c r="N19" s="187" t="s">
        <v>376</v>
      </c>
      <c r="O19" s="187"/>
      <c r="Q19" s="17" t="s">
        <v>65</v>
      </c>
      <c r="R19" s="25">
        <f t="shared" si="1"/>
        <v>1491</v>
      </c>
      <c r="S19" s="187">
        <f t="shared" si="2"/>
        <v>723</v>
      </c>
      <c r="T19" s="187"/>
      <c r="U19" s="187">
        <f t="shared" si="3"/>
        <v>768</v>
      </c>
      <c r="V19" s="187"/>
      <c r="W19" s="187">
        <v>723</v>
      </c>
      <c r="X19" s="187"/>
      <c r="Y19" s="187">
        <v>768</v>
      </c>
      <c r="Z19" s="187"/>
      <c r="AA19" s="187" t="s">
        <v>234</v>
      </c>
      <c r="AB19" s="187"/>
      <c r="AC19" s="44" t="s">
        <v>234</v>
      </c>
      <c r="AD19" s="187" t="s">
        <v>234</v>
      </c>
      <c r="AE19" s="187"/>
      <c r="AF19" s="187" t="s">
        <v>234</v>
      </c>
      <c r="AG19" s="187"/>
      <c r="AH19" s="187" t="s">
        <v>234</v>
      </c>
      <c r="AI19" s="187"/>
      <c r="AJ19" s="44" t="s">
        <v>234</v>
      </c>
      <c r="AK19" s="39" t="s">
        <v>234</v>
      </c>
      <c r="AL19" s="39" t="s">
        <v>234</v>
      </c>
    </row>
    <row r="20" spans="1:38" ht="18.75" customHeight="1">
      <c r="A20" s="228"/>
      <c r="B20" s="10" t="s">
        <v>103</v>
      </c>
      <c r="C20" s="25">
        <f>SUM(D20:E20)</f>
        <v>20</v>
      </c>
      <c r="D20" s="44">
        <f>D26</f>
        <v>20</v>
      </c>
      <c r="E20" s="44" t="s">
        <v>376</v>
      </c>
      <c r="F20" s="44">
        <f>SUM(G20:H20)</f>
        <v>20</v>
      </c>
      <c r="G20" s="44">
        <f>G26</f>
        <v>20</v>
      </c>
      <c r="H20" s="44" t="s">
        <v>234</v>
      </c>
      <c r="I20" s="44" t="s">
        <v>234</v>
      </c>
      <c r="J20" s="44" t="str">
        <f>J26</f>
        <v>－</v>
      </c>
      <c r="K20" s="44" t="str">
        <f>K26</f>
        <v>－</v>
      </c>
      <c r="L20" s="44" t="s">
        <v>234</v>
      </c>
      <c r="M20" s="44" t="str">
        <f>M26</f>
        <v>－</v>
      </c>
      <c r="N20" s="187" t="str">
        <f>N26</f>
        <v>－</v>
      </c>
      <c r="O20" s="187"/>
      <c r="Q20" s="17" t="s">
        <v>66</v>
      </c>
      <c r="R20" s="25">
        <f t="shared" si="1"/>
        <v>2373</v>
      </c>
      <c r="S20" s="187">
        <f t="shared" si="2"/>
        <v>1184</v>
      </c>
      <c r="T20" s="187"/>
      <c r="U20" s="187">
        <f t="shared" si="3"/>
        <v>1189</v>
      </c>
      <c r="V20" s="187"/>
      <c r="W20" s="187">
        <v>1156</v>
      </c>
      <c r="X20" s="187"/>
      <c r="Y20" s="187">
        <v>1136</v>
      </c>
      <c r="Z20" s="187"/>
      <c r="AA20" s="187" t="s">
        <v>234</v>
      </c>
      <c r="AB20" s="187"/>
      <c r="AC20" s="44" t="s">
        <v>234</v>
      </c>
      <c r="AD20" s="187" t="s">
        <v>234</v>
      </c>
      <c r="AE20" s="187"/>
      <c r="AF20" s="187" t="s">
        <v>234</v>
      </c>
      <c r="AG20" s="187"/>
      <c r="AH20" s="187">
        <v>28</v>
      </c>
      <c r="AI20" s="187"/>
      <c r="AJ20" s="44">
        <v>53</v>
      </c>
      <c r="AK20" s="39" t="s">
        <v>234</v>
      </c>
      <c r="AL20" s="39" t="s">
        <v>234</v>
      </c>
    </row>
    <row r="21" spans="1:38" ht="18.75" customHeight="1">
      <c r="A21" s="46"/>
      <c r="B21" s="10"/>
      <c r="C21" s="2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187"/>
      <c r="O21" s="187"/>
      <c r="Q21" s="17" t="s">
        <v>67</v>
      </c>
      <c r="R21" s="25">
        <f t="shared" si="1"/>
        <v>1858</v>
      </c>
      <c r="S21" s="187">
        <f t="shared" si="2"/>
        <v>1203</v>
      </c>
      <c r="T21" s="187"/>
      <c r="U21" s="187">
        <f t="shared" si="3"/>
        <v>655</v>
      </c>
      <c r="V21" s="187"/>
      <c r="W21" s="187">
        <v>1170</v>
      </c>
      <c r="X21" s="187"/>
      <c r="Y21" s="187">
        <v>501</v>
      </c>
      <c r="Z21" s="187"/>
      <c r="AA21" s="187" t="s">
        <v>234</v>
      </c>
      <c r="AB21" s="187"/>
      <c r="AC21" s="44" t="s">
        <v>234</v>
      </c>
      <c r="AD21" s="187" t="s">
        <v>234</v>
      </c>
      <c r="AE21" s="187"/>
      <c r="AF21" s="187" t="s">
        <v>234</v>
      </c>
      <c r="AG21" s="187"/>
      <c r="AH21" s="187">
        <v>33</v>
      </c>
      <c r="AI21" s="187"/>
      <c r="AJ21" s="44">
        <v>154</v>
      </c>
      <c r="AK21" s="39" t="s">
        <v>234</v>
      </c>
      <c r="AL21" s="39" t="s">
        <v>234</v>
      </c>
    </row>
    <row r="22" spans="1:38" ht="18.75" customHeight="1">
      <c r="A22" s="227" t="s">
        <v>104</v>
      </c>
      <c r="B22" s="10" t="s">
        <v>7</v>
      </c>
      <c r="C22" s="25">
        <f>SUM(D22:E22)</f>
        <v>41881</v>
      </c>
      <c r="D22" s="44">
        <f>SUM(G22,J22,M22)</f>
        <v>20953</v>
      </c>
      <c r="E22" s="44">
        <f>SUM(H22,K22,N22)</f>
        <v>20928</v>
      </c>
      <c r="F22" s="44">
        <f>SUM(G22:H22)</f>
        <v>33629</v>
      </c>
      <c r="G22" s="44">
        <f>SUM(G23:G26)</f>
        <v>17856</v>
      </c>
      <c r="H22" s="44">
        <f>SUM(H23:H26)</f>
        <v>15773</v>
      </c>
      <c r="I22" s="44">
        <f>SUM(J22:K22)</f>
        <v>7841</v>
      </c>
      <c r="J22" s="44">
        <f>SUM(J23:J26)</f>
        <v>2800</v>
      </c>
      <c r="K22" s="44">
        <f>SUM(K23:K26)</f>
        <v>5041</v>
      </c>
      <c r="L22" s="44">
        <f>SUM(M22:N22)</f>
        <v>411</v>
      </c>
      <c r="M22" s="44">
        <f>SUM(M23:M26)</f>
        <v>297</v>
      </c>
      <c r="N22" s="187">
        <f>SUM(N23:O26)</f>
        <v>114</v>
      </c>
      <c r="O22" s="187"/>
      <c r="Q22" s="17" t="s">
        <v>68</v>
      </c>
      <c r="R22" s="25">
        <f t="shared" si="1"/>
        <v>1419</v>
      </c>
      <c r="S22" s="187">
        <f t="shared" si="2"/>
        <v>812</v>
      </c>
      <c r="T22" s="187"/>
      <c r="U22" s="187">
        <f t="shared" si="3"/>
        <v>607</v>
      </c>
      <c r="V22" s="187"/>
      <c r="W22" s="187">
        <v>797</v>
      </c>
      <c r="X22" s="187"/>
      <c r="Y22" s="187">
        <v>596</v>
      </c>
      <c r="Z22" s="187"/>
      <c r="AA22" s="187" t="s">
        <v>234</v>
      </c>
      <c r="AB22" s="187"/>
      <c r="AC22" s="44" t="s">
        <v>234</v>
      </c>
      <c r="AD22" s="187" t="s">
        <v>234</v>
      </c>
      <c r="AE22" s="187"/>
      <c r="AF22" s="187" t="s">
        <v>234</v>
      </c>
      <c r="AG22" s="187"/>
      <c r="AH22" s="187">
        <v>15</v>
      </c>
      <c r="AI22" s="187"/>
      <c r="AJ22" s="44">
        <v>11</v>
      </c>
      <c r="AK22" s="39" t="s">
        <v>234</v>
      </c>
      <c r="AL22" s="39" t="s">
        <v>234</v>
      </c>
    </row>
    <row r="23" spans="1:36" ht="18.75" customHeight="1">
      <c r="A23" s="227"/>
      <c r="B23" s="12" t="s">
        <v>374</v>
      </c>
      <c r="C23" s="25">
        <f>SUM(D23:E23)</f>
        <v>14359</v>
      </c>
      <c r="D23" s="44">
        <f aca="true" t="shared" si="8" ref="D23:E26">SUM(G23,J23,M23)</f>
        <v>7155</v>
      </c>
      <c r="E23" s="44">
        <f t="shared" si="8"/>
        <v>7204</v>
      </c>
      <c r="F23" s="44">
        <f>SUM(G23:H23)</f>
        <v>11434</v>
      </c>
      <c r="G23" s="44">
        <v>5993</v>
      </c>
      <c r="H23" s="44">
        <v>5441</v>
      </c>
      <c r="I23" s="44">
        <f>SUM(J23:K23)</f>
        <v>2787</v>
      </c>
      <c r="J23" s="44">
        <v>1068</v>
      </c>
      <c r="K23" s="44">
        <v>1719</v>
      </c>
      <c r="L23" s="44">
        <f>SUM(M23:N23)</f>
        <v>138</v>
      </c>
      <c r="M23" s="44">
        <v>94</v>
      </c>
      <c r="N23" s="187">
        <v>44</v>
      </c>
      <c r="O23" s="187"/>
      <c r="Q23" s="17"/>
      <c r="R23" s="25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44"/>
      <c r="AD23" s="187"/>
      <c r="AE23" s="187"/>
      <c r="AF23" s="187"/>
      <c r="AG23" s="187"/>
      <c r="AH23" s="187"/>
      <c r="AI23" s="187"/>
      <c r="AJ23" s="44"/>
    </row>
    <row r="24" spans="1:38" ht="18.75" customHeight="1">
      <c r="A24" s="227"/>
      <c r="B24" s="10" t="s">
        <v>283</v>
      </c>
      <c r="C24" s="25">
        <f>SUM(D24:E24)</f>
        <v>13855</v>
      </c>
      <c r="D24" s="44">
        <f t="shared" si="8"/>
        <v>6907</v>
      </c>
      <c r="E24" s="44">
        <f t="shared" si="8"/>
        <v>6948</v>
      </c>
      <c r="F24" s="44">
        <f>SUM(G24:H24)</f>
        <v>11250</v>
      </c>
      <c r="G24" s="44">
        <v>5952</v>
      </c>
      <c r="H24" s="44">
        <v>5298</v>
      </c>
      <c r="I24" s="44">
        <f>SUM(J24:K24)</f>
        <v>2470</v>
      </c>
      <c r="J24" s="44">
        <v>856</v>
      </c>
      <c r="K24" s="44">
        <v>1614</v>
      </c>
      <c r="L24" s="44">
        <f>SUM(M24:N24)</f>
        <v>135</v>
      </c>
      <c r="M24" s="44">
        <v>99</v>
      </c>
      <c r="N24" s="187">
        <v>36</v>
      </c>
      <c r="O24" s="187"/>
      <c r="Q24" s="17" t="s">
        <v>69</v>
      </c>
      <c r="R24" s="25" t="s">
        <v>234</v>
      </c>
      <c r="S24" s="187" t="s">
        <v>234</v>
      </c>
      <c r="T24" s="187"/>
      <c r="U24" s="187" t="s">
        <v>234</v>
      </c>
      <c r="V24" s="187"/>
      <c r="W24" s="187" t="s">
        <v>234</v>
      </c>
      <c r="X24" s="187"/>
      <c r="Y24" s="187" t="s">
        <v>234</v>
      </c>
      <c r="Z24" s="187"/>
      <c r="AA24" s="187" t="s">
        <v>234</v>
      </c>
      <c r="AB24" s="187"/>
      <c r="AC24" s="44" t="s">
        <v>234</v>
      </c>
      <c r="AD24" s="187" t="s">
        <v>234</v>
      </c>
      <c r="AE24" s="187"/>
      <c r="AF24" s="187" t="s">
        <v>234</v>
      </c>
      <c r="AG24" s="187"/>
      <c r="AH24" s="187" t="s">
        <v>234</v>
      </c>
      <c r="AI24" s="187"/>
      <c r="AJ24" s="44" t="s">
        <v>234</v>
      </c>
      <c r="AK24" s="39" t="s">
        <v>234</v>
      </c>
      <c r="AL24" s="39" t="s">
        <v>234</v>
      </c>
    </row>
    <row r="25" spans="1:38" ht="18.75" customHeight="1">
      <c r="A25" s="227"/>
      <c r="B25" s="13" t="s">
        <v>284</v>
      </c>
      <c r="C25" s="44">
        <f>SUM(D25:E25)</f>
        <v>13647</v>
      </c>
      <c r="D25" s="44">
        <f t="shared" si="8"/>
        <v>6871</v>
      </c>
      <c r="E25" s="44">
        <f t="shared" si="8"/>
        <v>6776</v>
      </c>
      <c r="F25" s="44">
        <f>SUM(G25:H25)</f>
        <v>10925</v>
      </c>
      <c r="G25" s="44">
        <v>5891</v>
      </c>
      <c r="H25" s="44">
        <v>5034</v>
      </c>
      <c r="I25" s="44">
        <f>SUM(J25:K25)</f>
        <v>2584</v>
      </c>
      <c r="J25" s="44">
        <v>876</v>
      </c>
      <c r="K25" s="44">
        <v>1708</v>
      </c>
      <c r="L25" s="44">
        <f>SUM(M25:N25)</f>
        <v>138</v>
      </c>
      <c r="M25" s="44">
        <v>104</v>
      </c>
      <c r="N25" s="187">
        <v>34</v>
      </c>
      <c r="O25" s="187"/>
      <c r="Q25" s="17" t="s">
        <v>70</v>
      </c>
      <c r="R25" s="25">
        <f aca="true" t="shared" si="9" ref="R25:R31">SUM(S25:V25)</f>
        <v>818</v>
      </c>
      <c r="S25" s="187">
        <f aca="true" t="shared" si="10" ref="S25:S31">SUM(W25,AA25,AD25,AH25,AK25)</f>
        <v>269</v>
      </c>
      <c r="T25" s="187"/>
      <c r="U25" s="187">
        <f aca="true" t="shared" si="11" ref="U25:U31">SUM(Y25,AC25,AF25,AJ25,AL25)</f>
        <v>549</v>
      </c>
      <c r="V25" s="187"/>
      <c r="W25" s="187">
        <v>269</v>
      </c>
      <c r="X25" s="187"/>
      <c r="Y25" s="187">
        <v>549</v>
      </c>
      <c r="Z25" s="187"/>
      <c r="AA25" s="187" t="s">
        <v>234</v>
      </c>
      <c r="AB25" s="187"/>
      <c r="AC25" s="44" t="s">
        <v>234</v>
      </c>
      <c r="AD25" s="187" t="s">
        <v>234</v>
      </c>
      <c r="AE25" s="187"/>
      <c r="AF25" s="187" t="s">
        <v>234</v>
      </c>
      <c r="AG25" s="187"/>
      <c r="AH25" s="187" t="s">
        <v>234</v>
      </c>
      <c r="AI25" s="187"/>
      <c r="AJ25" s="44" t="s">
        <v>234</v>
      </c>
      <c r="AK25" s="39" t="s">
        <v>234</v>
      </c>
      <c r="AL25" s="39" t="s">
        <v>234</v>
      </c>
    </row>
    <row r="26" spans="1:38" ht="18.75" customHeight="1">
      <c r="A26" s="227"/>
      <c r="B26" s="10" t="s">
        <v>103</v>
      </c>
      <c r="C26" s="25">
        <f>SUM(D26:E26)</f>
        <v>20</v>
      </c>
      <c r="D26" s="44">
        <f t="shared" si="8"/>
        <v>20</v>
      </c>
      <c r="E26" s="44" t="s">
        <v>234</v>
      </c>
      <c r="F26" s="44">
        <f>SUM(G26:H26)</f>
        <v>20</v>
      </c>
      <c r="G26" s="44">
        <v>20</v>
      </c>
      <c r="H26" s="44" t="s">
        <v>234</v>
      </c>
      <c r="I26" s="44" t="s">
        <v>234</v>
      </c>
      <c r="J26" s="44" t="s">
        <v>234</v>
      </c>
      <c r="K26" s="44" t="s">
        <v>234</v>
      </c>
      <c r="L26" s="44" t="s">
        <v>234</v>
      </c>
      <c r="M26" s="44" t="s">
        <v>234</v>
      </c>
      <c r="N26" s="187" t="s">
        <v>234</v>
      </c>
      <c r="O26" s="187"/>
      <c r="Q26" s="17" t="s">
        <v>71</v>
      </c>
      <c r="R26" s="25">
        <f t="shared" si="9"/>
        <v>746</v>
      </c>
      <c r="S26" s="187">
        <f t="shared" si="10"/>
        <v>348</v>
      </c>
      <c r="T26" s="187"/>
      <c r="U26" s="187">
        <f t="shared" si="11"/>
        <v>398</v>
      </c>
      <c r="V26" s="187"/>
      <c r="W26" s="187">
        <v>348</v>
      </c>
      <c r="X26" s="187"/>
      <c r="Y26" s="187">
        <v>398</v>
      </c>
      <c r="Z26" s="187"/>
      <c r="AA26" s="187" t="s">
        <v>234</v>
      </c>
      <c r="AB26" s="187"/>
      <c r="AC26" s="44" t="s">
        <v>234</v>
      </c>
      <c r="AD26" s="187" t="s">
        <v>234</v>
      </c>
      <c r="AE26" s="187"/>
      <c r="AF26" s="187" t="s">
        <v>234</v>
      </c>
      <c r="AG26" s="187"/>
      <c r="AH26" s="187" t="s">
        <v>234</v>
      </c>
      <c r="AI26" s="187"/>
      <c r="AJ26" s="44" t="s">
        <v>234</v>
      </c>
      <c r="AK26" s="39" t="s">
        <v>234</v>
      </c>
      <c r="AL26" s="39" t="s">
        <v>234</v>
      </c>
    </row>
    <row r="27" spans="1:38" ht="18.75" customHeight="1">
      <c r="A27" s="18"/>
      <c r="B27" s="10"/>
      <c r="C27" s="2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87"/>
      <c r="O27" s="187"/>
      <c r="Q27" s="17" t="s">
        <v>72</v>
      </c>
      <c r="R27" s="25">
        <f t="shared" si="9"/>
        <v>1593</v>
      </c>
      <c r="S27" s="187">
        <f t="shared" si="10"/>
        <v>646</v>
      </c>
      <c r="T27" s="187"/>
      <c r="U27" s="187">
        <f t="shared" si="11"/>
        <v>947</v>
      </c>
      <c r="V27" s="187"/>
      <c r="W27" s="187">
        <v>630</v>
      </c>
      <c r="X27" s="187"/>
      <c r="Y27" s="187">
        <v>906</v>
      </c>
      <c r="Z27" s="187"/>
      <c r="AA27" s="187" t="s">
        <v>234</v>
      </c>
      <c r="AB27" s="187"/>
      <c r="AC27" s="44" t="s">
        <v>234</v>
      </c>
      <c r="AD27" s="187" t="s">
        <v>234</v>
      </c>
      <c r="AE27" s="187"/>
      <c r="AF27" s="187" t="s">
        <v>234</v>
      </c>
      <c r="AG27" s="187"/>
      <c r="AH27" s="187">
        <v>16</v>
      </c>
      <c r="AI27" s="187"/>
      <c r="AJ27" s="44">
        <v>41</v>
      </c>
      <c r="AK27" s="39" t="s">
        <v>234</v>
      </c>
      <c r="AL27" s="39" t="s">
        <v>234</v>
      </c>
    </row>
    <row r="28" spans="1:38" ht="18.75" customHeight="1">
      <c r="A28" s="227" t="s">
        <v>99</v>
      </c>
      <c r="B28" s="10" t="s">
        <v>7</v>
      </c>
      <c r="C28" s="25">
        <f>SUM(D28:E28)</f>
        <v>1409</v>
      </c>
      <c r="D28" s="44">
        <f>SUM(G28,J28,M28)</f>
        <v>641</v>
      </c>
      <c r="E28" s="44">
        <f>SUM(H28,K28,N28)</f>
        <v>768</v>
      </c>
      <c r="F28" s="44">
        <f>SUM(G28:H28)</f>
        <v>1409</v>
      </c>
      <c r="G28" s="44">
        <f>SUM(G29:G33)</f>
        <v>641</v>
      </c>
      <c r="H28" s="44">
        <f>SUM(H29:H33)</f>
        <v>768</v>
      </c>
      <c r="I28" s="44" t="s">
        <v>234</v>
      </c>
      <c r="J28" s="44" t="s">
        <v>234</v>
      </c>
      <c r="K28" s="44" t="s">
        <v>234</v>
      </c>
      <c r="L28" s="44" t="s">
        <v>234</v>
      </c>
      <c r="M28" s="44" t="s">
        <v>234</v>
      </c>
      <c r="N28" s="44" t="s">
        <v>251</v>
      </c>
      <c r="O28" s="44" t="s">
        <v>234</v>
      </c>
      <c r="Q28" s="17" t="s">
        <v>73</v>
      </c>
      <c r="R28" s="25">
        <f t="shared" si="9"/>
        <v>1581</v>
      </c>
      <c r="S28" s="187">
        <f t="shared" si="10"/>
        <v>644</v>
      </c>
      <c r="T28" s="187"/>
      <c r="U28" s="187">
        <f t="shared" si="11"/>
        <v>937</v>
      </c>
      <c r="V28" s="187"/>
      <c r="W28" s="187">
        <v>644</v>
      </c>
      <c r="X28" s="187"/>
      <c r="Y28" s="187">
        <v>937</v>
      </c>
      <c r="Z28" s="187"/>
      <c r="AA28" s="187" t="s">
        <v>234</v>
      </c>
      <c r="AB28" s="187"/>
      <c r="AC28" s="44" t="s">
        <v>234</v>
      </c>
      <c r="AD28" s="187" t="s">
        <v>234</v>
      </c>
      <c r="AE28" s="187"/>
      <c r="AF28" s="187" t="s">
        <v>234</v>
      </c>
      <c r="AG28" s="187"/>
      <c r="AH28" s="187" t="s">
        <v>234</v>
      </c>
      <c r="AI28" s="187"/>
      <c r="AJ28" s="44" t="s">
        <v>234</v>
      </c>
      <c r="AK28" s="39" t="s">
        <v>234</v>
      </c>
      <c r="AL28" s="39" t="s">
        <v>234</v>
      </c>
    </row>
    <row r="29" spans="1:38" ht="18.75" customHeight="1">
      <c r="A29" s="227"/>
      <c r="B29" s="12" t="s">
        <v>374</v>
      </c>
      <c r="C29" s="25">
        <f>SUM(D29:E29)</f>
        <v>310</v>
      </c>
      <c r="D29" s="44">
        <f aca="true" t="shared" si="12" ref="D29:E32">SUM(G29,J29,M29)</f>
        <v>138</v>
      </c>
      <c r="E29" s="44">
        <f t="shared" si="12"/>
        <v>172</v>
      </c>
      <c r="F29" s="44">
        <f>SUM(G29:H29)</f>
        <v>310</v>
      </c>
      <c r="G29" s="44">
        <v>138</v>
      </c>
      <c r="H29" s="44">
        <v>172</v>
      </c>
      <c r="I29" s="44" t="s">
        <v>234</v>
      </c>
      <c r="J29" s="44" t="s">
        <v>234</v>
      </c>
      <c r="K29" s="44" t="s">
        <v>234</v>
      </c>
      <c r="L29" s="44" t="s">
        <v>234</v>
      </c>
      <c r="M29" s="44" t="s">
        <v>234</v>
      </c>
      <c r="N29" s="44" t="s">
        <v>251</v>
      </c>
      <c r="O29" s="44" t="s">
        <v>234</v>
      </c>
      <c r="Q29" s="17" t="s">
        <v>74</v>
      </c>
      <c r="R29" s="25">
        <f t="shared" si="9"/>
        <v>1476</v>
      </c>
      <c r="S29" s="187">
        <f t="shared" si="10"/>
        <v>459</v>
      </c>
      <c r="T29" s="187"/>
      <c r="U29" s="187">
        <f t="shared" si="11"/>
        <v>1017</v>
      </c>
      <c r="V29" s="187"/>
      <c r="W29" s="187">
        <v>449</v>
      </c>
      <c r="X29" s="187"/>
      <c r="Y29" s="187">
        <v>982</v>
      </c>
      <c r="Z29" s="187"/>
      <c r="AA29" s="187" t="s">
        <v>234</v>
      </c>
      <c r="AB29" s="187"/>
      <c r="AC29" s="44" t="s">
        <v>234</v>
      </c>
      <c r="AD29" s="187" t="s">
        <v>234</v>
      </c>
      <c r="AE29" s="187"/>
      <c r="AF29" s="187" t="s">
        <v>234</v>
      </c>
      <c r="AG29" s="187"/>
      <c r="AH29" s="187">
        <v>10</v>
      </c>
      <c r="AI29" s="187"/>
      <c r="AJ29" s="44">
        <v>35</v>
      </c>
      <c r="AK29" s="39" t="s">
        <v>234</v>
      </c>
      <c r="AL29" s="39" t="s">
        <v>234</v>
      </c>
    </row>
    <row r="30" spans="1:38" ht="18.75" customHeight="1">
      <c r="A30" s="227"/>
      <c r="B30" s="10" t="s">
        <v>283</v>
      </c>
      <c r="C30" s="25">
        <f>SUM(D30:E30)</f>
        <v>335</v>
      </c>
      <c r="D30" s="44">
        <f t="shared" si="12"/>
        <v>158</v>
      </c>
      <c r="E30" s="44">
        <f t="shared" si="12"/>
        <v>177</v>
      </c>
      <c r="F30" s="44">
        <f>SUM(G30:H30)</f>
        <v>335</v>
      </c>
      <c r="G30" s="44">
        <v>158</v>
      </c>
      <c r="H30" s="44">
        <v>177</v>
      </c>
      <c r="I30" s="44" t="s">
        <v>234</v>
      </c>
      <c r="J30" s="44" t="s">
        <v>234</v>
      </c>
      <c r="K30" s="44" t="s">
        <v>234</v>
      </c>
      <c r="L30" s="44" t="s">
        <v>234</v>
      </c>
      <c r="M30" s="44" t="s">
        <v>234</v>
      </c>
      <c r="N30" s="44" t="s">
        <v>251</v>
      </c>
      <c r="O30" s="44" t="s">
        <v>234</v>
      </c>
      <c r="Q30" s="17" t="s">
        <v>75</v>
      </c>
      <c r="R30" s="25">
        <f t="shared" si="9"/>
        <v>2097</v>
      </c>
      <c r="S30" s="187">
        <f t="shared" si="10"/>
        <v>1088</v>
      </c>
      <c r="T30" s="187"/>
      <c r="U30" s="187">
        <f t="shared" si="11"/>
        <v>1009</v>
      </c>
      <c r="V30" s="187"/>
      <c r="W30" s="187">
        <v>1088</v>
      </c>
      <c r="X30" s="187"/>
      <c r="Y30" s="187">
        <v>1009</v>
      </c>
      <c r="Z30" s="187"/>
      <c r="AA30" s="187" t="s">
        <v>234</v>
      </c>
      <c r="AB30" s="187"/>
      <c r="AC30" s="44" t="s">
        <v>234</v>
      </c>
      <c r="AD30" s="187" t="s">
        <v>234</v>
      </c>
      <c r="AE30" s="187"/>
      <c r="AF30" s="187" t="s">
        <v>234</v>
      </c>
      <c r="AG30" s="187"/>
      <c r="AH30" s="187" t="s">
        <v>234</v>
      </c>
      <c r="AI30" s="187"/>
      <c r="AJ30" s="44" t="s">
        <v>234</v>
      </c>
      <c r="AK30" s="39" t="s">
        <v>234</v>
      </c>
      <c r="AL30" s="39" t="s">
        <v>234</v>
      </c>
    </row>
    <row r="31" spans="1:38" ht="18.75" customHeight="1">
      <c r="A31" s="227"/>
      <c r="B31" s="10" t="s">
        <v>284</v>
      </c>
      <c r="C31" s="25">
        <f>SUM(D31:E31)</f>
        <v>405</v>
      </c>
      <c r="D31" s="44">
        <f t="shared" si="12"/>
        <v>180</v>
      </c>
      <c r="E31" s="44">
        <f t="shared" si="12"/>
        <v>225</v>
      </c>
      <c r="F31" s="44">
        <f>SUM(G31:H31)</f>
        <v>405</v>
      </c>
      <c r="G31" s="44">
        <v>180</v>
      </c>
      <c r="H31" s="44">
        <v>225</v>
      </c>
      <c r="I31" s="44" t="s">
        <v>234</v>
      </c>
      <c r="J31" s="44" t="s">
        <v>234</v>
      </c>
      <c r="K31" s="44" t="s">
        <v>234</v>
      </c>
      <c r="L31" s="44" t="s">
        <v>234</v>
      </c>
      <c r="M31" s="44" t="s">
        <v>234</v>
      </c>
      <c r="N31" s="44" t="s">
        <v>251</v>
      </c>
      <c r="O31" s="44" t="s">
        <v>234</v>
      </c>
      <c r="Q31" s="17" t="s">
        <v>76</v>
      </c>
      <c r="R31" s="25">
        <f t="shared" si="9"/>
        <v>121</v>
      </c>
      <c r="S31" s="187">
        <f t="shared" si="10"/>
        <v>79</v>
      </c>
      <c r="T31" s="187"/>
      <c r="U31" s="187">
        <f t="shared" si="11"/>
        <v>42</v>
      </c>
      <c r="V31" s="187"/>
      <c r="W31" s="187">
        <v>79</v>
      </c>
      <c r="X31" s="187"/>
      <c r="Y31" s="187">
        <v>42</v>
      </c>
      <c r="Z31" s="187"/>
      <c r="AA31" s="187" t="s">
        <v>234</v>
      </c>
      <c r="AB31" s="187"/>
      <c r="AC31" s="44" t="s">
        <v>234</v>
      </c>
      <c r="AD31" s="187" t="s">
        <v>234</v>
      </c>
      <c r="AE31" s="187"/>
      <c r="AF31" s="187" t="s">
        <v>234</v>
      </c>
      <c r="AG31" s="187"/>
      <c r="AH31" s="187" t="s">
        <v>234</v>
      </c>
      <c r="AI31" s="187"/>
      <c r="AJ31" s="44" t="s">
        <v>234</v>
      </c>
      <c r="AK31" s="39" t="s">
        <v>234</v>
      </c>
      <c r="AL31" s="39" t="s">
        <v>234</v>
      </c>
    </row>
    <row r="32" spans="1:38" ht="18.75" customHeight="1">
      <c r="A32" s="227"/>
      <c r="B32" s="10" t="s">
        <v>375</v>
      </c>
      <c r="C32" s="25">
        <f>SUM(D32:E32)</f>
        <v>359</v>
      </c>
      <c r="D32" s="44">
        <f t="shared" si="12"/>
        <v>165</v>
      </c>
      <c r="E32" s="44">
        <f t="shared" si="12"/>
        <v>194</v>
      </c>
      <c r="F32" s="44">
        <f>SUM(G32:H32)</f>
        <v>359</v>
      </c>
      <c r="G32" s="44">
        <v>165</v>
      </c>
      <c r="H32" s="44">
        <v>194</v>
      </c>
      <c r="I32" s="44" t="s">
        <v>234</v>
      </c>
      <c r="J32" s="44" t="s">
        <v>234</v>
      </c>
      <c r="K32" s="44" t="s">
        <v>234</v>
      </c>
      <c r="L32" s="44" t="s">
        <v>234</v>
      </c>
      <c r="M32" s="44" t="s">
        <v>234</v>
      </c>
      <c r="N32" s="44" t="s">
        <v>251</v>
      </c>
      <c r="O32" s="44" t="s">
        <v>234</v>
      </c>
      <c r="Q32" s="45"/>
      <c r="R32" s="79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45"/>
      <c r="AD32" s="151"/>
      <c r="AE32" s="151"/>
      <c r="AF32" s="151"/>
      <c r="AG32" s="151"/>
      <c r="AH32" s="151"/>
      <c r="AI32" s="151"/>
      <c r="AJ32" s="45"/>
      <c r="AK32" s="45"/>
      <c r="AL32" s="45"/>
    </row>
    <row r="33" spans="1:17" ht="18.75" customHeight="1">
      <c r="A33" s="228"/>
      <c r="B33" s="10" t="s">
        <v>103</v>
      </c>
      <c r="C33" s="25" t="s">
        <v>234</v>
      </c>
      <c r="D33" s="44" t="s">
        <v>234</v>
      </c>
      <c r="E33" s="44" t="s">
        <v>234</v>
      </c>
      <c r="F33" s="44" t="s">
        <v>234</v>
      </c>
      <c r="G33" s="44" t="s">
        <v>234</v>
      </c>
      <c r="H33" s="44" t="s">
        <v>234</v>
      </c>
      <c r="I33" s="44" t="s">
        <v>234</v>
      </c>
      <c r="J33" s="44" t="s">
        <v>234</v>
      </c>
      <c r="K33" s="44" t="s">
        <v>234</v>
      </c>
      <c r="L33" s="44" t="s">
        <v>234</v>
      </c>
      <c r="M33" s="44" t="s">
        <v>234</v>
      </c>
      <c r="N33" s="44" t="s">
        <v>251</v>
      </c>
      <c r="O33" s="44" t="s">
        <v>234</v>
      </c>
      <c r="Q33" s="30" t="s">
        <v>232</v>
      </c>
    </row>
    <row r="34" spans="1:15" ht="18.75" customHeight="1">
      <c r="A34" s="45"/>
      <c r="B34" s="45"/>
      <c r="C34" s="7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151"/>
      <c r="O34" s="151"/>
    </row>
    <row r="35" spans="17:38" ht="18.75" customHeight="1">
      <c r="Q35" s="131" t="s">
        <v>392</v>
      </c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</row>
    <row r="37" spans="17:38" ht="18.75" customHeight="1">
      <c r="Q37" s="167" t="s">
        <v>393</v>
      </c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</row>
    <row r="38" spans="1:15" ht="18.75" customHeight="1" thickBot="1">
      <c r="A38" s="168" t="s">
        <v>377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7:38" ht="18.75" customHeight="1" thickBot="1">
      <c r="G39" s="86"/>
      <c r="H39" s="86"/>
      <c r="I39" s="86"/>
      <c r="J39" s="86"/>
      <c r="K39" s="86"/>
      <c r="Q39" s="165" t="s">
        <v>391</v>
      </c>
      <c r="R39" s="163" t="s">
        <v>261</v>
      </c>
      <c r="S39" s="163"/>
      <c r="T39" s="163"/>
      <c r="U39" s="163"/>
      <c r="V39" s="163"/>
      <c r="W39" s="163"/>
      <c r="X39" s="163"/>
      <c r="Y39" s="163"/>
      <c r="Z39" s="163" t="s">
        <v>398</v>
      </c>
      <c r="AA39" s="163"/>
      <c r="AB39" s="163"/>
      <c r="AC39" s="163"/>
      <c r="AD39" s="163"/>
      <c r="AE39" s="163"/>
      <c r="AF39" s="163"/>
      <c r="AG39" s="163" t="s">
        <v>272</v>
      </c>
      <c r="AH39" s="163"/>
      <c r="AI39" s="163"/>
      <c r="AJ39" s="163"/>
      <c r="AK39" s="163"/>
      <c r="AL39" s="164"/>
    </row>
    <row r="40" spans="1:38" ht="18.75" customHeight="1">
      <c r="A40" s="165" t="s">
        <v>105</v>
      </c>
      <c r="B40" s="163"/>
      <c r="C40" s="163" t="s">
        <v>378</v>
      </c>
      <c r="D40" s="163"/>
      <c r="E40" s="163"/>
      <c r="F40" s="163" t="s">
        <v>379</v>
      </c>
      <c r="G40" s="163"/>
      <c r="H40" s="163"/>
      <c r="I40" s="163"/>
      <c r="J40" s="163"/>
      <c r="K40" s="163"/>
      <c r="L40" s="163" t="s">
        <v>380</v>
      </c>
      <c r="M40" s="163"/>
      <c r="N40" s="163"/>
      <c r="O40" s="164"/>
      <c r="Q40" s="166"/>
      <c r="R40" s="161" t="s">
        <v>7</v>
      </c>
      <c r="S40" s="161"/>
      <c r="T40" s="161" t="s">
        <v>8</v>
      </c>
      <c r="U40" s="161"/>
      <c r="V40" s="161"/>
      <c r="W40" s="161" t="s">
        <v>9</v>
      </c>
      <c r="X40" s="161"/>
      <c r="Y40" s="161"/>
      <c r="Z40" s="161" t="s">
        <v>7</v>
      </c>
      <c r="AA40" s="161"/>
      <c r="AB40" s="161"/>
      <c r="AC40" s="161" t="s">
        <v>8</v>
      </c>
      <c r="AD40" s="161"/>
      <c r="AE40" s="161" t="s">
        <v>9</v>
      </c>
      <c r="AF40" s="161"/>
      <c r="AG40" s="161" t="s">
        <v>7</v>
      </c>
      <c r="AH40" s="161"/>
      <c r="AI40" s="161" t="s">
        <v>399</v>
      </c>
      <c r="AJ40" s="161"/>
      <c r="AK40" s="4" t="s">
        <v>400</v>
      </c>
      <c r="AL40" s="5" t="s">
        <v>108</v>
      </c>
    </row>
    <row r="41" spans="1:36" ht="18.75" customHeight="1">
      <c r="A41" s="166"/>
      <c r="B41" s="161"/>
      <c r="C41" s="161"/>
      <c r="D41" s="161"/>
      <c r="E41" s="161"/>
      <c r="F41" s="161" t="s">
        <v>300</v>
      </c>
      <c r="G41" s="161"/>
      <c r="H41" s="161" t="s">
        <v>301</v>
      </c>
      <c r="I41" s="161"/>
      <c r="J41" s="161" t="s">
        <v>302</v>
      </c>
      <c r="K41" s="161"/>
      <c r="L41" s="161" t="s">
        <v>300</v>
      </c>
      <c r="M41" s="161"/>
      <c r="N41" s="161" t="s">
        <v>85</v>
      </c>
      <c r="O41" s="162"/>
      <c r="R41" s="23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</row>
    <row r="42" spans="1:38" ht="18.75" customHeight="1">
      <c r="A42" s="166"/>
      <c r="B42" s="161"/>
      <c r="C42" s="4" t="s">
        <v>7</v>
      </c>
      <c r="D42" s="4" t="s">
        <v>8</v>
      </c>
      <c r="E42" s="4" t="s">
        <v>9</v>
      </c>
      <c r="F42" s="4" t="s">
        <v>8</v>
      </c>
      <c r="G42" s="4" t="s">
        <v>9</v>
      </c>
      <c r="H42" s="4" t="s">
        <v>8</v>
      </c>
      <c r="I42" s="4" t="s">
        <v>9</v>
      </c>
      <c r="J42" s="4" t="s">
        <v>8</v>
      </c>
      <c r="K42" s="4" t="s">
        <v>9</v>
      </c>
      <c r="L42" s="4" t="s">
        <v>8</v>
      </c>
      <c r="M42" s="4" t="s">
        <v>9</v>
      </c>
      <c r="N42" s="4" t="s">
        <v>8</v>
      </c>
      <c r="O42" s="5" t="s">
        <v>9</v>
      </c>
      <c r="Q42" s="17" t="s">
        <v>361</v>
      </c>
      <c r="R42" s="153">
        <f>SUM(T42:Y42)</f>
        <v>42</v>
      </c>
      <c r="S42" s="154"/>
      <c r="T42" s="148">
        <v>27</v>
      </c>
      <c r="U42" s="148"/>
      <c r="V42" s="148"/>
      <c r="W42" s="148">
        <v>15</v>
      </c>
      <c r="X42" s="148"/>
      <c r="Y42" s="148"/>
      <c r="Z42" s="148">
        <f>SUM(AC42:AF42)</f>
        <v>32</v>
      </c>
      <c r="AA42" s="148"/>
      <c r="AB42" s="148"/>
      <c r="AC42" s="148">
        <v>7</v>
      </c>
      <c r="AD42" s="148"/>
      <c r="AE42" s="148">
        <v>25</v>
      </c>
      <c r="AF42" s="148"/>
      <c r="AG42" s="148">
        <f>SUM(AI42:AL42)</f>
        <v>20</v>
      </c>
      <c r="AH42" s="148"/>
      <c r="AI42" s="148">
        <v>8</v>
      </c>
      <c r="AJ42" s="148"/>
      <c r="AK42" s="30">
        <v>5</v>
      </c>
      <c r="AL42" s="30">
        <v>7</v>
      </c>
    </row>
    <row r="43" spans="1:38" ht="18.75" customHeight="1">
      <c r="A43" s="152"/>
      <c r="B43" s="152"/>
      <c r="C43" s="63"/>
      <c r="E43" s="87"/>
      <c r="F43" s="87"/>
      <c r="G43" s="87"/>
      <c r="H43" s="87"/>
      <c r="I43" s="87"/>
      <c r="J43" s="87"/>
      <c r="K43" s="87"/>
      <c r="L43" s="87"/>
      <c r="M43" s="87"/>
      <c r="N43" s="38"/>
      <c r="O43" s="38"/>
      <c r="Q43" s="34" t="s">
        <v>362</v>
      </c>
      <c r="R43" s="153">
        <f>SUM(T43:Y43)</f>
        <v>43</v>
      </c>
      <c r="S43" s="154"/>
      <c r="T43" s="148">
        <v>25</v>
      </c>
      <c r="U43" s="148"/>
      <c r="V43" s="148"/>
      <c r="W43" s="148">
        <v>18</v>
      </c>
      <c r="X43" s="148"/>
      <c r="Y43" s="148"/>
      <c r="Z43" s="148">
        <f>SUM(AC43:AF43)</f>
        <v>34</v>
      </c>
      <c r="AA43" s="148"/>
      <c r="AB43" s="148"/>
      <c r="AC43" s="148">
        <v>6</v>
      </c>
      <c r="AD43" s="148"/>
      <c r="AE43" s="148">
        <v>28</v>
      </c>
      <c r="AF43" s="148"/>
      <c r="AG43" s="148">
        <f>SUM(AI43:AL43)</f>
        <v>21</v>
      </c>
      <c r="AH43" s="148"/>
      <c r="AI43" s="148">
        <v>8</v>
      </c>
      <c r="AJ43" s="148"/>
      <c r="AK43" s="30">
        <v>5</v>
      </c>
      <c r="AL43" s="30">
        <v>8</v>
      </c>
    </row>
    <row r="44" spans="1:38" ht="18.75" customHeight="1">
      <c r="A44" s="252" t="s">
        <v>298</v>
      </c>
      <c r="B44" s="253"/>
      <c r="C44" s="66">
        <f>SUM(D44:E44)</f>
        <v>43290</v>
      </c>
      <c r="D44" s="67">
        <f>SUM(F44,H44,J44,L44)</f>
        <v>21594</v>
      </c>
      <c r="E44" s="67">
        <f>SUM(G44,I44,K44,M44)</f>
        <v>21696</v>
      </c>
      <c r="F44" s="88">
        <f>SUM(F46:F54)</f>
        <v>17856</v>
      </c>
      <c r="G44" s="88">
        <f aca="true" t="shared" si="13" ref="G44:M44">SUM(G46:G54)</f>
        <v>15773</v>
      </c>
      <c r="H44" s="88">
        <f t="shared" si="13"/>
        <v>2800</v>
      </c>
      <c r="I44" s="88">
        <f t="shared" si="13"/>
        <v>5041</v>
      </c>
      <c r="J44" s="88">
        <f t="shared" si="13"/>
        <v>297</v>
      </c>
      <c r="K44" s="88">
        <f t="shared" si="13"/>
        <v>114</v>
      </c>
      <c r="L44" s="88">
        <f t="shared" si="13"/>
        <v>641</v>
      </c>
      <c r="M44" s="88">
        <f t="shared" si="13"/>
        <v>768</v>
      </c>
      <c r="N44" s="81" t="s">
        <v>234</v>
      </c>
      <c r="O44" s="81" t="s">
        <v>234</v>
      </c>
      <c r="Q44" s="34" t="s">
        <v>363</v>
      </c>
      <c r="R44" s="153">
        <f>SUM(T44:Y44)</f>
        <v>43</v>
      </c>
      <c r="S44" s="154"/>
      <c r="T44" s="148">
        <v>26</v>
      </c>
      <c r="U44" s="148"/>
      <c r="V44" s="148"/>
      <c r="W44" s="148">
        <v>17</v>
      </c>
      <c r="X44" s="148"/>
      <c r="Y44" s="148"/>
      <c r="Z44" s="148">
        <f>SUM(AC44:AF44)</f>
        <v>34</v>
      </c>
      <c r="AA44" s="148"/>
      <c r="AB44" s="148"/>
      <c r="AC44" s="148">
        <v>6</v>
      </c>
      <c r="AD44" s="148"/>
      <c r="AE44" s="148">
        <v>28</v>
      </c>
      <c r="AF44" s="148"/>
      <c r="AG44" s="148">
        <f>SUM(AI44:AL44)</f>
        <v>23</v>
      </c>
      <c r="AH44" s="148"/>
      <c r="AI44" s="148">
        <v>9</v>
      </c>
      <c r="AJ44" s="148"/>
      <c r="AK44" s="30">
        <v>5</v>
      </c>
      <c r="AL44" s="30">
        <v>9</v>
      </c>
    </row>
    <row r="45" spans="1:38" ht="18.75" customHeight="1">
      <c r="A45" s="167"/>
      <c r="B45" s="167"/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12"/>
      <c r="O45" s="12"/>
      <c r="Q45" s="34" t="s">
        <v>364</v>
      </c>
      <c r="R45" s="153">
        <f>SUM(T45:Y45)</f>
        <v>44</v>
      </c>
      <c r="S45" s="154"/>
      <c r="T45" s="148">
        <v>28</v>
      </c>
      <c r="U45" s="148"/>
      <c r="V45" s="148"/>
      <c r="W45" s="148">
        <v>16</v>
      </c>
      <c r="X45" s="148"/>
      <c r="Y45" s="148"/>
      <c r="Z45" s="148">
        <f>SUM(AC45:AF45)</f>
        <v>34</v>
      </c>
      <c r="AA45" s="148"/>
      <c r="AB45" s="148"/>
      <c r="AC45" s="148">
        <v>7</v>
      </c>
      <c r="AD45" s="148"/>
      <c r="AE45" s="148">
        <v>27</v>
      </c>
      <c r="AF45" s="148"/>
      <c r="AG45" s="148">
        <f>SUM(AI45:AL45)</f>
        <v>23</v>
      </c>
      <c r="AH45" s="148"/>
      <c r="AI45" s="148">
        <v>8</v>
      </c>
      <c r="AJ45" s="148"/>
      <c r="AK45" s="30">
        <v>5</v>
      </c>
      <c r="AL45" s="30">
        <v>10</v>
      </c>
    </row>
    <row r="46" spans="1:38" ht="18.75" customHeight="1">
      <c r="A46" s="246" t="s">
        <v>381</v>
      </c>
      <c r="B46" s="202"/>
      <c r="C46" s="61">
        <f aca="true" t="shared" si="14" ref="C46:C54">SUM(D46:E46)</f>
        <v>29105</v>
      </c>
      <c r="D46" s="60">
        <f aca="true" t="shared" si="15" ref="D46:E54">SUM(F46,H46,J46,L46)</f>
        <v>13132</v>
      </c>
      <c r="E46" s="60">
        <f t="shared" si="15"/>
        <v>15973</v>
      </c>
      <c r="F46" s="60">
        <v>10168</v>
      </c>
      <c r="G46" s="60">
        <v>10767</v>
      </c>
      <c r="H46" s="60">
        <v>2338</v>
      </c>
      <c r="I46" s="60">
        <v>4351</v>
      </c>
      <c r="J46" s="60">
        <v>297</v>
      </c>
      <c r="K46" s="60">
        <v>114</v>
      </c>
      <c r="L46" s="60">
        <v>329</v>
      </c>
      <c r="M46" s="60">
        <v>741</v>
      </c>
      <c r="N46" s="44" t="s">
        <v>234</v>
      </c>
      <c r="O46" s="44" t="s">
        <v>234</v>
      </c>
      <c r="Q46" s="65" t="s">
        <v>373</v>
      </c>
      <c r="R46" s="159">
        <f>SUM(T46:Y46)</f>
        <v>45</v>
      </c>
      <c r="S46" s="160"/>
      <c r="T46" s="150">
        <v>29</v>
      </c>
      <c r="U46" s="150"/>
      <c r="V46" s="150"/>
      <c r="W46" s="150">
        <v>16</v>
      </c>
      <c r="X46" s="150"/>
      <c r="Y46" s="150"/>
      <c r="Z46" s="150">
        <f>SUM(AC46:AF46)</f>
        <v>35</v>
      </c>
      <c r="AA46" s="150"/>
      <c r="AB46" s="150"/>
      <c r="AC46" s="150">
        <v>7</v>
      </c>
      <c r="AD46" s="150"/>
      <c r="AE46" s="150">
        <v>28</v>
      </c>
      <c r="AF46" s="150"/>
      <c r="AG46" s="150">
        <f>SUM(AI46:AL46)</f>
        <v>24</v>
      </c>
      <c r="AH46" s="150"/>
      <c r="AI46" s="150">
        <v>8</v>
      </c>
      <c r="AJ46" s="150"/>
      <c r="AK46" s="89">
        <v>6</v>
      </c>
      <c r="AL46" s="89">
        <v>10</v>
      </c>
    </row>
    <row r="47" spans="1:36" ht="18.75" customHeight="1">
      <c r="A47" s="246" t="s">
        <v>382</v>
      </c>
      <c r="B47" s="202"/>
      <c r="C47" s="61">
        <f t="shared" si="14"/>
        <v>1067</v>
      </c>
      <c r="D47" s="60">
        <f t="shared" si="15"/>
        <v>787</v>
      </c>
      <c r="E47" s="60">
        <f t="shared" si="15"/>
        <v>280</v>
      </c>
      <c r="F47" s="60">
        <v>787</v>
      </c>
      <c r="G47" s="60">
        <v>280</v>
      </c>
      <c r="H47" s="44" t="s">
        <v>234</v>
      </c>
      <c r="I47" s="44" t="s">
        <v>234</v>
      </c>
      <c r="J47" s="44" t="s">
        <v>234</v>
      </c>
      <c r="K47" s="44" t="s">
        <v>234</v>
      </c>
      <c r="L47" s="44" t="s">
        <v>234</v>
      </c>
      <c r="M47" s="44" t="s">
        <v>234</v>
      </c>
      <c r="N47" s="44" t="s">
        <v>234</v>
      </c>
      <c r="O47" s="44" t="s">
        <v>234</v>
      </c>
      <c r="R47" s="155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</row>
    <row r="48" spans="1:38" ht="18.75" customHeight="1">
      <c r="A48" s="246" t="s">
        <v>383</v>
      </c>
      <c r="B48" s="202"/>
      <c r="C48" s="61">
        <f t="shared" si="14"/>
        <v>351</v>
      </c>
      <c r="D48" s="60">
        <f t="shared" si="15"/>
        <v>240</v>
      </c>
      <c r="E48" s="60">
        <f t="shared" si="15"/>
        <v>111</v>
      </c>
      <c r="F48" s="60">
        <v>240</v>
      </c>
      <c r="G48" s="60">
        <v>111</v>
      </c>
      <c r="H48" s="44" t="s">
        <v>234</v>
      </c>
      <c r="I48" s="44" t="s">
        <v>234</v>
      </c>
      <c r="J48" s="44" t="s">
        <v>234</v>
      </c>
      <c r="K48" s="44" t="s">
        <v>234</v>
      </c>
      <c r="L48" s="44" t="s">
        <v>234</v>
      </c>
      <c r="M48" s="44" t="s">
        <v>234</v>
      </c>
      <c r="N48" s="44" t="s">
        <v>234</v>
      </c>
      <c r="O48" s="44" t="s">
        <v>234</v>
      </c>
      <c r="Q48" s="48" t="s">
        <v>388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15" ht="18.75" customHeight="1">
      <c r="A49" s="246" t="s">
        <v>384</v>
      </c>
      <c r="B49" s="202"/>
      <c r="C49" s="61">
        <f t="shared" si="14"/>
        <v>5387</v>
      </c>
      <c r="D49" s="60">
        <f t="shared" si="15"/>
        <v>4926</v>
      </c>
      <c r="E49" s="60">
        <f t="shared" si="15"/>
        <v>461</v>
      </c>
      <c r="F49" s="60">
        <v>4659</v>
      </c>
      <c r="G49" s="60">
        <v>461</v>
      </c>
      <c r="H49" s="44" t="s">
        <v>234</v>
      </c>
      <c r="I49" s="44" t="s">
        <v>234</v>
      </c>
      <c r="J49" s="44" t="s">
        <v>234</v>
      </c>
      <c r="K49" s="44" t="s">
        <v>234</v>
      </c>
      <c r="L49" s="60">
        <v>267</v>
      </c>
      <c r="M49" s="44" t="s">
        <v>234</v>
      </c>
      <c r="N49" s="44" t="s">
        <v>234</v>
      </c>
      <c r="O49" s="44" t="s">
        <v>234</v>
      </c>
    </row>
    <row r="50" spans="1:38" ht="18.75" customHeight="1">
      <c r="A50" s="246" t="s">
        <v>385</v>
      </c>
      <c r="B50" s="202"/>
      <c r="C50" s="61">
        <f t="shared" si="14"/>
        <v>6141</v>
      </c>
      <c r="D50" s="60">
        <f t="shared" si="15"/>
        <v>2119</v>
      </c>
      <c r="E50" s="60">
        <f t="shared" si="15"/>
        <v>4022</v>
      </c>
      <c r="F50" s="60">
        <v>1659</v>
      </c>
      <c r="G50" s="60">
        <v>3469</v>
      </c>
      <c r="H50" s="60">
        <v>415</v>
      </c>
      <c r="I50" s="60">
        <v>544</v>
      </c>
      <c r="J50" s="44" t="s">
        <v>234</v>
      </c>
      <c r="K50" s="44" t="s">
        <v>234</v>
      </c>
      <c r="L50" s="60">
        <v>45</v>
      </c>
      <c r="M50" s="60">
        <v>9</v>
      </c>
      <c r="N50" s="44" t="s">
        <v>234</v>
      </c>
      <c r="O50" s="44" t="s">
        <v>234</v>
      </c>
      <c r="Q50" s="167" t="s">
        <v>394</v>
      </c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</row>
    <row r="51" spans="1:15" ht="18.75" customHeight="1" thickBot="1">
      <c r="A51" s="246" t="s">
        <v>386</v>
      </c>
      <c r="B51" s="202"/>
      <c r="C51" s="61">
        <f t="shared" si="14"/>
        <v>652</v>
      </c>
      <c r="D51" s="44" t="s">
        <v>234</v>
      </c>
      <c r="E51" s="60">
        <f t="shared" si="15"/>
        <v>652</v>
      </c>
      <c r="F51" s="44" t="s">
        <v>234</v>
      </c>
      <c r="G51" s="60">
        <v>536</v>
      </c>
      <c r="H51" s="44" t="s">
        <v>234</v>
      </c>
      <c r="I51" s="60">
        <v>116</v>
      </c>
      <c r="J51" s="44" t="s">
        <v>234</v>
      </c>
      <c r="K51" s="44" t="s">
        <v>234</v>
      </c>
      <c r="L51" s="44" t="s">
        <v>234</v>
      </c>
      <c r="M51" s="44" t="s">
        <v>234</v>
      </c>
      <c r="N51" s="44" t="s">
        <v>234</v>
      </c>
      <c r="O51" s="44" t="s">
        <v>234</v>
      </c>
    </row>
    <row r="52" spans="1:38" ht="18.75" customHeight="1">
      <c r="A52" s="246" t="s">
        <v>387</v>
      </c>
      <c r="B52" s="202"/>
      <c r="C52" s="61">
        <f t="shared" si="14"/>
        <v>136</v>
      </c>
      <c r="D52" s="44" t="s">
        <v>234</v>
      </c>
      <c r="E52" s="60">
        <f t="shared" si="15"/>
        <v>136</v>
      </c>
      <c r="F52" s="44" t="s">
        <v>234</v>
      </c>
      <c r="G52" s="60">
        <v>118</v>
      </c>
      <c r="H52" s="44" t="s">
        <v>234</v>
      </c>
      <c r="I52" s="44" t="s">
        <v>234</v>
      </c>
      <c r="J52" s="44" t="s">
        <v>234</v>
      </c>
      <c r="K52" s="44" t="s">
        <v>234</v>
      </c>
      <c r="L52" s="44" t="s">
        <v>234</v>
      </c>
      <c r="M52" s="60">
        <v>18</v>
      </c>
      <c r="N52" s="44" t="s">
        <v>234</v>
      </c>
      <c r="O52" s="44" t="s">
        <v>234</v>
      </c>
      <c r="Q52" s="221" t="s">
        <v>391</v>
      </c>
      <c r="R52" s="249" t="s">
        <v>247</v>
      </c>
      <c r="S52" s="220"/>
      <c r="T52" s="220"/>
      <c r="U52" s="220"/>
      <c r="V52" s="221"/>
      <c r="W52" s="249" t="s">
        <v>110</v>
      </c>
      <c r="X52" s="220"/>
      <c r="Y52" s="220"/>
      <c r="Z52" s="221"/>
      <c r="AA52" s="249" t="s">
        <v>111</v>
      </c>
      <c r="AB52" s="220"/>
      <c r="AC52" s="221"/>
      <c r="AD52" s="163" t="s">
        <v>397</v>
      </c>
      <c r="AE52" s="163"/>
      <c r="AF52" s="163"/>
      <c r="AG52" s="163"/>
      <c r="AH52" s="163"/>
      <c r="AI52" s="163"/>
      <c r="AJ52" s="163"/>
      <c r="AK52" s="163"/>
      <c r="AL52" s="164"/>
    </row>
    <row r="53" spans="1:38" ht="18.75" customHeight="1">
      <c r="A53" s="246" t="s">
        <v>83</v>
      </c>
      <c r="B53" s="202"/>
      <c r="C53" s="61">
        <f t="shared" si="14"/>
        <v>431</v>
      </c>
      <c r="D53" s="60">
        <f t="shared" si="15"/>
        <v>370</v>
      </c>
      <c r="E53" s="60">
        <f t="shared" si="15"/>
        <v>61</v>
      </c>
      <c r="F53" s="60">
        <v>323</v>
      </c>
      <c r="G53" s="60">
        <v>31</v>
      </c>
      <c r="H53" s="60">
        <v>47</v>
      </c>
      <c r="I53" s="60">
        <v>30</v>
      </c>
      <c r="J53" s="44" t="s">
        <v>234</v>
      </c>
      <c r="K53" s="44" t="s">
        <v>234</v>
      </c>
      <c r="L53" s="44" t="s">
        <v>234</v>
      </c>
      <c r="M53" s="44" t="s">
        <v>234</v>
      </c>
      <c r="N53" s="44" t="s">
        <v>234</v>
      </c>
      <c r="O53" s="44" t="s">
        <v>234</v>
      </c>
      <c r="Q53" s="202"/>
      <c r="R53" s="242"/>
      <c r="S53" s="222"/>
      <c r="T53" s="222"/>
      <c r="U53" s="222"/>
      <c r="V53" s="223"/>
      <c r="W53" s="242"/>
      <c r="X53" s="222"/>
      <c r="Y53" s="222"/>
      <c r="Z53" s="223"/>
      <c r="AA53" s="242"/>
      <c r="AB53" s="222"/>
      <c r="AC53" s="223"/>
      <c r="AD53" s="162" t="s">
        <v>7</v>
      </c>
      <c r="AE53" s="197"/>
      <c r="AF53" s="166"/>
      <c r="AG53" s="161" t="s">
        <v>112</v>
      </c>
      <c r="AH53" s="161"/>
      <c r="AI53" s="161" t="s">
        <v>103</v>
      </c>
      <c r="AJ53" s="161"/>
      <c r="AK53" s="161" t="s">
        <v>396</v>
      </c>
      <c r="AL53" s="162"/>
    </row>
    <row r="54" spans="1:38" ht="18.75" customHeight="1">
      <c r="A54" s="246" t="s">
        <v>103</v>
      </c>
      <c r="B54" s="202"/>
      <c r="C54" s="61">
        <f t="shared" si="14"/>
        <v>20</v>
      </c>
      <c r="D54" s="60">
        <f t="shared" si="15"/>
        <v>20</v>
      </c>
      <c r="E54" s="44" t="s">
        <v>234</v>
      </c>
      <c r="F54" s="60">
        <v>20</v>
      </c>
      <c r="G54" s="44" t="s">
        <v>234</v>
      </c>
      <c r="H54" s="44" t="s">
        <v>234</v>
      </c>
      <c r="I54" s="44" t="s">
        <v>234</v>
      </c>
      <c r="J54" s="44" t="s">
        <v>234</v>
      </c>
      <c r="K54" s="44" t="s">
        <v>234</v>
      </c>
      <c r="L54" s="44" t="s">
        <v>234</v>
      </c>
      <c r="M54" s="44" t="s">
        <v>234</v>
      </c>
      <c r="N54" s="44" t="s">
        <v>234</v>
      </c>
      <c r="O54" s="44" t="s">
        <v>234</v>
      </c>
      <c r="Q54" s="223"/>
      <c r="R54" s="4" t="s">
        <v>7</v>
      </c>
      <c r="S54" s="161" t="s">
        <v>8</v>
      </c>
      <c r="T54" s="161"/>
      <c r="U54" s="161" t="s">
        <v>9</v>
      </c>
      <c r="V54" s="161"/>
      <c r="W54" s="161" t="s">
        <v>8</v>
      </c>
      <c r="X54" s="161"/>
      <c r="Y54" s="161" t="s">
        <v>9</v>
      </c>
      <c r="Z54" s="161"/>
      <c r="AA54" s="161" t="s">
        <v>8</v>
      </c>
      <c r="AB54" s="161"/>
      <c r="AC54" s="4" t="s">
        <v>9</v>
      </c>
      <c r="AD54" s="233" t="s">
        <v>8</v>
      </c>
      <c r="AE54" s="233"/>
      <c r="AF54" s="33" t="s">
        <v>9</v>
      </c>
      <c r="AG54" s="33" t="s">
        <v>8</v>
      </c>
      <c r="AH54" s="33" t="s">
        <v>9</v>
      </c>
      <c r="AI54" s="33" t="s">
        <v>8</v>
      </c>
      <c r="AJ54" s="33" t="s">
        <v>9</v>
      </c>
      <c r="AK54" s="33" t="s">
        <v>8</v>
      </c>
      <c r="AL54" s="71" t="s">
        <v>9</v>
      </c>
    </row>
    <row r="55" spans="1:38" ht="18.75" customHeight="1">
      <c r="A55" s="167"/>
      <c r="B55" s="167"/>
      <c r="C55" s="79"/>
      <c r="N55" s="21"/>
      <c r="O55" s="21"/>
      <c r="R55" s="26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D55" s="152"/>
      <c r="AE55" s="152"/>
      <c r="AF55" s="48"/>
      <c r="AG55" s="48"/>
      <c r="AH55" s="48"/>
      <c r="AI55" s="48"/>
      <c r="AJ55" s="48"/>
      <c r="AK55" s="48"/>
      <c r="AL55" s="48"/>
    </row>
    <row r="56" spans="1:38" ht="18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Q56" s="17" t="s">
        <v>361</v>
      </c>
      <c r="R56" s="72">
        <f>SUM(S56:V56)</f>
        <v>95</v>
      </c>
      <c r="S56" s="148">
        <v>55</v>
      </c>
      <c r="T56" s="148"/>
      <c r="U56" s="148">
        <v>40</v>
      </c>
      <c r="V56" s="148"/>
      <c r="W56" s="148">
        <v>8</v>
      </c>
      <c r="X56" s="148"/>
      <c r="Y56" s="148">
        <v>6</v>
      </c>
      <c r="Z56" s="148"/>
      <c r="AA56" s="148">
        <v>6</v>
      </c>
      <c r="AB56" s="148"/>
      <c r="AC56" s="39">
        <v>7</v>
      </c>
      <c r="AD56" s="148">
        <v>41</v>
      </c>
      <c r="AE56" s="148"/>
      <c r="AF56" s="39">
        <v>27</v>
      </c>
      <c r="AG56" s="39">
        <v>14</v>
      </c>
      <c r="AH56" s="39">
        <v>8</v>
      </c>
      <c r="AI56" s="39">
        <v>13</v>
      </c>
      <c r="AJ56" s="39">
        <v>10</v>
      </c>
      <c r="AK56" s="39">
        <v>14</v>
      </c>
      <c r="AL56" s="39">
        <v>9</v>
      </c>
    </row>
    <row r="57" spans="17:38" ht="18.75" customHeight="1">
      <c r="Q57" s="34" t="s">
        <v>362</v>
      </c>
      <c r="R57" s="72">
        <f>SUM(S57:V57)</f>
        <v>90</v>
      </c>
      <c r="S57" s="148">
        <v>54</v>
      </c>
      <c r="T57" s="148"/>
      <c r="U57" s="148">
        <v>36</v>
      </c>
      <c r="V57" s="148"/>
      <c r="W57" s="148">
        <v>8</v>
      </c>
      <c r="X57" s="148"/>
      <c r="Y57" s="148">
        <v>6</v>
      </c>
      <c r="Z57" s="148"/>
      <c r="AA57" s="148">
        <v>7</v>
      </c>
      <c r="AB57" s="148"/>
      <c r="AC57" s="39">
        <v>5</v>
      </c>
      <c r="AD57" s="148">
        <v>39</v>
      </c>
      <c r="AE57" s="148"/>
      <c r="AF57" s="39">
        <v>25</v>
      </c>
      <c r="AG57" s="39">
        <v>10</v>
      </c>
      <c r="AH57" s="39">
        <v>6</v>
      </c>
      <c r="AI57" s="39">
        <v>16</v>
      </c>
      <c r="AJ57" s="39">
        <v>13</v>
      </c>
      <c r="AK57" s="39">
        <v>13</v>
      </c>
      <c r="AL57" s="39">
        <v>6</v>
      </c>
    </row>
    <row r="58" spans="17:38" ht="18.75" customHeight="1">
      <c r="Q58" s="34" t="s">
        <v>363</v>
      </c>
      <c r="R58" s="72">
        <f>SUM(S58:V58)</f>
        <v>86</v>
      </c>
      <c r="S58" s="148">
        <v>59</v>
      </c>
      <c r="T58" s="148"/>
      <c r="U58" s="148">
        <v>27</v>
      </c>
      <c r="V58" s="148"/>
      <c r="W58" s="148">
        <v>9</v>
      </c>
      <c r="X58" s="148"/>
      <c r="Y58" s="148">
        <v>6</v>
      </c>
      <c r="Z58" s="148"/>
      <c r="AA58" s="148">
        <v>6</v>
      </c>
      <c r="AB58" s="148"/>
      <c r="AC58" s="39">
        <v>7</v>
      </c>
      <c r="AD58" s="148">
        <v>44</v>
      </c>
      <c r="AE58" s="148"/>
      <c r="AF58" s="39">
        <v>14</v>
      </c>
      <c r="AG58" s="39">
        <v>13</v>
      </c>
      <c r="AH58" s="39">
        <v>5</v>
      </c>
      <c r="AI58" s="39">
        <v>14</v>
      </c>
      <c r="AJ58" s="39">
        <v>9</v>
      </c>
      <c r="AK58" s="39">
        <v>17</v>
      </c>
      <c r="AL58" s="39" t="s">
        <v>234</v>
      </c>
    </row>
    <row r="59" spans="17:38" ht="18.75" customHeight="1">
      <c r="Q59" s="34" t="s">
        <v>364</v>
      </c>
      <c r="R59" s="72">
        <f>SUM(S59:V59)</f>
        <v>83</v>
      </c>
      <c r="S59" s="148">
        <v>56</v>
      </c>
      <c r="T59" s="148"/>
      <c r="U59" s="148">
        <v>27</v>
      </c>
      <c r="V59" s="148"/>
      <c r="W59" s="148">
        <v>9</v>
      </c>
      <c r="X59" s="148"/>
      <c r="Y59" s="148">
        <v>7</v>
      </c>
      <c r="Z59" s="148"/>
      <c r="AA59" s="148">
        <v>5</v>
      </c>
      <c r="AB59" s="148"/>
      <c r="AC59" s="39">
        <v>3</v>
      </c>
      <c r="AD59" s="148">
        <v>42</v>
      </c>
      <c r="AE59" s="148"/>
      <c r="AF59" s="39">
        <v>17</v>
      </c>
      <c r="AG59" s="39">
        <v>13</v>
      </c>
      <c r="AH59" s="39">
        <v>9</v>
      </c>
      <c r="AI59" s="39">
        <v>10</v>
      </c>
      <c r="AJ59" s="39">
        <v>5</v>
      </c>
      <c r="AK59" s="39">
        <v>19</v>
      </c>
      <c r="AL59" s="39">
        <v>3</v>
      </c>
    </row>
    <row r="60" spans="17:38" ht="18.75" customHeight="1">
      <c r="Q60" s="65" t="s">
        <v>395</v>
      </c>
      <c r="R60" s="82">
        <f>SUM(S60:V60)</f>
        <v>81</v>
      </c>
      <c r="S60" s="150">
        <v>52</v>
      </c>
      <c r="T60" s="150"/>
      <c r="U60" s="150">
        <v>29</v>
      </c>
      <c r="V60" s="150"/>
      <c r="W60" s="150">
        <v>8</v>
      </c>
      <c r="X60" s="150"/>
      <c r="Y60" s="150">
        <v>8</v>
      </c>
      <c r="Z60" s="150"/>
      <c r="AA60" s="150">
        <v>6</v>
      </c>
      <c r="AB60" s="150"/>
      <c r="AC60" s="55">
        <v>4</v>
      </c>
      <c r="AD60" s="150">
        <v>38</v>
      </c>
      <c r="AE60" s="150"/>
      <c r="AF60" s="55">
        <v>17</v>
      </c>
      <c r="AG60" s="55">
        <v>11</v>
      </c>
      <c r="AH60" s="55">
        <v>6</v>
      </c>
      <c r="AI60" s="55">
        <v>12</v>
      </c>
      <c r="AJ60" s="55">
        <v>4</v>
      </c>
      <c r="AK60" s="55">
        <v>15</v>
      </c>
      <c r="AL60" s="55">
        <v>7</v>
      </c>
    </row>
    <row r="61" spans="17:38" ht="18.75" customHeight="1">
      <c r="Q61" s="45"/>
      <c r="R61" s="79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ht="18.75" customHeight="1">
      <c r="Q62" s="30" t="s">
        <v>217</v>
      </c>
    </row>
  </sheetData>
  <sheetProtection/>
  <mergeCells count="405">
    <mergeCell ref="A28:A33"/>
    <mergeCell ref="AD60:AE60"/>
    <mergeCell ref="AD56:AE56"/>
    <mergeCell ref="AD57:AE57"/>
    <mergeCell ref="AD58:AE58"/>
    <mergeCell ref="AD59:AE59"/>
    <mergeCell ref="AD55:AE55"/>
    <mergeCell ref="Q52:Q54"/>
    <mergeCell ref="R52:V53"/>
    <mergeCell ref="W52:Z53"/>
    <mergeCell ref="AA52:AC53"/>
    <mergeCell ref="AD53:AF53"/>
    <mergeCell ref="S55:T55"/>
    <mergeCell ref="U55:V55"/>
    <mergeCell ref="W55:X55"/>
    <mergeCell ref="Y54:Z54"/>
    <mergeCell ref="AA54:AB54"/>
    <mergeCell ref="AD52:AL52"/>
    <mergeCell ref="AK53:AL53"/>
    <mergeCell ref="AI53:AJ53"/>
    <mergeCell ref="L7:O7"/>
    <mergeCell ref="A9:B9"/>
    <mergeCell ref="F7:H7"/>
    <mergeCell ref="N8:O8"/>
    <mergeCell ref="N9:O9"/>
    <mergeCell ref="A11:B11"/>
    <mergeCell ref="A7:B8"/>
    <mergeCell ref="A12:B12"/>
    <mergeCell ref="A13:B13"/>
    <mergeCell ref="A22:A26"/>
    <mergeCell ref="I7:K7"/>
    <mergeCell ref="A40:B42"/>
    <mergeCell ref="C7:E7"/>
    <mergeCell ref="C40:E41"/>
    <mergeCell ref="A14:B14"/>
    <mergeCell ref="A16:A20"/>
    <mergeCell ref="A10:B10"/>
    <mergeCell ref="A38:O38"/>
    <mergeCell ref="N15:O15"/>
    <mergeCell ref="N16:O16"/>
    <mergeCell ref="N17:O17"/>
    <mergeCell ref="N18:O18"/>
    <mergeCell ref="A3:O3"/>
    <mergeCell ref="A5:O5"/>
    <mergeCell ref="N10:O10"/>
    <mergeCell ref="N12:O12"/>
    <mergeCell ref="N11:O11"/>
    <mergeCell ref="N21:O21"/>
    <mergeCell ref="N22:O22"/>
    <mergeCell ref="N23:O23"/>
    <mergeCell ref="N13:O13"/>
    <mergeCell ref="N14:O14"/>
    <mergeCell ref="N20:O20"/>
    <mergeCell ref="N19:O19"/>
    <mergeCell ref="N24:O24"/>
    <mergeCell ref="N25:O25"/>
    <mergeCell ref="N26:O26"/>
    <mergeCell ref="N27:O27"/>
    <mergeCell ref="N34:O34"/>
    <mergeCell ref="J41:K41"/>
    <mergeCell ref="L40:O40"/>
    <mergeCell ref="L41:M41"/>
    <mergeCell ref="N41:O41"/>
    <mergeCell ref="F40:K40"/>
    <mergeCell ref="F41:G41"/>
    <mergeCell ref="H41:I41"/>
    <mergeCell ref="A50:B50"/>
    <mergeCell ref="A43:B43"/>
    <mergeCell ref="A44:B44"/>
    <mergeCell ref="A45:B45"/>
    <mergeCell ref="A46:B46"/>
    <mergeCell ref="A49:B49"/>
    <mergeCell ref="A55:B55"/>
    <mergeCell ref="AK6:AL6"/>
    <mergeCell ref="W5:AG5"/>
    <mergeCell ref="AH5:AL5"/>
    <mergeCell ref="A51:B51"/>
    <mergeCell ref="A52:B52"/>
    <mergeCell ref="A53:B53"/>
    <mergeCell ref="A54:B54"/>
    <mergeCell ref="A47:B47"/>
    <mergeCell ref="A48:B48"/>
    <mergeCell ref="AF7:AG7"/>
    <mergeCell ref="AH7:AI7"/>
    <mergeCell ref="W6:Z6"/>
    <mergeCell ref="AA6:AC6"/>
    <mergeCell ref="AD6:AG6"/>
    <mergeCell ref="AH6:AJ6"/>
    <mergeCell ref="Y7:Z7"/>
    <mergeCell ref="AA7:AB7"/>
    <mergeCell ref="AD7:AE7"/>
    <mergeCell ref="W7:X7"/>
    <mergeCell ref="R5:V6"/>
    <mergeCell ref="Q5:Q7"/>
    <mergeCell ref="S7:T7"/>
    <mergeCell ref="U7:V7"/>
    <mergeCell ref="Q39:Q40"/>
    <mergeCell ref="R40:S40"/>
    <mergeCell ref="Q37:AL37"/>
    <mergeCell ref="Q35:AL35"/>
    <mergeCell ref="AG40:AH40"/>
    <mergeCell ref="AI40:AJ40"/>
    <mergeCell ref="R39:Y39"/>
    <mergeCell ref="Z39:AF39"/>
    <mergeCell ref="AG39:AL39"/>
    <mergeCell ref="AE40:AF40"/>
    <mergeCell ref="T40:V40"/>
    <mergeCell ref="W40:Y40"/>
    <mergeCell ref="Z40:AB40"/>
    <mergeCell ref="AC40:AD40"/>
    <mergeCell ref="AG53:AH53"/>
    <mergeCell ref="AD54:AE54"/>
    <mergeCell ref="S8:T8"/>
    <mergeCell ref="U8:V8"/>
    <mergeCell ref="W8:X8"/>
    <mergeCell ref="Y8:Z8"/>
    <mergeCell ref="AA8:AB8"/>
    <mergeCell ref="AD8:AE8"/>
    <mergeCell ref="AF8:AG8"/>
    <mergeCell ref="AF9:AG9"/>
    <mergeCell ref="AD9:AE9"/>
    <mergeCell ref="AA9:AB9"/>
    <mergeCell ref="AH8:AI8"/>
    <mergeCell ref="S32:T32"/>
    <mergeCell ref="U32:V32"/>
    <mergeCell ref="W32:X32"/>
    <mergeCell ref="Y32:Z32"/>
    <mergeCell ref="AA32:AB32"/>
    <mergeCell ref="AD32:AE32"/>
    <mergeCell ref="AF32:AG32"/>
    <mergeCell ref="AH32:AI32"/>
    <mergeCell ref="AH9:AI9"/>
    <mergeCell ref="Y9:Z9"/>
    <mergeCell ref="W9:X9"/>
    <mergeCell ref="W10:X10"/>
    <mergeCell ref="Y10:Z10"/>
    <mergeCell ref="AA12:AB12"/>
    <mergeCell ref="AA13:AB13"/>
    <mergeCell ref="AA14:AB14"/>
    <mergeCell ref="AA15:AB15"/>
    <mergeCell ref="U9:V9"/>
    <mergeCell ref="S9:T9"/>
    <mergeCell ref="AA10:AB10"/>
    <mergeCell ref="S11:T11"/>
    <mergeCell ref="U11:V11"/>
    <mergeCell ref="W11:X11"/>
    <mergeCell ref="Y11:Z11"/>
    <mergeCell ref="AA11:AB11"/>
    <mergeCell ref="S10:T10"/>
    <mergeCell ref="U10:V10"/>
    <mergeCell ref="S13:T13"/>
    <mergeCell ref="U13:V13"/>
    <mergeCell ref="W13:X13"/>
    <mergeCell ref="Y13:Z13"/>
    <mergeCell ref="S12:T12"/>
    <mergeCell ref="U12:V12"/>
    <mergeCell ref="W12:X12"/>
    <mergeCell ref="Y12:Z12"/>
    <mergeCell ref="S15:T15"/>
    <mergeCell ref="U15:V15"/>
    <mergeCell ref="W15:X15"/>
    <mergeCell ref="Y15:Z15"/>
    <mergeCell ref="S14:T14"/>
    <mergeCell ref="U14:V14"/>
    <mergeCell ref="W14:X14"/>
    <mergeCell ref="Y14:Z14"/>
    <mergeCell ref="AA16:AB16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A18:AB18"/>
    <mergeCell ref="S19:T19"/>
    <mergeCell ref="U19:V19"/>
    <mergeCell ref="W19:X19"/>
    <mergeCell ref="Y19:Z19"/>
    <mergeCell ref="AA19:AB19"/>
    <mergeCell ref="S18:T18"/>
    <mergeCell ref="U18:V18"/>
    <mergeCell ref="W18:X18"/>
    <mergeCell ref="Y18:Z18"/>
    <mergeCell ref="AA20:AB20"/>
    <mergeCell ref="S21:T21"/>
    <mergeCell ref="U21:V21"/>
    <mergeCell ref="W21:X21"/>
    <mergeCell ref="Y21:Z21"/>
    <mergeCell ref="AA21:AB21"/>
    <mergeCell ref="S20:T20"/>
    <mergeCell ref="U20:V20"/>
    <mergeCell ref="W20:X20"/>
    <mergeCell ref="Y20:Z20"/>
    <mergeCell ref="AA22:AB22"/>
    <mergeCell ref="S23:T23"/>
    <mergeCell ref="U23:V23"/>
    <mergeCell ref="W23:X23"/>
    <mergeCell ref="Y23:Z23"/>
    <mergeCell ref="AA23:AB23"/>
    <mergeCell ref="S22:T22"/>
    <mergeCell ref="U22:V22"/>
    <mergeCell ref="W22:X22"/>
    <mergeCell ref="Y22:Z22"/>
    <mergeCell ref="AA24:AB24"/>
    <mergeCell ref="S25:T25"/>
    <mergeCell ref="U25:V25"/>
    <mergeCell ref="W25:X25"/>
    <mergeCell ref="Y25:Z25"/>
    <mergeCell ref="AA25:AB25"/>
    <mergeCell ref="S24:T24"/>
    <mergeCell ref="U24:V24"/>
    <mergeCell ref="W24:X24"/>
    <mergeCell ref="Y24:Z24"/>
    <mergeCell ref="AA26:AB26"/>
    <mergeCell ref="S27:T27"/>
    <mergeCell ref="U27:V27"/>
    <mergeCell ref="W27:X27"/>
    <mergeCell ref="Y27:Z27"/>
    <mergeCell ref="AA27:AB27"/>
    <mergeCell ref="S26:T26"/>
    <mergeCell ref="U26:V26"/>
    <mergeCell ref="W26:X26"/>
    <mergeCell ref="Y26:Z26"/>
    <mergeCell ref="AA28:AB28"/>
    <mergeCell ref="S29:T29"/>
    <mergeCell ref="U29:V29"/>
    <mergeCell ref="W29:X29"/>
    <mergeCell ref="Y29:Z29"/>
    <mergeCell ref="AA29:AB29"/>
    <mergeCell ref="S28:T28"/>
    <mergeCell ref="U28:V28"/>
    <mergeCell ref="W28:X28"/>
    <mergeCell ref="Y28:Z28"/>
    <mergeCell ref="AA30:AB30"/>
    <mergeCell ref="S31:T31"/>
    <mergeCell ref="U31:V31"/>
    <mergeCell ref="W31:X31"/>
    <mergeCell ref="Y31:Z31"/>
    <mergeCell ref="AA31:AB31"/>
    <mergeCell ref="S30:T30"/>
    <mergeCell ref="U30:V30"/>
    <mergeCell ref="W30:X30"/>
    <mergeCell ref="Y30:Z30"/>
    <mergeCell ref="AD10:AE10"/>
    <mergeCell ref="AF10:AG10"/>
    <mergeCell ref="AH10:AI10"/>
    <mergeCell ref="AD11:AE11"/>
    <mergeCell ref="AF11:AG11"/>
    <mergeCell ref="AH11:AI11"/>
    <mergeCell ref="AD12:AE12"/>
    <mergeCell ref="AF12:AG12"/>
    <mergeCell ref="AH12:AI12"/>
    <mergeCell ref="AD13:AE13"/>
    <mergeCell ref="AF13:AG13"/>
    <mergeCell ref="AH13:AI13"/>
    <mergeCell ref="AD14:AE14"/>
    <mergeCell ref="AF14:AG14"/>
    <mergeCell ref="AH14:AI14"/>
    <mergeCell ref="AD15:AE15"/>
    <mergeCell ref="AF15:AG15"/>
    <mergeCell ref="AH15:AI15"/>
    <mergeCell ref="AD16:AE16"/>
    <mergeCell ref="AF16:AG16"/>
    <mergeCell ref="AH16:AI16"/>
    <mergeCell ref="AD17:AE17"/>
    <mergeCell ref="AF17:AG17"/>
    <mergeCell ref="AH17:AI17"/>
    <mergeCell ref="AD18:AE18"/>
    <mergeCell ref="AF18:AG18"/>
    <mergeCell ref="AH18:AI18"/>
    <mergeCell ref="AD19:AE19"/>
    <mergeCell ref="AF19:AG19"/>
    <mergeCell ref="AH19:AI19"/>
    <mergeCell ref="AD20:AE20"/>
    <mergeCell ref="AF20:AG20"/>
    <mergeCell ref="AH20:AI20"/>
    <mergeCell ref="AD21:AE21"/>
    <mergeCell ref="AF21:AG21"/>
    <mergeCell ref="AH21:AI21"/>
    <mergeCell ref="AD22:AE22"/>
    <mergeCell ref="AF22:AG22"/>
    <mergeCell ref="AH22:AI22"/>
    <mergeCell ref="AD23:AE23"/>
    <mergeCell ref="AF23:AG23"/>
    <mergeCell ref="AH23:AI23"/>
    <mergeCell ref="AD24:AE24"/>
    <mergeCell ref="AF24:AG24"/>
    <mergeCell ref="AH24:AI24"/>
    <mergeCell ref="AD25:AE25"/>
    <mergeCell ref="AF25:AG25"/>
    <mergeCell ref="AH25:AI25"/>
    <mergeCell ref="AD26:AE26"/>
    <mergeCell ref="AF26:AG26"/>
    <mergeCell ref="AH26:AI26"/>
    <mergeCell ref="AD27:AE27"/>
    <mergeCell ref="AF27:AG27"/>
    <mergeCell ref="AH27:AI27"/>
    <mergeCell ref="AD28:AE28"/>
    <mergeCell ref="AF28:AG28"/>
    <mergeCell ref="AH28:AI28"/>
    <mergeCell ref="AD29:AE29"/>
    <mergeCell ref="AF29:AG29"/>
    <mergeCell ref="AH29:AI29"/>
    <mergeCell ref="AD30:AE30"/>
    <mergeCell ref="AF30:AG30"/>
    <mergeCell ref="AH30:AI30"/>
    <mergeCell ref="AD31:AE31"/>
    <mergeCell ref="AF31:AG31"/>
    <mergeCell ref="AH31:AI31"/>
    <mergeCell ref="R41:S41"/>
    <mergeCell ref="T41:V41"/>
    <mergeCell ref="W41:Y41"/>
    <mergeCell ref="Z41:AB41"/>
    <mergeCell ref="AC41:AD41"/>
    <mergeCell ref="AE41:AF41"/>
    <mergeCell ref="AG41:AH41"/>
    <mergeCell ref="AI41:AJ41"/>
    <mergeCell ref="AG47:AH47"/>
    <mergeCell ref="AI47:AJ47"/>
    <mergeCell ref="R47:S47"/>
    <mergeCell ref="T47:V47"/>
    <mergeCell ref="W47:Y47"/>
    <mergeCell ref="Z47:AB47"/>
    <mergeCell ref="R42:S42"/>
    <mergeCell ref="T42:V42"/>
    <mergeCell ref="W42:Y42"/>
    <mergeCell ref="Z42:AB42"/>
    <mergeCell ref="AC42:AD42"/>
    <mergeCell ref="AE42:AF42"/>
    <mergeCell ref="AI42:AJ42"/>
    <mergeCell ref="AG42:AH42"/>
    <mergeCell ref="AG44:AH44"/>
    <mergeCell ref="AI44:AJ44"/>
    <mergeCell ref="R43:S43"/>
    <mergeCell ref="T43:V43"/>
    <mergeCell ref="W43:Y43"/>
    <mergeCell ref="Z43:AB43"/>
    <mergeCell ref="AC43:AD43"/>
    <mergeCell ref="AE43:AF43"/>
    <mergeCell ref="AC45:AD45"/>
    <mergeCell ref="AE45:AF45"/>
    <mergeCell ref="AG43:AH43"/>
    <mergeCell ref="AI43:AJ43"/>
    <mergeCell ref="R44:S44"/>
    <mergeCell ref="T44:V44"/>
    <mergeCell ref="W44:Y44"/>
    <mergeCell ref="Z44:AB44"/>
    <mergeCell ref="AC44:AD44"/>
    <mergeCell ref="AE44:AF44"/>
    <mergeCell ref="AI45:AJ45"/>
    <mergeCell ref="AI46:AJ46"/>
    <mergeCell ref="R46:S46"/>
    <mergeCell ref="T46:V46"/>
    <mergeCell ref="W46:Y46"/>
    <mergeCell ref="Z46:AB46"/>
    <mergeCell ref="R45:S45"/>
    <mergeCell ref="T45:V45"/>
    <mergeCell ref="W45:Y45"/>
    <mergeCell ref="Z45:AB45"/>
    <mergeCell ref="AA61:AB61"/>
    <mergeCell ref="Y57:Z57"/>
    <mergeCell ref="AC46:AD46"/>
    <mergeCell ref="AE46:AF46"/>
    <mergeCell ref="AC47:AD47"/>
    <mergeCell ref="AE47:AF47"/>
    <mergeCell ref="Q50:AL50"/>
    <mergeCell ref="S54:T54"/>
    <mergeCell ref="U54:V54"/>
    <mergeCell ref="W54:X54"/>
    <mergeCell ref="S61:T61"/>
    <mergeCell ref="U61:V61"/>
    <mergeCell ref="W61:X61"/>
    <mergeCell ref="Y61:Z61"/>
    <mergeCell ref="W57:X57"/>
    <mergeCell ref="Y59:Z59"/>
    <mergeCell ref="AA57:AB57"/>
    <mergeCell ref="S58:T58"/>
    <mergeCell ref="U58:V58"/>
    <mergeCell ref="W58:X58"/>
    <mergeCell ref="Y58:Z58"/>
    <mergeCell ref="AA58:AB58"/>
    <mergeCell ref="S57:T57"/>
    <mergeCell ref="U57:V57"/>
    <mergeCell ref="AA59:AB59"/>
    <mergeCell ref="S60:T60"/>
    <mergeCell ref="U60:V60"/>
    <mergeCell ref="W60:X60"/>
    <mergeCell ref="Y60:Z60"/>
    <mergeCell ref="AA60:AB60"/>
    <mergeCell ref="S59:T59"/>
    <mergeCell ref="U59:V59"/>
    <mergeCell ref="W59:X59"/>
    <mergeCell ref="Q3:AL3"/>
    <mergeCell ref="AA56:AB56"/>
    <mergeCell ref="S56:T56"/>
    <mergeCell ref="U56:V56"/>
    <mergeCell ref="Y55:Z55"/>
    <mergeCell ref="AA55:AB55"/>
    <mergeCell ref="W56:X56"/>
    <mergeCell ref="Y56:Z56"/>
    <mergeCell ref="AG46:AH46"/>
    <mergeCell ref="AG45:AH4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84"/>
  <sheetViews>
    <sheetView zoomScalePageLayoutView="0" workbookViewId="0" topLeftCell="A76">
      <selection activeCell="A3" sqref="A3:AA3"/>
    </sheetView>
  </sheetViews>
  <sheetFormatPr defaultColWidth="9.00390625" defaultRowHeight="21.75" customHeight="1"/>
  <cols>
    <col min="1" max="1" width="3.00390625" style="30" customWidth="1"/>
    <col min="2" max="2" width="14.25390625" style="30" customWidth="1"/>
    <col min="3" max="23" width="9.00390625" style="30" customWidth="1"/>
    <col min="24" max="24" width="14.00390625" style="30" customWidth="1"/>
    <col min="25" max="25" width="4.00390625" style="30" customWidth="1"/>
    <col min="26" max="26" width="9.625" style="30" bestFit="1" customWidth="1"/>
    <col min="27" max="31" width="7.625" style="30" customWidth="1"/>
    <col min="32" max="32" width="10.875" style="30" bestFit="1" customWidth="1"/>
    <col min="33" max="51" width="7.625" style="30" customWidth="1"/>
    <col min="52" max="16384" width="9.00390625" style="30" customWidth="1"/>
  </cols>
  <sheetData>
    <row r="1" spans="1:52" ht="21.75" customHeight="1">
      <c r="A1" s="51" t="s">
        <v>401</v>
      </c>
      <c r="AZ1" s="52" t="s">
        <v>192</v>
      </c>
    </row>
    <row r="3" spans="24:41" ht="21.75" customHeight="1">
      <c r="X3" s="167" t="s">
        <v>419</v>
      </c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</row>
    <row r="4" spans="1:32" ht="21.75" customHeight="1" thickBot="1">
      <c r="A4" s="131" t="s">
        <v>406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2"/>
      <c r="O4" s="12"/>
      <c r="P4" s="12"/>
      <c r="Q4" s="12"/>
      <c r="R4" s="12"/>
      <c r="S4" s="12"/>
      <c r="T4" s="12"/>
      <c r="U4" s="12"/>
      <c r="V4" s="12"/>
      <c r="W4" s="12"/>
      <c r="X4" s="86"/>
      <c r="Y4" s="86"/>
      <c r="Z4" s="86"/>
      <c r="AA4" s="86"/>
      <c r="AB4" s="86"/>
      <c r="AC4" s="86"/>
      <c r="AD4" s="86"/>
      <c r="AE4" s="86"/>
      <c r="AF4" s="86"/>
    </row>
    <row r="5" spans="24:41" ht="21.75" customHeight="1">
      <c r="X5" s="165" t="s">
        <v>416</v>
      </c>
      <c r="Y5" s="163"/>
      <c r="Z5" s="164" t="s">
        <v>417</v>
      </c>
      <c r="AA5" s="198"/>
      <c r="AB5" s="198"/>
      <c r="AC5" s="198"/>
      <c r="AD5" s="198"/>
      <c r="AE5" s="198"/>
      <c r="AF5" s="198"/>
      <c r="AG5" s="165"/>
      <c r="AH5" s="164" t="s">
        <v>418</v>
      </c>
      <c r="AI5" s="198"/>
      <c r="AJ5" s="198"/>
      <c r="AK5" s="198"/>
      <c r="AL5" s="198"/>
      <c r="AM5" s="198"/>
      <c r="AN5" s="198"/>
      <c r="AO5" s="198"/>
    </row>
    <row r="6" spans="1:41" ht="21.75" customHeight="1">
      <c r="A6" s="167" t="s">
        <v>407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2"/>
      <c r="O6" s="12"/>
      <c r="P6" s="12"/>
      <c r="Q6" s="12"/>
      <c r="R6" s="12"/>
      <c r="S6" s="12"/>
      <c r="T6" s="12"/>
      <c r="U6" s="12"/>
      <c r="V6" s="12"/>
      <c r="W6" s="12"/>
      <c r="X6" s="166"/>
      <c r="Y6" s="161"/>
      <c r="Z6" s="162" t="s">
        <v>261</v>
      </c>
      <c r="AA6" s="280"/>
      <c r="AB6" s="280"/>
      <c r="AC6" s="280"/>
      <c r="AD6" s="280"/>
      <c r="AE6" s="280"/>
      <c r="AF6" s="281"/>
      <c r="AG6" s="238" t="s">
        <v>51</v>
      </c>
      <c r="AH6" s="162" t="s">
        <v>261</v>
      </c>
      <c r="AI6" s="280"/>
      <c r="AJ6" s="280"/>
      <c r="AK6" s="280"/>
      <c r="AL6" s="280"/>
      <c r="AM6" s="280"/>
      <c r="AN6" s="281"/>
      <c r="AO6" s="282" t="s">
        <v>51</v>
      </c>
    </row>
    <row r="7" spans="24:41" ht="21.75" customHeight="1" thickBot="1">
      <c r="X7" s="166"/>
      <c r="Y7" s="161"/>
      <c r="Z7" s="5" t="s">
        <v>7</v>
      </c>
      <c r="AA7" s="162" t="s">
        <v>117</v>
      </c>
      <c r="AB7" s="166"/>
      <c r="AC7" s="162" t="s">
        <v>118</v>
      </c>
      <c r="AD7" s="166"/>
      <c r="AE7" s="162" t="s">
        <v>119</v>
      </c>
      <c r="AF7" s="166"/>
      <c r="AG7" s="239"/>
      <c r="AH7" s="5" t="s">
        <v>7</v>
      </c>
      <c r="AI7" s="162" t="s">
        <v>117</v>
      </c>
      <c r="AJ7" s="166"/>
      <c r="AK7" s="162" t="s">
        <v>118</v>
      </c>
      <c r="AL7" s="166"/>
      <c r="AM7" s="162" t="s">
        <v>119</v>
      </c>
      <c r="AN7" s="166"/>
      <c r="AO7" s="213"/>
    </row>
    <row r="8" spans="1:41" ht="21.75" customHeight="1">
      <c r="A8" s="165" t="s">
        <v>405</v>
      </c>
      <c r="B8" s="163"/>
      <c r="C8" s="163" t="s">
        <v>431</v>
      </c>
      <c r="D8" s="163"/>
      <c r="E8" s="163"/>
      <c r="F8" s="163" t="s">
        <v>263</v>
      </c>
      <c r="G8" s="163"/>
      <c r="H8" s="163"/>
      <c r="I8" s="163" t="s">
        <v>272</v>
      </c>
      <c r="J8" s="163"/>
      <c r="K8" s="163"/>
      <c r="L8" s="163"/>
      <c r="M8" s="164"/>
      <c r="N8" s="8"/>
      <c r="O8" s="8"/>
      <c r="P8" s="8"/>
      <c r="Q8" s="8"/>
      <c r="R8" s="8"/>
      <c r="S8" s="8"/>
      <c r="T8" s="8"/>
      <c r="U8" s="8"/>
      <c r="V8" s="8"/>
      <c r="Y8" s="91" t="s">
        <v>7</v>
      </c>
      <c r="Z8" s="68">
        <f>SUM(AA8:AE8)</f>
        <v>29</v>
      </c>
      <c r="AA8" s="138" t="s">
        <v>234</v>
      </c>
      <c r="AB8" s="138"/>
      <c r="AC8" s="138">
        <f>SUM(AC9:AC10)</f>
        <v>29</v>
      </c>
      <c r="AD8" s="138"/>
      <c r="AE8" s="138" t="s">
        <v>234</v>
      </c>
      <c r="AF8" s="138"/>
      <c r="AG8" s="39" t="s">
        <v>234</v>
      </c>
      <c r="AH8" s="41">
        <f>SUM(AI8:AM8)</f>
        <v>74</v>
      </c>
      <c r="AI8" s="138">
        <f>SUM(AI9:AI10)</f>
        <v>5</v>
      </c>
      <c r="AJ8" s="138"/>
      <c r="AK8" s="138">
        <f>SUM(AK9:AK10)</f>
        <v>59</v>
      </c>
      <c r="AL8" s="138"/>
      <c r="AM8" s="138">
        <f>SUM(AM9:AM10)</f>
        <v>10</v>
      </c>
      <c r="AN8" s="138"/>
      <c r="AO8" s="39">
        <f>SUM(AO9:AO10)</f>
        <v>24</v>
      </c>
    </row>
    <row r="9" spans="1:41" ht="21.75" customHeight="1">
      <c r="A9" s="166"/>
      <c r="B9" s="161"/>
      <c r="C9" s="4" t="s">
        <v>7</v>
      </c>
      <c r="D9" s="4" t="s">
        <v>8</v>
      </c>
      <c r="E9" s="4" t="s">
        <v>9</v>
      </c>
      <c r="F9" s="4" t="s">
        <v>7</v>
      </c>
      <c r="G9" s="4" t="s">
        <v>8</v>
      </c>
      <c r="H9" s="4" t="s">
        <v>9</v>
      </c>
      <c r="I9" s="4" t="s">
        <v>7</v>
      </c>
      <c r="J9" s="4" t="s">
        <v>113</v>
      </c>
      <c r="K9" s="4" t="s">
        <v>110</v>
      </c>
      <c r="L9" s="4" t="s">
        <v>111</v>
      </c>
      <c r="M9" s="5" t="s">
        <v>109</v>
      </c>
      <c r="N9" s="8"/>
      <c r="O9" s="8"/>
      <c r="P9" s="8"/>
      <c r="Q9" s="8"/>
      <c r="R9" s="8"/>
      <c r="S9" s="8"/>
      <c r="T9" s="8"/>
      <c r="U9" s="8"/>
      <c r="V9" s="8"/>
      <c r="X9" s="17" t="s">
        <v>10</v>
      </c>
      <c r="Y9" s="13" t="s">
        <v>8</v>
      </c>
      <c r="Z9" s="39">
        <f>SUM(AA9:AE9)</f>
        <v>9</v>
      </c>
      <c r="AA9" s="39"/>
      <c r="AB9" s="39" t="s">
        <v>234</v>
      </c>
      <c r="AC9" s="148">
        <v>9</v>
      </c>
      <c r="AD9" s="148"/>
      <c r="AE9" s="39"/>
      <c r="AF9" s="39" t="s">
        <v>234</v>
      </c>
      <c r="AG9" s="39" t="s">
        <v>234</v>
      </c>
      <c r="AH9" s="39">
        <f>SUM(AI9:AM9)</f>
        <v>18</v>
      </c>
      <c r="AI9" s="148">
        <v>2</v>
      </c>
      <c r="AJ9" s="148"/>
      <c r="AK9" s="148">
        <v>16</v>
      </c>
      <c r="AL9" s="148"/>
      <c r="AM9" s="148" t="s">
        <v>234</v>
      </c>
      <c r="AN9" s="148"/>
      <c r="AO9" s="39">
        <v>10</v>
      </c>
    </row>
    <row r="10" spans="1:41" ht="21.75" customHeight="1">
      <c r="A10" s="152"/>
      <c r="B10" s="215"/>
      <c r="C10" s="63"/>
      <c r="Y10" s="13" t="s">
        <v>9</v>
      </c>
      <c r="Z10" s="39">
        <f>SUM(AA10:AE10)</f>
        <v>20</v>
      </c>
      <c r="AA10" s="39"/>
      <c r="AB10" s="39" t="s">
        <v>234</v>
      </c>
      <c r="AC10" s="148">
        <v>20</v>
      </c>
      <c r="AD10" s="148"/>
      <c r="AE10" s="39"/>
      <c r="AF10" s="39" t="s">
        <v>234</v>
      </c>
      <c r="AG10" s="39" t="s">
        <v>234</v>
      </c>
      <c r="AH10" s="39">
        <f>SUM(AI10:AM10)</f>
        <v>56</v>
      </c>
      <c r="AI10" s="148">
        <v>3</v>
      </c>
      <c r="AJ10" s="148"/>
      <c r="AK10" s="148">
        <v>43</v>
      </c>
      <c r="AL10" s="148"/>
      <c r="AM10" s="148">
        <v>10</v>
      </c>
      <c r="AN10" s="148"/>
      <c r="AO10" s="39">
        <v>14</v>
      </c>
    </row>
    <row r="11" spans="1:41" ht="21.75" customHeight="1">
      <c r="A11" s="170" t="s">
        <v>221</v>
      </c>
      <c r="B11" s="202"/>
      <c r="C11" s="26">
        <f>SUM(D11:E11)</f>
        <v>50</v>
      </c>
      <c r="D11" s="30">
        <v>26</v>
      </c>
      <c r="E11" s="30">
        <v>24</v>
      </c>
      <c r="F11" s="30">
        <f>SUM(G11:H11)</f>
        <v>33</v>
      </c>
      <c r="G11" s="30">
        <v>9</v>
      </c>
      <c r="H11" s="30">
        <v>24</v>
      </c>
      <c r="I11" s="46">
        <f>SUM(J11:M11)</f>
        <v>28</v>
      </c>
      <c r="J11" s="30">
        <v>6</v>
      </c>
      <c r="K11" s="30">
        <v>11</v>
      </c>
      <c r="L11" s="30">
        <v>7</v>
      </c>
      <c r="M11" s="30">
        <v>4</v>
      </c>
      <c r="Y11" s="103"/>
      <c r="Z11" s="39"/>
      <c r="AA11" s="39"/>
      <c r="AC11" s="39"/>
      <c r="AE11" s="39"/>
      <c r="AG11" s="39"/>
      <c r="AH11" s="39"/>
      <c r="AI11" s="39"/>
      <c r="AK11" s="39"/>
      <c r="AM11" s="39"/>
      <c r="AN11" s="39"/>
      <c r="AO11" s="39"/>
    </row>
    <row r="12" spans="1:41" ht="21.75" customHeight="1">
      <c r="A12" s="203" t="s">
        <v>220</v>
      </c>
      <c r="B12" s="204"/>
      <c r="C12" s="26">
        <f>SUM(D12:E12)</f>
        <v>52</v>
      </c>
      <c r="D12" s="30">
        <v>26</v>
      </c>
      <c r="E12" s="30">
        <v>26</v>
      </c>
      <c r="F12" s="30">
        <f>SUM(G12:H12)</f>
        <v>31</v>
      </c>
      <c r="G12" s="30">
        <v>5</v>
      </c>
      <c r="H12" s="30">
        <v>26</v>
      </c>
      <c r="I12" s="46">
        <f>SUM(J12:M12)</f>
        <v>28</v>
      </c>
      <c r="J12" s="30">
        <v>5</v>
      </c>
      <c r="K12" s="30">
        <v>12</v>
      </c>
      <c r="L12" s="30">
        <v>6</v>
      </c>
      <c r="M12" s="30">
        <v>5</v>
      </c>
      <c r="Y12" s="13" t="s">
        <v>7</v>
      </c>
      <c r="Z12" s="39">
        <f>SUM(AA12:AE12)</f>
        <v>53</v>
      </c>
      <c r="AA12" s="148" t="s">
        <v>234</v>
      </c>
      <c r="AB12" s="148"/>
      <c r="AC12" s="148">
        <f>SUM(AC13:AC14)</f>
        <v>53</v>
      </c>
      <c r="AD12" s="148"/>
      <c r="AE12" s="148" t="s">
        <v>234</v>
      </c>
      <c r="AF12" s="148"/>
      <c r="AG12" s="39" t="s">
        <v>234</v>
      </c>
      <c r="AH12" s="39">
        <f>SUM(AI12:AM12)</f>
        <v>156</v>
      </c>
      <c r="AI12" s="148">
        <f>SUM(AI13:AI14)</f>
        <v>4</v>
      </c>
      <c r="AJ12" s="148"/>
      <c r="AK12" s="148">
        <f>SUM(AK13:AK14)</f>
        <v>151</v>
      </c>
      <c r="AL12" s="148"/>
      <c r="AM12" s="148">
        <f>SUM(AM13:AM14)</f>
        <v>1</v>
      </c>
      <c r="AN12" s="148"/>
      <c r="AO12" s="39" t="s">
        <v>234</v>
      </c>
    </row>
    <row r="13" spans="1:41" ht="21.75" customHeight="1">
      <c r="A13" s="203" t="s">
        <v>211</v>
      </c>
      <c r="B13" s="204"/>
      <c r="C13" s="26">
        <f>SUM(D13:E13)</f>
        <v>52</v>
      </c>
      <c r="D13" s="30">
        <v>27</v>
      </c>
      <c r="E13" s="30">
        <v>25</v>
      </c>
      <c r="F13" s="30">
        <f>SUM(G13:H13)</f>
        <v>33</v>
      </c>
      <c r="G13" s="30">
        <v>6</v>
      </c>
      <c r="H13" s="30">
        <v>27</v>
      </c>
      <c r="I13" s="46">
        <f>SUM(J13:M13)</f>
        <v>26</v>
      </c>
      <c r="J13" s="30">
        <v>5</v>
      </c>
      <c r="K13" s="30">
        <v>10</v>
      </c>
      <c r="L13" s="30">
        <v>5</v>
      </c>
      <c r="M13" s="30">
        <v>6</v>
      </c>
      <c r="X13" s="17" t="s">
        <v>11</v>
      </c>
      <c r="Y13" s="13" t="s">
        <v>8</v>
      </c>
      <c r="Z13" s="39">
        <f>SUM(AA13:AE13)</f>
        <v>28</v>
      </c>
      <c r="AA13" s="39"/>
      <c r="AB13" s="39" t="s">
        <v>234</v>
      </c>
      <c r="AC13" s="148">
        <v>28</v>
      </c>
      <c r="AD13" s="148"/>
      <c r="AE13" s="39"/>
      <c r="AF13" s="39" t="s">
        <v>234</v>
      </c>
      <c r="AG13" s="39" t="s">
        <v>234</v>
      </c>
      <c r="AH13" s="39">
        <f>SUM(AI13:AM13)</f>
        <v>110</v>
      </c>
      <c r="AI13" s="148">
        <v>4</v>
      </c>
      <c r="AJ13" s="148"/>
      <c r="AK13" s="148">
        <v>106</v>
      </c>
      <c r="AL13" s="148"/>
      <c r="AM13" s="39"/>
      <c r="AN13" s="39" t="s">
        <v>234</v>
      </c>
      <c r="AO13" s="39" t="s">
        <v>234</v>
      </c>
    </row>
    <row r="14" spans="1:41" ht="21.75" customHeight="1">
      <c r="A14" s="203" t="s">
        <v>208</v>
      </c>
      <c r="B14" s="204"/>
      <c r="C14" s="26">
        <f>SUM(D14:E14)</f>
        <v>54</v>
      </c>
      <c r="D14" s="30">
        <v>28</v>
      </c>
      <c r="E14" s="30">
        <v>26</v>
      </c>
      <c r="F14" s="30">
        <f>SUM(G14:H14)</f>
        <v>32</v>
      </c>
      <c r="G14" s="30">
        <v>6</v>
      </c>
      <c r="H14" s="30">
        <v>26</v>
      </c>
      <c r="I14" s="46">
        <f>SUM(J14:M14)</f>
        <v>26</v>
      </c>
      <c r="J14" s="30">
        <v>4</v>
      </c>
      <c r="K14" s="30">
        <v>10</v>
      </c>
      <c r="L14" s="30">
        <v>5</v>
      </c>
      <c r="M14" s="30">
        <v>7</v>
      </c>
      <c r="Y14" s="13" t="s">
        <v>9</v>
      </c>
      <c r="Z14" s="39">
        <f>SUM(AA14:AE14)</f>
        <v>25</v>
      </c>
      <c r="AA14" s="39"/>
      <c r="AB14" s="39" t="s">
        <v>234</v>
      </c>
      <c r="AC14" s="148">
        <v>25</v>
      </c>
      <c r="AD14" s="148"/>
      <c r="AE14" s="39"/>
      <c r="AF14" s="39" t="s">
        <v>234</v>
      </c>
      <c r="AG14" s="39" t="s">
        <v>234</v>
      </c>
      <c r="AH14" s="39">
        <f>SUM(AI14:AM14)</f>
        <v>46</v>
      </c>
      <c r="AI14" s="39"/>
      <c r="AJ14" s="39" t="s">
        <v>234</v>
      </c>
      <c r="AK14" s="148">
        <v>45</v>
      </c>
      <c r="AL14" s="148"/>
      <c r="AM14" s="148">
        <v>1</v>
      </c>
      <c r="AN14" s="148"/>
      <c r="AO14" s="39" t="s">
        <v>234</v>
      </c>
    </row>
    <row r="15" spans="1:41" ht="21.75" customHeight="1">
      <c r="A15" s="205" t="s">
        <v>408</v>
      </c>
      <c r="B15" s="206"/>
      <c r="C15" s="100">
        <f>SUM(D15:E15)</f>
        <v>60</v>
      </c>
      <c r="D15" s="89">
        <v>29</v>
      </c>
      <c r="E15" s="89">
        <v>31</v>
      </c>
      <c r="F15" s="89">
        <f>SUM(G15:H15)</f>
        <v>32</v>
      </c>
      <c r="G15" s="89">
        <v>6</v>
      </c>
      <c r="H15" s="89">
        <v>26</v>
      </c>
      <c r="I15" s="89">
        <f>SUM(J15:M15)</f>
        <v>26</v>
      </c>
      <c r="J15" s="89">
        <v>4</v>
      </c>
      <c r="K15" s="89">
        <v>9</v>
      </c>
      <c r="L15" s="89">
        <v>5</v>
      </c>
      <c r="M15" s="89">
        <v>8</v>
      </c>
      <c r="N15" s="50"/>
      <c r="O15" s="50"/>
      <c r="P15" s="50"/>
      <c r="Q15" s="50"/>
      <c r="R15" s="50"/>
      <c r="S15" s="50"/>
      <c r="T15" s="50"/>
      <c r="U15" s="50"/>
      <c r="V15" s="50"/>
      <c r="X15" s="45"/>
      <c r="Y15" s="47"/>
      <c r="Z15" s="21"/>
      <c r="AA15" s="45"/>
      <c r="AB15" s="45"/>
      <c r="AC15" s="45"/>
      <c r="AD15" s="45"/>
      <c r="AE15" s="45"/>
      <c r="AF15" s="45"/>
      <c r="AG15" s="45"/>
      <c r="AH15" s="21"/>
      <c r="AI15" s="45"/>
      <c r="AJ15" s="45"/>
      <c r="AK15" s="45"/>
      <c r="AL15" s="45"/>
      <c r="AM15" s="45"/>
      <c r="AN15" s="45"/>
      <c r="AO15" s="45"/>
    </row>
    <row r="16" spans="1:24" ht="21.75" customHeight="1">
      <c r="A16" s="151"/>
      <c r="B16" s="266"/>
      <c r="C16" s="7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6"/>
      <c r="R16" s="46"/>
      <c r="S16" s="46"/>
      <c r="T16" s="46"/>
      <c r="U16" s="46"/>
      <c r="V16" s="46"/>
      <c r="X16" s="30" t="s">
        <v>403</v>
      </c>
    </row>
    <row r="17" spans="1:24" ht="21.75" customHeight="1">
      <c r="A17" s="30" t="s">
        <v>114</v>
      </c>
      <c r="X17" s="30" t="s">
        <v>218</v>
      </c>
    </row>
    <row r="21" spans="24:33" ht="21.75" customHeight="1">
      <c r="X21" s="131" t="s">
        <v>420</v>
      </c>
      <c r="Y21" s="131"/>
      <c r="Z21" s="131"/>
      <c r="AA21" s="131"/>
      <c r="AB21" s="131"/>
      <c r="AC21" s="131"/>
      <c r="AD21" s="131"/>
      <c r="AE21" s="131"/>
      <c r="AF21" s="131"/>
      <c r="AG21" s="131"/>
    </row>
    <row r="23" spans="24:33" ht="21.75" customHeight="1">
      <c r="X23" s="168" t="s">
        <v>421</v>
      </c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ht="21.75" customHeight="1" thickBot="1">
      <c r="A24" s="167" t="s">
        <v>409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2"/>
      <c r="O24" s="12"/>
      <c r="P24" s="12"/>
      <c r="Q24" s="12"/>
      <c r="R24" s="12"/>
      <c r="S24" s="12"/>
      <c r="T24" s="12"/>
      <c r="U24" s="12"/>
      <c r="V24" s="12"/>
      <c r="X24" s="86"/>
      <c r="Y24" s="86"/>
      <c r="Z24" s="86"/>
      <c r="AA24" s="86"/>
      <c r="AB24" s="86"/>
      <c r="AC24" s="86"/>
      <c r="AD24" s="86"/>
      <c r="AE24" s="86"/>
      <c r="AF24" s="86"/>
      <c r="AG24" s="86"/>
    </row>
    <row r="25" spans="24:34" ht="21.75" customHeight="1" thickBot="1">
      <c r="X25" s="262" t="s">
        <v>139</v>
      </c>
      <c r="Y25" s="212"/>
      <c r="Z25" s="162" t="s">
        <v>225</v>
      </c>
      <c r="AA25" s="162" t="s">
        <v>226</v>
      </c>
      <c r="AB25" s="164" t="s">
        <v>431</v>
      </c>
      <c r="AC25" s="198"/>
      <c r="AD25" s="165"/>
      <c r="AE25" s="164" t="s">
        <v>263</v>
      </c>
      <c r="AF25" s="198"/>
      <c r="AG25" s="198"/>
      <c r="AH25" s="46"/>
    </row>
    <row r="26" spans="1:34" ht="21.75" customHeight="1">
      <c r="A26" s="165" t="s">
        <v>405</v>
      </c>
      <c r="B26" s="163"/>
      <c r="C26" s="163" t="s">
        <v>247</v>
      </c>
      <c r="D26" s="163"/>
      <c r="E26" s="163"/>
      <c r="F26" s="164" t="s">
        <v>113</v>
      </c>
      <c r="G26" s="165"/>
      <c r="H26" s="164" t="s">
        <v>110</v>
      </c>
      <c r="I26" s="165"/>
      <c r="J26" s="198" t="s">
        <v>115</v>
      </c>
      <c r="K26" s="165"/>
      <c r="L26" s="164" t="s">
        <v>109</v>
      </c>
      <c r="M26" s="198"/>
      <c r="N26" s="24"/>
      <c r="O26" s="24"/>
      <c r="P26" s="24"/>
      <c r="Q26" s="24"/>
      <c r="R26" s="24"/>
      <c r="S26" s="24"/>
      <c r="T26" s="24"/>
      <c r="U26" s="24"/>
      <c r="V26" s="24"/>
      <c r="X26" s="263"/>
      <c r="Y26" s="214"/>
      <c r="Z26" s="162"/>
      <c r="AA26" s="162"/>
      <c r="AB26" s="5" t="s">
        <v>7</v>
      </c>
      <c r="AC26" s="4" t="s">
        <v>8</v>
      </c>
      <c r="AD26" s="4" t="s">
        <v>9</v>
      </c>
      <c r="AE26" s="5" t="s">
        <v>7</v>
      </c>
      <c r="AF26" s="4" t="s">
        <v>8</v>
      </c>
      <c r="AG26" s="5" t="s">
        <v>9</v>
      </c>
      <c r="AH26" s="46"/>
    </row>
    <row r="27" spans="1:34" ht="21.75" customHeight="1">
      <c r="A27" s="166"/>
      <c r="B27" s="161"/>
      <c r="C27" s="4" t="s">
        <v>7</v>
      </c>
      <c r="D27" s="4" t="s">
        <v>8</v>
      </c>
      <c r="E27" s="4" t="s">
        <v>9</v>
      </c>
      <c r="F27" s="4" t="s">
        <v>8</v>
      </c>
      <c r="G27" s="4" t="s">
        <v>9</v>
      </c>
      <c r="H27" s="4" t="s">
        <v>8</v>
      </c>
      <c r="I27" s="4" t="s">
        <v>9</v>
      </c>
      <c r="J27" s="4" t="s">
        <v>8</v>
      </c>
      <c r="K27" s="4" t="s">
        <v>9</v>
      </c>
      <c r="L27" s="4" t="s">
        <v>8</v>
      </c>
      <c r="M27" s="5" t="s">
        <v>9</v>
      </c>
      <c r="N27" s="8"/>
      <c r="O27" s="8"/>
      <c r="P27" s="8"/>
      <c r="Q27" s="8"/>
      <c r="R27" s="8"/>
      <c r="S27" s="8"/>
      <c r="T27" s="8"/>
      <c r="U27" s="8"/>
      <c r="V27" s="8"/>
      <c r="X27" s="170" t="s">
        <v>221</v>
      </c>
      <c r="Y27" s="202"/>
      <c r="Z27" s="39">
        <v>100</v>
      </c>
      <c r="AA27" s="39">
        <v>196</v>
      </c>
      <c r="AB27" s="107">
        <f>SUM(AC27:AD27)</f>
        <v>1170</v>
      </c>
      <c r="AC27" s="39">
        <v>774</v>
      </c>
      <c r="AD27" s="39">
        <v>396</v>
      </c>
      <c r="AE27" s="39">
        <f>SUM(AF27:AG27)</f>
        <v>202</v>
      </c>
      <c r="AF27" s="39">
        <v>71</v>
      </c>
      <c r="AG27" s="39">
        <v>131</v>
      </c>
      <c r="AH27" s="46"/>
    </row>
    <row r="28" spans="1:34" ht="21.75" customHeight="1">
      <c r="A28" s="152"/>
      <c r="B28" s="215"/>
      <c r="C28" s="63"/>
      <c r="X28" s="203" t="s">
        <v>220</v>
      </c>
      <c r="Y28" s="204"/>
      <c r="Z28" s="39">
        <v>96</v>
      </c>
      <c r="AA28" s="39">
        <v>185</v>
      </c>
      <c r="AB28" s="107">
        <f>SUM(AC28:AD28)</f>
        <v>1106</v>
      </c>
      <c r="AC28" s="39">
        <v>732</v>
      </c>
      <c r="AD28" s="39">
        <v>374</v>
      </c>
      <c r="AE28" s="39">
        <f>SUM(AF28:AG28)</f>
        <v>208</v>
      </c>
      <c r="AF28" s="39">
        <v>88</v>
      </c>
      <c r="AG28" s="39">
        <v>120</v>
      </c>
      <c r="AH28" s="46"/>
    </row>
    <row r="29" spans="1:34" ht="21.75" customHeight="1">
      <c r="A29" s="170" t="s">
        <v>221</v>
      </c>
      <c r="B29" s="202"/>
      <c r="C29" s="26">
        <f>SUM(D29:E29)</f>
        <v>124</v>
      </c>
      <c r="D29" s="30">
        <f aca="true" t="shared" si="0" ref="D29:E33">SUM(F29,H29,J29,L29)</f>
        <v>68</v>
      </c>
      <c r="E29" s="30">
        <f t="shared" si="0"/>
        <v>56</v>
      </c>
      <c r="F29" s="30">
        <v>17</v>
      </c>
      <c r="G29" s="30">
        <v>11</v>
      </c>
      <c r="H29" s="30">
        <v>22</v>
      </c>
      <c r="I29" s="30">
        <v>15</v>
      </c>
      <c r="J29" s="30">
        <v>17</v>
      </c>
      <c r="K29" s="30">
        <v>16</v>
      </c>
      <c r="L29" s="30">
        <v>12</v>
      </c>
      <c r="M29" s="30">
        <v>14</v>
      </c>
      <c r="X29" s="203" t="s">
        <v>211</v>
      </c>
      <c r="Y29" s="204"/>
      <c r="Z29" s="39">
        <v>87</v>
      </c>
      <c r="AA29" s="39">
        <v>161</v>
      </c>
      <c r="AB29" s="107">
        <f>SUM(AC29:AD29)</f>
        <v>1065</v>
      </c>
      <c r="AC29" s="39">
        <v>777</v>
      </c>
      <c r="AD29" s="39">
        <v>288</v>
      </c>
      <c r="AE29" s="39">
        <f>SUM(AF29:AG29)</f>
        <v>217</v>
      </c>
      <c r="AF29" s="39">
        <v>90</v>
      </c>
      <c r="AG29" s="39">
        <v>127</v>
      </c>
      <c r="AH29" s="46"/>
    </row>
    <row r="30" spans="1:34" ht="21.75" customHeight="1">
      <c r="A30" s="203" t="s">
        <v>220</v>
      </c>
      <c r="B30" s="204"/>
      <c r="C30" s="26">
        <f>SUM(D30:E30)</f>
        <v>125</v>
      </c>
      <c r="D30" s="30">
        <f t="shared" si="0"/>
        <v>66</v>
      </c>
      <c r="E30" s="30">
        <f t="shared" si="0"/>
        <v>59</v>
      </c>
      <c r="F30" s="30">
        <v>12</v>
      </c>
      <c r="G30" s="30">
        <v>11</v>
      </c>
      <c r="H30" s="30">
        <v>26</v>
      </c>
      <c r="I30" s="30">
        <v>17</v>
      </c>
      <c r="J30" s="30">
        <v>15</v>
      </c>
      <c r="K30" s="30">
        <v>12</v>
      </c>
      <c r="L30" s="30">
        <v>13</v>
      </c>
      <c r="M30" s="30">
        <v>19</v>
      </c>
      <c r="X30" s="203" t="s">
        <v>208</v>
      </c>
      <c r="Y30" s="204"/>
      <c r="Z30" s="39">
        <v>80</v>
      </c>
      <c r="AA30" s="39">
        <v>122</v>
      </c>
      <c r="AB30" s="107">
        <f>SUM(AC30:AD30)</f>
        <v>1020</v>
      </c>
      <c r="AC30" s="39">
        <v>761</v>
      </c>
      <c r="AD30" s="39">
        <v>259</v>
      </c>
      <c r="AE30" s="39">
        <f>SUM(AF30:AG30)</f>
        <v>240</v>
      </c>
      <c r="AF30" s="39">
        <v>118</v>
      </c>
      <c r="AG30" s="39">
        <v>122</v>
      </c>
      <c r="AH30" s="46"/>
    </row>
    <row r="31" spans="1:34" ht="21.75" customHeight="1">
      <c r="A31" s="203" t="s">
        <v>211</v>
      </c>
      <c r="B31" s="204"/>
      <c r="C31" s="26">
        <f>SUM(D31:E31)</f>
        <v>128</v>
      </c>
      <c r="D31" s="30">
        <f t="shared" si="0"/>
        <v>73</v>
      </c>
      <c r="E31" s="30">
        <f t="shared" si="0"/>
        <v>55</v>
      </c>
      <c r="F31" s="30">
        <v>15</v>
      </c>
      <c r="G31" s="30">
        <v>10</v>
      </c>
      <c r="H31" s="30">
        <v>27</v>
      </c>
      <c r="I31" s="30">
        <v>20</v>
      </c>
      <c r="J31" s="30">
        <v>13</v>
      </c>
      <c r="K31" s="30">
        <v>6</v>
      </c>
      <c r="L31" s="30">
        <v>18</v>
      </c>
      <c r="M31" s="30">
        <v>19</v>
      </c>
      <c r="X31" s="205" t="s">
        <v>408</v>
      </c>
      <c r="Y31" s="206"/>
      <c r="Z31" s="55">
        <f>SUM(Z33:Z35)</f>
        <v>71</v>
      </c>
      <c r="AA31" s="55">
        <f>SUM(AA33:AA35)</f>
        <v>117</v>
      </c>
      <c r="AB31" s="55">
        <f>SUM(AC31:AD31)</f>
        <v>881</v>
      </c>
      <c r="AC31" s="55">
        <f>SUM(AC33:AC35)</f>
        <v>678</v>
      </c>
      <c r="AD31" s="55">
        <f>SUM(AD33:AD35)</f>
        <v>203</v>
      </c>
      <c r="AE31" s="55">
        <f>SUM(AF31:AG31)</f>
        <v>189</v>
      </c>
      <c r="AF31" s="55">
        <f>SUM(AF33:AF35)</f>
        <v>86</v>
      </c>
      <c r="AG31" s="55">
        <f>SUM(AG33:AG35)</f>
        <v>103</v>
      </c>
      <c r="AH31" s="10"/>
    </row>
    <row r="32" spans="1:34" ht="21.75" customHeight="1">
      <c r="A32" s="203" t="s">
        <v>208</v>
      </c>
      <c r="B32" s="204"/>
      <c r="C32" s="26">
        <f>SUM(D32:E32)</f>
        <v>121</v>
      </c>
      <c r="D32" s="30">
        <f t="shared" si="0"/>
        <v>70</v>
      </c>
      <c r="E32" s="30">
        <f t="shared" si="0"/>
        <v>51</v>
      </c>
      <c r="F32" s="30">
        <v>9</v>
      </c>
      <c r="G32" s="30">
        <v>4</v>
      </c>
      <c r="H32" s="30">
        <v>27</v>
      </c>
      <c r="I32" s="30">
        <v>22</v>
      </c>
      <c r="J32" s="30">
        <v>13</v>
      </c>
      <c r="K32" s="30">
        <v>7</v>
      </c>
      <c r="L32" s="30">
        <v>21</v>
      </c>
      <c r="M32" s="30">
        <v>18</v>
      </c>
      <c r="X32" s="264"/>
      <c r="Y32" s="265"/>
      <c r="Z32" s="39"/>
      <c r="AA32" s="39"/>
      <c r="AB32" s="39"/>
      <c r="AC32" s="39"/>
      <c r="AD32" s="39"/>
      <c r="AE32" s="39"/>
      <c r="AF32" s="39"/>
      <c r="AG32" s="39"/>
      <c r="AH32" s="46"/>
    </row>
    <row r="33" spans="1:34" ht="21.75" customHeight="1">
      <c r="A33" s="205" t="s">
        <v>408</v>
      </c>
      <c r="B33" s="206"/>
      <c r="C33" s="100">
        <f>SUM(D33:E33)</f>
        <v>118</v>
      </c>
      <c r="D33" s="89">
        <f t="shared" si="0"/>
        <v>68</v>
      </c>
      <c r="E33" s="89">
        <f t="shared" si="0"/>
        <v>50</v>
      </c>
      <c r="F33" s="89">
        <v>5</v>
      </c>
      <c r="G33" s="89">
        <v>5</v>
      </c>
      <c r="H33" s="89">
        <v>29</v>
      </c>
      <c r="I33" s="89">
        <v>19</v>
      </c>
      <c r="J33" s="89">
        <v>12</v>
      </c>
      <c r="K33" s="89">
        <v>9</v>
      </c>
      <c r="L33" s="89">
        <v>22</v>
      </c>
      <c r="M33" s="89">
        <v>17</v>
      </c>
      <c r="N33" s="50"/>
      <c r="O33" s="50"/>
      <c r="P33" s="50"/>
      <c r="Q33" s="50"/>
      <c r="R33" s="50"/>
      <c r="S33" s="50"/>
      <c r="T33" s="50"/>
      <c r="U33" s="50"/>
      <c r="V33" s="50"/>
      <c r="X33" s="246" t="s">
        <v>422</v>
      </c>
      <c r="Y33" s="202"/>
      <c r="Z33" s="39">
        <v>2</v>
      </c>
      <c r="AA33" s="39">
        <v>4</v>
      </c>
      <c r="AB33" s="39">
        <f>SUM(AC33:AD33)</f>
        <v>4</v>
      </c>
      <c r="AC33" s="39" t="s">
        <v>234</v>
      </c>
      <c r="AD33" s="39">
        <v>4</v>
      </c>
      <c r="AE33" s="39">
        <f>SUM(AF33:AG33)</f>
        <v>1</v>
      </c>
      <c r="AF33" s="39">
        <v>1</v>
      </c>
      <c r="AG33" s="39" t="s">
        <v>234</v>
      </c>
      <c r="AH33" s="46"/>
    </row>
    <row r="34" spans="1:34" ht="21.75" customHeight="1">
      <c r="A34" s="151"/>
      <c r="B34" s="266"/>
      <c r="C34" s="7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6"/>
      <c r="R34" s="46"/>
      <c r="S34" s="46"/>
      <c r="T34" s="46"/>
      <c r="U34" s="46"/>
      <c r="V34" s="46"/>
      <c r="X34" s="246" t="s">
        <v>328</v>
      </c>
      <c r="Y34" s="202"/>
      <c r="Z34" s="39">
        <v>69</v>
      </c>
      <c r="AA34" s="39">
        <v>113</v>
      </c>
      <c r="AB34" s="39">
        <f>SUM(AC34:AD34)</f>
        <v>877</v>
      </c>
      <c r="AC34" s="39">
        <v>678</v>
      </c>
      <c r="AD34" s="39">
        <v>199</v>
      </c>
      <c r="AE34" s="39">
        <f>SUM(AF34:AG34)</f>
        <v>188</v>
      </c>
      <c r="AF34" s="39">
        <v>85</v>
      </c>
      <c r="AG34" s="39">
        <v>103</v>
      </c>
      <c r="AH34" s="46"/>
    </row>
    <row r="35" spans="1:34" ht="21.75" customHeight="1">
      <c r="A35" s="30" t="s">
        <v>217</v>
      </c>
      <c r="X35" s="222" t="s">
        <v>327</v>
      </c>
      <c r="Y35" s="223"/>
      <c r="Z35" s="39" t="s">
        <v>234</v>
      </c>
      <c r="AA35" s="39" t="s">
        <v>234</v>
      </c>
      <c r="AB35" s="39" t="s">
        <v>234</v>
      </c>
      <c r="AC35" s="39" t="s">
        <v>234</v>
      </c>
      <c r="AD35" s="39" t="s">
        <v>234</v>
      </c>
      <c r="AE35" s="39" t="s">
        <v>234</v>
      </c>
      <c r="AF35" s="39" t="s">
        <v>234</v>
      </c>
      <c r="AG35" s="39" t="s">
        <v>234</v>
      </c>
      <c r="AH35" s="46"/>
    </row>
    <row r="36" spans="24:33" ht="21.75" customHeight="1">
      <c r="X36" s="30" t="s">
        <v>114</v>
      </c>
      <c r="Y36" s="46"/>
      <c r="Z36" s="48"/>
      <c r="AA36" s="48"/>
      <c r="AB36" s="48"/>
      <c r="AC36" s="48"/>
      <c r="AD36" s="48"/>
      <c r="AE36" s="48"/>
      <c r="AF36" s="48"/>
      <c r="AG36" s="48"/>
    </row>
    <row r="37" spans="25:33" ht="21.75" customHeight="1">
      <c r="Y37" s="46"/>
      <c r="Z37" s="46"/>
      <c r="AA37" s="46"/>
      <c r="AB37" s="46"/>
      <c r="AC37" s="46"/>
      <c r="AD37" s="46"/>
      <c r="AE37" s="46"/>
      <c r="AF37" s="46"/>
      <c r="AG37" s="46"/>
    </row>
    <row r="39" spans="24:37" ht="21.75" customHeight="1">
      <c r="X39" s="167" t="s">
        <v>424</v>
      </c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</row>
    <row r="40" spans="1:22" ht="21.75" customHeight="1">
      <c r="A40" s="131" t="s">
        <v>410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2"/>
    </row>
    <row r="41" spans="24:37" ht="21.75" customHeight="1">
      <c r="X41" s="167" t="s">
        <v>423</v>
      </c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</row>
    <row r="42" spans="1:33" ht="21.75" customHeight="1" thickBot="1">
      <c r="A42" s="167" t="s">
        <v>411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2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24:37" ht="21.75" customHeight="1" thickBot="1">
      <c r="X43" s="220" t="s">
        <v>405</v>
      </c>
      <c r="Y43" s="221"/>
      <c r="Z43" s="163" t="s">
        <v>271</v>
      </c>
      <c r="AA43" s="163"/>
      <c r="AB43" s="163"/>
      <c r="AC43" s="163" t="s">
        <v>422</v>
      </c>
      <c r="AD43" s="163"/>
      <c r="AE43" s="163"/>
      <c r="AF43" s="163" t="s">
        <v>330</v>
      </c>
      <c r="AG43" s="163"/>
      <c r="AH43" s="163"/>
      <c r="AI43" s="164" t="s">
        <v>327</v>
      </c>
      <c r="AJ43" s="198"/>
      <c r="AK43" s="198"/>
    </row>
    <row r="44" spans="1:37" ht="21.75" customHeight="1">
      <c r="A44" s="165" t="s">
        <v>412</v>
      </c>
      <c r="B44" s="163"/>
      <c r="C44" s="163" t="s">
        <v>1</v>
      </c>
      <c r="D44" s="164" t="s">
        <v>413</v>
      </c>
      <c r="E44" s="198"/>
      <c r="F44" s="198"/>
      <c r="G44" s="198"/>
      <c r="H44" s="198"/>
      <c r="I44" s="198"/>
      <c r="J44" s="198"/>
      <c r="K44" s="198"/>
      <c r="L44" s="198"/>
      <c r="M44" s="164" t="s">
        <v>414</v>
      </c>
      <c r="N44" s="198"/>
      <c r="O44" s="198"/>
      <c r="P44" s="198"/>
      <c r="Q44" s="198"/>
      <c r="R44" s="198"/>
      <c r="S44" s="198"/>
      <c r="T44" s="198"/>
      <c r="U44" s="198"/>
      <c r="X44" s="222"/>
      <c r="Y44" s="223"/>
      <c r="Z44" s="5" t="s">
        <v>7</v>
      </c>
      <c r="AA44" s="4" t="s">
        <v>8</v>
      </c>
      <c r="AB44" s="4" t="s">
        <v>9</v>
      </c>
      <c r="AC44" s="5" t="s">
        <v>7</v>
      </c>
      <c r="AD44" s="4" t="s">
        <v>8</v>
      </c>
      <c r="AE44" s="4" t="s">
        <v>9</v>
      </c>
      <c r="AF44" s="4" t="s">
        <v>7</v>
      </c>
      <c r="AG44" s="4" t="s">
        <v>8</v>
      </c>
      <c r="AH44" s="4" t="s">
        <v>9</v>
      </c>
      <c r="AI44" s="4" t="s">
        <v>7</v>
      </c>
      <c r="AJ44" s="4" t="s">
        <v>8</v>
      </c>
      <c r="AK44" s="5" t="s">
        <v>9</v>
      </c>
    </row>
    <row r="45" spans="1:37" ht="21.75" customHeight="1">
      <c r="A45" s="166"/>
      <c r="B45" s="161"/>
      <c r="C45" s="161"/>
      <c r="D45" s="161" t="s">
        <v>247</v>
      </c>
      <c r="E45" s="161"/>
      <c r="F45" s="161"/>
      <c r="G45" s="161" t="s">
        <v>117</v>
      </c>
      <c r="H45" s="161"/>
      <c r="I45" s="161" t="s">
        <v>118</v>
      </c>
      <c r="J45" s="161"/>
      <c r="K45" s="161" t="s">
        <v>119</v>
      </c>
      <c r="L45" s="162"/>
      <c r="M45" s="161" t="s">
        <v>247</v>
      </c>
      <c r="N45" s="161"/>
      <c r="O45" s="161"/>
      <c r="P45" s="161" t="s">
        <v>117</v>
      </c>
      <c r="Q45" s="161"/>
      <c r="R45" s="161" t="s">
        <v>118</v>
      </c>
      <c r="S45" s="161"/>
      <c r="T45" s="161" t="s">
        <v>119</v>
      </c>
      <c r="U45" s="162"/>
      <c r="X45" s="170" t="s">
        <v>221</v>
      </c>
      <c r="Y45" s="202"/>
      <c r="Z45" s="93">
        <f>SUM(AA45:AB45)</f>
        <v>12165</v>
      </c>
      <c r="AA45" s="44">
        <f aca="true" t="shared" si="1" ref="AA45:AB49">SUM(AD45,AG45,AJ45)</f>
        <v>3882</v>
      </c>
      <c r="AB45" s="44">
        <f t="shared" si="1"/>
        <v>8283</v>
      </c>
      <c r="AC45" s="94">
        <f>SUM(AD45:AE45)</f>
        <v>449</v>
      </c>
      <c r="AD45" s="83" t="s">
        <v>234</v>
      </c>
      <c r="AE45" s="83">
        <v>449</v>
      </c>
      <c r="AF45" s="94">
        <f>SUM(AG45:AH45)</f>
        <v>11695</v>
      </c>
      <c r="AG45" s="83">
        <v>3882</v>
      </c>
      <c r="AH45" s="83">
        <v>7813</v>
      </c>
      <c r="AI45" s="94">
        <f>SUM(AJ45:AK45)</f>
        <v>21</v>
      </c>
      <c r="AJ45" s="44" t="s">
        <v>234</v>
      </c>
      <c r="AK45" s="44">
        <v>21</v>
      </c>
    </row>
    <row r="46" spans="1:37" ht="21.75" customHeight="1">
      <c r="A46" s="166"/>
      <c r="B46" s="161"/>
      <c r="C46" s="161"/>
      <c r="D46" s="4" t="s">
        <v>7</v>
      </c>
      <c r="E46" s="4" t="s">
        <v>116</v>
      </c>
      <c r="F46" s="4" t="s">
        <v>83</v>
      </c>
      <c r="G46" s="4" t="s">
        <v>116</v>
      </c>
      <c r="H46" s="4" t="s">
        <v>83</v>
      </c>
      <c r="I46" s="4" t="s">
        <v>116</v>
      </c>
      <c r="J46" s="4" t="s">
        <v>83</v>
      </c>
      <c r="K46" s="4" t="s">
        <v>116</v>
      </c>
      <c r="L46" s="5" t="s">
        <v>83</v>
      </c>
      <c r="M46" s="4" t="s">
        <v>7</v>
      </c>
      <c r="N46" s="4" t="s">
        <v>8</v>
      </c>
      <c r="O46" s="4" t="s">
        <v>9</v>
      </c>
      <c r="P46" s="4" t="s">
        <v>8</v>
      </c>
      <c r="Q46" s="4" t="s">
        <v>9</v>
      </c>
      <c r="R46" s="4" t="s">
        <v>8</v>
      </c>
      <c r="S46" s="4" t="s">
        <v>9</v>
      </c>
      <c r="T46" s="4" t="s">
        <v>8</v>
      </c>
      <c r="U46" s="5" t="s">
        <v>9</v>
      </c>
      <c r="X46" s="203" t="s">
        <v>220</v>
      </c>
      <c r="Y46" s="204"/>
      <c r="Z46" s="61">
        <f>SUM(AA46:AB46)</f>
        <v>12958</v>
      </c>
      <c r="AA46" s="44">
        <f t="shared" si="1"/>
        <v>4120</v>
      </c>
      <c r="AB46" s="44">
        <f t="shared" si="1"/>
        <v>8838</v>
      </c>
      <c r="AC46" s="95">
        <f>SUM(AD46:AE46)</f>
        <v>418</v>
      </c>
      <c r="AD46" s="69" t="s">
        <v>234</v>
      </c>
      <c r="AE46" s="69">
        <v>418</v>
      </c>
      <c r="AF46" s="95">
        <f>SUM(AG46:AH46)</f>
        <v>12525</v>
      </c>
      <c r="AG46" s="69">
        <v>4120</v>
      </c>
      <c r="AH46" s="69">
        <v>8405</v>
      </c>
      <c r="AI46" s="95">
        <f>SUM(AJ46:AK46)</f>
        <v>15</v>
      </c>
      <c r="AJ46" s="44" t="s">
        <v>234</v>
      </c>
      <c r="AK46" s="44">
        <v>15</v>
      </c>
    </row>
    <row r="47" spans="1:37" ht="21.75" customHeight="1">
      <c r="A47" s="261"/>
      <c r="B47" s="261"/>
      <c r="C47" s="63"/>
      <c r="X47" s="203" t="s">
        <v>211</v>
      </c>
      <c r="Y47" s="204"/>
      <c r="Z47" s="61">
        <f>SUM(AA47:AB47)</f>
        <v>13251</v>
      </c>
      <c r="AA47" s="44">
        <f t="shared" si="1"/>
        <v>4838</v>
      </c>
      <c r="AB47" s="44">
        <f t="shared" si="1"/>
        <v>8413</v>
      </c>
      <c r="AC47" s="95">
        <f>SUM(AD47:AE47)</f>
        <v>431</v>
      </c>
      <c r="AD47" s="69" t="s">
        <v>234</v>
      </c>
      <c r="AE47" s="69">
        <v>431</v>
      </c>
      <c r="AF47" s="95">
        <f>SUM(AG47:AH47)</f>
        <v>12801</v>
      </c>
      <c r="AG47" s="69">
        <v>4838</v>
      </c>
      <c r="AH47" s="69">
        <v>7963</v>
      </c>
      <c r="AI47" s="95">
        <f>SUM(AJ47:AK47)</f>
        <v>19</v>
      </c>
      <c r="AJ47" s="44" t="s">
        <v>234</v>
      </c>
      <c r="AK47" s="44">
        <v>19</v>
      </c>
    </row>
    <row r="48" spans="1:37" ht="21.75" customHeight="1">
      <c r="A48" s="259" t="s">
        <v>2</v>
      </c>
      <c r="B48" s="259"/>
      <c r="C48" s="100">
        <f>SUM(C50,C52)</f>
        <v>19</v>
      </c>
      <c r="D48" s="89">
        <f aca="true" t="shared" si="2" ref="D48:U48">SUM(D50,D52)</f>
        <v>34</v>
      </c>
      <c r="E48" s="89">
        <f>SUM(E50,E52)</f>
        <v>26</v>
      </c>
      <c r="F48" s="89">
        <f>SUM(F50,F52)</f>
        <v>8</v>
      </c>
      <c r="G48" s="55">
        <f t="shared" si="2"/>
        <v>2</v>
      </c>
      <c r="H48" s="55">
        <f t="shared" si="2"/>
        <v>1</v>
      </c>
      <c r="I48" s="55">
        <f t="shared" si="2"/>
        <v>22</v>
      </c>
      <c r="J48" s="55">
        <f t="shared" si="2"/>
        <v>4</v>
      </c>
      <c r="K48" s="55">
        <f t="shared" si="2"/>
        <v>2</v>
      </c>
      <c r="L48" s="55">
        <f t="shared" si="2"/>
        <v>3</v>
      </c>
      <c r="M48" s="101">
        <f t="shared" si="2"/>
        <v>1718</v>
      </c>
      <c r="N48" s="101">
        <f t="shared" si="2"/>
        <v>282</v>
      </c>
      <c r="O48" s="101">
        <f t="shared" si="2"/>
        <v>1436</v>
      </c>
      <c r="P48" s="55">
        <f t="shared" si="2"/>
        <v>50</v>
      </c>
      <c r="Q48" s="55">
        <f t="shared" si="2"/>
        <v>77</v>
      </c>
      <c r="R48" s="55">
        <f t="shared" si="2"/>
        <v>232</v>
      </c>
      <c r="S48" s="102">
        <f t="shared" si="2"/>
        <v>1224</v>
      </c>
      <c r="T48" s="55" t="s">
        <v>234</v>
      </c>
      <c r="U48" s="55">
        <f t="shared" si="2"/>
        <v>135</v>
      </c>
      <c r="X48" s="203" t="s">
        <v>208</v>
      </c>
      <c r="Y48" s="204"/>
      <c r="Z48" s="61">
        <f>SUM(AA48:AB48)</f>
        <v>11377</v>
      </c>
      <c r="AA48" s="44">
        <f t="shared" si="1"/>
        <v>3952</v>
      </c>
      <c r="AB48" s="44">
        <f t="shared" si="1"/>
        <v>7425</v>
      </c>
      <c r="AC48" s="95">
        <f>SUM(AD48:AE48)</f>
        <v>433</v>
      </c>
      <c r="AD48" s="69" t="s">
        <v>234</v>
      </c>
      <c r="AE48" s="69">
        <v>433</v>
      </c>
      <c r="AF48" s="95">
        <f>SUM(AG48:AH48)</f>
        <v>10944</v>
      </c>
      <c r="AG48" s="69">
        <v>3952</v>
      </c>
      <c r="AH48" s="69">
        <v>6992</v>
      </c>
      <c r="AI48" s="69" t="s">
        <v>234</v>
      </c>
      <c r="AJ48" s="44" t="s">
        <v>234</v>
      </c>
      <c r="AK48" s="44" t="s">
        <v>234</v>
      </c>
    </row>
    <row r="49" spans="1:40" ht="21.75" customHeight="1">
      <c r="A49" s="191"/>
      <c r="B49" s="191"/>
      <c r="C49" s="26"/>
      <c r="G49" s="39"/>
      <c r="H49" s="39"/>
      <c r="I49" s="39"/>
      <c r="J49" s="39"/>
      <c r="K49" s="39"/>
      <c r="L49" s="39"/>
      <c r="M49" s="96"/>
      <c r="N49" s="96"/>
      <c r="O49" s="96"/>
      <c r="P49" s="39"/>
      <c r="Q49" s="39"/>
      <c r="R49" s="39"/>
      <c r="S49" s="39"/>
      <c r="T49" s="39"/>
      <c r="U49" s="39"/>
      <c r="X49" s="205" t="s">
        <v>408</v>
      </c>
      <c r="Y49" s="206"/>
      <c r="Z49" s="104">
        <f>SUM(AA49:AB49)</f>
        <v>10683</v>
      </c>
      <c r="AA49" s="58">
        <f t="shared" si="1"/>
        <v>3804</v>
      </c>
      <c r="AB49" s="58">
        <f t="shared" si="1"/>
        <v>6879</v>
      </c>
      <c r="AC49" s="105">
        <f>SUM(AD49:AE49)</f>
        <v>68</v>
      </c>
      <c r="AD49" s="106" t="s">
        <v>234</v>
      </c>
      <c r="AE49" s="106">
        <v>68</v>
      </c>
      <c r="AF49" s="105">
        <f>SUM(AG49:AH49)</f>
        <v>10615</v>
      </c>
      <c r="AG49" s="106">
        <v>3804</v>
      </c>
      <c r="AH49" s="106">
        <v>6811</v>
      </c>
      <c r="AI49" s="106" t="s">
        <v>234</v>
      </c>
      <c r="AJ49" s="58" t="s">
        <v>234</v>
      </c>
      <c r="AK49" s="58" t="s">
        <v>234</v>
      </c>
      <c r="AL49" s="46"/>
      <c r="AM49" s="46"/>
      <c r="AN49" s="46"/>
    </row>
    <row r="50" spans="1:40" ht="21.75" customHeight="1">
      <c r="A50" s="191" t="s">
        <v>129</v>
      </c>
      <c r="B50" s="219"/>
      <c r="C50" s="26">
        <v>4</v>
      </c>
      <c r="D50" s="30">
        <f>SUM(E50:F50)</f>
        <v>7</v>
      </c>
      <c r="E50" s="30">
        <f>SUM(G50,I50,K50)</f>
        <v>7</v>
      </c>
      <c r="F50" s="39" t="s">
        <v>234</v>
      </c>
      <c r="G50" s="39" t="s">
        <v>234</v>
      </c>
      <c r="H50" s="39" t="s">
        <v>234</v>
      </c>
      <c r="I50" s="39">
        <v>7</v>
      </c>
      <c r="J50" s="39" t="s">
        <v>234</v>
      </c>
      <c r="K50" s="39" t="s">
        <v>234</v>
      </c>
      <c r="L50" s="39" t="s">
        <v>234</v>
      </c>
      <c r="M50" s="96">
        <f>SUM(N50:O50)</f>
        <v>339</v>
      </c>
      <c r="N50" s="39" t="s">
        <v>234</v>
      </c>
      <c r="O50" s="96">
        <f>SUM(Q50,S50,U50)</f>
        <v>339</v>
      </c>
      <c r="P50" s="39" t="s">
        <v>234</v>
      </c>
      <c r="Q50" s="39" t="s">
        <v>234</v>
      </c>
      <c r="R50" s="39" t="s">
        <v>234</v>
      </c>
      <c r="S50" s="39">
        <v>339</v>
      </c>
      <c r="T50" s="39" t="s">
        <v>234</v>
      </c>
      <c r="U50" s="39" t="s">
        <v>234</v>
      </c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6"/>
      <c r="AM50" s="46"/>
      <c r="AN50" s="46"/>
    </row>
    <row r="51" spans="3:52" ht="21.75" customHeight="1">
      <c r="C51" s="26"/>
      <c r="M51" s="96"/>
      <c r="N51" s="96"/>
      <c r="O51" s="96"/>
      <c r="X51" s="168" t="s">
        <v>432</v>
      </c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</row>
    <row r="52" spans="1:33" ht="21.75" customHeight="1" thickBot="1">
      <c r="A52" s="191" t="s">
        <v>131</v>
      </c>
      <c r="B52" s="219"/>
      <c r="C52" s="26">
        <f>SUM(C53:C58)</f>
        <v>15</v>
      </c>
      <c r="D52" s="30">
        <f aca="true" t="shared" si="3" ref="D52:U52">SUM(D53:D58)</f>
        <v>27</v>
      </c>
      <c r="E52" s="30">
        <f t="shared" si="3"/>
        <v>19</v>
      </c>
      <c r="F52" s="30">
        <f t="shared" si="3"/>
        <v>8</v>
      </c>
      <c r="G52" s="39">
        <f t="shared" si="3"/>
        <v>2</v>
      </c>
      <c r="H52" s="39">
        <f t="shared" si="3"/>
        <v>1</v>
      </c>
      <c r="I52" s="39">
        <f t="shared" si="3"/>
        <v>15</v>
      </c>
      <c r="J52" s="39">
        <f t="shared" si="3"/>
        <v>4</v>
      </c>
      <c r="K52" s="39">
        <f t="shared" si="3"/>
        <v>2</v>
      </c>
      <c r="L52" s="39">
        <f t="shared" si="3"/>
        <v>3</v>
      </c>
      <c r="M52" s="96">
        <f t="shared" si="3"/>
        <v>1379</v>
      </c>
      <c r="N52" s="96">
        <f t="shared" si="3"/>
        <v>282</v>
      </c>
      <c r="O52" s="96">
        <f t="shared" si="3"/>
        <v>1097</v>
      </c>
      <c r="P52" s="39">
        <f t="shared" si="3"/>
        <v>50</v>
      </c>
      <c r="Q52" s="39">
        <f t="shared" si="3"/>
        <v>77</v>
      </c>
      <c r="R52" s="39">
        <f t="shared" si="3"/>
        <v>232</v>
      </c>
      <c r="S52" s="39">
        <f t="shared" si="3"/>
        <v>885</v>
      </c>
      <c r="T52" s="39" t="s">
        <v>234</v>
      </c>
      <c r="U52" s="39">
        <f t="shared" si="3"/>
        <v>135</v>
      </c>
      <c r="X52" s="97"/>
      <c r="Y52" s="97"/>
      <c r="Z52" s="86"/>
      <c r="AA52" s="86"/>
      <c r="AB52" s="86"/>
      <c r="AC52" s="86"/>
      <c r="AD52" s="86"/>
      <c r="AE52" s="86"/>
      <c r="AF52" s="86"/>
      <c r="AG52" s="86"/>
    </row>
    <row r="53" spans="1:52" ht="21.75" customHeight="1">
      <c r="A53" s="1"/>
      <c r="B53" s="1" t="s">
        <v>120</v>
      </c>
      <c r="C53" s="26">
        <v>2</v>
      </c>
      <c r="D53" s="30">
        <f aca="true" t="shared" si="4" ref="D53:D58">SUM(E53:F53)</f>
        <v>5</v>
      </c>
      <c r="E53" s="30">
        <f aca="true" t="shared" si="5" ref="E53:E58">SUM(G53,I53,K53)</f>
        <v>3</v>
      </c>
      <c r="F53" s="30">
        <f aca="true" t="shared" si="6" ref="F53:F58">SUM(H53,J53,L53)</f>
        <v>2</v>
      </c>
      <c r="G53" s="39">
        <v>1</v>
      </c>
      <c r="H53" s="39">
        <v>1</v>
      </c>
      <c r="I53" s="39">
        <v>2</v>
      </c>
      <c r="J53" s="39">
        <v>1</v>
      </c>
      <c r="K53" s="39" t="s">
        <v>234</v>
      </c>
      <c r="L53" s="39" t="s">
        <v>234</v>
      </c>
      <c r="M53" s="96">
        <f aca="true" t="shared" si="7" ref="M53:M58">SUM(N53:O53)</f>
        <v>239</v>
      </c>
      <c r="N53" s="96">
        <f aca="true" t="shared" si="8" ref="N53:N58">SUM(P53,R53,T53)</f>
        <v>61</v>
      </c>
      <c r="O53" s="96">
        <f aca="true" t="shared" si="9" ref="O53:O58">SUM(Q53,S53,U53)</f>
        <v>178</v>
      </c>
      <c r="P53" s="39">
        <v>28</v>
      </c>
      <c r="Q53" s="39">
        <v>68</v>
      </c>
      <c r="R53" s="39">
        <v>33</v>
      </c>
      <c r="S53" s="39">
        <v>110</v>
      </c>
      <c r="T53" s="39" t="s">
        <v>234</v>
      </c>
      <c r="U53" s="39" t="s">
        <v>234</v>
      </c>
      <c r="X53" s="220" t="s">
        <v>425</v>
      </c>
      <c r="Y53" s="260"/>
      <c r="Z53" s="256" t="s">
        <v>2</v>
      </c>
      <c r="AA53" s="256" t="s">
        <v>136</v>
      </c>
      <c r="AB53" s="256" t="s">
        <v>213</v>
      </c>
      <c r="AC53" s="256" t="s">
        <v>102</v>
      </c>
      <c r="AD53" s="256" t="s">
        <v>94</v>
      </c>
      <c r="AE53" s="256" t="s">
        <v>140</v>
      </c>
      <c r="AF53" s="256" t="s">
        <v>133</v>
      </c>
      <c r="AG53" s="256" t="s">
        <v>428</v>
      </c>
      <c r="AH53" s="256" t="s">
        <v>429</v>
      </c>
      <c r="AI53" s="256" t="s">
        <v>214</v>
      </c>
      <c r="AJ53" s="256" t="s">
        <v>130</v>
      </c>
      <c r="AK53" s="256" t="s">
        <v>195</v>
      </c>
      <c r="AL53" s="256" t="s">
        <v>170</v>
      </c>
      <c r="AM53" s="256" t="s">
        <v>215</v>
      </c>
      <c r="AN53" s="256" t="s">
        <v>202</v>
      </c>
      <c r="AO53" s="274" t="s">
        <v>427</v>
      </c>
      <c r="AP53" s="256" t="s">
        <v>203</v>
      </c>
      <c r="AQ53" s="256" t="s">
        <v>134</v>
      </c>
      <c r="AR53" s="256" t="s">
        <v>135</v>
      </c>
      <c r="AS53" s="256" t="s">
        <v>141</v>
      </c>
      <c r="AT53" s="256" t="s">
        <v>201</v>
      </c>
      <c r="AU53" s="256" t="s">
        <v>137</v>
      </c>
      <c r="AV53" s="256" t="s">
        <v>430</v>
      </c>
      <c r="AW53" s="256" t="s">
        <v>196</v>
      </c>
      <c r="AX53" s="256" t="s">
        <v>197</v>
      </c>
      <c r="AY53" s="256" t="s">
        <v>142</v>
      </c>
      <c r="AZ53" s="277" t="s">
        <v>83</v>
      </c>
    </row>
    <row r="54" spans="1:52" ht="21.75" customHeight="1">
      <c r="A54" s="1"/>
      <c r="B54" s="1" t="s">
        <v>121</v>
      </c>
      <c r="C54" s="26">
        <v>4</v>
      </c>
      <c r="D54" s="30">
        <f t="shared" si="4"/>
        <v>5</v>
      </c>
      <c r="E54" s="30">
        <f t="shared" si="5"/>
        <v>4</v>
      </c>
      <c r="F54" s="30">
        <f t="shared" si="6"/>
        <v>1</v>
      </c>
      <c r="G54" s="39" t="s">
        <v>234</v>
      </c>
      <c r="H54" s="39" t="s">
        <v>234</v>
      </c>
      <c r="I54" s="39">
        <v>4</v>
      </c>
      <c r="J54" s="39">
        <v>1</v>
      </c>
      <c r="K54" s="39" t="s">
        <v>234</v>
      </c>
      <c r="L54" s="39" t="s">
        <v>234</v>
      </c>
      <c r="M54" s="96">
        <f t="shared" si="7"/>
        <v>336</v>
      </c>
      <c r="N54" s="96">
        <f t="shared" si="8"/>
        <v>19</v>
      </c>
      <c r="O54" s="96">
        <f t="shared" si="9"/>
        <v>317</v>
      </c>
      <c r="P54" s="39" t="s">
        <v>234</v>
      </c>
      <c r="Q54" s="39" t="s">
        <v>234</v>
      </c>
      <c r="R54" s="39">
        <v>19</v>
      </c>
      <c r="S54" s="39">
        <v>317</v>
      </c>
      <c r="T54" s="39" t="s">
        <v>234</v>
      </c>
      <c r="U54" s="39" t="s">
        <v>234</v>
      </c>
      <c r="X54" s="191"/>
      <c r="Y54" s="191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75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78"/>
    </row>
    <row r="55" spans="1:52" ht="21.75" customHeight="1">
      <c r="A55" s="1"/>
      <c r="B55" s="1" t="s">
        <v>122</v>
      </c>
      <c r="C55" s="72" t="s">
        <v>234</v>
      </c>
      <c r="D55" s="39" t="s">
        <v>234</v>
      </c>
      <c r="E55" s="39" t="s">
        <v>234</v>
      </c>
      <c r="F55" s="39" t="s">
        <v>234</v>
      </c>
      <c r="G55" s="39" t="s">
        <v>234</v>
      </c>
      <c r="H55" s="39" t="s">
        <v>234</v>
      </c>
      <c r="I55" s="39" t="s">
        <v>234</v>
      </c>
      <c r="J55" s="39" t="s">
        <v>234</v>
      </c>
      <c r="K55" s="39" t="s">
        <v>234</v>
      </c>
      <c r="L55" s="39" t="s">
        <v>234</v>
      </c>
      <c r="M55" s="39" t="s">
        <v>234</v>
      </c>
      <c r="N55" s="39" t="s">
        <v>234</v>
      </c>
      <c r="O55" s="39" t="s">
        <v>234</v>
      </c>
      <c r="P55" s="39" t="s">
        <v>234</v>
      </c>
      <c r="Q55" s="39" t="s">
        <v>234</v>
      </c>
      <c r="R55" s="39" t="s">
        <v>234</v>
      </c>
      <c r="S55" s="39" t="s">
        <v>234</v>
      </c>
      <c r="T55" s="39" t="s">
        <v>234</v>
      </c>
      <c r="U55" s="39" t="s">
        <v>234</v>
      </c>
      <c r="X55" s="191"/>
      <c r="Y55" s="191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75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78"/>
    </row>
    <row r="56" spans="1:52" ht="21.75" customHeight="1">
      <c r="A56" s="1"/>
      <c r="B56" s="1" t="s">
        <v>123</v>
      </c>
      <c r="C56" s="26">
        <v>2</v>
      </c>
      <c r="D56" s="30">
        <f t="shared" si="4"/>
        <v>3</v>
      </c>
      <c r="E56" s="30">
        <f t="shared" si="5"/>
        <v>3</v>
      </c>
      <c r="F56" s="39" t="s">
        <v>234</v>
      </c>
      <c r="G56" s="39">
        <v>1</v>
      </c>
      <c r="H56" s="39" t="s">
        <v>234</v>
      </c>
      <c r="I56" s="39">
        <v>2</v>
      </c>
      <c r="J56" s="39" t="s">
        <v>234</v>
      </c>
      <c r="K56" s="39" t="s">
        <v>234</v>
      </c>
      <c r="L56" s="39" t="s">
        <v>234</v>
      </c>
      <c r="M56" s="96">
        <f t="shared" si="7"/>
        <v>123</v>
      </c>
      <c r="N56" s="96">
        <f t="shared" si="8"/>
        <v>49</v>
      </c>
      <c r="O56" s="96">
        <f t="shared" si="9"/>
        <v>74</v>
      </c>
      <c r="P56" s="39">
        <v>22</v>
      </c>
      <c r="Q56" s="39">
        <v>9</v>
      </c>
      <c r="R56" s="39">
        <v>27</v>
      </c>
      <c r="S56" s="39">
        <v>65</v>
      </c>
      <c r="T56" s="39" t="s">
        <v>234</v>
      </c>
      <c r="U56" s="39" t="s">
        <v>234</v>
      </c>
      <c r="X56" s="191"/>
      <c r="Y56" s="191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75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78"/>
    </row>
    <row r="57" spans="1:52" ht="21.75" customHeight="1">
      <c r="A57" s="1"/>
      <c r="B57" s="1" t="s">
        <v>124</v>
      </c>
      <c r="C57" s="26">
        <v>1</v>
      </c>
      <c r="D57" s="30">
        <f t="shared" si="4"/>
        <v>2</v>
      </c>
      <c r="E57" s="30">
        <f t="shared" si="5"/>
        <v>1</v>
      </c>
      <c r="F57" s="30">
        <f t="shared" si="6"/>
        <v>1</v>
      </c>
      <c r="G57" s="39" t="s">
        <v>234</v>
      </c>
      <c r="H57" s="39" t="s">
        <v>234</v>
      </c>
      <c r="I57" s="39">
        <v>1</v>
      </c>
      <c r="J57" s="39">
        <v>1</v>
      </c>
      <c r="K57" s="39" t="s">
        <v>234</v>
      </c>
      <c r="L57" s="39" t="s">
        <v>234</v>
      </c>
      <c r="M57" s="96">
        <f t="shared" si="7"/>
        <v>162</v>
      </c>
      <c r="N57" s="96">
        <f t="shared" si="8"/>
        <v>141</v>
      </c>
      <c r="O57" s="96">
        <f t="shared" si="9"/>
        <v>21</v>
      </c>
      <c r="P57" s="39" t="s">
        <v>234</v>
      </c>
      <c r="Q57" s="39" t="s">
        <v>234</v>
      </c>
      <c r="R57" s="39">
        <v>141</v>
      </c>
      <c r="S57" s="39">
        <v>21</v>
      </c>
      <c r="T57" s="39" t="s">
        <v>234</v>
      </c>
      <c r="U57" s="39" t="s">
        <v>234</v>
      </c>
      <c r="X57" s="191"/>
      <c r="Y57" s="191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75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78"/>
    </row>
    <row r="58" spans="1:52" ht="21.75" customHeight="1">
      <c r="A58" s="1"/>
      <c r="B58" s="1" t="s">
        <v>125</v>
      </c>
      <c r="C58" s="26">
        <v>6</v>
      </c>
      <c r="D58" s="30">
        <f t="shared" si="4"/>
        <v>12</v>
      </c>
      <c r="E58" s="30">
        <f t="shared" si="5"/>
        <v>8</v>
      </c>
      <c r="F58" s="30">
        <f t="shared" si="6"/>
        <v>4</v>
      </c>
      <c r="G58" s="39" t="s">
        <v>234</v>
      </c>
      <c r="H58" s="39" t="s">
        <v>234</v>
      </c>
      <c r="I58" s="39">
        <v>6</v>
      </c>
      <c r="J58" s="39">
        <v>1</v>
      </c>
      <c r="K58" s="39">
        <v>2</v>
      </c>
      <c r="L58" s="39">
        <v>3</v>
      </c>
      <c r="M58" s="96">
        <f t="shared" si="7"/>
        <v>519</v>
      </c>
      <c r="N58" s="96">
        <f t="shared" si="8"/>
        <v>12</v>
      </c>
      <c r="O58" s="96">
        <f t="shared" si="9"/>
        <v>507</v>
      </c>
      <c r="P58" s="39" t="s">
        <v>234</v>
      </c>
      <c r="Q58" s="39" t="s">
        <v>234</v>
      </c>
      <c r="R58" s="39">
        <v>12</v>
      </c>
      <c r="S58" s="39">
        <v>372</v>
      </c>
      <c r="T58" s="39" t="s">
        <v>234</v>
      </c>
      <c r="U58" s="39">
        <v>135</v>
      </c>
      <c r="X58" s="192"/>
      <c r="Y58" s="192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76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79"/>
    </row>
    <row r="59" spans="1:52" ht="21.75" customHeight="1">
      <c r="A59" s="45"/>
      <c r="B59" s="45"/>
      <c r="C59" s="79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X59" s="254" t="s">
        <v>426</v>
      </c>
      <c r="Y59" s="255"/>
      <c r="Z59" s="73">
        <f>SUM(AA59:AZ59)</f>
        <v>10683</v>
      </c>
      <c r="AA59" s="92">
        <f>SUM(AA60:AA61)</f>
        <v>1026</v>
      </c>
      <c r="AB59" s="92">
        <f aca="true" t="shared" si="10" ref="AB59:AY59">SUM(AB60:AB61)</f>
        <v>596</v>
      </c>
      <c r="AC59" s="92">
        <f t="shared" si="10"/>
        <v>110</v>
      </c>
      <c r="AD59" s="92" t="s">
        <v>234</v>
      </c>
      <c r="AE59" s="92">
        <f t="shared" si="10"/>
        <v>773</v>
      </c>
      <c r="AF59" s="92" t="s">
        <v>234</v>
      </c>
      <c r="AG59" s="92" t="s">
        <v>234</v>
      </c>
      <c r="AH59" s="92">
        <f t="shared" si="10"/>
        <v>250</v>
      </c>
      <c r="AI59" s="92">
        <f t="shared" si="10"/>
        <v>114</v>
      </c>
      <c r="AJ59" s="92" t="s">
        <v>234</v>
      </c>
      <c r="AK59" s="92" t="s">
        <v>234</v>
      </c>
      <c r="AL59" s="92">
        <f t="shared" si="10"/>
        <v>149</v>
      </c>
      <c r="AM59" s="92">
        <f t="shared" si="10"/>
        <v>202</v>
      </c>
      <c r="AN59" s="92" t="s">
        <v>234</v>
      </c>
      <c r="AO59" s="92">
        <f t="shared" si="10"/>
        <v>162</v>
      </c>
      <c r="AP59" s="92" t="s">
        <v>234</v>
      </c>
      <c r="AQ59" s="92">
        <f t="shared" si="10"/>
        <v>26</v>
      </c>
      <c r="AR59" s="92">
        <f t="shared" si="10"/>
        <v>116</v>
      </c>
      <c r="AS59" s="92">
        <f t="shared" si="10"/>
        <v>5853</v>
      </c>
      <c r="AT59" s="92" t="s">
        <v>234</v>
      </c>
      <c r="AU59" s="92">
        <f t="shared" si="10"/>
        <v>130</v>
      </c>
      <c r="AV59" s="92">
        <f t="shared" si="10"/>
        <v>31</v>
      </c>
      <c r="AW59" s="92">
        <f t="shared" si="10"/>
        <v>164</v>
      </c>
      <c r="AX59" s="92">
        <f t="shared" si="10"/>
        <v>112</v>
      </c>
      <c r="AY59" s="92">
        <f t="shared" si="10"/>
        <v>869</v>
      </c>
      <c r="AZ59" s="92" t="s">
        <v>234</v>
      </c>
    </row>
    <row r="60" spans="24:52" ht="21.75" customHeight="1">
      <c r="X60" s="168" t="s">
        <v>8</v>
      </c>
      <c r="Y60" s="168"/>
      <c r="Z60" s="25">
        <f>SUM(AA60:AZ60)</f>
        <v>3804</v>
      </c>
      <c r="AA60" s="69">
        <v>1</v>
      </c>
      <c r="AB60" s="69">
        <v>1</v>
      </c>
      <c r="AC60" s="69" t="s">
        <v>234</v>
      </c>
      <c r="AD60" s="69" t="s">
        <v>234</v>
      </c>
      <c r="AE60" s="69" t="s">
        <v>234</v>
      </c>
      <c r="AF60" s="69" t="s">
        <v>234</v>
      </c>
      <c r="AG60" s="69" t="s">
        <v>234</v>
      </c>
      <c r="AH60" s="69">
        <v>92</v>
      </c>
      <c r="AI60" s="69">
        <v>1</v>
      </c>
      <c r="AJ60" s="69" t="s">
        <v>234</v>
      </c>
      <c r="AK60" s="69" t="s">
        <v>234</v>
      </c>
      <c r="AL60" s="69" t="s">
        <v>234</v>
      </c>
      <c r="AM60" s="69">
        <v>14</v>
      </c>
      <c r="AN60" s="69" t="s">
        <v>234</v>
      </c>
      <c r="AO60" s="69">
        <v>71</v>
      </c>
      <c r="AP60" s="69" t="s">
        <v>234</v>
      </c>
      <c r="AQ60" s="69">
        <v>18</v>
      </c>
      <c r="AR60" s="69">
        <v>5</v>
      </c>
      <c r="AS60" s="69">
        <v>2821</v>
      </c>
      <c r="AT60" s="69" t="s">
        <v>234</v>
      </c>
      <c r="AU60" s="69">
        <v>11</v>
      </c>
      <c r="AV60" s="69" t="s">
        <v>234</v>
      </c>
      <c r="AW60" s="69" t="s">
        <v>234</v>
      </c>
      <c r="AX60" s="69">
        <v>52</v>
      </c>
      <c r="AY60" s="69">
        <v>717</v>
      </c>
      <c r="AZ60" s="69" t="s">
        <v>234</v>
      </c>
    </row>
    <row r="61" spans="24:52" ht="21.75" customHeight="1">
      <c r="X61" s="151" t="s">
        <v>9</v>
      </c>
      <c r="Y61" s="151"/>
      <c r="Z61" s="85">
        <f>SUM(AA61:AZ61)</f>
        <v>6879</v>
      </c>
      <c r="AA61" s="84">
        <v>1025</v>
      </c>
      <c r="AB61" s="84">
        <v>595</v>
      </c>
      <c r="AC61" s="84">
        <v>110</v>
      </c>
      <c r="AD61" s="84" t="s">
        <v>234</v>
      </c>
      <c r="AE61" s="84">
        <v>773</v>
      </c>
      <c r="AF61" s="84" t="s">
        <v>234</v>
      </c>
      <c r="AG61" s="84" t="s">
        <v>234</v>
      </c>
      <c r="AH61" s="84">
        <v>158</v>
      </c>
      <c r="AI61" s="84">
        <v>113</v>
      </c>
      <c r="AJ61" s="84" t="s">
        <v>234</v>
      </c>
      <c r="AK61" s="84" t="s">
        <v>234</v>
      </c>
      <c r="AL61" s="84">
        <v>149</v>
      </c>
      <c r="AM61" s="84">
        <v>188</v>
      </c>
      <c r="AN61" s="84" t="s">
        <v>234</v>
      </c>
      <c r="AO61" s="84">
        <v>91</v>
      </c>
      <c r="AP61" s="84" t="s">
        <v>234</v>
      </c>
      <c r="AQ61" s="84">
        <v>8</v>
      </c>
      <c r="AR61" s="84">
        <v>111</v>
      </c>
      <c r="AS61" s="84">
        <v>3032</v>
      </c>
      <c r="AT61" s="84" t="s">
        <v>234</v>
      </c>
      <c r="AU61" s="84">
        <v>119</v>
      </c>
      <c r="AV61" s="84">
        <v>31</v>
      </c>
      <c r="AW61" s="84">
        <v>164</v>
      </c>
      <c r="AX61" s="84">
        <v>60</v>
      </c>
      <c r="AY61" s="84">
        <v>152</v>
      </c>
      <c r="AZ61" s="84" t="s">
        <v>234</v>
      </c>
    </row>
    <row r="62" spans="1:41" ht="21.75" customHeight="1">
      <c r="A62" s="167" t="s">
        <v>415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X62" s="46" t="s">
        <v>404</v>
      </c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1:14" ht="21.75" customHeight="1" thickBo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20" ht="21.75" customHeight="1">
      <c r="A64" s="220" t="s">
        <v>412</v>
      </c>
      <c r="B64" s="221"/>
      <c r="C64" s="163" t="s">
        <v>433</v>
      </c>
      <c r="D64" s="163"/>
      <c r="E64" s="163"/>
      <c r="F64" s="163"/>
      <c r="G64" s="163"/>
      <c r="H64" s="269"/>
      <c r="I64" s="270" t="s">
        <v>117</v>
      </c>
      <c r="J64" s="163"/>
      <c r="K64" s="163"/>
      <c r="L64" s="164"/>
      <c r="M64" s="270" t="s">
        <v>118</v>
      </c>
      <c r="N64" s="163"/>
      <c r="O64" s="163"/>
      <c r="P64" s="269"/>
      <c r="Q64" s="165" t="s">
        <v>119</v>
      </c>
      <c r="R64" s="163"/>
      <c r="S64" s="163"/>
      <c r="T64" s="164"/>
    </row>
    <row r="65" spans="1:20" ht="21.75" customHeight="1">
      <c r="A65" s="170"/>
      <c r="B65" s="202"/>
      <c r="C65" s="161" t="s">
        <v>264</v>
      </c>
      <c r="D65" s="161"/>
      <c r="E65" s="161"/>
      <c r="F65" s="161" t="s">
        <v>126</v>
      </c>
      <c r="G65" s="161"/>
      <c r="H65" s="268"/>
      <c r="I65" s="267" t="s">
        <v>52</v>
      </c>
      <c r="J65" s="161"/>
      <c r="K65" s="161" t="s">
        <v>127</v>
      </c>
      <c r="L65" s="162"/>
      <c r="M65" s="267" t="s">
        <v>52</v>
      </c>
      <c r="N65" s="161"/>
      <c r="O65" s="161" t="s">
        <v>127</v>
      </c>
      <c r="P65" s="268"/>
      <c r="Q65" s="166" t="s">
        <v>52</v>
      </c>
      <c r="R65" s="161"/>
      <c r="S65" s="161" t="s">
        <v>127</v>
      </c>
      <c r="T65" s="162"/>
    </row>
    <row r="66" spans="1:20" ht="21.75" customHeight="1">
      <c r="A66" s="222"/>
      <c r="B66" s="223"/>
      <c r="C66" s="4" t="s">
        <v>7</v>
      </c>
      <c r="D66" s="4" t="s">
        <v>8</v>
      </c>
      <c r="E66" s="4" t="s">
        <v>9</v>
      </c>
      <c r="F66" s="4" t="s">
        <v>7</v>
      </c>
      <c r="G66" s="4" t="s">
        <v>8</v>
      </c>
      <c r="H66" s="20" t="s">
        <v>9</v>
      </c>
      <c r="I66" s="19" t="s">
        <v>8</v>
      </c>
      <c r="J66" s="4" t="s">
        <v>9</v>
      </c>
      <c r="K66" s="4" t="s">
        <v>8</v>
      </c>
      <c r="L66" s="5" t="s">
        <v>9</v>
      </c>
      <c r="M66" s="19" t="s">
        <v>8</v>
      </c>
      <c r="N66" s="4" t="s">
        <v>9</v>
      </c>
      <c r="O66" s="4" t="s">
        <v>8</v>
      </c>
      <c r="P66" s="20" t="s">
        <v>9</v>
      </c>
      <c r="Q66" s="31" t="s">
        <v>8</v>
      </c>
      <c r="R66" s="4" t="s">
        <v>9</v>
      </c>
      <c r="S66" s="4" t="s">
        <v>8</v>
      </c>
      <c r="T66" s="5" t="s">
        <v>9</v>
      </c>
    </row>
    <row r="67" spans="1:3" ht="21.75" customHeight="1">
      <c r="A67" s="261"/>
      <c r="B67" s="273"/>
      <c r="C67" s="63"/>
    </row>
    <row r="68" spans="1:20" ht="21.75" customHeight="1">
      <c r="A68" s="271" t="s">
        <v>2</v>
      </c>
      <c r="B68" s="272"/>
      <c r="C68" s="73">
        <f>SUM(D68:E68)</f>
        <v>1718</v>
      </c>
      <c r="D68" s="58">
        <f>SUM(D70,D75)</f>
        <v>282</v>
      </c>
      <c r="E68" s="58">
        <f>SUM(E70,E75)</f>
        <v>1436</v>
      </c>
      <c r="F68" s="58">
        <f>SUM(G68:H68)</f>
        <v>1036</v>
      </c>
      <c r="G68" s="58">
        <f aca="true" t="shared" si="11" ref="G68:T68">SUM(G70,G75)</f>
        <v>198</v>
      </c>
      <c r="H68" s="58">
        <f t="shared" si="11"/>
        <v>838</v>
      </c>
      <c r="I68" s="58">
        <f t="shared" si="11"/>
        <v>50</v>
      </c>
      <c r="J68" s="58">
        <f t="shared" si="11"/>
        <v>77</v>
      </c>
      <c r="K68" s="58">
        <f t="shared" si="11"/>
        <v>36</v>
      </c>
      <c r="L68" s="58">
        <f t="shared" si="11"/>
        <v>40</v>
      </c>
      <c r="M68" s="58">
        <f t="shared" si="11"/>
        <v>232</v>
      </c>
      <c r="N68" s="58">
        <f t="shared" si="11"/>
        <v>1224</v>
      </c>
      <c r="O68" s="58">
        <f t="shared" si="11"/>
        <v>162</v>
      </c>
      <c r="P68" s="58">
        <f t="shared" si="11"/>
        <v>704</v>
      </c>
      <c r="Q68" s="58" t="s">
        <v>234</v>
      </c>
      <c r="R68" s="58">
        <f t="shared" si="11"/>
        <v>135</v>
      </c>
      <c r="S68" s="58" t="s">
        <v>234</v>
      </c>
      <c r="T68" s="58">
        <f t="shared" si="11"/>
        <v>94</v>
      </c>
    </row>
    <row r="69" spans="1:20" ht="21.75" customHeight="1">
      <c r="A69" s="218"/>
      <c r="B69" s="219"/>
      <c r="C69" s="25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21.75" customHeight="1">
      <c r="A70" s="218" t="s">
        <v>129</v>
      </c>
      <c r="B70" s="219"/>
      <c r="C70" s="25">
        <f>SUM(D70:E70)</f>
        <v>339</v>
      </c>
      <c r="D70" s="39" t="s">
        <v>234</v>
      </c>
      <c r="E70" s="44">
        <f>SUM(E71:E73)</f>
        <v>339</v>
      </c>
      <c r="F70" s="44">
        <f>SUM(G70:H70)</f>
        <v>179</v>
      </c>
      <c r="G70" s="39" t="s">
        <v>234</v>
      </c>
      <c r="H70" s="44">
        <f>SUM(H71:H73)</f>
        <v>179</v>
      </c>
      <c r="I70" s="39" t="s">
        <v>234</v>
      </c>
      <c r="J70" s="39" t="s">
        <v>234</v>
      </c>
      <c r="K70" s="39" t="s">
        <v>234</v>
      </c>
      <c r="L70" s="39" t="s">
        <v>234</v>
      </c>
      <c r="M70" s="39" t="s">
        <v>234</v>
      </c>
      <c r="N70" s="44">
        <f>SUM(N71:N73)</f>
        <v>339</v>
      </c>
      <c r="O70" s="39" t="s">
        <v>234</v>
      </c>
      <c r="P70" s="44">
        <f>SUM(P71:P73)</f>
        <v>179</v>
      </c>
      <c r="Q70" s="39" t="s">
        <v>234</v>
      </c>
      <c r="R70" s="39" t="s">
        <v>234</v>
      </c>
      <c r="S70" s="39" t="s">
        <v>234</v>
      </c>
      <c r="T70" s="39" t="s">
        <v>234</v>
      </c>
    </row>
    <row r="71" spans="1:20" ht="21.75" customHeight="1">
      <c r="A71" s="9"/>
      <c r="B71" s="7" t="s">
        <v>94</v>
      </c>
      <c r="C71" s="25">
        <f>SUM(D71:E71)</f>
        <v>89</v>
      </c>
      <c r="D71" s="39" t="s">
        <v>234</v>
      </c>
      <c r="E71" s="44">
        <f>SUM(J71,N71,R71)</f>
        <v>89</v>
      </c>
      <c r="F71" s="44">
        <f>SUM(G71:H71)</f>
        <v>48</v>
      </c>
      <c r="G71" s="39" t="s">
        <v>234</v>
      </c>
      <c r="H71" s="44">
        <f>SUM(L71,P71,T71)</f>
        <v>48</v>
      </c>
      <c r="I71" s="39" t="s">
        <v>234</v>
      </c>
      <c r="J71" s="39" t="s">
        <v>234</v>
      </c>
      <c r="K71" s="39" t="s">
        <v>234</v>
      </c>
      <c r="L71" s="39" t="s">
        <v>234</v>
      </c>
      <c r="M71" s="39" t="s">
        <v>234</v>
      </c>
      <c r="N71" s="44">
        <v>89</v>
      </c>
      <c r="O71" s="39" t="s">
        <v>234</v>
      </c>
      <c r="P71" s="44">
        <v>48</v>
      </c>
      <c r="Q71" s="39" t="s">
        <v>234</v>
      </c>
      <c r="R71" s="39" t="s">
        <v>234</v>
      </c>
      <c r="S71" s="39" t="s">
        <v>234</v>
      </c>
      <c r="T71" s="39" t="s">
        <v>234</v>
      </c>
    </row>
    <row r="72" spans="1:20" ht="21.75" customHeight="1">
      <c r="A72" s="9"/>
      <c r="B72" s="7" t="s">
        <v>130</v>
      </c>
      <c r="C72" s="25">
        <f>SUM(D72:E72)</f>
        <v>124</v>
      </c>
      <c r="D72" s="39" t="s">
        <v>234</v>
      </c>
      <c r="E72" s="44">
        <f>SUM(J72,N72,R72)</f>
        <v>124</v>
      </c>
      <c r="F72" s="44">
        <f>SUM(G72:H72)</f>
        <v>64</v>
      </c>
      <c r="G72" s="39" t="s">
        <v>234</v>
      </c>
      <c r="H72" s="44">
        <f>SUM(L72,P72,T72)</f>
        <v>64</v>
      </c>
      <c r="I72" s="39" t="s">
        <v>234</v>
      </c>
      <c r="J72" s="39" t="s">
        <v>234</v>
      </c>
      <c r="K72" s="39" t="s">
        <v>234</v>
      </c>
      <c r="L72" s="39" t="s">
        <v>234</v>
      </c>
      <c r="M72" s="39" t="s">
        <v>234</v>
      </c>
      <c r="N72" s="44">
        <v>124</v>
      </c>
      <c r="O72" s="39" t="s">
        <v>234</v>
      </c>
      <c r="P72" s="44">
        <v>64</v>
      </c>
      <c r="Q72" s="39" t="s">
        <v>234</v>
      </c>
      <c r="R72" s="39" t="s">
        <v>234</v>
      </c>
      <c r="S72" s="39" t="s">
        <v>234</v>
      </c>
      <c r="T72" s="39" t="s">
        <v>234</v>
      </c>
    </row>
    <row r="73" spans="1:20" ht="21.75" customHeight="1">
      <c r="A73" s="9"/>
      <c r="B73" s="7" t="s">
        <v>212</v>
      </c>
      <c r="C73" s="25">
        <f>SUM(D73:E73)</f>
        <v>126</v>
      </c>
      <c r="D73" s="39" t="s">
        <v>234</v>
      </c>
      <c r="E73" s="44">
        <f>SUM(J73,N73,R73)</f>
        <v>126</v>
      </c>
      <c r="F73" s="44">
        <f>SUM(G73:H73)</f>
        <v>67</v>
      </c>
      <c r="G73" s="39" t="s">
        <v>234</v>
      </c>
      <c r="H73" s="44">
        <f>SUM(L73,P73,T73)</f>
        <v>67</v>
      </c>
      <c r="I73" s="39" t="s">
        <v>234</v>
      </c>
      <c r="J73" s="39" t="s">
        <v>234</v>
      </c>
      <c r="K73" s="39" t="s">
        <v>234</v>
      </c>
      <c r="L73" s="39" t="s">
        <v>234</v>
      </c>
      <c r="M73" s="39" t="s">
        <v>234</v>
      </c>
      <c r="N73" s="44">
        <v>126</v>
      </c>
      <c r="O73" s="39" t="s">
        <v>234</v>
      </c>
      <c r="P73" s="44">
        <v>67</v>
      </c>
      <c r="Q73" s="39" t="s">
        <v>234</v>
      </c>
      <c r="R73" s="39" t="s">
        <v>234</v>
      </c>
      <c r="S73" s="39" t="s">
        <v>234</v>
      </c>
      <c r="T73" s="39" t="s">
        <v>234</v>
      </c>
    </row>
    <row r="74" spans="1:20" ht="21.75" customHeight="1">
      <c r="A74" s="218"/>
      <c r="B74" s="219"/>
      <c r="C74" s="25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21.75" customHeight="1">
      <c r="A75" s="218" t="s">
        <v>131</v>
      </c>
      <c r="B75" s="219"/>
      <c r="C75" s="25">
        <f aca="true" t="shared" si="12" ref="C75:C82">SUM(D75:E75)</f>
        <v>1379</v>
      </c>
      <c r="D75" s="44">
        <f>SUM(D76:D82)</f>
        <v>282</v>
      </c>
      <c r="E75" s="44">
        <f>SUM(E76:E82)</f>
        <v>1097</v>
      </c>
      <c r="F75" s="44">
        <f aca="true" t="shared" si="13" ref="F75:F82">SUM(G75:H75)</f>
        <v>857</v>
      </c>
      <c r="G75" s="44">
        <f aca="true" t="shared" si="14" ref="G75:T75">SUM(G76:G82)</f>
        <v>198</v>
      </c>
      <c r="H75" s="44">
        <f t="shared" si="14"/>
        <v>659</v>
      </c>
      <c r="I75" s="44">
        <f t="shared" si="14"/>
        <v>50</v>
      </c>
      <c r="J75" s="44">
        <f t="shared" si="14"/>
        <v>77</v>
      </c>
      <c r="K75" s="44">
        <f t="shared" si="14"/>
        <v>36</v>
      </c>
      <c r="L75" s="44">
        <f t="shared" si="14"/>
        <v>40</v>
      </c>
      <c r="M75" s="44">
        <f t="shared" si="14"/>
        <v>232</v>
      </c>
      <c r="N75" s="44">
        <f t="shared" si="14"/>
        <v>885</v>
      </c>
      <c r="O75" s="44">
        <f t="shared" si="14"/>
        <v>162</v>
      </c>
      <c r="P75" s="44">
        <f t="shared" si="14"/>
        <v>525</v>
      </c>
      <c r="Q75" s="39" t="s">
        <v>234</v>
      </c>
      <c r="R75" s="44">
        <f t="shared" si="14"/>
        <v>135</v>
      </c>
      <c r="S75" s="39" t="s">
        <v>234</v>
      </c>
      <c r="T75" s="44">
        <f t="shared" si="14"/>
        <v>94</v>
      </c>
    </row>
    <row r="76" spans="1:20" ht="21.75" customHeight="1">
      <c r="A76" s="9"/>
      <c r="B76" s="7" t="s">
        <v>133</v>
      </c>
      <c r="C76" s="25">
        <f t="shared" si="12"/>
        <v>262</v>
      </c>
      <c r="D76" s="44">
        <f aca="true" t="shared" si="15" ref="D76:D82">SUM(I76,M76,Q76)</f>
        <v>110</v>
      </c>
      <c r="E76" s="44">
        <f aca="true" t="shared" si="16" ref="E76:E82">SUM(J76,N76,R76)</f>
        <v>152</v>
      </c>
      <c r="F76" s="44">
        <f t="shared" si="13"/>
        <v>211</v>
      </c>
      <c r="G76" s="44">
        <f aca="true" t="shared" si="17" ref="G76:G82">SUM(K76,O76,S76)</f>
        <v>96</v>
      </c>
      <c r="H76" s="44">
        <f aca="true" t="shared" si="18" ref="H76:H82">SUM(L76,P76,T76)</f>
        <v>115</v>
      </c>
      <c r="I76" s="44">
        <v>50</v>
      </c>
      <c r="J76" s="44">
        <v>77</v>
      </c>
      <c r="K76" s="44">
        <v>36</v>
      </c>
      <c r="L76" s="44">
        <v>40</v>
      </c>
      <c r="M76" s="44">
        <v>60</v>
      </c>
      <c r="N76" s="44">
        <v>75</v>
      </c>
      <c r="O76" s="44">
        <v>60</v>
      </c>
      <c r="P76" s="44">
        <v>75</v>
      </c>
      <c r="Q76" s="39" t="s">
        <v>234</v>
      </c>
      <c r="R76" s="39" t="s">
        <v>234</v>
      </c>
      <c r="S76" s="39" t="s">
        <v>234</v>
      </c>
      <c r="T76" s="39" t="s">
        <v>234</v>
      </c>
    </row>
    <row r="77" spans="1:20" ht="21.75" customHeight="1">
      <c r="A77" s="9"/>
      <c r="B77" s="7" t="s">
        <v>128</v>
      </c>
      <c r="C77" s="25">
        <f t="shared" si="12"/>
        <v>39</v>
      </c>
      <c r="D77" s="39" t="s">
        <v>234</v>
      </c>
      <c r="E77" s="44">
        <f t="shared" si="16"/>
        <v>39</v>
      </c>
      <c r="F77" s="44">
        <f t="shared" si="13"/>
        <v>20</v>
      </c>
      <c r="G77" s="39" t="s">
        <v>234</v>
      </c>
      <c r="H77" s="44">
        <f t="shared" si="18"/>
        <v>20</v>
      </c>
      <c r="I77" s="39" t="s">
        <v>234</v>
      </c>
      <c r="J77" s="39" t="s">
        <v>234</v>
      </c>
      <c r="K77" s="39" t="s">
        <v>234</v>
      </c>
      <c r="L77" s="39" t="s">
        <v>234</v>
      </c>
      <c r="M77" s="39" t="s">
        <v>234</v>
      </c>
      <c r="N77" s="44">
        <v>39</v>
      </c>
      <c r="O77" s="39" t="s">
        <v>234</v>
      </c>
      <c r="P77" s="44">
        <v>20</v>
      </c>
      <c r="Q77" s="39" t="s">
        <v>234</v>
      </c>
      <c r="R77" s="39" t="s">
        <v>234</v>
      </c>
      <c r="S77" s="39" t="s">
        <v>234</v>
      </c>
      <c r="T77" s="39" t="s">
        <v>234</v>
      </c>
    </row>
    <row r="78" spans="1:20" ht="21.75" customHeight="1">
      <c r="A78" s="9"/>
      <c r="B78" s="7" t="s">
        <v>132</v>
      </c>
      <c r="C78" s="25">
        <f t="shared" si="12"/>
        <v>162</v>
      </c>
      <c r="D78" s="44">
        <f t="shared" si="15"/>
        <v>141</v>
      </c>
      <c r="E78" s="44">
        <f t="shared" si="16"/>
        <v>21</v>
      </c>
      <c r="F78" s="44">
        <f t="shared" si="13"/>
        <v>78</v>
      </c>
      <c r="G78" s="44">
        <f t="shared" si="17"/>
        <v>71</v>
      </c>
      <c r="H78" s="44">
        <f t="shared" si="18"/>
        <v>7</v>
      </c>
      <c r="I78" s="39" t="s">
        <v>234</v>
      </c>
      <c r="J78" s="39" t="s">
        <v>234</v>
      </c>
      <c r="K78" s="39" t="s">
        <v>234</v>
      </c>
      <c r="L78" s="39" t="s">
        <v>234</v>
      </c>
      <c r="M78" s="44">
        <v>141</v>
      </c>
      <c r="N78" s="44">
        <v>21</v>
      </c>
      <c r="O78" s="44">
        <v>71</v>
      </c>
      <c r="P78" s="44">
        <v>7</v>
      </c>
      <c r="Q78" s="39" t="s">
        <v>234</v>
      </c>
      <c r="R78" s="39" t="s">
        <v>234</v>
      </c>
      <c r="S78" s="39" t="s">
        <v>234</v>
      </c>
      <c r="T78" s="39" t="s">
        <v>234</v>
      </c>
    </row>
    <row r="79" spans="1:20" ht="21.75" customHeight="1">
      <c r="A79" s="9"/>
      <c r="B79" s="7" t="s">
        <v>193</v>
      </c>
      <c r="C79" s="25">
        <f t="shared" si="12"/>
        <v>94</v>
      </c>
      <c r="D79" s="44">
        <f t="shared" si="15"/>
        <v>19</v>
      </c>
      <c r="E79" s="44">
        <f t="shared" si="16"/>
        <v>75</v>
      </c>
      <c r="F79" s="44">
        <f t="shared" si="13"/>
        <v>94</v>
      </c>
      <c r="G79" s="44">
        <f t="shared" si="17"/>
        <v>19</v>
      </c>
      <c r="H79" s="44">
        <f t="shared" si="18"/>
        <v>75</v>
      </c>
      <c r="I79" s="39" t="s">
        <v>234</v>
      </c>
      <c r="J79" s="39" t="s">
        <v>234</v>
      </c>
      <c r="K79" s="39" t="s">
        <v>234</v>
      </c>
      <c r="L79" s="39" t="s">
        <v>234</v>
      </c>
      <c r="M79" s="44">
        <v>19</v>
      </c>
      <c r="N79" s="44">
        <v>75</v>
      </c>
      <c r="O79" s="44">
        <v>19</v>
      </c>
      <c r="P79" s="44">
        <v>75</v>
      </c>
      <c r="Q79" s="39" t="s">
        <v>234</v>
      </c>
      <c r="R79" s="39" t="s">
        <v>234</v>
      </c>
      <c r="S79" s="39" t="s">
        <v>234</v>
      </c>
      <c r="T79" s="39" t="s">
        <v>234</v>
      </c>
    </row>
    <row r="80" spans="1:20" ht="21.75" customHeight="1">
      <c r="A80" s="9"/>
      <c r="B80" s="7" t="s">
        <v>136</v>
      </c>
      <c r="C80" s="25">
        <f t="shared" si="12"/>
        <v>676</v>
      </c>
      <c r="D80" s="44">
        <f t="shared" si="15"/>
        <v>2</v>
      </c>
      <c r="E80" s="44">
        <f t="shared" si="16"/>
        <v>674</v>
      </c>
      <c r="F80" s="44">
        <f t="shared" si="13"/>
        <v>376</v>
      </c>
      <c r="G80" s="44">
        <f t="shared" si="17"/>
        <v>2</v>
      </c>
      <c r="H80" s="44">
        <f t="shared" si="18"/>
        <v>374</v>
      </c>
      <c r="I80" s="39" t="s">
        <v>234</v>
      </c>
      <c r="J80" s="39" t="s">
        <v>234</v>
      </c>
      <c r="K80" s="39" t="s">
        <v>234</v>
      </c>
      <c r="L80" s="39" t="s">
        <v>234</v>
      </c>
      <c r="M80" s="44">
        <v>2</v>
      </c>
      <c r="N80" s="44">
        <v>539</v>
      </c>
      <c r="O80" s="44">
        <v>2</v>
      </c>
      <c r="P80" s="44">
        <v>280</v>
      </c>
      <c r="Q80" s="39" t="s">
        <v>234</v>
      </c>
      <c r="R80" s="44">
        <v>135</v>
      </c>
      <c r="S80" s="39" t="s">
        <v>234</v>
      </c>
      <c r="T80" s="44">
        <v>94</v>
      </c>
    </row>
    <row r="81" spans="1:20" ht="21.75" customHeight="1">
      <c r="A81" s="9"/>
      <c r="B81" s="7" t="s">
        <v>213</v>
      </c>
      <c r="C81" s="25">
        <f t="shared" si="12"/>
        <v>122</v>
      </c>
      <c r="D81" s="39" t="s">
        <v>234</v>
      </c>
      <c r="E81" s="44">
        <f t="shared" si="16"/>
        <v>122</v>
      </c>
      <c r="F81" s="44">
        <f t="shared" si="13"/>
        <v>54</v>
      </c>
      <c r="G81" s="39" t="s">
        <v>234</v>
      </c>
      <c r="H81" s="44">
        <f t="shared" si="18"/>
        <v>54</v>
      </c>
      <c r="I81" s="39" t="s">
        <v>234</v>
      </c>
      <c r="J81" s="39" t="s">
        <v>234</v>
      </c>
      <c r="K81" s="39" t="s">
        <v>234</v>
      </c>
      <c r="L81" s="39" t="s">
        <v>234</v>
      </c>
      <c r="M81" s="39" t="s">
        <v>234</v>
      </c>
      <c r="N81" s="44">
        <v>122</v>
      </c>
      <c r="O81" s="39" t="s">
        <v>234</v>
      </c>
      <c r="P81" s="44">
        <v>54</v>
      </c>
      <c r="Q81" s="39" t="s">
        <v>234</v>
      </c>
      <c r="R81" s="39" t="s">
        <v>234</v>
      </c>
      <c r="S81" s="39" t="s">
        <v>234</v>
      </c>
      <c r="T81" s="39" t="s">
        <v>234</v>
      </c>
    </row>
    <row r="82" spans="1:20" ht="21.75" customHeight="1">
      <c r="A82" s="9"/>
      <c r="B82" s="7" t="s">
        <v>138</v>
      </c>
      <c r="C82" s="25">
        <f t="shared" si="12"/>
        <v>24</v>
      </c>
      <c r="D82" s="44">
        <f t="shared" si="15"/>
        <v>10</v>
      </c>
      <c r="E82" s="44">
        <f t="shared" si="16"/>
        <v>14</v>
      </c>
      <c r="F82" s="44">
        <f t="shared" si="13"/>
        <v>24</v>
      </c>
      <c r="G82" s="44">
        <f t="shared" si="17"/>
        <v>10</v>
      </c>
      <c r="H82" s="44">
        <f t="shared" si="18"/>
        <v>14</v>
      </c>
      <c r="I82" s="39" t="s">
        <v>234</v>
      </c>
      <c r="J82" s="39" t="s">
        <v>234</v>
      </c>
      <c r="K82" s="39" t="s">
        <v>234</v>
      </c>
      <c r="L82" s="39" t="s">
        <v>234</v>
      </c>
      <c r="M82" s="44">
        <v>10</v>
      </c>
      <c r="N82" s="44">
        <v>14</v>
      </c>
      <c r="O82" s="44">
        <v>10</v>
      </c>
      <c r="P82" s="44">
        <v>14</v>
      </c>
      <c r="Q82" s="39" t="s">
        <v>234</v>
      </c>
      <c r="R82" s="39" t="s">
        <v>234</v>
      </c>
      <c r="S82" s="39" t="s">
        <v>234</v>
      </c>
      <c r="T82" s="39" t="s">
        <v>234</v>
      </c>
    </row>
    <row r="83" spans="1:20" ht="21.75" customHeight="1">
      <c r="A83" s="6"/>
      <c r="B83" s="99"/>
      <c r="C83" s="79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ht="21.75" customHeight="1">
      <c r="A84" s="30" t="s">
        <v>402</v>
      </c>
    </row>
  </sheetData>
  <sheetProtection/>
  <mergeCells count="166">
    <mergeCell ref="X3:AO3"/>
    <mergeCell ref="X21:AG21"/>
    <mergeCell ref="X23:AG23"/>
    <mergeCell ref="AK14:AL14"/>
    <mergeCell ref="AM8:AN8"/>
    <mergeCell ref="AM9:AN9"/>
    <mergeCell ref="AM10:AN10"/>
    <mergeCell ref="AM12:AN12"/>
    <mergeCell ref="AM14:AN14"/>
    <mergeCell ref="AH5:AO5"/>
    <mergeCell ref="AK13:AL13"/>
    <mergeCell ref="AI8:AJ8"/>
    <mergeCell ref="AI9:AJ9"/>
    <mergeCell ref="AI10:AJ10"/>
    <mergeCell ref="AI12:AJ12"/>
    <mergeCell ref="AI13:AJ13"/>
    <mergeCell ref="AK8:AL8"/>
    <mergeCell ref="AK9:AL9"/>
    <mergeCell ref="AK10:AL10"/>
    <mergeCell ref="AK12:AL12"/>
    <mergeCell ref="AE8:AF8"/>
    <mergeCell ref="AE12:AF12"/>
    <mergeCell ref="AH6:AN6"/>
    <mergeCell ref="AO6:AO7"/>
    <mergeCell ref="AI7:AJ7"/>
    <mergeCell ref="AK7:AL7"/>
    <mergeCell ref="AM7:AN7"/>
    <mergeCell ref="A62:T62"/>
    <mergeCell ref="X51:AZ51"/>
    <mergeCell ref="A40:U40"/>
    <mergeCell ref="A42:U42"/>
    <mergeCell ref="Z5:AG5"/>
    <mergeCell ref="Z6:AF6"/>
    <mergeCell ref="AA7:AB7"/>
    <mergeCell ref="AC7:AD7"/>
    <mergeCell ref="AE7:AF7"/>
    <mergeCell ref="AG6:AG7"/>
    <mergeCell ref="AZ53:AZ58"/>
    <mergeCell ref="AV53:AV58"/>
    <mergeCell ref="AW53:AW58"/>
    <mergeCell ref="AX53:AX58"/>
    <mergeCell ref="AY53:AY58"/>
    <mergeCell ref="AR53:AR58"/>
    <mergeCell ref="AS53:AS58"/>
    <mergeCell ref="AT53:AT58"/>
    <mergeCell ref="AU53:AU58"/>
    <mergeCell ref="AO53:AO58"/>
    <mergeCell ref="AP53:AP58"/>
    <mergeCell ref="AQ53:AQ58"/>
    <mergeCell ref="AJ53:AJ58"/>
    <mergeCell ref="AK53:AK58"/>
    <mergeCell ref="AL53:AL58"/>
    <mergeCell ref="AM53:AM58"/>
    <mergeCell ref="AF43:AH43"/>
    <mergeCell ref="AI43:AK43"/>
    <mergeCell ref="Z43:AB43"/>
    <mergeCell ref="X31:Y31"/>
    <mergeCell ref="X34:Y34"/>
    <mergeCell ref="AN53:AN58"/>
    <mergeCell ref="AC43:AE43"/>
    <mergeCell ref="AG53:AG58"/>
    <mergeCell ref="AH53:AH58"/>
    <mergeCell ref="AI53:AI58"/>
    <mergeCell ref="A75:B75"/>
    <mergeCell ref="A64:B66"/>
    <mergeCell ref="A69:B69"/>
    <mergeCell ref="AA25:AA26"/>
    <mergeCell ref="Q64:T64"/>
    <mergeCell ref="Q65:R65"/>
    <mergeCell ref="S65:T65"/>
    <mergeCell ref="M44:U44"/>
    <mergeCell ref="P45:Q45"/>
    <mergeCell ref="T45:U45"/>
    <mergeCell ref="I8:M8"/>
    <mergeCell ref="F65:H65"/>
    <mergeCell ref="C44:C46"/>
    <mergeCell ref="A70:B70"/>
    <mergeCell ref="A74:B74"/>
    <mergeCell ref="I64:L64"/>
    <mergeCell ref="M64:P64"/>
    <mergeCell ref="A68:B68"/>
    <mergeCell ref="A67:B67"/>
    <mergeCell ref="K65:L65"/>
    <mergeCell ref="I65:J65"/>
    <mergeCell ref="A8:B9"/>
    <mergeCell ref="M65:N65"/>
    <mergeCell ref="O65:P65"/>
    <mergeCell ref="C64:H64"/>
    <mergeCell ref="C65:E65"/>
    <mergeCell ref="A29:B29"/>
    <mergeCell ref="A14:B14"/>
    <mergeCell ref="D44:L44"/>
    <mergeCell ref="A44:B46"/>
    <mergeCell ref="A4:M4"/>
    <mergeCell ref="A6:M6"/>
    <mergeCell ref="A15:B15"/>
    <mergeCell ref="C8:E8"/>
    <mergeCell ref="F8:H8"/>
    <mergeCell ref="A28:B28"/>
    <mergeCell ref="A10:B10"/>
    <mergeCell ref="A11:B11"/>
    <mergeCell ref="A12:B12"/>
    <mergeCell ref="A13:B13"/>
    <mergeCell ref="A16:B16"/>
    <mergeCell ref="A24:M24"/>
    <mergeCell ref="A26:B27"/>
    <mergeCell ref="C26:E26"/>
    <mergeCell ref="J26:K26"/>
    <mergeCell ref="I45:J45"/>
    <mergeCell ref="A34:B34"/>
    <mergeCell ref="K45:L45"/>
    <mergeCell ref="M45:O45"/>
    <mergeCell ref="A30:B30"/>
    <mergeCell ref="A32:B32"/>
    <mergeCell ref="A33:B33"/>
    <mergeCell ref="X32:Y32"/>
    <mergeCell ref="X33:Y33"/>
    <mergeCell ref="D45:F45"/>
    <mergeCell ref="A31:B31"/>
    <mergeCell ref="X39:AK39"/>
    <mergeCell ref="X41:AK41"/>
    <mergeCell ref="X5:Y7"/>
    <mergeCell ref="Z25:Z26"/>
    <mergeCell ref="AE25:AG25"/>
    <mergeCell ref="AA8:AB8"/>
    <mergeCell ref="AC8:AD8"/>
    <mergeCell ref="AC9:AD9"/>
    <mergeCell ref="AC10:AD10"/>
    <mergeCell ref="AC13:AD13"/>
    <mergeCell ref="AA12:AB12"/>
    <mergeCell ref="AC12:AD12"/>
    <mergeCell ref="AB25:AD25"/>
    <mergeCell ref="X35:Y35"/>
    <mergeCell ref="X25:Y26"/>
    <mergeCell ref="H26:I26"/>
    <mergeCell ref="L26:M26"/>
    <mergeCell ref="X30:Y30"/>
    <mergeCell ref="AC14:AD14"/>
    <mergeCell ref="F26:G26"/>
    <mergeCell ref="A50:B50"/>
    <mergeCell ref="A49:B49"/>
    <mergeCell ref="X27:Y27"/>
    <mergeCell ref="X28:Y28"/>
    <mergeCell ref="X29:Y29"/>
    <mergeCell ref="X43:Y44"/>
    <mergeCell ref="X45:Y45"/>
    <mergeCell ref="X46:Y46"/>
    <mergeCell ref="A47:B47"/>
    <mergeCell ref="A48:B48"/>
    <mergeCell ref="R45:S45"/>
    <mergeCell ref="G45:H45"/>
    <mergeCell ref="X60:Y60"/>
    <mergeCell ref="X61:Y61"/>
    <mergeCell ref="X47:Y47"/>
    <mergeCell ref="X48:Y48"/>
    <mergeCell ref="X49:Y49"/>
    <mergeCell ref="X53:Y58"/>
    <mergeCell ref="A52:B52"/>
    <mergeCell ref="X59:Y59"/>
    <mergeCell ref="AB53:AB58"/>
    <mergeCell ref="AC53:AC58"/>
    <mergeCell ref="AD53:AD58"/>
    <mergeCell ref="AE53:AE58"/>
    <mergeCell ref="AF53:AF58"/>
    <mergeCell ref="Z53:Z58"/>
    <mergeCell ref="AA53:AA5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79"/>
  <sheetViews>
    <sheetView zoomScalePageLayoutView="0" workbookViewId="0" topLeftCell="A1">
      <selection activeCell="A3" sqref="A3:AA3"/>
    </sheetView>
  </sheetViews>
  <sheetFormatPr defaultColWidth="9.00390625" defaultRowHeight="21.75" customHeight="1"/>
  <cols>
    <col min="1" max="1" width="9.00390625" style="30" customWidth="1"/>
    <col min="2" max="2" width="4.75390625" style="30" customWidth="1"/>
    <col min="3" max="3" width="6.25390625" style="30" customWidth="1"/>
    <col min="4" max="4" width="4.625" style="30" customWidth="1"/>
    <col min="5" max="5" width="4.25390625" style="30" customWidth="1"/>
    <col min="6" max="6" width="4.625" style="30" customWidth="1"/>
    <col min="7" max="7" width="4.375" style="30" customWidth="1"/>
    <col min="8" max="8" width="4.625" style="30" customWidth="1"/>
    <col min="9" max="9" width="4.375" style="30" customWidth="1"/>
    <col min="10" max="10" width="4.50390625" style="30" customWidth="1"/>
    <col min="11" max="11" width="4.75390625" style="30" customWidth="1"/>
    <col min="12" max="13" width="4.375" style="30" customWidth="1"/>
    <col min="14" max="14" width="4.50390625" style="30" customWidth="1"/>
    <col min="15" max="15" width="4.125" style="30" customWidth="1"/>
    <col min="16" max="16" width="4.75390625" style="30" customWidth="1"/>
    <col min="17" max="18" width="4.375" style="30" customWidth="1"/>
    <col min="19" max="19" width="3.75390625" style="30" customWidth="1"/>
    <col min="20" max="20" width="3.625" style="30" customWidth="1"/>
    <col min="21" max="21" width="6.875" style="30" customWidth="1"/>
    <col min="22" max="23" width="3.625" style="30" customWidth="1"/>
    <col min="24" max="24" width="8.50390625" style="30" bestFit="1" customWidth="1"/>
    <col min="25" max="25" width="6.25390625" style="30" customWidth="1"/>
    <col min="26" max="26" width="3.625" style="30" customWidth="1"/>
    <col min="27" max="27" width="5.75390625" style="30" customWidth="1"/>
    <col min="28" max="29" width="6.375" style="30" customWidth="1"/>
    <col min="30" max="30" width="3.375" style="30" customWidth="1"/>
    <col min="31" max="31" width="3.625" style="30" customWidth="1"/>
    <col min="32" max="32" width="5.875" style="30" customWidth="1"/>
    <col min="33" max="33" width="6.00390625" style="30" customWidth="1"/>
    <col min="34" max="34" width="5.625" style="30" customWidth="1"/>
    <col min="35" max="35" width="5.75390625" style="30" customWidth="1"/>
    <col min="36" max="36" width="6.125" style="30" customWidth="1"/>
    <col min="37" max="37" width="9.00390625" style="30" customWidth="1"/>
    <col min="38" max="38" width="5.375" style="30" customWidth="1"/>
    <col min="39" max="39" width="9.00390625" style="30" customWidth="1"/>
    <col min="40" max="40" width="7.00390625" style="30" customWidth="1"/>
    <col min="41" max="41" width="5.75390625" style="30" customWidth="1"/>
    <col min="42" max="42" width="6.875" style="30" customWidth="1"/>
    <col min="43" max="43" width="5.25390625" style="30" customWidth="1"/>
    <col min="44" max="44" width="4.875" style="30" customWidth="1"/>
    <col min="45" max="45" width="5.25390625" style="30" bestFit="1" customWidth="1"/>
    <col min="46" max="46" width="4.50390625" style="30" customWidth="1"/>
    <col min="47" max="47" width="7.50390625" style="30" bestFit="1" customWidth="1"/>
    <col min="48" max="48" width="5.125" style="30" customWidth="1"/>
    <col min="49" max="49" width="5.25390625" style="30" bestFit="1" customWidth="1"/>
    <col min="50" max="50" width="4.75390625" style="30" customWidth="1"/>
    <col min="51" max="51" width="5.25390625" style="30" customWidth="1"/>
    <col min="52" max="52" width="5.00390625" style="30" customWidth="1"/>
    <col min="53" max="54" width="5.375" style="30" customWidth="1"/>
    <col min="55" max="55" width="5.125" style="30" customWidth="1"/>
    <col min="56" max="56" width="4.75390625" style="30" customWidth="1"/>
    <col min="57" max="57" width="6.625" style="30" customWidth="1"/>
    <col min="58" max="58" width="4.375" style="30" customWidth="1"/>
    <col min="59" max="59" width="7.50390625" style="30" bestFit="1" customWidth="1"/>
    <col min="60" max="62" width="4.75390625" style="30" customWidth="1"/>
    <col min="63" max="63" width="7.50390625" style="30" bestFit="1" customWidth="1"/>
    <col min="64" max="64" width="5.00390625" style="30" customWidth="1"/>
    <col min="65" max="68" width="5.75390625" style="30" customWidth="1"/>
    <col min="69" max="16384" width="9.00390625" style="30" customWidth="1"/>
  </cols>
  <sheetData>
    <row r="1" spans="1:72" ht="21.75" customHeight="1">
      <c r="A1" s="51" t="s">
        <v>436</v>
      </c>
      <c r="BT1" s="52" t="s">
        <v>435</v>
      </c>
    </row>
    <row r="3" spans="1:39" ht="21.75" customHeight="1">
      <c r="A3" s="131" t="s">
        <v>443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ht="21.75" customHeight="1" thickBot="1">
      <c r="AN4" s="46"/>
    </row>
    <row r="5" spans="1:74" ht="21.75" customHeight="1">
      <c r="A5" s="108"/>
      <c r="B5" s="109"/>
      <c r="C5" s="249" t="s">
        <v>437</v>
      </c>
      <c r="D5" s="220"/>
      <c r="E5" s="220"/>
      <c r="F5" s="220"/>
      <c r="G5" s="221"/>
      <c r="H5" s="164" t="s">
        <v>161</v>
      </c>
      <c r="I5" s="198"/>
      <c r="J5" s="198"/>
      <c r="K5" s="198"/>
      <c r="L5" s="198"/>
      <c r="M5" s="198"/>
      <c r="N5" s="198"/>
      <c r="O5" s="165"/>
      <c r="P5" s="163" t="s">
        <v>261</v>
      </c>
      <c r="Q5" s="163"/>
      <c r="R5" s="163"/>
      <c r="S5" s="163"/>
      <c r="T5" s="163"/>
      <c r="U5" s="163"/>
      <c r="V5" s="163"/>
      <c r="W5" s="163"/>
      <c r="X5" s="163"/>
      <c r="Y5" s="164" t="s">
        <v>442</v>
      </c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24"/>
      <c r="AO5" s="24"/>
      <c r="AP5" s="24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2" ht="21.75" customHeight="1">
      <c r="A6" s="13"/>
      <c r="B6" s="110"/>
      <c r="C6" s="287"/>
      <c r="D6" s="170"/>
      <c r="E6" s="170"/>
      <c r="F6" s="170"/>
      <c r="G6" s="202"/>
      <c r="H6" s="293" t="s">
        <v>438</v>
      </c>
      <c r="I6" s="294"/>
      <c r="J6" s="294"/>
      <c r="K6" s="295"/>
      <c r="L6" s="293" t="s">
        <v>439</v>
      </c>
      <c r="M6" s="294"/>
      <c r="N6" s="294"/>
      <c r="O6" s="295"/>
      <c r="P6" s="301" t="s">
        <v>253</v>
      </c>
      <c r="Q6" s="302"/>
      <c r="R6" s="161" t="s">
        <v>262</v>
      </c>
      <c r="S6" s="161"/>
      <c r="T6" s="161"/>
      <c r="U6" s="161"/>
      <c r="V6" s="161"/>
      <c r="W6" s="161"/>
      <c r="X6" s="297" t="s">
        <v>11</v>
      </c>
      <c r="Y6" s="297" t="s">
        <v>253</v>
      </c>
      <c r="Z6" s="161" t="s">
        <v>440</v>
      </c>
      <c r="AA6" s="161"/>
      <c r="AB6" s="161"/>
      <c r="AC6" s="161"/>
      <c r="AD6" s="161"/>
      <c r="AE6" s="161"/>
      <c r="AF6" s="161"/>
      <c r="AG6" s="161" t="s">
        <v>441</v>
      </c>
      <c r="AH6" s="161"/>
      <c r="AI6" s="161"/>
      <c r="AJ6" s="161"/>
      <c r="AK6" s="161"/>
      <c r="AL6" s="161"/>
      <c r="AM6" s="162"/>
      <c r="AN6" s="8"/>
      <c r="AO6" s="8"/>
      <c r="AP6" s="167" t="s">
        <v>461</v>
      </c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</row>
    <row r="7" spans="1:79" ht="21.75" customHeight="1" thickBot="1">
      <c r="A7" s="11" t="s">
        <v>156</v>
      </c>
      <c r="B7" s="22" t="s">
        <v>154</v>
      </c>
      <c r="C7" s="242"/>
      <c r="D7" s="222"/>
      <c r="E7" s="222"/>
      <c r="F7" s="222"/>
      <c r="G7" s="223"/>
      <c r="H7" s="284"/>
      <c r="I7" s="144"/>
      <c r="J7" s="144"/>
      <c r="K7" s="145"/>
      <c r="L7" s="284"/>
      <c r="M7" s="144"/>
      <c r="N7" s="144"/>
      <c r="O7" s="145"/>
      <c r="P7" s="303"/>
      <c r="Q7" s="304"/>
      <c r="R7" s="161"/>
      <c r="S7" s="161"/>
      <c r="T7" s="161"/>
      <c r="U7" s="161"/>
      <c r="V7" s="161"/>
      <c r="W7" s="161"/>
      <c r="X7" s="298"/>
      <c r="Y7" s="298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2"/>
      <c r="AN7" s="8"/>
      <c r="AO7" s="8"/>
      <c r="AP7" s="8"/>
      <c r="BW7" s="12"/>
      <c r="BX7" s="12"/>
      <c r="BY7" s="12"/>
      <c r="BZ7" s="12"/>
      <c r="CA7" s="12"/>
    </row>
    <row r="8" spans="1:74" ht="21.75" customHeight="1">
      <c r="A8" s="13"/>
      <c r="B8" s="110"/>
      <c r="C8" s="233" t="s">
        <v>7</v>
      </c>
      <c r="D8" s="288" t="s">
        <v>157</v>
      </c>
      <c r="E8" s="288" t="s">
        <v>158</v>
      </c>
      <c r="F8" s="288" t="s">
        <v>159</v>
      </c>
      <c r="G8" s="288" t="s">
        <v>160</v>
      </c>
      <c r="H8" s="288" t="s">
        <v>157</v>
      </c>
      <c r="I8" s="288" t="s">
        <v>158</v>
      </c>
      <c r="J8" s="288" t="s">
        <v>159</v>
      </c>
      <c r="K8" s="288" t="s">
        <v>160</v>
      </c>
      <c r="L8" s="288" t="s">
        <v>157</v>
      </c>
      <c r="M8" s="288" t="s">
        <v>158</v>
      </c>
      <c r="N8" s="288" t="s">
        <v>159</v>
      </c>
      <c r="O8" s="288" t="s">
        <v>160</v>
      </c>
      <c r="P8" s="303"/>
      <c r="Q8" s="304"/>
      <c r="R8" s="233" t="s">
        <v>7</v>
      </c>
      <c r="S8" s="288" t="s">
        <v>91</v>
      </c>
      <c r="T8" s="288" t="s">
        <v>162</v>
      </c>
      <c r="U8" s="288" t="s">
        <v>163</v>
      </c>
      <c r="V8" s="288" t="s">
        <v>92</v>
      </c>
      <c r="W8" s="288" t="s">
        <v>164</v>
      </c>
      <c r="X8" s="298"/>
      <c r="Y8" s="298"/>
      <c r="Z8" s="233" t="s">
        <v>7</v>
      </c>
      <c r="AA8" s="233"/>
      <c r="AB8" s="288" t="s">
        <v>167</v>
      </c>
      <c r="AC8" s="288" t="s">
        <v>190</v>
      </c>
      <c r="AD8" s="288" t="s">
        <v>168</v>
      </c>
      <c r="AE8" s="288" t="s">
        <v>169</v>
      </c>
      <c r="AF8" s="288" t="s">
        <v>83</v>
      </c>
      <c r="AG8" s="233" t="s">
        <v>7</v>
      </c>
      <c r="AH8" s="233"/>
      <c r="AI8" s="288" t="s">
        <v>167</v>
      </c>
      <c r="AJ8" s="288" t="s">
        <v>190</v>
      </c>
      <c r="AK8" s="288" t="s">
        <v>168</v>
      </c>
      <c r="AL8" s="288" t="s">
        <v>169</v>
      </c>
      <c r="AM8" s="327" t="s">
        <v>83</v>
      </c>
      <c r="AN8" s="111"/>
      <c r="AO8" s="111"/>
      <c r="AP8" s="262" t="s">
        <v>460</v>
      </c>
      <c r="AQ8" s="212"/>
      <c r="AR8" s="163" t="s">
        <v>303</v>
      </c>
      <c r="AS8" s="163"/>
      <c r="AT8" s="163"/>
      <c r="AU8" s="163"/>
      <c r="AV8" s="163"/>
      <c r="AW8" s="163"/>
      <c r="AX8" s="163"/>
      <c r="AY8" s="163"/>
      <c r="AZ8" s="163"/>
      <c r="BA8" s="163" t="s">
        <v>459</v>
      </c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 t="s">
        <v>20</v>
      </c>
      <c r="BR8" s="163"/>
      <c r="BS8" s="163"/>
      <c r="BT8" s="164"/>
      <c r="BU8" s="12"/>
      <c r="BV8" s="12"/>
    </row>
    <row r="9" spans="1:107" ht="21.75" customHeight="1">
      <c r="A9" s="13"/>
      <c r="B9" s="110"/>
      <c r="C9" s="233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303"/>
      <c r="Q9" s="304"/>
      <c r="R9" s="233"/>
      <c r="S9" s="289"/>
      <c r="T9" s="289"/>
      <c r="U9" s="289"/>
      <c r="V9" s="289"/>
      <c r="W9" s="289"/>
      <c r="X9" s="298"/>
      <c r="Y9" s="298"/>
      <c r="Z9" s="233"/>
      <c r="AA9" s="233"/>
      <c r="AB9" s="289"/>
      <c r="AC9" s="289"/>
      <c r="AD9" s="289"/>
      <c r="AE9" s="289"/>
      <c r="AF9" s="289"/>
      <c r="AG9" s="233"/>
      <c r="AH9" s="233"/>
      <c r="AI9" s="289"/>
      <c r="AJ9" s="289"/>
      <c r="AK9" s="289"/>
      <c r="AL9" s="289"/>
      <c r="AM9" s="328"/>
      <c r="AN9" s="111"/>
      <c r="AO9" s="111"/>
      <c r="AP9" s="330"/>
      <c r="AQ9" s="331"/>
      <c r="AR9" s="161"/>
      <c r="AS9" s="161"/>
      <c r="AT9" s="161"/>
      <c r="AU9" s="161"/>
      <c r="AV9" s="161"/>
      <c r="AW9" s="161"/>
      <c r="AX9" s="161"/>
      <c r="AY9" s="161"/>
      <c r="AZ9" s="161"/>
      <c r="BA9" s="161" t="s">
        <v>173</v>
      </c>
      <c r="BB9" s="161"/>
      <c r="BC9" s="161"/>
      <c r="BD9" s="161"/>
      <c r="BE9" s="161" t="s">
        <v>462</v>
      </c>
      <c r="BF9" s="161"/>
      <c r="BG9" s="161"/>
      <c r="BH9" s="161"/>
      <c r="BI9" s="161" t="s">
        <v>103</v>
      </c>
      <c r="BJ9" s="161"/>
      <c r="BK9" s="161"/>
      <c r="BL9" s="161"/>
      <c r="BM9" s="161" t="s">
        <v>83</v>
      </c>
      <c r="BN9" s="161"/>
      <c r="BO9" s="161"/>
      <c r="BP9" s="161"/>
      <c r="BQ9" s="161"/>
      <c r="BR9" s="161"/>
      <c r="BS9" s="161"/>
      <c r="BT9" s="162"/>
      <c r="BU9" s="46"/>
      <c r="BV9" s="46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</row>
    <row r="10" spans="1:107" ht="21.75" customHeight="1">
      <c r="A10" s="13"/>
      <c r="B10" s="110"/>
      <c r="C10" s="233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303"/>
      <c r="Q10" s="304"/>
      <c r="R10" s="233"/>
      <c r="S10" s="289"/>
      <c r="T10" s="289"/>
      <c r="U10" s="289"/>
      <c r="V10" s="289"/>
      <c r="W10" s="289"/>
      <c r="X10" s="298"/>
      <c r="Y10" s="298"/>
      <c r="Z10" s="233"/>
      <c r="AA10" s="233"/>
      <c r="AB10" s="289"/>
      <c r="AC10" s="289"/>
      <c r="AD10" s="289"/>
      <c r="AE10" s="289"/>
      <c r="AF10" s="289"/>
      <c r="AG10" s="233"/>
      <c r="AH10" s="233"/>
      <c r="AI10" s="289"/>
      <c r="AJ10" s="289"/>
      <c r="AK10" s="289"/>
      <c r="AL10" s="289"/>
      <c r="AM10" s="328"/>
      <c r="AN10" s="111"/>
      <c r="AO10" s="111"/>
      <c r="AP10" s="263"/>
      <c r="AQ10" s="214"/>
      <c r="AR10" s="161" t="s">
        <v>7</v>
      </c>
      <c r="AS10" s="161"/>
      <c r="AT10" s="161"/>
      <c r="AU10" s="161" t="s">
        <v>8</v>
      </c>
      <c r="AV10" s="161"/>
      <c r="AW10" s="161"/>
      <c r="AX10" s="161" t="s">
        <v>9</v>
      </c>
      <c r="AY10" s="161"/>
      <c r="AZ10" s="161"/>
      <c r="BA10" s="161" t="s">
        <v>8</v>
      </c>
      <c r="BB10" s="161"/>
      <c r="BC10" s="161" t="s">
        <v>9</v>
      </c>
      <c r="BD10" s="161"/>
      <c r="BE10" s="161" t="s">
        <v>8</v>
      </c>
      <c r="BF10" s="161"/>
      <c r="BG10" s="161" t="s">
        <v>9</v>
      </c>
      <c r="BH10" s="161"/>
      <c r="BI10" s="161" t="s">
        <v>8</v>
      </c>
      <c r="BJ10" s="161"/>
      <c r="BK10" s="161" t="s">
        <v>9</v>
      </c>
      <c r="BL10" s="161"/>
      <c r="BM10" s="161" t="s">
        <v>8</v>
      </c>
      <c r="BN10" s="161"/>
      <c r="BO10" s="161" t="s">
        <v>9</v>
      </c>
      <c r="BP10" s="161"/>
      <c r="BQ10" s="161" t="s">
        <v>8</v>
      </c>
      <c r="BR10" s="161"/>
      <c r="BS10" s="161" t="s">
        <v>9</v>
      </c>
      <c r="BT10" s="162"/>
      <c r="BU10" s="46"/>
      <c r="BV10" s="46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</row>
    <row r="11" spans="1:107" ht="21.75" customHeight="1">
      <c r="A11" s="13"/>
      <c r="B11" s="110"/>
      <c r="C11" s="233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303"/>
      <c r="Q11" s="304"/>
      <c r="R11" s="233"/>
      <c r="S11" s="289"/>
      <c r="T11" s="289"/>
      <c r="U11" s="289"/>
      <c r="V11" s="289"/>
      <c r="W11" s="289"/>
      <c r="X11" s="298"/>
      <c r="Y11" s="298"/>
      <c r="Z11" s="233"/>
      <c r="AA11" s="233"/>
      <c r="AB11" s="289"/>
      <c r="AC11" s="289"/>
      <c r="AD11" s="289"/>
      <c r="AE11" s="289"/>
      <c r="AF11" s="289"/>
      <c r="AG11" s="233"/>
      <c r="AH11" s="233"/>
      <c r="AI11" s="289"/>
      <c r="AJ11" s="289"/>
      <c r="AK11" s="289"/>
      <c r="AL11" s="289"/>
      <c r="AM11" s="328"/>
      <c r="AN11" s="111"/>
      <c r="AO11" s="111"/>
      <c r="AP11" s="167"/>
      <c r="AQ11" s="167"/>
      <c r="AR11" s="23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9"/>
      <c r="BV11" s="46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</row>
    <row r="12" spans="1:107" ht="21.75" customHeight="1">
      <c r="A12" s="11" t="s">
        <v>434</v>
      </c>
      <c r="B12" s="22" t="s">
        <v>155</v>
      </c>
      <c r="C12" s="233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303"/>
      <c r="Q12" s="304"/>
      <c r="R12" s="233"/>
      <c r="S12" s="289"/>
      <c r="T12" s="289"/>
      <c r="U12" s="289"/>
      <c r="V12" s="289"/>
      <c r="W12" s="289"/>
      <c r="X12" s="298"/>
      <c r="Y12" s="298"/>
      <c r="Z12" s="233"/>
      <c r="AA12" s="233"/>
      <c r="AB12" s="289"/>
      <c r="AC12" s="289"/>
      <c r="AD12" s="289"/>
      <c r="AE12" s="289"/>
      <c r="AF12" s="289"/>
      <c r="AG12" s="233"/>
      <c r="AH12" s="233"/>
      <c r="AI12" s="289"/>
      <c r="AJ12" s="289"/>
      <c r="AK12" s="289"/>
      <c r="AL12" s="289"/>
      <c r="AM12" s="328"/>
      <c r="AN12" s="111"/>
      <c r="AO12" s="111"/>
      <c r="AP12" s="252" t="s">
        <v>235</v>
      </c>
      <c r="AQ12" s="253"/>
      <c r="AR12" s="201">
        <f>SUM(AU12:AZ12)</f>
        <v>20295</v>
      </c>
      <c r="AS12" s="196"/>
      <c r="AT12" s="196"/>
      <c r="AU12" s="195">
        <f>SUM(AU14:AW17)</f>
        <v>14816</v>
      </c>
      <c r="AV12" s="195"/>
      <c r="AW12" s="195"/>
      <c r="AX12" s="195">
        <f>SUM(AX14:AZ17)</f>
        <v>5479</v>
      </c>
      <c r="AY12" s="195"/>
      <c r="AZ12" s="195"/>
      <c r="BA12" s="195">
        <f>SUM(BA14:BB17)</f>
        <v>469</v>
      </c>
      <c r="BB12" s="195"/>
      <c r="BC12" s="195">
        <f>SUM(BC14:BD17)</f>
        <v>25</v>
      </c>
      <c r="BD12" s="195"/>
      <c r="BE12" s="195">
        <f>SUM(BE14:BF17)</f>
        <v>13618</v>
      </c>
      <c r="BF12" s="195"/>
      <c r="BG12" s="195">
        <f>SUM(BG14:BH17)</f>
        <v>2199</v>
      </c>
      <c r="BH12" s="195"/>
      <c r="BI12" s="195">
        <f>SUM(BI14:BJ17)</f>
        <v>30</v>
      </c>
      <c r="BJ12" s="195"/>
      <c r="BK12" s="195">
        <f>SUM(BK14:BL17)</f>
        <v>4</v>
      </c>
      <c r="BL12" s="195"/>
      <c r="BM12" s="195">
        <f>SUM(BM14:BN17)</f>
        <v>411</v>
      </c>
      <c r="BN12" s="195"/>
      <c r="BO12" s="195">
        <f>SUM(BO14:BP17)</f>
        <v>100</v>
      </c>
      <c r="BP12" s="195"/>
      <c r="BQ12" s="195">
        <f>SUM(BQ14:BR17)</f>
        <v>288</v>
      </c>
      <c r="BR12" s="195"/>
      <c r="BS12" s="195">
        <f>SUM(BS14:BT17)</f>
        <v>3151</v>
      </c>
      <c r="BT12" s="195"/>
      <c r="BU12" s="10"/>
      <c r="BV12" s="10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</row>
    <row r="13" spans="1:107" ht="21.75" customHeight="1">
      <c r="A13" s="11" t="s">
        <v>251</v>
      </c>
      <c r="B13" s="22" t="s">
        <v>251</v>
      </c>
      <c r="C13" s="233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303"/>
      <c r="Q13" s="304"/>
      <c r="R13" s="233"/>
      <c r="S13" s="289"/>
      <c r="T13" s="289"/>
      <c r="U13" s="289"/>
      <c r="V13" s="289"/>
      <c r="W13" s="289"/>
      <c r="X13" s="298"/>
      <c r="Y13" s="298"/>
      <c r="Z13" s="233"/>
      <c r="AA13" s="233"/>
      <c r="AB13" s="289"/>
      <c r="AC13" s="289"/>
      <c r="AD13" s="289"/>
      <c r="AE13" s="289"/>
      <c r="AF13" s="289"/>
      <c r="AG13" s="233"/>
      <c r="AH13" s="233"/>
      <c r="AI13" s="289"/>
      <c r="AJ13" s="289"/>
      <c r="AK13" s="289"/>
      <c r="AL13" s="289"/>
      <c r="AM13" s="328"/>
      <c r="AN13" s="111"/>
      <c r="AO13" s="111"/>
      <c r="AP13" s="167"/>
      <c r="AQ13" s="167"/>
      <c r="AR13" s="146"/>
      <c r="AS13" s="147"/>
      <c r="AT13" s="147"/>
      <c r="AU13" s="187"/>
      <c r="AV13" s="187"/>
      <c r="AW13" s="187"/>
      <c r="AX13" s="187"/>
      <c r="AY13" s="187"/>
      <c r="AZ13" s="187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76"/>
      <c r="BV13" s="76"/>
      <c r="BY13" s="113"/>
      <c r="BZ13" s="113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</row>
    <row r="14" spans="1:107" ht="21.75" customHeight="1">
      <c r="A14" s="16"/>
      <c r="B14" s="115"/>
      <c r="C14" s="233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305"/>
      <c r="Q14" s="306"/>
      <c r="R14" s="233"/>
      <c r="S14" s="290"/>
      <c r="T14" s="290"/>
      <c r="U14" s="290"/>
      <c r="V14" s="290"/>
      <c r="W14" s="290"/>
      <c r="X14" s="299"/>
      <c r="Y14" s="299"/>
      <c r="Z14" s="233"/>
      <c r="AA14" s="233"/>
      <c r="AB14" s="290"/>
      <c r="AC14" s="290"/>
      <c r="AD14" s="290"/>
      <c r="AE14" s="290"/>
      <c r="AF14" s="290"/>
      <c r="AG14" s="233"/>
      <c r="AH14" s="233"/>
      <c r="AI14" s="290"/>
      <c r="AJ14" s="290"/>
      <c r="AK14" s="290"/>
      <c r="AL14" s="290"/>
      <c r="AM14" s="329"/>
      <c r="AN14" s="111"/>
      <c r="AO14" s="111"/>
      <c r="AP14" s="246" t="s">
        <v>270</v>
      </c>
      <c r="AQ14" s="202"/>
      <c r="AR14" s="146">
        <f>SUM(AU14:AZ14)</f>
        <v>7357</v>
      </c>
      <c r="AS14" s="147"/>
      <c r="AT14" s="147"/>
      <c r="AU14" s="187">
        <f>SUM(BA14,BE14,BI14,BM14,BQ14)</f>
        <v>5560</v>
      </c>
      <c r="AV14" s="187"/>
      <c r="AW14" s="187"/>
      <c r="AX14" s="187">
        <f>SUM(BC14,BG14,BK14,BO14,BS14)</f>
        <v>1797</v>
      </c>
      <c r="AY14" s="187"/>
      <c r="AZ14" s="187"/>
      <c r="BA14" s="187">
        <v>457</v>
      </c>
      <c r="BB14" s="187"/>
      <c r="BC14" s="187">
        <v>25</v>
      </c>
      <c r="BD14" s="187"/>
      <c r="BE14" s="187">
        <v>4607</v>
      </c>
      <c r="BF14" s="187"/>
      <c r="BG14" s="187">
        <v>1278</v>
      </c>
      <c r="BH14" s="187"/>
      <c r="BI14" s="187">
        <v>16</v>
      </c>
      <c r="BJ14" s="187"/>
      <c r="BK14" s="187">
        <v>4</v>
      </c>
      <c r="BL14" s="187"/>
      <c r="BM14" s="187">
        <v>397</v>
      </c>
      <c r="BN14" s="187"/>
      <c r="BO14" s="187">
        <v>91</v>
      </c>
      <c r="BP14" s="187"/>
      <c r="BQ14" s="187">
        <v>83</v>
      </c>
      <c r="BR14" s="187"/>
      <c r="BS14" s="187">
        <v>399</v>
      </c>
      <c r="BT14" s="187"/>
      <c r="BU14" s="76"/>
      <c r="BV14" s="76"/>
      <c r="BY14" s="112"/>
      <c r="BZ14" s="112"/>
      <c r="CA14" s="116"/>
      <c r="CB14" s="116"/>
      <c r="CC14" s="116"/>
      <c r="CD14" s="116"/>
      <c r="CE14" s="116"/>
      <c r="CF14" s="116"/>
      <c r="CG14" s="116"/>
      <c r="CH14" s="116"/>
      <c r="CI14" s="116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</row>
    <row r="15" spans="1:107" ht="21.75" customHeight="1">
      <c r="A15" s="17"/>
      <c r="B15" s="23"/>
      <c r="C15" s="63"/>
      <c r="P15" s="152"/>
      <c r="Q15" s="152"/>
      <c r="AG15" s="152"/>
      <c r="AH15" s="152"/>
      <c r="AN15" s="46"/>
      <c r="AP15" s="246" t="s">
        <v>463</v>
      </c>
      <c r="AQ15" s="202"/>
      <c r="AR15" s="146">
        <f>SUM(AU15:AZ15)</f>
        <v>212</v>
      </c>
      <c r="AS15" s="147"/>
      <c r="AT15" s="147"/>
      <c r="AU15" s="187">
        <f>SUM(BA15,BE15,BI15,BM15,BQ15)</f>
        <v>177</v>
      </c>
      <c r="AV15" s="187"/>
      <c r="AW15" s="187"/>
      <c r="AX15" s="187">
        <f>SUM(BC15,BG15,BK15,BO15,BS15)</f>
        <v>35</v>
      </c>
      <c r="AY15" s="187"/>
      <c r="AZ15" s="187"/>
      <c r="BA15" s="187" t="s">
        <v>234</v>
      </c>
      <c r="BB15" s="187"/>
      <c r="BC15" s="187" t="s">
        <v>234</v>
      </c>
      <c r="BD15" s="187"/>
      <c r="BE15" s="187" t="s">
        <v>234</v>
      </c>
      <c r="BF15" s="187"/>
      <c r="BG15" s="187" t="s">
        <v>234</v>
      </c>
      <c r="BH15" s="187"/>
      <c r="BI15" s="187" t="s">
        <v>234</v>
      </c>
      <c r="BJ15" s="187"/>
      <c r="BK15" s="187" t="s">
        <v>234</v>
      </c>
      <c r="BL15" s="187"/>
      <c r="BM15" s="187" t="s">
        <v>234</v>
      </c>
      <c r="BN15" s="187"/>
      <c r="BO15" s="187" t="s">
        <v>234</v>
      </c>
      <c r="BP15" s="187"/>
      <c r="BQ15" s="187">
        <v>177</v>
      </c>
      <c r="BR15" s="187"/>
      <c r="BS15" s="187">
        <v>35</v>
      </c>
      <c r="BT15" s="187"/>
      <c r="BU15" s="76"/>
      <c r="BV15" s="76"/>
      <c r="BY15" s="112"/>
      <c r="BZ15" s="112"/>
      <c r="CA15" s="116"/>
      <c r="CB15" s="116"/>
      <c r="CC15" s="116"/>
      <c r="CD15" s="116"/>
      <c r="CE15" s="116"/>
      <c r="CF15" s="116"/>
      <c r="CG15" s="116"/>
      <c r="CH15" s="116"/>
      <c r="CI15" s="116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</row>
    <row r="16" spans="1:107" ht="21.75" customHeight="1">
      <c r="A16" s="191" t="s">
        <v>2</v>
      </c>
      <c r="B16" s="15" t="s">
        <v>8</v>
      </c>
      <c r="C16" s="117">
        <f>SUM(D16:G16)</f>
        <v>1280</v>
      </c>
      <c r="D16" s="39">
        <f>SUM(D19,D22)</f>
        <v>187</v>
      </c>
      <c r="E16" s="39">
        <f aca="true" t="shared" si="0" ref="E16:O17">SUM(E19,E22)</f>
        <v>202</v>
      </c>
      <c r="F16" s="39">
        <f t="shared" si="0"/>
        <v>460</v>
      </c>
      <c r="G16" s="39">
        <f t="shared" si="0"/>
        <v>431</v>
      </c>
      <c r="H16" s="39">
        <f t="shared" si="0"/>
        <v>117</v>
      </c>
      <c r="I16" s="39">
        <f t="shared" si="0"/>
        <v>115</v>
      </c>
      <c r="J16" s="39">
        <f t="shared" si="0"/>
        <v>279</v>
      </c>
      <c r="K16" s="39">
        <f t="shared" si="0"/>
        <v>196</v>
      </c>
      <c r="L16" s="39">
        <f t="shared" si="0"/>
        <v>38</v>
      </c>
      <c r="M16" s="39">
        <f t="shared" si="0"/>
        <v>40</v>
      </c>
      <c r="N16" s="39">
        <f t="shared" si="0"/>
        <v>98</v>
      </c>
      <c r="O16" s="39">
        <f t="shared" si="0"/>
        <v>89</v>
      </c>
      <c r="P16" s="148">
        <f>SUM(R16,X16)</f>
        <v>134</v>
      </c>
      <c r="Q16" s="148"/>
      <c r="R16" s="39">
        <f>SUM(S16:W16)</f>
        <v>89</v>
      </c>
      <c r="S16" s="39">
        <f aca="true" t="shared" si="1" ref="S16:X17">SUM(S19,S22)</f>
        <v>2</v>
      </c>
      <c r="T16" s="39">
        <f>SUM(T19,T22)</f>
        <v>21</v>
      </c>
      <c r="U16" s="39">
        <f t="shared" si="1"/>
        <v>33</v>
      </c>
      <c r="V16" s="39">
        <f t="shared" si="1"/>
        <v>22</v>
      </c>
      <c r="W16" s="39">
        <f t="shared" si="1"/>
        <v>11</v>
      </c>
      <c r="X16" s="39">
        <f t="shared" si="1"/>
        <v>45</v>
      </c>
      <c r="Y16" s="39">
        <f>SUM(AA16,AG16)</f>
        <v>62</v>
      </c>
      <c r="Z16" s="39"/>
      <c r="AA16" s="39">
        <f>SUM(AB16:AF16)</f>
        <v>58</v>
      </c>
      <c r="AB16" s="39">
        <f aca="true" t="shared" si="2" ref="AB16:AF17">SUM(AB19,AB22)</f>
        <v>29</v>
      </c>
      <c r="AC16" s="39">
        <f t="shared" si="2"/>
        <v>12</v>
      </c>
      <c r="AD16" s="39" t="s">
        <v>234</v>
      </c>
      <c r="AE16" s="39">
        <f t="shared" si="2"/>
        <v>14</v>
      </c>
      <c r="AF16" s="39">
        <f t="shared" si="2"/>
        <v>3</v>
      </c>
      <c r="AG16" s="148">
        <f>SUM(AI16:AM16)</f>
        <v>4</v>
      </c>
      <c r="AH16" s="148"/>
      <c r="AI16" s="39" t="s">
        <v>234</v>
      </c>
      <c r="AJ16" s="39" t="s">
        <v>234</v>
      </c>
      <c r="AK16" s="39">
        <v>4</v>
      </c>
      <c r="AL16" s="39" t="s">
        <v>234</v>
      </c>
      <c r="AM16" s="39" t="s">
        <v>234</v>
      </c>
      <c r="AN16" s="46"/>
      <c r="AP16" s="246" t="s">
        <v>464</v>
      </c>
      <c r="AQ16" s="202"/>
      <c r="AR16" s="146">
        <f>SUM(AU16:AZ16)</f>
        <v>583</v>
      </c>
      <c r="AS16" s="147"/>
      <c r="AT16" s="147"/>
      <c r="AU16" s="187">
        <f>SUM(BA16,BE16,BI16,BM16,BQ16)</f>
        <v>374</v>
      </c>
      <c r="AV16" s="187"/>
      <c r="AW16" s="187"/>
      <c r="AX16" s="187">
        <f>SUM(BC16,BG16,BK16,BO16,BS16)</f>
        <v>209</v>
      </c>
      <c r="AY16" s="187"/>
      <c r="AZ16" s="187"/>
      <c r="BA16" s="187" t="s">
        <v>234</v>
      </c>
      <c r="BB16" s="187"/>
      <c r="BC16" s="187" t="s">
        <v>234</v>
      </c>
      <c r="BD16" s="187"/>
      <c r="BE16" s="187">
        <v>363</v>
      </c>
      <c r="BF16" s="187"/>
      <c r="BG16" s="187">
        <v>201</v>
      </c>
      <c r="BH16" s="187"/>
      <c r="BI16" s="187" t="s">
        <v>234</v>
      </c>
      <c r="BJ16" s="187"/>
      <c r="BK16" s="187" t="s">
        <v>234</v>
      </c>
      <c r="BL16" s="187"/>
      <c r="BM16" s="187">
        <v>11</v>
      </c>
      <c r="BN16" s="187"/>
      <c r="BO16" s="187">
        <v>8</v>
      </c>
      <c r="BP16" s="187"/>
      <c r="BQ16" s="187" t="s">
        <v>234</v>
      </c>
      <c r="BR16" s="187"/>
      <c r="BS16" s="187" t="s">
        <v>234</v>
      </c>
      <c r="BT16" s="187"/>
      <c r="BU16" s="76"/>
      <c r="BV16" s="76"/>
      <c r="BY16" s="112"/>
      <c r="BZ16" s="112"/>
      <c r="CA16" s="116"/>
      <c r="CB16" s="116"/>
      <c r="CC16" s="116"/>
      <c r="CD16" s="116"/>
      <c r="CE16" s="116"/>
      <c r="CF16" s="116"/>
      <c r="CG16" s="116"/>
      <c r="CH16" s="116"/>
      <c r="CI16" s="116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</row>
    <row r="17" spans="1:107" ht="21.75" customHeight="1">
      <c r="A17" s="191"/>
      <c r="B17" s="15" t="s">
        <v>9</v>
      </c>
      <c r="C17" s="117">
        <f>SUM(D17:G17)</f>
        <v>20</v>
      </c>
      <c r="D17" s="39">
        <f>SUM(D20,D23)</f>
        <v>19</v>
      </c>
      <c r="E17" s="39">
        <f t="shared" si="0"/>
        <v>1</v>
      </c>
      <c r="F17" s="39" t="s">
        <v>474</v>
      </c>
      <c r="G17" s="39" t="s">
        <v>234</v>
      </c>
      <c r="H17" s="39">
        <f t="shared" si="0"/>
        <v>13</v>
      </c>
      <c r="I17" s="39">
        <f t="shared" si="0"/>
        <v>1</v>
      </c>
      <c r="J17" s="39">
        <f t="shared" si="0"/>
        <v>2</v>
      </c>
      <c r="K17" s="39">
        <f t="shared" si="0"/>
        <v>2</v>
      </c>
      <c r="L17" s="39">
        <f t="shared" si="0"/>
        <v>4</v>
      </c>
      <c r="M17" s="39" t="s">
        <v>234</v>
      </c>
      <c r="N17" s="39" t="s">
        <v>234</v>
      </c>
      <c r="O17" s="39" t="s">
        <v>234</v>
      </c>
      <c r="P17" s="148">
        <f>SUM(R17,X17)</f>
        <v>5</v>
      </c>
      <c r="Q17" s="148"/>
      <c r="R17" s="39" t="s">
        <v>234</v>
      </c>
      <c r="S17" s="39" t="s">
        <v>234</v>
      </c>
      <c r="T17" s="39" t="s">
        <v>234</v>
      </c>
      <c r="U17" s="39" t="s">
        <v>234</v>
      </c>
      <c r="V17" s="39" t="s">
        <v>234</v>
      </c>
      <c r="W17" s="39" t="s">
        <v>234</v>
      </c>
      <c r="X17" s="39">
        <f t="shared" si="1"/>
        <v>5</v>
      </c>
      <c r="Y17" s="39">
        <f>SUM(AA17,AG17)</f>
        <v>21</v>
      </c>
      <c r="Z17" s="39"/>
      <c r="AA17" s="39">
        <f>SUM(AB17:AF17)</f>
        <v>21</v>
      </c>
      <c r="AB17" s="39">
        <f t="shared" si="2"/>
        <v>10</v>
      </c>
      <c r="AC17" s="39">
        <f t="shared" si="2"/>
        <v>1</v>
      </c>
      <c r="AD17" s="39">
        <f t="shared" si="2"/>
        <v>2</v>
      </c>
      <c r="AE17" s="39">
        <f t="shared" si="2"/>
        <v>1</v>
      </c>
      <c r="AF17" s="39">
        <f t="shared" si="2"/>
        <v>7</v>
      </c>
      <c r="AG17" s="148" t="s">
        <v>234</v>
      </c>
      <c r="AH17" s="148"/>
      <c r="AI17" s="39" t="s">
        <v>234</v>
      </c>
      <c r="AJ17" s="39" t="s">
        <v>234</v>
      </c>
      <c r="AK17" s="39" t="s">
        <v>234</v>
      </c>
      <c r="AL17" s="39" t="s">
        <v>234</v>
      </c>
      <c r="AM17" s="39" t="s">
        <v>234</v>
      </c>
      <c r="AN17" s="46"/>
      <c r="AP17" s="246" t="s">
        <v>269</v>
      </c>
      <c r="AQ17" s="202"/>
      <c r="AR17" s="146">
        <f>SUM(AU17:AZ17)</f>
        <v>12143</v>
      </c>
      <c r="AS17" s="147"/>
      <c r="AT17" s="147"/>
      <c r="AU17" s="187">
        <f>SUM(BA17,BE17,BI17,BM17,BQ17)</f>
        <v>8705</v>
      </c>
      <c r="AV17" s="187"/>
      <c r="AW17" s="187"/>
      <c r="AX17" s="187">
        <f>SUM(BC17,BG17,BK17,BO17,BS17)</f>
        <v>3438</v>
      </c>
      <c r="AY17" s="187"/>
      <c r="AZ17" s="187"/>
      <c r="BA17" s="187">
        <v>12</v>
      </c>
      <c r="BB17" s="187"/>
      <c r="BC17" s="187" t="s">
        <v>234</v>
      </c>
      <c r="BD17" s="187"/>
      <c r="BE17" s="187">
        <v>8648</v>
      </c>
      <c r="BF17" s="187"/>
      <c r="BG17" s="187">
        <v>720</v>
      </c>
      <c r="BH17" s="187"/>
      <c r="BI17" s="187">
        <v>14</v>
      </c>
      <c r="BJ17" s="187"/>
      <c r="BK17" s="187" t="s">
        <v>234</v>
      </c>
      <c r="BL17" s="187"/>
      <c r="BM17" s="187">
        <v>3</v>
      </c>
      <c r="BN17" s="187"/>
      <c r="BO17" s="187">
        <v>1</v>
      </c>
      <c r="BP17" s="187"/>
      <c r="BQ17" s="187">
        <v>28</v>
      </c>
      <c r="BR17" s="187"/>
      <c r="BS17" s="187">
        <v>2717</v>
      </c>
      <c r="BT17" s="187"/>
      <c r="BU17" s="76"/>
      <c r="BV17" s="76"/>
      <c r="BY17" s="112"/>
      <c r="BZ17" s="112"/>
      <c r="CA17" s="116"/>
      <c r="CB17" s="116"/>
      <c r="CC17" s="116"/>
      <c r="CD17" s="116"/>
      <c r="CE17" s="116"/>
      <c r="CF17" s="116"/>
      <c r="CG17" s="116"/>
      <c r="CH17" s="116"/>
      <c r="CI17" s="116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</row>
    <row r="18" spans="1:107" ht="21.75" customHeight="1">
      <c r="A18" s="1"/>
      <c r="B18" s="15"/>
      <c r="C18" s="7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48"/>
      <c r="Q18" s="14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148"/>
      <c r="AH18" s="148"/>
      <c r="AI18" s="39"/>
      <c r="AJ18" s="39"/>
      <c r="AK18" s="39"/>
      <c r="AL18" s="39"/>
      <c r="AM18" s="39"/>
      <c r="AN18" s="46"/>
      <c r="AP18" s="151"/>
      <c r="AQ18" s="151"/>
      <c r="AR18" s="155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76"/>
      <c r="BV18" s="76"/>
      <c r="BY18" s="112"/>
      <c r="BZ18" s="112"/>
      <c r="CA18" s="116"/>
      <c r="CB18" s="116"/>
      <c r="CC18" s="116"/>
      <c r="CD18" s="116"/>
      <c r="CE18" s="116"/>
      <c r="CF18" s="116"/>
      <c r="CG18" s="116"/>
      <c r="CH18" s="116"/>
      <c r="CI18" s="116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</row>
    <row r="19" spans="1:107" ht="21.75" customHeight="1">
      <c r="A19" s="191" t="s">
        <v>13</v>
      </c>
      <c r="B19" s="15" t="s">
        <v>8</v>
      </c>
      <c r="C19" s="117">
        <f>SUM(D19:G19)</f>
        <v>781</v>
      </c>
      <c r="D19" s="39">
        <v>187</v>
      </c>
      <c r="E19" s="39">
        <v>202</v>
      </c>
      <c r="F19" s="39">
        <v>196</v>
      </c>
      <c r="G19" s="39">
        <v>196</v>
      </c>
      <c r="H19" s="39">
        <v>117</v>
      </c>
      <c r="I19" s="39">
        <v>115</v>
      </c>
      <c r="J19" s="39">
        <v>179</v>
      </c>
      <c r="K19" s="39">
        <v>114</v>
      </c>
      <c r="L19" s="39">
        <v>38</v>
      </c>
      <c r="M19" s="39">
        <v>40</v>
      </c>
      <c r="N19" s="39">
        <v>40</v>
      </c>
      <c r="O19" s="39">
        <v>40</v>
      </c>
      <c r="P19" s="148">
        <f>SUM(R19,X19)</f>
        <v>103</v>
      </c>
      <c r="Q19" s="148"/>
      <c r="R19" s="39">
        <f>SUM(S19:W19)</f>
        <v>62</v>
      </c>
      <c r="S19" s="39">
        <v>1</v>
      </c>
      <c r="T19" s="39">
        <v>13</v>
      </c>
      <c r="U19" s="39">
        <v>24</v>
      </c>
      <c r="V19" s="39">
        <v>13</v>
      </c>
      <c r="W19" s="39">
        <v>11</v>
      </c>
      <c r="X19" s="39">
        <v>41</v>
      </c>
      <c r="Y19" s="39">
        <f>SUM(AA19,AG19)</f>
        <v>57</v>
      </c>
      <c r="Z19" s="39"/>
      <c r="AA19" s="39">
        <f>SUM(AB19:AF19)</f>
        <v>53</v>
      </c>
      <c r="AB19" s="39">
        <v>27</v>
      </c>
      <c r="AC19" s="39">
        <v>12</v>
      </c>
      <c r="AD19" s="39" t="s">
        <v>234</v>
      </c>
      <c r="AE19" s="39">
        <v>11</v>
      </c>
      <c r="AF19" s="39">
        <v>3</v>
      </c>
      <c r="AG19" s="148">
        <f>SUM(AI19:AM19)</f>
        <v>4</v>
      </c>
      <c r="AH19" s="148"/>
      <c r="AI19" s="39" t="s">
        <v>234</v>
      </c>
      <c r="AJ19" s="39" t="s">
        <v>234</v>
      </c>
      <c r="AK19" s="39">
        <v>4</v>
      </c>
      <c r="AL19" s="39" t="s">
        <v>234</v>
      </c>
      <c r="AM19" s="39" t="s">
        <v>234</v>
      </c>
      <c r="BU19" s="10"/>
      <c r="BV19" s="10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</row>
    <row r="20" spans="1:107" ht="21.75" customHeight="1">
      <c r="A20" s="191"/>
      <c r="B20" s="15" t="s">
        <v>9</v>
      </c>
      <c r="C20" s="117">
        <f>SUM(D20:G20)</f>
        <v>20</v>
      </c>
      <c r="D20" s="39">
        <v>19</v>
      </c>
      <c r="E20" s="39">
        <v>1</v>
      </c>
      <c r="F20" s="39" t="s">
        <v>234</v>
      </c>
      <c r="G20" s="39" t="s">
        <v>234</v>
      </c>
      <c r="H20" s="39">
        <v>13</v>
      </c>
      <c r="I20" s="39">
        <v>1</v>
      </c>
      <c r="J20" s="39">
        <v>2</v>
      </c>
      <c r="K20" s="39">
        <v>2</v>
      </c>
      <c r="L20" s="39">
        <v>4</v>
      </c>
      <c r="M20" s="39" t="s">
        <v>234</v>
      </c>
      <c r="N20" s="39" t="s">
        <v>234</v>
      </c>
      <c r="O20" s="39" t="s">
        <v>234</v>
      </c>
      <c r="P20" s="148">
        <f>SUM(R20,X20)</f>
        <v>2</v>
      </c>
      <c r="Q20" s="148"/>
      <c r="R20" s="39" t="s">
        <v>234</v>
      </c>
      <c r="S20" s="39" t="s">
        <v>234</v>
      </c>
      <c r="T20" s="39" t="s">
        <v>234</v>
      </c>
      <c r="U20" s="39" t="s">
        <v>234</v>
      </c>
      <c r="V20" s="39" t="s">
        <v>234</v>
      </c>
      <c r="W20" s="39" t="s">
        <v>234</v>
      </c>
      <c r="X20" s="39">
        <v>2</v>
      </c>
      <c r="Y20" s="39">
        <f>SUM(AA20,AG20)</f>
        <v>16</v>
      </c>
      <c r="Z20" s="39"/>
      <c r="AA20" s="39">
        <f>SUM(AB20:AF20)</f>
        <v>16</v>
      </c>
      <c r="AB20" s="39">
        <v>9</v>
      </c>
      <c r="AC20" s="39" t="s">
        <v>234</v>
      </c>
      <c r="AD20" s="39">
        <v>2</v>
      </c>
      <c r="AE20" s="39">
        <v>1</v>
      </c>
      <c r="AF20" s="39">
        <v>4</v>
      </c>
      <c r="AG20" s="148" t="s">
        <v>234</v>
      </c>
      <c r="AH20" s="148"/>
      <c r="AI20" s="39" t="s">
        <v>234</v>
      </c>
      <c r="AJ20" s="39" t="s">
        <v>234</v>
      </c>
      <c r="AK20" s="39" t="s">
        <v>234</v>
      </c>
      <c r="AL20" s="39" t="s">
        <v>234</v>
      </c>
      <c r="AM20" s="39" t="s">
        <v>234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</row>
    <row r="21" spans="1:107" ht="21.75" customHeight="1">
      <c r="A21" s="1"/>
      <c r="B21" s="15"/>
      <c r="C21" s="7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48"/>
      <c r="Q21" s="148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148"/>
      <c r="AH21" s="148"/>
      <c r="AI21" s="39"/>
      <c r="AJ21" s="39"/>
      <c r="AK21" s="39"/>
      <c r="AL21" s="39"/>
      <c r="AM21" s="39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</row>
    <row r="22" spans="1:39" ht="21.75" customHeight="1">
      <c r="A22" s="191" t="s">
        <v>85</v>
      </c>
      <c r="B22" s="15" t="s">
        <v>8</v>
      </c>
      <c r="C22" s="117">
        <f>SUM(D22:G22)</f>
        <v>499</v>
      </c>
      <c r="D22" s="39" t="s">
        <v>234</v>
      </c>
      <c r="E22" s="39" t="s">
        <v>234</v>
      </c>
      <c r="F22" s="39">
        <v>264</v>
      </c>
      <c r="G22" s="39">
        <v>235</v>
      </c>
      <c r="H22" s="39" t="s">
        <v>234</v>
      </c>
      <c r="I22" s="39" t="s">
        <v>234</v>
      </c>
      <c r="J22" s="39">
        <v>100</v>
      </c>
      <c r="K22" s="39">
        <v>82</v>
      </c>
      <c r="L22" s="39" t="s">
        <v>234</v>
      </c>
      <c r="M22" s="39" t="s">
        <v>234</v>
      </c>
      <c r="N22" s="39">
        <v>58</v>
      </c>
      <c r="O22" s="39">
        <v>49</v>
      </c>
      <c r="P22" s="148">
        <f>SUM(R22,X22)</f>
        <v>31</v>
      </c>
      <c r="Q22" s="148"/>
      <c r="R22" s="39">
        <f>SUM(S22:W22)</f>
        <v>27</v>
      </c>
      <c r="S22" s="39">
        <v>1</v>
      </c>
      <c r="T22" s="39">
        <v>8</v>
      </c>
      <c r="U22" s="39">
        <v>9</v>
      </c>
      <c r="V22" s="39">
        <v>9</v>
      </c>
      <c r="W22" s="39" t="s">
        <v>234</v>
      </c>
      <c r="X22" s="39">
        <v>4</v>
      </c>
      <c r="Y22" s="39">
        <f>SUM(AA22,AG22)</f>
        <v>5</v>
      </c>
      <c r="Z22" s="39"/>
      <c r="AA22" s="39">
        <f>SUM(AB22:AF22)</f>
        <v>5</v>
      </c>
      <c r="AB22" s="39">
        <v>2</v>
      </c>
      <c r="AC22" s="39" t="s">
        <v>234</v>
      </c>
      <c r="AD22" s="39" t="s">
        <v>234</v>
      </c>
      <c r="AE22" s="39">
        <v>3</v>
      </c>
      <c r="AF22" s="39" t="s">
        <v>234</v>
      </c>
      <c r="AG22" s="148" t="s">
        <v>234</v>
      </c>
      <c r="AH22" s="148"/>
      <c r="AI22" s="39" t="s">
        <v>234</v>
      </c>
      <c r="AJ22" s="39" t="s">
        <v>234</v>
      </c>
      <c r="AK22" s="39" t="s">
        <v>234</v>
      </c>
      <c r="AL22" s="39" t="s">
        <v>234</v>
      </c>
      <c r="AM22" s="39" t="s">
        <v>234</v>
      </c>
    </row>
    <row r="23" spans="1:70" ht="21.75" customHeight="1">
      <c r="A23" s="191"/>
      <c r="B23" s="15" t="s">
        <v>9</v>
      </c>
      <c r="C23" s="117" t="s">
        <v>234</v>
      </c>
      <c r="D23" s="39" t="s">
        <v>234</v>
      </c>
      <c r="E23" s="39" t="s">
        <v>234</v>
      </c>
      <c r="F23" s="39" t="s">
        <v>234</v>
      </c>
      <c r="G23" s="39" t="s">
        <v>234</v>
      </c>
      <c r="H23" s="39" t="s">
        <v>234</v>
      </c>
      <c r="I23" s="39" t="s">
        <v>234</v>
      </c>
      <c r="J23" s="39" t="s">
        <v>234</v>
      </c>
      <c r="K23" s="39" t="s">
        <v>234</v>
      </c>
      <c r="L23" s="39" t="s">
        <v>234</v>
      </c>
      <c r="M23" s="39" t="s">
        <v>234</v>
      </c>
      <c r="N23" s="39" t="s">
        <v>234</v>
      </c>
      <c r="O23" s="39" t="s">
        <v>234</v>
      </c>
      <c r="P23" s="148">
        <f>SUM(R23,X23)</f>
        <v>3</v>
      </c>
      <c r="Q23" s="148"/>
      <c r="R23" s="39" t="s">
        <v>234</v>
      </c>
      <c r="S23" s="39" t="s">
        <v>234</v>
      </c>
      <c r="T23" s="39" t="s">
        <v>234</v>
      </c>
      <c r="U23" s="39" t="s">
        <v>234</v>
      </c>
      <c r="V23" s="39" t="s">
        <v>234</v>
      </c>
      <c r="W23" s="39" t="s">
        <v>234</v>
      </c>
      <c r="X23" s="39">
        <v>3</v>
      </c>
      <c r="Y23" s="39">
        <f>SUM(AA23,AG23)</f>
        <v>5</v>
      </c>
      <c r="Z23" s="39"/>
      <c r="AA23" s="39">
        <f>SUM(AB23:AF23)</f>
        <v>5</v>
      </c>
      <c r="AB23" s="39">
        <v>1</v>
      </c>
      <c r="AC23" s="39">
        <v>1</v>
      </c>
      <c r="AD23" s="39" t="s">
        <v>234</v>
      </c>
      <c r="AE23" s="39" t="s">
        <v>234</v>
      </c>
      <c r="AF23" s="39">
        <v>3</v>
      </c>
      <c r="AG23" s="148" t="s">
        <v>234</v>
      </c>
      <c r="AH23" s="148"/>
      <c r="AI23" s="39" t="s">
        <v>234</v>
      </c>
      <c r="AJ23" s="39" t="s">
        <v>234</v>
      </c>
      <c r="AK23" s="39" t="s">
        <v>234</v>
      </c>
      <c r="AL23" s="39" t="s">
        <v>234</v>
      </c>
      <c r="AM23" s="39" t="s">
        <v>234</v>
      </c>
      <c r="AP23" s="167" t="s">
        <v>476</v>
      </c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</row>
    <row r="24" spans="1:42" ht="21.75" customHeight="1">
      <c r="A24" s="45"/>
      <c r="B24" s="79"/>
      <c r="C24" s="7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51"/>
      <c r="Q24" s="151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151"/>
      <c r="AH24" s="151"/>
      <c r="AI24" s="45"/>
      <c r="AJ24" s="45"/>
      <c r="AK24" s="45"/>
      <c r="AL24" s="45"/>
      <c r="AM24" s="45"/>
      <c r="AN24" s="46"/>
      <c r="AO24" s="46"/>
      <c r="AP24" s="46"/>
    </row>
    <row r="25" spans="1:70" ht="21.75" customHeight="1">
      <c r="A25" s="30" t="s">
        <v>260</v>
      </c>
      <c r="AP25" s="167" t="s">
        <v>477</v>
      </c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</row>
    <row r="27" spans="1:73" ht="21.75" customHeight="1">
      <c r="A27" s="131" t="s">
        <v>449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M27" s="46"/>
      <c r="AN27" s="46"/>
      <c r="AO27" s="46"/>
      <c r="AP27" s="168" t="s">
        <v>465</v>
      </c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0"/>
      <c r="BT27" s="10"/>
      <c r="BU27" s="10"/>
    </row>
    <row r="28" ht="21.75" customHeight="1" thickBot="1"/>
    <row r="29" spans="1:70" ht="21.75" customHeight="1">
      <c r="A29" s="167" t="s">
        <v>450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P29" s="220" t="s">
        <v>468</v>
      </c>
      <c r="AQ29" s="221"/>
      <c r="AR29" s="249" t="s">
        <v>447</v>
      </c>
      <c r="AS29" s="220"/>
      <c r="AT29" s="220"/>
      <c r="AU29" s="220"/>
      <c r="AV29" s="220"/>
      <c r="AW29" s="220"/>
      <c r="AX29" s="221"/>
      <c r="AY29" s="249" t="s">
        <v>191</v>
      </c>
      <c r="AZ29" s="220"/>
      <c r="BA29" s="221"/>
      <c r="BB29" s="211" t="s">
        <v>179</v>
      </c>
      <c r="BC29" s="212"/>
      <c r="BD29" s="249" t="s">
        <v>175</v>
      </c>
      <c r="BE29" s="221"/>
      <c r="BF29" s="164" t="s">
        <v>177</v>
      </c>
      <c r="BG29" s="198"/>
      <c r="BH29" s="198"/>
      <c r="BI29" s="165"/>
      <c r="BJ29" s="249" t="s">
        <v>178</v>
      </c>
      <c r="BK29" s="221"/>
      <c r="BL29" s="249" t="s">
        <v>176</v>
      </c>
      <c r="BM29" s="220"/>
      <c r="BN29" s="221"/>
      <c r="BO29" s="283" t="s">
        <v>469</v>
      </c>
      <c r="BP29" s="141"/>
      <c r="BQ29" s="249" t="s">
        <v>174</v>
      </c>
      <c r="BR29" s="220"/>
    </row>
    <row r="30" spans="1:70" ht="21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AP30" s="170"/>
      <c r="AQ30" s="202"/>
      <c r="AR30" s="287"/>
      <c r="AS30" s="170"/>
      <c r="AT30" s="170"/>
      <c r="AU30" s="170"/>
      <c r="AV30" s="170"/>
      <c r="AW30" s="170"/>
      <c r="AX30" s="202"/>
      <c r="AY30" s="287"/>
      <c r="AZ30" s="170"/>
      <c r="BA30" s="202"/>
      <c r="BB30" s="332"/>
      <c r="BC30" s="331"/>
      <c r="BD30" s="287"/>
      <c r="BE30" s="202"/>
      <c r="BF30" s="282" t="s">
        <v>118</v>
      </c>
      <c r="BG30" s="333"/>
      <c r="BH30" s="334" t="s">
        <v>200</v>
      </c>
      <c r="BI30" s="335"/>
      <c r="BJ30" s="287"/>
      <c r="BK30" s="202"/>
      <c r="BL30" s="287"/>
      <c r="BM30" s="170"/>
      <c r="BN30" s="202"/>
      <c r="BO30" s="286"/>
      <c r="BP30" s="143"/>
      <c r="BQ30" s="287"/>
      <c r="BR30" s="170"/>
    </row>
    <row r="31" spans="1:70" ht="21.75" customHeight="1" thickBot="1">
      <c r="A31" s="168" t="s">
        <v>451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P31" s="170"/>
      <c r="AQ31" s="202"/>
      <c r="AR31" s="242"/>
      <c r="AS31" s="222"/>
      <c r="AT31" s="222"/>
      <c r="AU31" s="222"/>
      <c r="AV31" s="222"/>
      <c r="AW31" s="222"/>
      <c r="AX31" s="223"/>
      <c r="AY31" s="242"/>
      <c r="AZ31" s="222"/>
      <c r="BA31" s="223"/>
      <c r="BB31" s="213"/>
      <c r="BC31" s="214"/>
      <c r="BD31" s="242"/>
      <c r="BE31" s="223"/>
      <c r="BF31" s="213"/>
      <c r="BG31" s="214"/>
      <c r="BH31" s="336"/>
      <c r="BI31" s="337"/>
      <c r="BJ31" s="242"/>
      <c r="BK31" s="223"/>
      <c r="BL31" s="242"/>
      <c r="BM31" s="222"/>
      <c r="BN31" s="223"/>
      <c r="BO31" s="284"/>
      <c r="BP31" s="145"/>
      <c r="BQ31" s="242"/>
      <c r="BR31" s="222"/>
    </row>
    <row r="32" spans="1:70" ht="21.75" customHeight="1">
      <c r="A32" s="220" t="s">
        <v>446</v>
      </c>
      <c r="B32" s="220"/>
      <c r="C32" s="221"/>
      <c r="D32" s="249" t="s">
        <v>447</v>
      </c>
      <c r="E32" s="220"/>
      <c r="F32" s="220"/>
      <c r="G32" s="220"/>
      <c r="H32" s="220"/>
      <c r="I32" s="220"/>
      <c r="J32" s="220"/>
      <c r="K32" s="220"/>
      <c r="L32" s="221"/>
      <c r="M32" s="164" t="s">
        <v>448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65"/>
      <c r="Z32" s="164" t="s">
        <v>20</v>
      </c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P32" s="222"/>
      <c r="AQ32" s="223"/>
      <c r="AR32" s="244" t="s">
        <v>7</v>
      </c>
      <c r="AS32" s="245"/>
      <c r="AT32" s="244" t="s">
        <v>8</v>
      </c>
      <c r="AU32" s="245"/>
      <c r="AV32" s="244" t="s">
        <v>9</v>
      </c>
      <c r="AW32" s="310"/>
      <c r="AX32" s="245"/>
      <c r="AY32" s="244" t="s">
        <v>8</v>
      </c>
      <c r="AZ32" s="245"/>
      <c r="BA32" s="4" t="s">
        <v>9</v>
      </c>
      <c r="BB32" s="4" t="s">
        <v>8</v>
      </c>
      <c r="BC32" s="4" t="s">
        <v>9</v>
      </c>
      <c r="BD32" s="4" t="s">
        <v>8</v>
      </c>
      <c r="BE32" s="4" t="s">
        <v>9</v>
      </c>
      <c r="BF32" s="4" t="s">
        <v>8</v>
      </c>
      <c r="BG32" s="4" t="s">
        <v>9</v>
      </c>
      <c r="BH32" s="4" t="s">
        <v>8</v>
      </c>
      <c r="BI32" s="4" t="s">
        <v>9</v>
      </c>
      <c r="BJ32" s="4" t="s">
        <v>8</v>
      </c>
      <c r="BK32" s="4" t="s">
        <v>9</v>
      </c>
      <c r="BL32" s="244" t="s">
        <v>8</v>
      </c>
      <c r="BM32" s="245"/>
      <c r="BN32" s="29" t="s">
        <v>9</v>
      </c>
      <c r="BO32" s="4" t="s">
        <v>8</v>
      </c>
      <c r="BP32" s="4" t="s">
        <v>9</v>
      </c>
      <c r="BQ32" s="4" t="s">
        <v>8</v>
      </c>
      <c r="BR32" s="5" t="s">
        <v>9</v>
      </c>
    </row>
    <row r="33" spans="1:59" ht="21.75" customHeight="1">
      <c r="A33" s="170"/>
      <c r="B33" s="170"/>
      <c r="C33" s="202"/>
      <c r="D33" s="242"/>
      <c r="E33" s="222"/>
      <c r="F33" s="222"/>
      <c r="G33" s="222"/>
      <c r="H33" s="222"/>
      <c r="I33" s="222"/>
      <c r="J33" s="222"/>
      <c r="K33" s="222"/>
      <c r="L33" s="223"/>
      <c r="M33" s="162" t="s">
        <v>327</v>
      </c>
      <c r="N33" s="197"/>
      <c r="O33" s="197"/>
      <c r="P33" s="197"/>
      <c r="Q33" s="166"/>
      <c r="R33" s="162" t="s">
        <v>300</v>
      </c>
      <c r="S33" s="197"/>
      <c r="T33" s="197"/>
      <c r="U33" s="166"/>
      <c r="V33" s="162" t="s">
        <v>328</v>
      </c>
      <c r="W33" s="197"/>
      <c r="X33" s="197"/>
      <c r="Y33" s="166"/>
      <c r="Z33" s="162" t="s">
        <v>327</v>
      </c>
      <c r="AA33" s="197"/>
      <c r="AB33" s="197"/>
      <c r="AC33" s="166"/>
      <c r="AD33" s="162" t="s">
        <v>300</v>
      </c>
      <c r="AE33" s="197"/>
      <c r="AF33" s="197"/>
      <c r="AG33" s="166"/>
      <c r="AH33" s="162" t="s">
        <v>301</v>
      </c>
      <c r="AI33" s="197"/>
      <c r="AJ33" s="197"/>
      <c r="AR33" s="98"/>
      <c r="AS33" s="38"/>
      <c r="AT33" s="38"/>
      <c r="AU33" s="38"/>
      <c r="AV33" s="38"/>
      <c r="AW33" s="38"/>
      <c r="AX33" s="48"/>
      <c r="BF33" s="48"/>
      <c r="BG33" s="48"/>
    </row>
    <row r="34" spans="1:70" ht="21.75" customHeight="1">
      <c r="A34" s="222"/>
      <c r="B34" s="222"/>
      <c r="C34" s="223"/>
      <c r="D34" s="233" t="s">
        <v>7</v>
      </c>
      <c r="E34" s="233"/>
      <c r="F34" s="233"/>
      <c r="G34" s="233" t="s">
        <v>8</v>
      </c>
      <c r="H34" s="233"/>
      <c r="I34" s="233"/>
      <c r="J34" s="233" t="s">
        <v>9</v>
      </c>
      <c r="K34" s="233"/>
      <c r="L34" s="233"/>
      <c r="M34" s="233" t="s">
        <v>8</v>
      </c>
      <c r="N34" s="233"/>
      <c r="O34" s="233"/>
      <c r="P34" s="233" t="s">
        <v>9</v>
      </c>
      <c r="Q34" s="233"/>
      <c r="R34" s="233" t="s">
        <v>8</v>
      </c>
      <c r="S34" s="233"/>
      <c r="T34" s="233"/>
      <c r="U34" s="33" t="s">
        <v>9</v>
      </c>
      <c r="V34" s="233" t="s">
        <v>8</v>
      </c>
      <c r="W34" s="233"/>
      <c r="X34" s="233" t="s">
        <v>9</v>
      </c>
      <c r="Y34" s="233"/>
      <c r="Z34" s="233" t="s">
        <v>8</v>
      </c>
      <c r="AA34" s="233"/>
      <c r="AB34" s="233" t="s">
        <v>9</v>
      </c>
      <c r="AC34" s="233"/>
      <c r="AD34" s="233" t="s">
        <v>8</v>
      </c>
      <c r="AE34" s="233"/>
      <c r="AF34" s="233" t="s">
        <v>9</v>
      </c>
      <c r="AG34" s="233"/>
      <c r="AH34" s="233" t="s">
        <v>8</v>
      </c>
      <c r="AI34" s="233"/>
      <c r="AJ34" s="71" t="s">
        <v>9</v>
      </c>
      <c r="AP34" s="228" t="s">
        <v>180</v>
      </c>
      <c r="AQ34" s="17" t="s">
        <v>7</v>
      </c>
      <c r="AR34" s="146">
        <f>SUM(AT34:AX34)</f>
        <v>12753</v>
      </c>
      <c r="AS34" s="147"/>
      <c r="AT34" s="147">
        <f>SUM(AT35:AU37)</f>
        <v>10903</v>
      </c>
      <c r="AU34" s="147"/>
      <c r="AV34" s="187">
        <f>SUM(AV35:AX37)</f>
        <v>1850</v>
      </c>
      <c r="AW34" s="187"/>
      <c r="AX34" s="187"/>
      <c r="AY34" s="187">
        <f>SUM(AY35:AY37)</f>
        <v>1390</v>
      </c>
      <c r="AZ34" s="187"/>
      <c r="BA34" s="44">
        <f aca="true" t="shared" si="3" ref="BA34:BL34">SUM(BA35:BA37)</f>
        <v>163</v>
      </c>
      <c r="BB34" s="44">
        <f t="shared" si="3"/>
        <v>520</v>
      </c>
      <c r="BC34" s="44">
        <f t="shared" si="3"/>
        <v>655</v>
      </c>
      <c r="BD34" s="44">
        <f t="shared" si="3"/>
        <v>362</v>
      </c>
      <c r="BE34" s="44">
        <f t="shared" si="3"/>
        <v>65</v>
      </c>
      <c r="BF34" s="39" t="s">
        <v>234</v>
      </c>
      <c r="BG34" s="39" t="s">
        <v>234</v>
      </c>
      <c r="BH34" s="44">
        <f t="shared" si="3"/>
        <v>882</v>
      </c>
      <c r="BI34" s="44">
        <f t="shared" si="3"/>
        <v>89</v>
      </c>
      <c r="BJ34" s="44">
        <f t="shared" si="3"/>
        <v>534</v>
      </c>
      <c r="BK34" s="44">
        <f t="shared" si="3"/>
        <v>499</v>
      </c>
      <c r="BL34" s="187">
        <f t="shared" si="3"/>
        <v>5628</v>
      </c>
      <c r="BM34" s="187"/>
      <c r="BN34" s="44">
        <f>SUM(BN35:BN37)</f>
        <v>61</v>
      </c>
      <c r="BO34" s="44">
        <f>SUM(BO35:BO37)</f>
        <v>477</v>
      </c>
      <c r="BP34" s="44">
        <f>SUM(BP35:BP37)</f>
        <v>282</v>
      </c>
      <c r="BQ34" s="44">
        <f>SUM(BQ35:BQ37)</f>
        <v>1110</v>
      </c>
      <c r="BR34" s="44">
        <f>SUM(BR35:BR37)</f>
        <v>36</v>
      </c>
    </row>
    <row r="35" spans="1:70" ht="21.75" customHeight="1">
      <c r="A35" s="152"/>
      <c r="B35" s="152"/>
      <c r="C35" s="152"/>
      <c r="D35" s="23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P35" s="228"/>
      <c r="AQ35" s="17" t="s">
        <v>13</v>
      </c>
      <c r="AR35" s="146">
        <f>SUM(AT35:AX35)</f>
        <v>5607</v>
      </c>
      <c r="AS35" s="147"/>
      <c r="AT35" s="147">
        <f>SUM(AY35,BB35,BD35,BF35,BH35,BJ35,BL35,BO35,BQ35)</f>
        <v>4525</v>
      </c>
      <c r="AU35" s="147"/>
      <c r="AV35" s="187">
        <f>SUM(BA35,BC35,BE35,BG35,BI35,BK35,BN35,BP35,BR35)</f>
        <v>1082</v>
      </c>
      <c r="AW35" s="187"/>
      <c r="AX35" s="187"/>
      <c r="AY35" s="187">
        <v>1390</v>
      </c>
      <c r="AZ35" s="187"/>
      <c r="BA35" s="44">
        <v>163</v>
      </c>
      <c r="BB35" s="44">
        <v>520</v>
      </c>
      <c r="BC35" s="44">
        <v>655</v>
      </c>
      <c r="BD35" s="44">
        <v>362</v>
      </c>
      <c r="BE35" s="44">
        <v>65</v>
      </c>
      <c r="BF35" s="39" t="s">
        <v>234</v>
      </c>
      <c r="BG35" s="39" t="s">
        <v>234</v>
      </c>
      <c r="BH35" s="44">
        <v>502</v>
      </c>
      <c r="BI35" s="44">
        <v>35</v>
      </c>
      <c r="BJ35" s="44">
        <v>92</v>
      </c>
      <c r="BK35" s="44">
        <v>153</v>
      </c>
      <c r="BL35" s="187">
        <v>1659</v>
      </c>
      <c r="BM35" s="187"/>
      <c r="BN35" s="44">
        <v>11</v>
      </c>
      <c r="BO35" s="39" t="s">
        <v>234</v>
      </c>
      <c r="BP35" s="39" t="s">
        <v>234</v>
      </c>
      <c r="BQ35" s="39" t="s">
        <v>234</v>
      </c>
      <c r="BR35" s="39" t="s">
        <v>234</v>
      </c>
    </row>
    <row r="36" spans="1:70" ht="21.75" customHeight="1">
      <c r="A36" s="259" t="s">
        <v>2</v>
      </c>
      <c r="B36" s="259"/>
      <c r="C36" s="259"/>
      <c r="D36" s="317">
        <f>SUM(G36:L36)</f>
        <v>2503</v>
      </c>
      <c r="E36" s="318"/>
      <c r="F36" s="318"/>
      <c r="G36" s="313">
        <f>SUM(G38,G46)</f>
        <v>2232</v>
      </c>
      <c r="H36" s="313"/>
      <c r="I36" s="313"/>
      <c r="J36" s="313">
        <f>SUM(J38,J46)</f>
        <v>271</v>
      </c>
      <c r="K36" s="313"/>
      <c r="L36" s="313"/>
      <c r="M36" s="313">
        <f>SUM(M38,M46)</f>
        <v>1148</v>
      </c>
      <c r="N36" s="313"/>
      <c r="O36" s="313"/>
      <c r="P36" s="326">
        <f>SUM(P38,P46)</f>
        <v>63</v>
      </c>
      <c r="Q36" s="326"/>
      <c r="R36" s="313">
        <f>SUM(R38,R46)</f>
        <v>108</v>
      </c>
      <c r="S36" s="313"/>
      <c r="T36" s="313"/>
      <c r="U36" s="123">
        <f>SUM(U38,U46)</f>
        <v>3</v>
      </c>
      <c r="V36" s="326">
        <f>SUM(V38,V46)</f>
        <v>663</v>
      </c>
      <c r="W36" s="326"/>
      <c r="X36" s="326">
        <f>SUM(X38,X46)</f>
        <v>79</v>
      </c>
      <c r="Y36" s="326"/>
      <c r="Z36" s="326">
        <f>SUM(Z38,Z46)</f>
        <v>88</v>
      </c>
      <c r="AA36" s="326"/>
      <c r="AB36" s="326">
        <f>SUM(AB38,AB46)</f>
        <v>34</v>
      </c>
      <c r="AC36" s="326"/>
      <c r="AD36" s="326">
        <f>SUM(AD38,AD46)</f>
        <v>62</v>
      </c>
      <c r="AE36" s="326"/>
      <c r="AF36" s="326">
        <f>SUM(AF38,AF46)</f>
        <v>3</v>
      </c>
      <c r="AG36" s="326"/>
      <c r="AH36" s="326">
        <f>SUM(AH38,AH46)</f>
        <v>163</v>
      </c>
      <c r="AI36" s="326"/>
      <c r="AJ36" s="123">
        <f>SUM(AJ38,AJ46)</f>
        <v>89</v>
      </c>
      <c r="AP36" s="228"/>
      <c r="AQ36" s="17" t="s">
        <v>14</v>
      </c>
      <c r="AR36" s="146">
        <f>SUM(AT36:AX36)</f>
        <v>759</v>
      </c>
      <c r="AS36" s="147"/>
      <c r="AT36" s="147">
        <f>SUM(AY36,BB36,BD36,BF36,BH36,BJ36,BL36,BO36,BQ36)</f>
        <v>477</v>
      </c>
      <c r="AU36" s="147"/>
      <c r="AV36" s="187">
        <f>SUM(BA36,BC36,BE36,BG36,BI36,BK36,BN36,BP36,BR36)</f>
        <v>282</v>
      </c>
      <c r="AW36" s="187"/>
      <c r="AX36" s="187"/>
      <c r="AY36" s="44"/>
      <c r="AZ36" s="39" t="s">
        <v>234</v>
      </c>
      <c r="BA36" s="39" t="s">
        <v>234</v>
      </c>
      <c r="BB36" s="39" t="s">
        <v>234</v>
      </c>
      <c r="BC36" s="39" t="s">
        <v>234</v>
      </c>
      <c r="BD36" s="39" t="s">
        <v>234</v>
      </c>
      <c r="BE36" s="39" t="s">
        <v>234</v>
      </c>
      <c r="BF36" s="39" t="s">
        <v>234</v>
      </c>
      <c r="BG36" s="39" t="s">
        <v>234</v>
      </c>
      <c r="BH36" s="39" t="s">
        <v>234</v>
      </c>
      <c r="BI36" s="39" t="s">
        <v>234</v>
      </c>
      <c r="BJ36" s="39" t="s">
        <v>234</v>
      </c>
      <c r="BK36" s="39" t="s">
        <v>234</v>
      </c>
      <c r="BL36" s="44"/>
      <c r="BM36" s="39" t="s">
        <v>234</v>
      </c>
      <c r="BN36" s="39" t="s">
        <v>234</v>
      </c>
      <c r="BO36" s="44">
        <v>477</v>
      </c>
      <c r="BP36" s="44">
        <v>282</v>
      </c>
      <c r="BQ36" s="39" t="s">
        <v>234</v>
      </c>
      <c r="BR36" s="39" t="s">
        <v>234</v>
      </c>
    </row>
    <row r="37" spans="2:70" ht="21.75" customHeight="1">
      <c r="B37" s="167"/>
      <c r="C37" s="167"/>
      <c r="D37" s="291"/>
      <c r="E37" s="292"/>
      <c r="F37" s="292"/>
      <c r="G37" s="308"/>
      <c r="H37" s="308"/>
      <c r="I37" s="308"/>
      <c r="J37" s="308"/>
      <c r="K37" s="308"/>
      <c r="L37" s="308"/>
      <c r="M37" s="308"/>
      <c r="N37" s="308"/>
      <c r="O37" s="308"/>
      <c r="P37" s="325"/>
      <c r="Q37" s="325"/>
      <c r="R37" s="325"/>
      <c r="S37" s="325"/>
      <c r="T37" s="325"/>
      <c r="U37" s="119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119"/>
      <c r="AP37" s="228"/>
      <c r="AQ37" s="17" t="s">
        <v>85</v>
      </c>
      <c r="AR37" s="146">
        <f>SUM(AT37:AX37)</f>
        <v>6387</v>
      </c>
      <c r="AS37" s="147"/>
      <c r="AT37" s="147">
        <f>SUM(AY37,BB37,BD37,BF37,BH37,BJ37,BL37,BO37,BQ37)</f>
        <v>5901</v>
      </c>
      <c r="AU37" s="147"/>
      <c r="AV37" s="187">
        <f>SUM(BA37,BC37,BE37,BG37,BI37,BK37,BN37,BP37,BR37)</f>
        <v>486</v>
      </c>
      <c r="AW37" s="187"/>
      <c r="AX37" s="187"/>
      <c r="AY37" s="44"/>
      <c r="AZ37" s="39" t="s">
        <v>234</v>
      </c>
      <c r="BA37" s="39" t="s">
        <v>234</v>
      </c>
      <c r="BB37" s="39" t="s">
        <v>234</v>
      </c>
      <c r="BC37" s="39" t="s">
        <v>234</v>
      </c>
      <c r="BD37" s="39" t="s">
        <v>234</v>
      </c>
      <c r="BE37" s="39" t="s">
        <v>234</v>
      </c>
      <c r="BF37" s="39" t="s">
        <v>234</v>
      </c>
      <c r="BG37" s="39" t="s">
        <v>234</v>
      </c>
      <c r="BH37" s="44">
        <v>380</v>
      </c>
      <c r="BI37" s="44">
        <v>54</v>
      </c>
      <c r="BJ37" s="44">
        <v>442</v>
      </c>
      <c r="BK37" s="44">
        <v>346</v>
      </c>
      <c r="BL37" s="187">
        <v>3969</v>
      </c>
      <c r="BM37" s="187"/>
      <c r="BN37" s="44">
        <v>50</v>
      </c>
      <c r="BO37" s="39" t="s">
        <v>234</v>
      </c>
      <c r="BP37" s="39" t="s">
        <v>234</v>
      </c>
      <c r="BQ37" s="44">
        <v>1110</v>
      </c>
      <c r="BR37" s="44">
        <v>36</v>
      </c>
    </row>
    <row r="38" spans="1:70" ht="21.75" customHeight="1">
      <c r="A38" s="228" t="s">
        <v>445</v>
      </c>
      <c r="B38" s="191" t="s">
        <v>7</v>
      </c>
      <c r="C38" s="191"/>
      <c r="D38" s="315">
        <f aca="true" t="shared" si="4" ref="D38:D44">SUM(G38:L38)</f>
        <v>1645</v>
      </c>
      <c r="E38" s="312"/>
      <c r="F38" s="312"/>
      <c r="G38" s="300">
        <f>SUM(G39:I44)</f>
        <v>1459</v>
      </c>
      <c r="H38" s="300"/>
      <c r="I38" s="300"/>
      <c r="J38" s="300">
        <f>SUM(J39:L44)</f>
        <v>186</v>
      </c>
      <c r="K38" s="300"/>
      <c r="L38" s="300"/>
      <c r="M38" s="300">
        <f>SUM(M39:O44)</f>
        <v>730</v>
      </c>
      <c r="N38" s="300"/>
      <c r="O38" s="300"/>
      <c r="P38" s="324">
        <f>SUM(P39:Q44)</f>
        <v>45</v>
      </c>
      <c r="Q38" s="324"/>
      <c r="R38" s="300">
        <f>SUM(R39:T44)</f>
        <v>47</v>
      </c>
      <c r="S38" s="300"/>
      <c r="T38" s="300"/>
      <c r="U38" s="120">
        <f>SUM(U39:U44)</f>
        <v>1</v>
      </c>
      <c r="V38" s="324">
        <f>SUM(V39:W44)</f>
        <v>555</v>
      </c>
      <c r="W38" s="324"/>
      <c r="X38" s="324">
        <f>SUM(X39:Y44)</f>
        <v>73</v>
      </c>
      <c r="Y38" s="324"/>
      <c r="Z38" s="324">
        <f>SUM(Z39:AA44)</f>
        <v>26</v>
      </c>
      <c r="AA38" s="324"/>
      <c r="AB38" s="324">
        <f>SUM(AB39:AC44)</f>
        <v>18</v>
      </c>
      <c r="AC38" s="324"/>
      <c r="AD38" s="324">
        <f>SUM(AD39:AE44)</f>
        <v>34</v>
      </c>
      <c r="AE38" s="324"/>
      <c r="AF38" s="324">
        <f>SUM(AF39:AG44)</f>
        <v>2</v>
      </c>
      <c r="AG38" s="324"/>
      <c r="AH38" s="324">
        <f>SUM(AH39:AI44)</f>
        <v>67</v>
      </c>
      <c r="AI38" s="324"/>
      <c r="AJ38" s="120">
        <f>SUM(AJ39:AJ44)</f>
        <v>47</v>
      </c>
      <c r="AP38" s="90"/>
      <c r="AR38" s="25"/>
      <c r="AS38" s="69"/>
      <c r="AT38" s="69"/>
      <c r="AU38" s="44"/>
      <c r="AV38" s="44"/>
      <c r="AW38" s="44"/>
      <c r="AX38" s="44"/>
      <c r="AY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N38" s="44"/>
      <c r="BO38" s="44"/>
      <c r="BP38" s="44"/>
      <c r="BQ38" s="44"/>
      <c r="BR38" s="44"/>
    </row>
    <row r="39" spans="1:70" ht="21.75" customHeight="1">
      <c r="A39" s="228"/>
      <c r="B39" s="191" t="s">
        <v>165</v>
      </c>
      <c r="C39" s="191"/>
      <c r="D39" s="322">
        <f t="shared" si="4"/>
        <v>10</v>
      </c>
      <c r="E39" s="323"/>
      <c r="F39" s="323"/>
      <c r="G39" s="296">
        <f aca="true" t="shared" si="5" ref="G39:G44">SUM(M39,R39,V39,Z39,AD39,AH39)</f>
        <v>10</v>
      </c>
      <c r="H39" s="296"/>
      <c r="I39" s="296"/>
      <c r="J39" s="300" t="s">
        <v>234</v>
      </c>
      <c r="K39" s="300"/>
      <c r="L39" s="300"/>
      <c r="M39" s="148">
        <v>1</v>
      </c>
      <c r="N39" s="148"/>
      <c r="O39" s="148"/>
      <c r="P39" s="148" t="s">
        <v>234</v>
      </c>
      <c r="Q39" s="148"/>
      <c r="R39" s="148">
        <v>1</v>
      </c>
      <c r="S39" s="148"/>
      <c r="T39" s="148"/>
      <c r="U39" s="39" t="s">
        <v>234</v>
      </c>
      <c r="V39" s="148">
        <v>4</v>
      </c>
      <c r="W39" s="148"/>
      <c r="X39" s="148" t="s">
        <v>234</v>
      </c>
      <c r="Y39" s="148"/>
      <c r="Z39" s="148" t="s">
        <v>234</v>
      </c>
      <c r="AA39" s="148"/>
      <c r="AB39" s="148" t="s">
        <v>234</v>
      </c>
      <c r="AC39" s="148"/>
      <c r="AD39" s="148">
        <v>1</v>
      </c>
      <c r="AE39" s="148"/>
      <c r="AF39" s="148" t="s">
        <v>234</v>
      </c>
      <c r="AG39" s="148"/>
      <c r="AH39" s="148">
        <v>3</v>
      </c>
      <c r="AI39" s="148"/>
      <c r="AJ39" s="39" t="s">
        <v>234</v>
      </c>
      <c r="AP39" s="228" t="s">
        <v>466</v>
      </c>
      <c r="AQ39" s="17" t="s">
        <v>7</v>
      </c>
      <c r="AR39" s="146">
        <f>SUM(AT39:AX39)</f>
        <v>3503</v>
      </c>
      <c r="AS39" s="147"/>
      <c r="AT39" s="147">
        <f>SUM(AT40:AU42)</f>
        <v>2982</v>
      </c>
      <c r="AU39" s="147"/>
      <c r="AV39" s="187">
        <f>SUM(AV40:AX42)</f>
        <v>521</v>
      </c>
      <c r="AW39" s="187"/>
      <c r="AX39" s="187"/>
      <c r="AY39" s="187">
        <f>SUM(AY40:AY42)</f>
        <v>244</v>
      </c>
      <c r="AZ39" s="187"/>
      <c r="BA39" s="44">
        <f aca="true" t="shared" si="6" ref="BA39:BL39">SUM(BA40:BA42)</f>
        <v>46</v>
      </c>
      <c r="BB39" s="44">
        <f t="shared" si="6"/>
        <v>104</v>
      </c>
      <c r="BC39" s="44">
        <f t="shared" si="6"/>
        <v>170</v>
      </c>
      <c r="BD39" s="44">
        <f t="shared" si="6"/>
        <v>109</v>
      </c>
      <c r="BE39" s="44">
        <f t="shared" si="6"/>
        <v>19</v>
      </c>
      <c r="BF39" s="39" t="s">
        <v>234</v>
      </c>
      <c r="BG39" s="39" t="s">
        <v>234</v>
      </c>
      <c r="BH39" s="44">
        <f t="shared" si="6"/>
        <v>212</v>
      </c>
      <c r="BI39" s="44">
        <f t="shared" si="6"/>
        <v>24</v>
      </c>
      <c r="BJ39" s="44">
        <f t="shared" si="6"/>
        <v>156</v>
      </c>
      <c r="BK39" s="44">
        <f t="shared" si="6"/>
        <v>183</v>
      </c>
      <c r="BL39" s="187">
        <f t="shared" si="6"/>
        <v>1518</v>
      </c>
      <c r="BM39" s="187"/>
      <c r="BN39" s="44">
        <f>SUM(BN40:BN42)</f>
        <v>18</v>
      </c>
      <c r="BO39" s="44">
        <f>SUM(BO40:BO42)</f>
        <v>85</v>
      </c>
      <c r="BP39" s="44">
        <f>SUM(BP40:BP42)</f>
        <v>47</v>
      </c>
      <c r="BQ39" s="44">
        <f>SUM(BQ40:BQ42)</f>
        <v>554</v>
      </c>
      <c r="BR39" s="44">
        <f>SUM(BR40:BR42)</f>
        <v>14</v>
      </c>
    </row>
    <row r="40" spans="1:70" ht="21.75" customHeight="1">
      <c r="A40" s="228"/>
      <c r="B40" s="191" t="s">
        <v>166</v>
      </c>
      <c r="C40" s="191"/>
      <c r="D40" s="322">
        <f t="shared" si="4"/>
        <v>2</v>
      </c>
      <c r="E40" s="323"/>
      <c r="F40" s="323"/>
      <c r="G40" s="296">
        <f t="shared" si="5"/>
        <v>2</v>
      </c>
      <c r="H40" s="296"/>
      <c r="I40" s="296"/>
      <c r="J40" s="300" t="s">
        <v>234</v>
      </c>
      <c r="K40" s="300"/>
      <c r="L40" s="300"/>
      <c r="M40" s="148" t="s">
        <v>234</v>
      </c>
      <c r="N40" s="148"/>
      <c r="O40" s="148"/>
      <c r="P40" s="148" t="s">
        <v>234</v>
      </c>
      <c r="Q40" s="148"/>
      <c r="R40" s="148" t="s">
        <v>234</v>
      </c>
      <c r="S40" s="148"/>
      <c r="T40" s="148"/>
      <c r="U40" s="39" t="s">
        <v>234</v>
      </c>
      <c r="V40" s="148">
        <v>1</v>
      </c>
      <c r="W40" s="148"/>
      <c r="X40" s="148" t="s">
        <v>234</v>
      </c>
      <c r="Y40" s="148"/>
      <c r="Z40" s="148" t="s">
        <v>234</v>
      </c>
      <c r="AA40" s="148"/>
      <c r="AB40" s="148" t="s">
        <v>234</v>
      </c>
      <c r="AC40" s="148"/>
      <c r="AD40" s="148" t="s">
        <v>234</v>
      </c>
      <c r="AE40" s="148"/>
      <c r="AF40" s="148" t="s">
        <v>234</v>
      </c>
      <c r="AG40" s="148"/>
      <c r="AH40" s="148">
        <v>1</v>
      </c>
      <c r="AI40" s="148"/>
      <c r="AJ40" s="39" t="s">
        <v>234</v>
      </c>
      <c r="AP40" s="228"/>
      <c r="AQ40" s="17" t="s">
        <v>13</v>
      </c>
      <c r="AR40" s="146">
        <f>SUM(AT40:AX40)</f>
        <v>1320</v>
      </c>
      <c r="AS40" s="147"/>
      <c r="AT40" s="147">
        <f>SUM(AY40,BB40,BD40,BF40,BH40,BJ40,BL40,BO40,BQ40)</f>
        <v>1022</v>
      </c>
      <c r="AU40" s="147"/>
      <c r="AV40" s="187">
        <f>SUM(BA40,BC40,BE40,BG40,BI40,BK40,BN40,BP40,BR40)</f>
        <v>298</v>
      </c>
      <c r="AW40" s="187"/>
      <c r="AX40" s="187"/>
      <c r="AY40" s="187">
        <v>244</v>
      </c>
      <c r="AZ40" s="187"/>
      <c r="BA40" s="44">
        <v>46</v>
      </c>
      <c r="BB40" s="44">
        <v>104</v>
      </c>
      <c r="BC40" s="44">
        <v>170</v>
      </c>
      <c r="BD40" s="44">
        <v>109</v>
      </c>
      <c r="BE40" s="44">
        <v>19</v>
      </c>
      <c r="BF40" s="39" t="s">
        <v>234</v>
      </c>
      <c r="BG40" s="39" t="s">
        <v>234</v>
      </c>
      <c r="BH40" s="44">
        <v>115</v>
      </c>
      <c r="BI40" s="44">
        <v>5</v>
      </c>
      <c r="BJ40" s="44">
        <v>26</v>
      </c>
      <c r="BK40" s="44">
        <v>55</v>
      </c>
      <c r="BL40" s="187">
        <v>424</v>
      </c>
      <c r="BM40" s="187"/>
      <c r="BN40" s="44">
        <v>3</v>
      </c>
      <c r="BO40" s="39" t="s">
        <v>234</v>
      </c>
      <c r="BP40" s="39" t="s">
        <v>234</v>
      </c>
      <c r="BQ40" s="39" t="s">
        <v>234</v>
      </c>
      <c r="BR40" s="39" t="s">
        <v>234</v>
      </c>
    </row>
    <row r="41" spans="1:70" ht="21.75" customHeight="1">
      <c r="A41" s="228"/>
      <c r="B41" s="191" t="s">
        <v>162</v>
      </c>
      <c r="C41" s="191"/>
      <c r="D41" s="322">
        <f t="shared" si="4"/>
        <v>462</v>
      </c>
      <c r="E41" s="323"/>
      <c r="F41" s="323"/>
      <c r="G41" s="296">
        <f t="shared" si="5"/>
        <v>444</v>
      </c>
      <c r="H41" s="296"/>
      <c r="I41" s="296"/>
      <c r="J41" s="296">
        <f>SUM(P41,U41,X41,AB41,AF41,AJ41)</f>
        <v>18</v>
      </c>
      <c r="K41" s="296"/>
      <c r="L41" s="296"/>
      <c r="M41" s="148">
        <v>213</v>
      </c>
      <c r="N41" s="148"/>
      <c r="O41" s="148"/>
      <c r="P41" s="148">
        <v>4</v>
      </c>
      <c r="Q41" s="148"/>
      <c r="R41" s="148">
        <v>12</v>
      </c>
      <c r="S41" s="148"/>
      <c r="T41" s="148"/>
      <c r="U41" s="39" t="s">
        <v>234</v>
      </c>
      <c r="V41" s="148">
        <v>165</v>
      </c>
      <c r="W41" s="148"/>
      <c r="X41" s="148" t="s">
        <v>234</v>
      </c>
      <c r="Y41" s="148"/>
      <c r="Z41" s="148">
        <v>11</v>
      </c>
      <c r="AA41" s="148"/>
      <c r="AB41" s="148" t="s">
        <v>234</v>
      </c>
      <c r="AC41" s="148"/>
      <c r="AD41" s="148">
        <v>12</v>
      </c>
      <c r="AE41" s="148"/>
      <c r="AF41" s="148" t="s">
        <v>234</v>
      </c>
      <c r="AG41" s="148"/>
      <c r="AH41" s="148">
        <v>31</v>
      </c>
      <c r="AI41" s="148"/>
      <c r="AJ41" s="39">
        <v>14</v>
      </c>
      <c r="AP41" s="228"/>
      <c r="AQ41" s="17" t="s">
        <v>14</v>
      </c>
      <c r="AR41" s="146">
        <f>SUM(AT41:AX41)</f>
        <v>132</v>
      </c>
      <c r="AS41" s="147"/>
      <c r="AT41" s="147">
        <f>SUM(AY41,BB41,BD41,BF41,BH41,BJ41,BL41,BO41,BQ41)</f>
        <v>85</v>
      </c>
      <c r="AU41" s="147"/>
      <c r="AV41" s="187">
        <f>SUM(BA41,BC41,BE41,BG41,BI41,BK41,BN41,BP41,BR41)</f>
        <v>47</v>
      </c>
      <c r="AW41" s="187"/>
      <c r="AX41" s="187"/>
      <c r="AY41" s="44"/>
      <c r="AZ41" s="39" t="s">
        <v>234</v>
      </c>
      <c r="BA41" s="39" t="s">
        <v>234</v>
      </c>
      <c r="BB41" s="39" t="s">
        <v>234</v>
      </c>
      <c r="BC41" s="39" t="s">
        <v>234</v>
      </c>
      <c r="BD41" s="39" t="s">
        <v>234</v>
      </c>
      <c r="BE41" s="39" t="s">
        <v>234</v>
      </c>
      <c r="BF41" s="39" t="s">
        <v>234</v>
      </c>
      <c r="BG41" s="39" t="s">
        <v>234</v>
      </c>
      <c r="BH41" s="39" t="s">
        <v>234</v>
      </c>
      <c r="BI41" s="39" t="s">
        <v>234</v>
      </c>
      <c r="BJ41" s="39" t="s">
        <v>234</v>
      </c>
      <c r="BK41" s="39" t="s">
        <v>234</v>
      </c>
      <c r="BL41" s="44"/>
      <c r="BM41" s="39" t="s">
        <v>234</v>
      </c>
      <c r="BN41" s="39" t="s">
        <v>234</v>
      </c>
      <c r="BO41" s="44">
        <v>85</v>
      </c>
      <c r="BP41" s="44">
        <v>47</v>
      </c>
      <c r="BQ41" s="39" t="s">
        <v>234</v>
      </c>
      <c r="BR41" s="39" t="s">
        <v>234</v>
      </c>
    </row>
    <row r="42" spans="1:70" ht="21.75" customHeight="1">
      <c r="A42" s="228"/>
      <c r="B42" s="191" t="s">
        <v>163</v>
      </c>
      <c r="C42" s="191"/>
      <c r="D42" s="322">
        <f t="shared" si="4"/>
        <v>377</v>
      </c>
      <c r="E42" s="323"/>
      <c r="F42" s="323"/>
      <c r="G42" s="296">
        <f t="shared" si="5"/>
        <v>353</v>
      </c>
      <c r="H42" s="296"/>
      <c r="I42" s="296"/>
      <c r="J42" s="296">
        <f>SUM(P42,U42,X42,AB42,AF42,AJ42)</f>
        <v>24</v>
      </c>
      <c r="K42" s="296"/>
      <c r="L42" s="296"/>
      <c r="M42" s="148">
        <v>191</v>
      </c>
      <c r="N42" s="148"/>
      <c r="O42" s="148"/>
      <c r="P42" s="148">
        <v>6</v>
      </c>
      <c r="Q42" s="148"/>
      <c r="R42" s="148">
        <v>23</v>
      </c>
      <c r="S42" s="148"/>
      <c r="T42" s="148"/>
      <c r="U42" s="39" t="s">
        <v>234</v>
      </c>
      <c r="V42" s="148">
        <v>110</v>
      </c>
      <c r="W42" s="148"/>
      <c r="X42" s="148">
        <v>4</v>
      </c>
      <c r="Y42" s="148"/>
      <c r="Z42" s="148">
        <v>6</v>
      </c>
      <c r="AA42" s="148"/>
      <c r="AB42" s="148">
        <v>4</v>
      </c>
      <c r="AC42" s="148"/>
      <c r="AD42" s="148">
        <v>7</v>
      </c>
      <c r="AE42" s="148"/>
      <c r="AF42" s="148" t="s">
        <v>234</v>
      </c>
      <c r="AG42" s="148"/>
      <c r="AH42" s="148">
        <v>16</v>
      </c>
      <c r="AI42" s="148"/>
      <c r="AJ42" s="39">
        <v>10</v>
      </c>
      <c r="AP42" s="228"/>
      <c r="AQ42" s="17" t="s">
        <v>85</v>
      </c>
      <c r="AR42" s="146">
        <f>SUM(AT42:AX42)</f>
        <v>2051</v>
      </c>
      <c r="AS42" s="147"/>
      <c r="AT42" s="147">
        <f>SUM(AY42,BB42,BD42,BF42,BH42,BJ42,BL42,BO42,BQ42)</f>
        <v>1875</v>
      </c>
      <c r="AU42" s="147"/>
      <c r="AV42" s="187">
        <f>SUM(BA42,BC42,BE42,BG42,BI42,BK42,BN42,BP42,BR42)</f>
        <v>176</v>
      </c>
      <c r="AW42" s="187"/>
      <c r="AX42" s="187"/>
      <c r="AY42" s="44"/>
      <c r="AZ42" s="39" t="s">
        <v>234</v>
      </c>
      <c r="BA42" s="39" t="s">
        <v>234</v>
      </c>
      <c r="BB42" s="39" t="s">
        <v>234</v>
      </c>
      <c r="BC42" s="39" t="s">
        <v>234</v>
      </c>
      <c r="BD42" s="39" t="s">
        <v>234</v>
      </c>
      <c r="BE42" s="39" t="s">
        <v>234</v>
      </c>
      <c r="BF42" s="39" t="s">
        <v>234</v>
      </c>
      <c r="BG42" s="39" t="s">
        <v>234</v>
      </c>
      <c r="BH42" s="44">
        <v>97</v>
      </c>
      <c r="BI42" s="44">
        <v>19</v>
      </c>
      <c r="BJ42" s="44">
        <v>130</v>
      </c>
      <c r="BK42" s="44">
        <v>128</v>
      </c>
      <c r="BL42" s="187">
        <v>1094</v>
      </c>
      <c r="BM42" s="187"/>
      <c r="BN42" s="44">
        <v>15</v>
      </c>
      <c r="BO42" s="39" t="s">
        <v>234</v>
      </c>
      <c r="BP42" s="39" t="s">
        <v>234</v>
      </c>
      <c r="BQ42" s="44">
        <v>554</v>
      </c>
      <c r="BR42" s="44">
        <v>14</v>
      </c>
    </row>
    <row r="43" spans="1:70" ht="21.75" customHeight="1">
      <c r="A43" s="228"/>
      <c r="B43" s="191" t="s">
        <v>92</v>
      </c>
      <c r="C43" s="191"/>
      <c r="D43" s="322">
        <f t="shared" si="4"/>
        <v>287</v>
      </c>
      <c r="E43" s="323"/>
      <c r="F43" s="323"/>
      <c r="G43" s="296">
        <f t="shared" si="5"/>
        <v>252</v>
      </c>
      <c r="H43" s="296"/>
      <c r="I43" s="296"/>
      <c r="J43" s="296">
        <f>SUM(P43,U43,X43,AB43,AF43,AJ43)</f>
        <v>35</v>
      </c>
      <c r="K43" s="296"/>
      <c r="L43" s="296"/>
      <c r="M43" s="148">
        <v>96</v>
      </c>
      <c r="N43" s="148"/>
      <c r="O43" s="148"/>
      <c r="P43" s="148">
        <v>6</v>
      </c>
      <c r="Q43" s="148"/>
      <c r="R43" s="148">
        <v>10</v>
      </c>
      <c r="S43" s="148"/>
      <c r="T43" s="148"/>
      <c r="U43" s="39">
        <v>1</v>
      </c>
      <c r="V43" s="148">
        <v>121</v>
      </c>
      <c r="W43" s="148"/>
      <c r="X43" s="148">
        <v>6</v>
      </c>
      <c r="Y43" s="148"/>
      <c r="Z43" s="148">
        <v>5</v>
      </c>
      <c r="AA43" s="148"/>
      <c r="AB43" s="148">
        <v>7</v>
      </c>
      <c r="AC43" s="148"/>
      <c r="AD43" s="148">
        <v>4</v>
      </c>
      <c r="AE43" s="148"/>
      <c r="AF43" s="148" t="s">
        <v>234</v>
      </c>
      <c r="AG43" s="148"/>
      <c r="AH43" s="148">
        <v>16</v>
      </c>
      <c r="AI43" s="148"/>
      <c r="AJ43" s="39">
        <v>15</v>
      </c>
      <c r="AP43" s="90"/>
      <c r="AR43" s="25"/>
      <c r="AS43" s="69"/>
      <c r="AT43" s="69"/>
      <c r="AU43" s="44"/>
      <c r="AV43" s="44"/>
      <c r="AW43" s="44"/>
      <c r="AX43" s="44"/>
      <c r="AY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N43" s="44"/>
      <c r="BO43" s="44"/>
      <c r="BP43" s="44"/>
      <c r="BQ43" s="44"/>
      <c r="BR43" s="44"/>
    </row>
    <row r="44" spans="1:70" ht="21.75" customHeight="1">
      <c r="A44" s="228"/>
      <c r="B44" s="191" t="s">
        <v>164</v>
      </c>
      <c r="C44" s="191"/>
      <c r="D44" s="322">
        <f t="shared" si="4"/>
        <v>507</v>
      </c>
      <c r="E44" s="323"/>
      <c r="F44" s="323"/>
      <c r="G44" s="296">
        <f t="shared" si="5"/>
        <v>398</v>
      </c>
      <c r="H44" s="296"/>
      <c r="I44" s="296"/>
      <c r="J44" s="296">
        <f>SUM(P44,U44,X44,AB44,AF44,AJ44)</f>
        <v>109</v>
      </c>
      <c r="K44" s="296"/>
      <c r="L44" s="296"/>
      <c r="M44" s="148">
        <v>229</v>
      </c>
      <c r="N44" s="148"/>
      <c r="O44" s="148"/>
      <c r="P44" s="148">
        <v>29</v>
      </c>
      <c r="Q44" s="148"/>
      <c r="R44" s="148">
        <v>1</v>
      </c>
      <c r="S44" s="148"/>
      <c r="T44" s="148"/>
      <c r="U44" s="39" t="s">
        <v>234</v>
      </c>
      <c r="V44" s="148">
        <v>154</v>
      </c>
      <c r="W44" s="148"/>
      <c r="X44" s="148">
        <v>63</v>
      </c>
      <c r="Y44" s="148"/>
      <c r="Z44" s="148">
        <v>4</v>
      </c>
      <c r="AA44" s="148"/>
      <c r="AB44" s="148">
        <v>7</v>
      </c>
      <c r="AC44" s="148"/>
      <c r="AD44" s="148">
        <v>10</v>
      </c>
      <c r="AE44" s="148"/>
      <c r="AF44" s="148">
        <v>2</v>
      </c>
      <c r="AG44" s="148"/>
      <c r="AH44" s="148" t="s">
        <v>234</v>
      </c>
      <c r="AI44" s="148"/>
      <c r="AJ44" s="39">
        <v>8</v>
      </c>
      <c r="AP44" s="227" t="s">
        <v>467</v>
      </c>
      <c r="AQ44" s="17" t="s">
        <v>7</v>
      </c>
      <c r="AR44" s="146">
        <f>SUM(AT44:AX44)</f>
        <v>3335</v>
      </c>
      <c r="AS44" s="147"/>
      <c r="AT44" s="147">
        <f>SUM(AT45:AU47)</f>
        <v>2908</v>
      </c>
      <c r="AU44" s="147"/>
      <c r="AV44" s="187">
        <f>SUM(AV45:AX47)</f>
        <v>427</v>
      </c>
      <c r="AW44" s="187"/>
      <c r="AX44" s="187"/>
      <c r="AY44" s="187">
        <f>SUM(AY45:AY47)</f>
        <v>240</v>
      </c>
      <c r="AZ44" s="187"/>
      <c r="BA44" s="44">
        <f aca="true" t="shared" si="7" ref="BA44:BL44">SUM(BA45:BA47)</f>
        <v>69</v>
      </c>
      <c r="BB44" s="44">
        <f t="shared" si="7"/>
        <v>56</v>
      </c>
      <c r="BC44" s="44">
        <f t="shared" si="7"/>
        <v>169</v>
      </c>
      <c r="BD44" s="44">
        <f t="shared" si="7"/>
        <v>102</v>
      </c>
      <c r="BE44" s="44">
        <f t="shared" si="7"/>
        <v>26</v>
      </c>
      <c r="BF44" s="44">
        <f t="shared" si="7"/>
        <v>187</v>
      </c>
      <c r="BG44" s="44">
        <f t="shared" si="7"/>
        <v>15</v>
      </c>
      <c r="BH44" s="39" t="s">
        <v>234</v>
      </c>
      <c r="BI44" s="39" t="s">
        <v>234</v>
      </c>
      <c r="BJ44" s="44">
        <f t="shared" si="7"/>
        <v>20</v>
      </c>
      <c r="BK44" s="44">
        <f t="shared" si="7"/>
        <v>64</v>
      </c>
      <c r="BL44" s="187">
        <f t="shared" si="7"/>
        <v>1823</v>
      </c>
      <c r="BM44" s="187"/>
      <c r="BN44" s="44">
        <f>SUM(BN45:BN47)</f>
        <v>13</v>
      </c>
      <c r="BO44" s="44">
        <f>SUM(BO45:BO47)</f>
        <v>83</v>
      </c>
      <c r="BP44" s="44">
        <f>SUM(BP45:BP47)</f>
        <v>51</v>
      </c>
      <c r="BQ44" s="44">
        <f>SUM(BQ45:BQ47)</f>
        <v>397</v>
      </c>
      <c r="BR44" s="44">
        <f>SUM(BR45:BR47)</f>
        <v>20</v>
      </c>
    </row>
    <row r="45" spans="2:70" ht="21.75" customHeight="1">
      <c r="B45" s="167"/>
      <c r="C45" s="167"/>
      <c r="D45" s="291"/>
      <c r="E45" s="292"/>
      <c r="F45" s="292"/>
      <c r="G45" s="308"/>
      <c r="H45" s="308"/>
      <c r="I45" s="308"/>
      <c r="J45" s="167"/>
      <c r="K45" s="167"/>
      <c r="L45" s="167"/>
      <c r="M45" s="308"/>
      <c r="N45" s="308"/>
      <c r="O45" s="308"/>
      <c r="P45" s="308"/>
      <c r="Q45" s="308"/>
      <c r="R45" s="308"/>
      <c r="S45" s="308"/>
      <c r="T45" s="308"/>
      <c r="U45" s="50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50"/>
      <c r="AP45" s="227"/>
      <c r="AQ45" s="17" t="s">
        <v>13</v>
      </c>
      <c r="AR45" s="146">
        <f>SUM(AT45:AX45)</f>
        <v>1294</v>
      </c>
      <c r="AS45" s="147"/>
      <c r="AT45" s="147">
        <f>SUM(AY45,BB45,BD45,BF45,BH45,BJ45,BL45,BO45,BQ45)</f>
        <v>954</v>
      </c>
      <c r="AU45" s="147"/>
      <c r="AV45" s="187">
        <f>SUM(BA45,BC45,BE45,BG45,BI45,BK45,BN45,BP45,BR45)</f>
        <v>340</v>
      </c>
      <c r="AW45" s="187"/>
      <c r="AX45" s="187"/>
      <c r="AY45" s="187">
        <v>240</v>
      </c>
      <c r="AZ45" s="187"/>
      <c r="BA45" s="44">
        <v>69</v>
      </c>
      <c r="BB45" s="44">
        <v>56</v>
      </c>
      <c r="BC45" s="44">
        <v>169</v>
      </c>
      <c r="BD45" s="44">
        <v>102</v>
      </c>
      <c r="BE45" s="44">
        <v>26</v>
      </c>
      <c r="BF45" s="44">
        <v>120</v>
      </c>
      <c r="BG45" s="44">
        <v>11</v>
      </c>
      <c r="BH45" s="39" t="s">
        <v>234</v>
      </c>
      <c r="BI45" s="39" t="s">
        <v>234</v>
      </c>
      <c r="BJ45" s="44">
        <v>20</v>
      </c>
      <c r="BK45" s="44">
        <v>64</v>
      </c>
      <c r="BL45" s="187">
        <v>416</v>
      </c>
      <c r="BM45" s="187"/>
      <c r="BN45" s="44">
        <v>1</v>
      </c>
      <c r="BO45" s="39" t="s">
        <v>234</v>
      </c>
      <c r="BP45" s="39" t="s">
        <v>234</v>
      </c>
      <c r="BQ45" s="39" t="s">
        <v>234</v>
      </c>
      <c r="BR45" s="39" t="s">
        <v>234</v>
      </c>
    </row>
    <row r="46" spans="1:70" ht="21.75" customHeight="1">
      <c r="A46" s="191" t="s">
        <v>11</v>
      </c>
      <c r="B46" s="191"/>
      <c r="C46" s="219"/>
      <c r="D46" s="322">
        <f>SUM(G46:L46)</f>
        <v>858</v>
      </c>
      <c r="E46" s="323"/>
      <c r="F46" s="323"/>
      <c r="G46" s="296">
        <f>SUM(M46,R46,V46,Z46,AD46,AH46)</f>
        <v>773</v>
      </c>
      <c r="H46" s="296"/>
      <c r="I46" s="296"/>
      <c r="J46" s="296">
        <f>SUM(P46,U46,X46,AB46,AF46,AJ46)</f>
        <v>85</v>
      </c>
      <c r="K46" s="296"/>
      <c r="L46" s="296"/>
      <c r="M46" s="307">
        <v>418</v>
      </c>
      <c r="N46" s="307"/>
      <c r="O46" s="307"/>
      <c r="P46" s="307">
        <v>18</v>
      </c>
      <c r="Q46" s="307"/>
      <c r="R46" s="307">
        <v>61</v>
      </c>
      <c r="S46" s="307"/>
      <c r="T46" s="307"/>
      <c r="U46" s="30">
        <v>2</v>
      </c>
      <c r="V46" s="307">
        <v>108</v>
      </c>
      <c r="W46" s="307"/>
      <c r="X46" s="307">
        <v>6</v>
      </c>
      <c r="Y46" s="307"/>
      <c r="Z46" s="307">
        <v>62</v>
      </c>
      <c r="AA46" s="307"/>
      <c r="AB46" s="307">
        <v>16</v>
      </c>
      <c r="AC46" s="307"/>
      <c r="AD46" s="307">
        <v>28</v>
      </c>
      <c r="AE46" s="307"/>
      <c r="AF46" s="307">
        <v>1</v>
      </c>
      <c r="AG46" s="307"/>
      <c r="AH46" s="307">
        <v>96</v>
      </c>
      <c r="AI46" s="307"/>
      <c r="AJ46" s="30">
        <v>42</v>
      </c>
      <c r="AP46" s="227"/>
      <c r="AQ46" s="17" t="s">
        <v>14</v>
      </c>
      <c r="AR46" s="146">
        <f>SUM(AT46:AX46)</f>
        <v>134</v>
      </c>
      <c r="AS46" s="147"/>
      <c r="AT46" s="147">
        <f>SUM(AY46,BB46,BD46,BF46,BH46,BJ46,BL46,BO46,BQ46)</f>
        <v>83</v>
      </c>
      <c r="AU46" s="147"/>
      <c r="AV46" s="187">
        <f>SUM(BA46,BC46,BE46,BG46,BI46,BK46,BN46,BP46,BR46)</f>
        <v>51</v>
      </c>
      <c r="AW46" s="187"/>
      <c r="AX46" s="187"/>
      <c r="AY46" s="44"/>
      <c r="AZ46" s="39" t="s">
        <v>234</v>
      </c>
      <c r="BA46" s="39" t="s">
        <v>234</v>
      </c>
      <c r="BB46" s="39" t="s">
        <v>234</v>
      </c>
      <c r="BC46" s="39" t="s">
        <v>234</v>
      </c>
      <c r="BD46" s="39" t="s">
        <v>234</v>
      </c>
      <c r="BE46" s="39" t="s">
        <v>234</v>
      </c>
      <c r="BF46" s="39" t="s">
        <v>234</v>
      </c>
      <c r="BG46" s="39" t="s">
        <v>234</v>
      </c>
      <c r="BH46" s="39" t="s">
        <v>234</v>
      </c>
      <c r="BI46" s="39" t="s">
        <v>234</v>
      </c>
      <c r="BJ46" s="39" t="s">
        <v>234</v>
      </c>
      <c r="BK46" s="39" t="s">
        <v>234</v>
      </c>
      <c r="BL46" s="44"/>
      <c r="BM46" s="39" t="s">
        <v>234</v>
      </c>
      <c r="BN46" s="39" t="s">
        <v>234</v>
      </c>
      <c r="BO46" s="44">
        <v>83</v>
      </c>
      <c r="BP46" s="44">
        <v>51</v>
      </c>
      <c r="BQ46" s="39" t="s">
        <v>234</v>
      </c>
      <c r="BR46" s="39" t="s">
        <v>234</v>
      </c>
    </row>
    <row r="47" spans="1:70" ht="21.75" customHeight="1">
      <c r="A47" s="45"/>
      <c r="B47" s="151"/>
      <c r="C47" s="151"/>
      <c r="D47" s="155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45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45"/>
      <c r="AP47" s="285"/>
      <c r="AQ47" s="17" t="s">
        <v>85</v>
      </c>
      <c r="AR47" s="199">
        <f>SUM(AT47:AX47)</f>
        <v>1907</v>
      </c>
      <c r="AS47" s="194"/>
      <c r="AT47" s="194">
        <f>SUM(AY47,BB47,BD47,BF47,BH47,BJ47,BL47,BO47,BQ47)</f>
        <v>1871</v>
      </c>
      <c r="AU47" s="194"/>
      <c r="AV47" s="194">
        <f>SUM(BA47,BC47,BE47,BG47,BI47,BK47,BN47,BP47,BR47)</f>
        <v>36</v>
      </c>
      <c r="AW47" s="194"/>
      <c r="AX47" s="194"/>
      <c r="AY47" s="44"/>
      <c r="AZ47" s="40" t="s">
        <v>234</v>
      </c>
      <c r="BA47" s="40" t="s">
        <v>234</v>
      </c>
      <c r="BB47" s="40" t="s">
        <v>234</v>
      </c>
      <c r="BC47" s="40" t="s">
        <v>234</v>
      </c>
      <c r="BD47" s="40" t="s">
        <v>234</v>
      </c>
      <c r="BE47" s="40" t="s">
        <v>234</v>
      </c>
      <c r="BF47" s="84">
        <v>67</v>
      </c>
      <c r="BG47" s="84">
        <v>4</v>
      </c>
      <c r="BH47" s="40" t="s">
        <v>234</v>
      </c>
      <c r="BI47" s="40" t="s">
        <v>234</v>
      </c>
      <c r="BJ47" s="40" t="s">
        <v>234</v>
      </c>
      <c r="BK47" s="40" t="s">
        <v>234</v>
      </c>
      <c r="BL47" s="194">
        <v>1407</v>
      </c>
      <c r="BM47" s="194"/>
      <c r="BN47" s="44">
        <v>12</v>
      </c>
      <c r="BO47" s="40" t="s">
        <v>234</v>
      </c>
      <c r="BP47" s="40" t="s">
        <v>234</v>
      </c>
      <c r="BQ47" s="44">
        <v>397</v>
      </c>
      <c r="BR47" s="44">
        <v>20</v>
      </c>
    </row>
    <row r="48" spans="1:70" ht="21.75" customHeight="1">
      <c r="A48" s="174" t="s">
        <v>444</v>
      </c>
      <c r="B48" s="174"/>
      <c r="C48" s="174"/>
      <c r="AQ48" s="48"/>
      <c r="AR48" s="48"/>
      <c r="AS48" s="48"/>
      <c r="AT48" s="48"/>
      <c r="AU48" s="48"/>
      <c r="AV48" s="48"/>
      <c r="AW48" s="48"/>
      <c r="AX48" s="48"/>
      <c r="AY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N48" s="48"/>
      <c r="BO48" s="48"/>
      <c r="BP48" s="48"/>
      <c r="BQ48" s="48"/>
      <c r="BR48" s="48"/>
    </row>
    <row r="49" spans="2:3" ht="21.75" customHeight="1">
      <c r="B49" s="167"/>
      <c r="C49" s="167"/>
    </row>
    <row r="50" spans="1:36" ht="21.75" customHeight="1" thickBot="1">
      <c r="A50" s="168" t="s">
        <v>457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</row>
    <row r="51" spans="1:71" ht="21.75" customHeight="1">
      <c r="A51" s="220" t="s">
        <v>446</v>
      </c>
      <c r="B51" s="220"/>
      <c r="C51" s="220"/>
      <c r="D51" s="221"/>
      <c r="E51" s="249" t="s">
        <v>247</v>
      </c>
      <c r="F51" s="220"/>
      <c r="G51" s="220"/>
      <c r="H51" s="220"/>
      <c r="I51" s="220"/>
      <c r="J51" s="221"/>
      <c r="K51" s="164" t="s">
        <v>459</v>
      </c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65"/>
      <c r="Z51" s="164" t="s">
        <v>20</v>
      </c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M51" s="46"/>
      <c r="AN51" s="46"/>
      <c r="AO51" s="46"/>
      <c r="AP51" s="168" t="s">
        <v>470</v>
      </c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</row>
    <row r="52" spans="1:36" ht="21.75" customHeight="1" thickBot="1">
      <c r="A52" s="170"/>
      <c r="B52" s="170"/>
      <c r="C52" s="170"/>
      <c r="D52" s="202"/>
      <c r="E52" s="242"/>
      <c r="F52" s="222"/>
      <c r="G52" s="222"/>
      <c r="H52" s="222"/>
      <c r="I52" s="222"/>
      <c r="J52" s="223"/>
      <c r="K52" s="162" t="s">
        <v>372</v>
      </c>
      <c r="L52" s="197"/>
      <c r="M52" s="197"/>
      <c r="N52" s="197"/>
      <c r="O52" s="197"/>
      <c r="P52" s="166"/>
      <c r="Q52" s="162" t="s">
        <v>458</v>
      </c>
      <c r="R52" s="197"/>
      <c r="S52" s="197"/>
      <c r="T52" s="197"/>
      <c r="U52" s="166"/>
      <c r="V52" s="162" t="s">
        <v>330</v>
      </c>
      <c r="W52" s="197"/>
      <c r="X52" s="197"/>
      <c r="Y52" s="166"/>
      <c r="Z52" s="162" t="s">
        <v>331</v>
      </c>
      <c r="AA52" s="197"/>
      <c r="AB52" s="197"/>
      <c r="AC52" s="166"/>
      <c r="AD52" s="162" t="s">
        <v>422</v>
      </c>
      <c r="AE52" s="197"/>
      <c r="AF52" s="197"/>
      <c r="AG52" s="166"/>
      <c r="AH52" s="162" t="s">
        <v>328</v>
      </c>
      <c r="AI52" s="197"/>
      <c r="AJ52" s="197"/>
    </row>
    <row r="53" spans="1:71" ht="21.75" customHeight="1">
      <c r="A53" s="222"/>
      <c r="B53" s="222"/>
      <c r="C53" s="222"/>
      <c r="D53" s="223"/>
      <c r="E53" s="233" t="s">
        <v>7</v>
      </c>
      <c r="F53" s="233"/>
      <c r="G53" s="233" t="s">
        <v>10</v>
      </c>
      <c r="H53" s="233"/>
      <c r="I53" s="233" t="s">
        <v>11</v>
      </c>
      <c r="J53" s="233"/>
      <c r="K53" s="233" t="s">
        <v>7</v>
      </c>
      <c r="L53" s="233"/>
      <c r="M53" s="233" t="s">
        <v>10</v>
      </c>
      <c r="N53" s="233"/>
      <c r="O53" s="233" t="s">
        <v>11</v>
      </c>
      <c r="P53" s="233"/>
      <c r="Q53" s="233" t="s">
        <v>7</v>
      </c>
      <c r="R53" s="233"/>
      <c r="S53" s="233" t="s">
        <v>10</v>
      </c>
      <c r="T53" s="233"/>
      <c r="U53" s="125" t="s">
        <v>11</v>
      </c>
      <c r="V53" s="233" t="s">
        <v>7</v>
      </c>
      <c r="W53" s="233"/>
      <c r="X53" s="33" t="s">
        <v>10</v>
      </c>
      <c r="Y53" s="125" t="s">
        <v>11</v>
      </c>
      <c r="Z53" s="233" t="s">
        <v>7</v>
      </c>
      <c r="AA53" s="233"/>
      <c r="AB53" s="125" t="s">
        <v>10</v>
      </c>
      <c r="AC53" s="125" t="s">
        <v>11</v>
      </c>
      <c r="AD53" s="233" t="s">
        <v>7</v>
      </c>
      <c r="AE53" s="233"/>
      <c r="AF53" s="125" t="s">
        <v>10</v>
      </c>
      <c r="AG53" s="125" t="s">
        <v>11</v>
      </c>
      <c r="AH53" s="33" t="s">
        <v>7</v>
      </c>
      <c r="AI53" s="125" t="s">
        <v>10</v>
      </c>
      <c r="AJ53" s="126" t="s">
        <v>11</v>
      </c>
      <c r="AP53" s="220" t="s">
        <v>468</v>
      </c>
      <c r="AQ53" s="221"/>
      <c r="AR53" s="249" t="s">
        <v>447</v>
      </c>
      <c r="AS53" s="220"/>
      <c r="AT53" s="220"/>
      <c r="AU53" s="220"/>
      <c r="AV53" s="220"/>
      <c r="AW53" s="221"/>
      <c r="AX53" s="283" t="s">
        <v>471</v>
      </c>
      <c r="AY53" s="141"/>
      <c r="AZ53" s="249" t="s">
        <v>205</v>
      </c>
      <c r="BA53" s="221"/>
      <c r="BB53" s="249" t="s">
        <v>204</v>
      </c>
      <c r="BC53" s="221"/>
      <c r="BD53" s="249" t="s">
        <v>183</v>
      </c>
      <c r="BE53" s="221"/>
      <c r="BF53" s="249" t="s">
        <v>184</v>
      </c>
      <c r="BG53" s="221"/>
      <c r="BH53" s="132" t="s">
        <v>473</v>
      </c>
      <c r="BI53" s="183"/>
      <c r="BJ53" s="249" t="s">
        <v>181</v>
      </c>
      <c r="BK53" s="221"/>
      <c r="BL53" s="249" t="s">
        <v>182</v>
      </c>
      <c r="BM53" s="221"/>
      <c r="BN53" s="283" t="s">
        <v>185</v>
      </c>
      <c r="BO53" s="141"/>
      <c r="BP53" s="211" t="s">
        <v>472</v>
      </c>
      <c r="BQ53" s="212"/>
      <c r="BR53" s="249" t="s">
        <v>222</v>
      </c>
      <c r="BS53" s="220"/>
    </row>
    <row r="54" spans="1:71" ht="21.75" customHeight="1">
      <c r="A54" s="254" t="s">
        <v>271</v>
      </c>
      <c r="B54" s="254"/>
      <c r="C54" s="254"/>
      <c r="D54" s="124" t="s">
        <v>7</v>
      </c>
      <c r="E54" s="319">
        <f>SUM(K54,Q54,V54,Z54,AD54,AH54)</f>
        <v>2559</v>
      </c>
      <c r="F54" s="314"/>
      <c r="G54" s="314">
        <f>SUM(M54,S54,X54,AB54,AF54,AI54)</f>
        <v>2543</v>
      </c>
      <c r="H54" s="314"/>
      <c r="I54" s="314">
        <f>SUM(O54,U54,Y54,AC54,AG54,AJ54)</f>
        <v>16</v>
      </c>
      <c r="J54" s="314"/>
      <c r="K54" s="314">
        <f>SUM(M54:P54)</f>
        <v>1220</v>
      </c>
      <c r="L54" s="314"/>
      <c r="M54" s="314">
        <f>SUM(M55:N56)</f>
        <v>1220</v>
      </c>
      <c r="N54" s="314"/>
      <c r="O54" s="314" t="s">
        <v>234</v>
      </c>
      <c r="P54" s="314"/>
      <c r="Q54" s="314">
        <f>SUM(Q55:R56)</f>
        <v>24</v>
      </c>
      <c r="R54" s="314"/>
      <c r="S54" s="314">
        <f>SUM(S55:T56)</f>
        <v>20</v>
      </c>
      <c r="T54" s="314"/>
      <c r="U54" s="122">
        <f>SUM(U55:U56)</f>
        <v>4</v>
      </c>
      <c r="V54" s="314">
        <f>SUM(V55:W56)</f>
        <v>1123</v>
      </c>
      <c r="W54" s="314"/>
      <c r="X54" s="122">
        <f>SUM(X55:X56)</f>
        <v>1120</v>
      </c>
      <c r="Y54" s="55">
        <f>SUM(Y55:Y56)</f>
        <v>3</v>
      </c>
      <c r="Z54" s="169">
        <f>SUM(Z55:AA56)</f>
        <v>19</v>
      </c>
      <c r="AA54" s="169"/>
      <c r="AB54" s="55">
        <f>SUM(AB55:AB56)</f>
        <v>19</v>
      </c>
      <c r="AC54" s="55" t="s">
        <v>234</v>
      </c>
      <c r="AD54" s="169">
        <f>SUM(AD55:AE56)</f>
        <v>53</v>
      </c>
      <c r="AE54" s="169"/>
      <c r="AF54" s="55">
        <f>SUM(AF55:AF56)</f>
        <v>53</v>
      </c>
      <c r="AG54" s="55" t="s">
        <v>234</v>
      </c>
      <c r="AH54" s="55">
        <f>SUM(AI54:AJ54)</f>
        <v>120</v>
      </c>
      <c r="AI54" s="55">
        <f>SUM(AI55:AI56)</f>
        <v>111</v>
      </c>
      <c r="AJ54" s="55">
        <f>SUM(AJ55:AJ56)</f>
        <v>9</v>
      </c>
      <c r="AP54" s="170"/>
      <c r="AQ54" s="202"/>
      <c r="AR54" s="242"/>
      <c r="AS54" s="222"/>
      <c r="AT54" s="222"/>
      <c r="AU54" s="222"/>
      <c r="AV54" s="222"/>
      <c r="AW54" s="223"/>
      <c r="AX54" s="284"/>
      <c r="AY54" s="145"/>
      <c r="AZ54" s="242"/>
      <c r="BA54" s="223"/>
      <c r="BB54" s="242"/>
      <c r="BC54" s="223"/>
      <c r="BD54" s="242"/>
      <c r="BE54" s="223"/>
      <c r="BF54" s="242"/>
      <c r="BG54" s="223"/>
      <c r="BH54" s="136"/>
      <c r="BI54" s="184"/>
      <c r="BJ54" s="242"/>
      <c r="BK54" s="223"/>
      <c r="BL54" s="242"/>
      <c r="BM54" s="223"/>
      <c r="BN54" s="284"/>
      <c r="BO54" s="145"/>
      <c r="BP54" s="213"/>
      <c r="BQ54" s="214"/>
      <c r="BR54" s="242"/>
      <c r="BS54" s="222"/>
    </row>
    <row r="55" spans="1:71" ht="21.75" customHeight="1">
      <c r="A55" s="338"/>
      <c r="B55" s="338"/>
      <c r="C55" s="338"/>
      <c r="D55" s="124" t="s">
        <v>8</v>
      </c>
      <c r="E55" s="317">
        <f>SUM(K55,Q55,V55,Z55,AD55,AH55)</f>
        <v>1061</v>
      </c>
      <c r="F55" s="318"/>
      <c r="G55" s="313">
        <f>SUM(M55,S55,X55,AB55,AF55,AI55)</f>
        <v>1050</v>
      </c>
      <c r="H55" s="313"/>
      <c r="I55" s="313">
        <f>SUM(O55,U55,Y55,AC55,AG55,AJ55)</f>
        <v>11</v>
      </c>
      <c r="J55" s="313"/>
      <c r="K55" s="313">
        <f>SUM(M55:P55)</f>
        <v>615</v>
      </c>
      <c r="L55" s="313"/>
      <c r="M55" s="313">
        <f>SUM(M58,M60,M62,M64,M66)</f>
        <v>615</v>
      </c>
      <c r="N55" s="313"/>
      <c r="O55" s="313" t="s">
        <v>234</v>
      </c>
      <c r="P55" s="313"/>
      <c r="Q55" s="313">
        <f>SUM(S55:U55)</f>
        <v>15</v>
      </c>
      <c r="R55" s="313"/>
      <c r="S55" s="313">
        <f>SUM(S58,S60,S62,S64,S66)</f>
        <v>11</v>
      </c>
      <c r="T55" s="313"/>
      <c r="U55" s="122">
        <f>SUM(U58,U60,U62,U64,U66)</f>
        <v>4</v>
      </c>
      <c r="V55" s="313">
        <f>SUM(X55:Y55)</f>
        <v>334</v>
      </c>
      <c r="W55" s="313"/>
      <c r="X55" s="122">
        <f>SUM(X58,X60,X62,X64,X66)</f>
        <v>331</v>
      </c>
      <c r="Y55" s="55">
        <f>SUM(Y58,Y60,Y62,Y64,Y66)</f>
        <v>3</v>
      </c>
      <c r="Z55" s="313">
        <f>SUM(AB55:AC55)</f>
        <v>14</v>
      </c>
      <c r="AA55" s="313"/>
      <c r="AB55" s="55">
        <f>SUM(AB58,AB60,AB62,AB64,AB66)</f>
        <v>14</v>
      </c>
      <c r="AC55" s="55" t="s">
        <v>234</v>
      </c>
      <c r="AD55" s="150">
        <f>SUM(AF55:AG55)</f>
        <v>39</v>
      </c>
      <c r="AE55" s="150"/>
      <c r="AF55" s="55">
        <f>SUM(AF58,AF60,AF62,AF64,AF66)</f>
        <v>39</v>
      </c>
      <c r="AG55" s="55" t="s">
        <v>234</v>
      </c>
      <c r="AH55" s="55">
        <f>SUM(AI55:AJ55)</f>
        <v>44</v>
      </c>
      <c r="AI55" s="55">
        <f>SUM(AI58,AI60,AI62,AI64,AI66)</f>
        <v>40</v>
      </c>
      <c r="AJ55" s="55">
        <f>SUM(AJ58,AJ60,AJ62,AJ64,AJ66)</f>
        <v>4</v>
      </c>
      <c r="AP55" s="222"/>
      <c r="AQ55" s="223"/>
      <c r="AR55" s="244" t="s">
        <v>7</v>
      </c>
      <c r="AS55" s="245"/>
      <c r="AT55" s="244" t="s">
        <v>8</v>
      </c>
      <c r="AU55" s="245"/>
      <c r="AV55" s="244" t="s">
        <v>9</v>
      </c>
      <c r="AW55" s="245"/>
      <c r="AX55" s="4" t="s">
        <v>8</v>
      </c>
      <c r="AY55" s="4" t="s">
        <v>9</v>
      </c>
      <c r="AZ55" s="4" t="s">
        <v>8</v>
      </c>
      <c r="BA55" s="4" t="s">
        <v>9</v>
      </c>
      <c r="BB55" s="4" t="s">
        <v>8</v>
      </c>
      <c r="BC55" s="4" t="s">
        <v>9</v>
      </c>
      <c r="BD55" s="4" t="s">
        <v>8</v>
      </c>
      <c r="BE55" s="4" t="s">
        <v>9</v>
      </c>
      <c r="BF55" s="4" t="s">
        <v>8</v>
      </c>
      <c r="BG55" s="4" t="s">
        <v>9</v>
      </c>
      <c r="BH55" s="4" t="s">
        <v>8</v>
      </c>
      <c r="BI55" s="4" t="s">
        <v>9</v>
      </c>
      <c r="BJ55" s="4" t="s">
        <v>8</v>
      </c>
      <c r="BK55" s="4" t="s">
        <v>9</v>
      </c>
      <c r="BL55" s="4" t="s">
        <v>8</v>
      </c>
      <c r="BM55" s="4" t="s">
        <v>9</v>
      </c>
      <c r="BN55" s="4" t="s">
        <v>8</v>
      </c>
      <c r="BO55" s="4" t="s">
        <v>9</v>
      </c>
      <c r="BP55" s="4" t="s">
        <v>8</v>
      </c>
      <c r="BQ55" s="4" t="s">
        <v>9</v>
      </c>
      <c r="BR55" s="4" t="s">
        <v>8</v>
      </c>
      <c r="BS55" s="5" t="s">
        <v>9</v>
      </c>
    </row>
    <row r="56" spans="1:44" ht="21.75" customHeight="1">
      <c r="A56" s="338"/>
      <c r="B56" s="338"/>
      <c r="C56" s="338"/>
      <c r="D56" s="124" t="s">
        <v>9</v>
      </c>
      <c r="E56" s="317">
        <f>SUM(K56,Q56,V56,Z56,AD56,AH56)</f>
        <v>1498</v>
      </c>
      <c r="F56" s="318"/>
      <c r="G56" s="313">
        <f>SUM(M56,S56,X56,AB56,AF56,AI56)</f>
        <v>1493</v>
      </c>
      <c r="H56" s="313"/>
      <c r="I56" s="313">
        <f>SUM(O56,U56,Y56,AC56,AG56,AJ56)</f>
        <v>5</v>
      </c>
      <c r="J56" s="313"/>
      <c r="K56" s="313">
        <f>SUM(M56:P56)</f>
        <v>605</v>
      </c>
      <c r="L56" s="313"/>
      <c r="M56" s="313">
        <f>SUM(M59,M61,M63,M65,M67)</f>
        <v>605</v>
      </c>
      <c r="N56" s="313"/>
      <c r="O56" s="313" t="s">
        <v>234</v>
      </c>
      <c r="P56" s="313"/>
      <c r="Q56" s="313">
        <f>SUM(S56:U56)</f>
        <v>9</v>
      </c>
      <c r="R56" s="313"/>
      <c r="S56" s="313">
        <f>SUM(S59,S61,S63,S65,S67)</f>
        <v>9</v>
      </c>
      <c r="T56" s="313"/>
      <c r="U56" s="122" t="s">
        <v>234</v>
      </c>
      <c r="V56" s="313">
        <f>SUM(X56:Y56)</f>
        <v>789</v>
      </c>
      <c r="W56" s="313"/>
      <c r="X56" s="122">
        <f>SUM(X59,X61,X63,X65,X67)</f>
        <v>789</v>
      </c>
      <c r="Y56" s="55" t="s">
        <v>234</v>
      </c>
      <c r="Z56" s="313">
        <f>SUM(AB56:AC56)</f>
        <v>5</v>
      </c>
      <c r="AA56" s="313"/>
      <c r="AB56" s="55">
        <f>SUM(AB59,AB61,AB63,AB65,AB67)</f>
        <v>5</v>
      </c>
      <c r="AC56" s="55" t="s">
        <v>234</v>
      </c>
      <c r="AD56" s="150">
        <f>SUM(AF56:AG56)</f>
        <v>14</v>
      </c>
      <c r="AE56" s="150"/>
      <c r="AF56" s="55">
        <f>SUM(AF59,AF61,AF63,AF65,AF67)</f>
        <v>14</v>
      </c>
      <c r="AG56" s="55" t="s">
        <v>234</v>
      </c>
      <c r="AH56" s="55">
        <f>SUM(AI56:AJ56)</f>
        <v>76</v>
      </c>
      <c r="AI56" s="55">
        <f>SUM(AI59,AI61,AI63,AI65,AI67)</f>
        <v>71</v>
      </c>
      <c r="AJ56" s="55">
        <f>SUM(AJ59,AJ61,AJ63,AJ65,AJ67)</f>
        <v>5</v>
      </c>
      <c r="AR56" s="26"/>
    </row>
    <row r="57" spans="1:71" ht="21.75" customHeight="1">
      <c r="A57" s="167"/>
      <c r="B57" s="167"/>
      <c r="E57" s="153"/>
      <c r="F57" s="154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39"/>
      <c r="V57" s="148"/>
      <c r="W57" s="148"/>
      <c r="X57" s="39"/>
      <c r="Y57" s="39"/>
      <c r="Z57" s="148"/>
      <c r="AA57" s="148"/>
      <c r="AB57" s="39"/>
      <c r="AC57" s="39"/>
      <c r="AD57" s="148"/>
      <c r="AE57" s="148"/>
      <c r="AF57" s="39"/>
      <c r="AG57" s="39"/>
      <c r="AH57" s="39"/>
      <c r="AI57" s="39"/>
      <c r="AJ57" s="39"/>
      <c r="AP57" s="228" t="s">
        <v>180</v>
      </c>
      <c r="AQ57" s="17" t="s">
        <v>7</v>
      </c>
      <c r="AR57" s="146">
        <f>SUM(AT57:AV57)</f>
        <v>2883</v>
      </c>
      <c r="AS57" s="147"/>
      <c r="AT57" s="187">
        <f>SUM(AT58:AT60)</f>
        <v>375</v>
      </c>
      <c r="AU57" s="187"/>
      <c r="AV57" s="187">
        <f>SUM(AV58:AV60)</f>
        <v>2508</v>
      </c>
      <c r="AW57" s="187"/>
      <c r="AX57" s="44">
        <f aca="true" t="shared" si="8" ref="AX57:BS57">SUM(AX58:AX60)</f>
        <v>154</v>
      </c>
      <c r="AY57" s="44">
        <f t="shared" si="8"/>
        <v>460</v>
      </c>
      <c r="AZ57" s="44">
        <f t="shared" si="8"/>
        <v>203</v>
      </c>
      <c r="BA57" s="44">
        <f t="shared" si="8"/>
        <v>44</v>
      </c>
      <c r="BB57" s="44" t="s">
        <v>234</v>
      </c>
      <c r="BC57" s="44">
        <f>SUM(BC58:BC60)</f>
        <v>322</v>
      </c>
      <c r="BD57" s="44" t="s">
        <v>234</v>
      </c>
      <c r="BE57" s="44">
        <f t="shared" si="8"/>
        <v>426</v>
      </c>
      <c r="BF57" s="44" t="s">
        <v>234</v>
      </c>
      <c r="BG57" s="44">
        <f t="shared" si="8"/>
        <v>266</v>
      </c>
      <c r="BH57" s="44" t="s">
        <v>234</v>
      </c>
      <c r="BI57" s="44">
        <f t="shared" si="8"/>
        <v>118</v>
      </c>
      <c r="BJ57" s="44" t="s">
        <v>234</v>
      </c>
      <c r="BK57" s="44">
        <f t="shared" si="8"/>
        <v>157</v>
      </c>
      <c r="BL57" s="44" t="s">
        <v>234</v>
      </c>
      <c r="BM57" s="44">
        <f t="shared" si="8"/>
        <v>100</v>
      </c>
      <c r="BN57" s="44" t="s">
        <v>234</v>
      </c>
      <c r="BO57" s="44">
        <f t="shared" si="8"/>
        <v>244</v>
      </c>
      <c r="BP57" s="44" t="s">
        <v>234</v>
      </c>
      <c r="BQ57" s="44">
        <f t="shared" si="8"/>
        <v>314</v>
      </c>
      <c r="BR57" s="44">
        <f t="shared" si="8"/>
        <v>18</v>
      </c>
      <c r="BS57" s="44">
        <f t="shared" si="8"/>
        <v>57</v>
      </c>
    </row>
    <row r="58" spans="1:71" ht="21.75" customHeight="1">
      <c r="A58" s="246" t="s">
        <v>454</v>
      </c>
      <c r="B58" s="246"/>
      <c r="C58" s="246"/>
      <c r="D58" s="12" t="s">
        <v>8</v>
      </c>
      <c r="E58" s="315">
        <f aca="true" t="shared" si="9" ref="E58:E67">SUM(K58,Q58,V58,Z58,AD58,AH58)</f>
        <v>544</v>
      </c>
      <c r="F58" s="312"/>
      <c r="G58" s="300">
        <f aca="true" t="shared" si="10" ref="G58:G77">SUM(M58,S58,X58,AB58,AF58,AI58)</f>
        <v>534</v>
      </c>
      <c r="H58" s="300"/>
      <c r="I58" s="300">
        <f aca="true" t="shared" si="11" ref="I58:I67">SUM(O58,U58,Y58,AC58,AG58,AJ58)</f>
        <v>10</v>
      </c>
      <c r="J58" s="300"/>
      <c r="K58" s="300">
        <f aca="true" t="shared" si="12" ref="K58:K67">SUM(M58:P58)</f>
        <v>283</v>
      </c>
      <c r="L58" s="300"/>
      <c r="M58" s="148">
        <v>283</v>
      </c>
      <c r="N58" s="148"/>
      <c r="O58" s="148" t="s">
        <v>234</v>
      </c>
      <c r="P58" s="148"/>
      <c r="Q58" s="300">
        <f>SUM(S58:U58)</f>
        <v>13</v>
      </c>
      <c r="R58" s="300"/>
      <c r="S58" s="148">
        <v>9</v>
      </c>
      <c r="T58" s="148"/>
      <c r="U58" s="39">
        <v>4</v>
      </c>
      <c r="V58" s="300">
        <f aca="true" t="shared" si="13" ref="V58:V67">SUM(X58:Y58)</f>
        <v>192</v>
      </c>
      <c r="W58" s="300"/>
      <c r="X58" s="39">
        <v>190</v>
      </c>
      <c r="Y58" s="39">
        <v>2</v>
      </c>
      <c r="Z58" s="300">
        <f>SUM(AB58:AC58)</f>
        <v>12</v>
      </c>
      <c r="AA58" s="300"/>
      <c r="AB58" s="39">
        <v>12</v>
      </c>
      <c r="AC58" s="39" t="s">
        <v>234</v>
      </c>
      <c r="AD58" s="300">
        <f>SUM(AF58:AG58)</f>
        <v>12</v>
      </c>
      <c r="AE58" s="300"/>
      <c r="AF58" s="39">
        <v>12</v>
      </c>
      <c r="AG58" s="39" t="s">
        <v>234</v>
      </c>
      <c r="AH58" s="39">
        <f>SUM(AI58:AJ58)</f>
        <v>32</v>
      </c>
      <c r="AI58" s="39">
        <v>28</v>
      </c>
      <c r="AJ58" s="39">
        <v>4</v>
      </c>
      <c r="AP58" s="228"/>
      <c r="AQ58" s="17" t="s">
        <v>13</v>
      </c>
      <c r="AR58" s="146">
        <f>SUM(AT58:AV58)</f>
        <v>614</v>
      </c>
      <c r="AS58" s="147"/>
      <c r="AT58" s="187">
        <f>SUM(AX58,AZ58,BB58,BD58,BF58,BH58,BJ58,BL58,BN58,BP58,BR58)</f>
        <v>154</v>
      </c>
      <c r="AU58" s="187"/>
      <c r="AV58" s="187">
        <f>SUM(AY58,BA58,BC58,BE58,BG58,BI58,BK58,BM58,BO58,BQ58,BS58)</f>
        <v>460</v>
      </c>
      <c r="AW58" s="187"/>
      <c r="AX58" s="44">
        <v>154</v>
      </c>
      <c r="AY58" s="44">
        <v>460</v>
      </c>
      <c r="AZ58" s="44" t="s">
        <v>234</v>
      </c>
      <c r="BA58" s="44" t="s">
        <v>234</v>
      </c>
      <c r="BB58" s="44" t="s">
        <v>234</v>
      </c>
      <c r="BC58" s="44" t="s">
        <v>234</v>
      </c>
      <c r="BD58" s="44" t="s">
        <v>234</v>
      </c>
      <c r="BE58" s="44" t="s">
        <v>234</v>
      </c>
      <c r="BF58" s="44" t="s">
        <v>234</v>
      </c>
      <c r="BG58" s="44" t="s">
        <v>234</v>
      </c>
      <c r="BH58" s="44" t="s">
        <v>234</v>
      </c>
      <c r="BI58" s="44" t="s">
        <v>234</v>
      </c>
      <c r="BJ58" s="44" t="s">
        <v>234</v>
      </c>
      <c r="BK58" s="44" t="s">
        <v>234</v>
      </c>
      <c r="BL58" s="44" t="s">
        <v>234</v>
      </c>
      <c r="BM58" s="44" t="s">
        <v>234</v>
      </c>
      <c r="BN58" s="44" t="s">
        <v>234</v>
      </c>
      <c r="BO58" s="44" t="s">
        <v>234</v>
      </c>
      <c r="BP58" s="44" t="s">
        <v>234</v>
      </c>
      <c r="BQ58" s="44" t="s">
        <v>234</v>
      </c>
      <c r="BR58" s="44" t="s">
        <v>234</v>
      </c>
      <c r="BS58" s="44" t="s">
        <v>234</v>
      </c>
    </row>
    <row r="59" spans="1:71" ht="21.75" customHeight="1">
      <c r="A59" s="246"/>
      <c r="B59" s="246"/>
      <c r="C59" s="246"/>
      <c r="D59" s="12" t="s">
        <v>9</v>
      </c>
      <c r="E59" s="315">
        <f t="shared" si="9"/>
        <v>401</v>
      </c>
      <c r="F59" s="312"/>
      <c r="G59" s="300">
        <f t="shared" si="10"/>
        <v>399</v>
      </c>
      <c r="H59" s="300"/>
      <c r="I59" s="300">
        <f t="shared" si="11"/>
        <v>2</v>
      </c>
      <c r="J59" s="300"/>
      <c r="K59" s="300">
        <f t="shared" si="12"/>
        <v>130</v>
      </c>
      <c r="L59" s="300"/>
      <c r="M59" s="148">
        <v>130</v>
      </c>
      <c r="N59" s="148"/>
      <c r="O59" s="148" t="s">
        <v>234</v>
      </c>
      <c r="P59" s="148"/>
      <c r="Q59" s="300">
        <f aca="true" t="shared" si="14" ref="Q59:Q67">SUM(S59:U59)</f>
        <v>4</v>
      </c>
      <c r="R59" s="300"/>
      <c r="S59" s="148">
        <v>4</v>
      </c>
      <c r="T59" s="148"/>
      <c r="U59" s="39" t="s">
        <v>234</v>
      </c>
      <c r="V59" s="300">
        <f t="shared" si="13"/>
        <v>215</v>
      </c>
      <c r="W59" s="300"/>
      <c r="X59" s="39">
        <v>215</v>
      </c>
      <c r="Y59" s="39" t="s">
        <v>234</v>
      </c>
      <c r="Z59" s="300">
        <f>SUM(AB59:AC59)</f>
        <v>4</v>
      </c>
      <c r="AA59" s="300"/>
      <c r="AB59" s="39">
        <v>4</v>
      </c>
      <c r="AC59" s="39" t="s">
        <v>234</v>
      </c>
      <c r="AD59" s="300">
        <f>SUM(AF59:AG59)</f>
        <v>7</v>
      </c>
      <c r="AE59" s="300"/>
      <c r="AF59" s="39">
        <v>7</v>
      </c>
      <c r="AG59" s="39" t="s">
        <v>234</v>
      </c>
      <c r="AH59" s="39">
        <f aca="true" t="shared" si="15" ref="AH59:AH67">SUM(AI59:AJ59)</f>
        <v>41</v>
      </c>
      <c r="AI59" s="39">
        <v>39</v>
      </c>
      <c r="AJ59" s="39">
        <v>2</v>
      </c>
      <c r="AP59" s="228"/>
      <c r="AQ59" s="17" t="s">
        <v>14</v>
      </c>
      <c r="AR59" s="146">
        <f>SUM(AT59:AV59)</f>
        <v>247</v>
      </c>
      <c r="AS59" s="147"/>
      <c r="AT59" s="187">
        <f>SUM(AX59,AZ59,BB59,BD59,BF59,BH59,BJ59,BL59,BN59,BP59,BR59)</f>
        <v>203</v>
      </c>
      <c r="AU59" s="187"/>
      <c r="AV59" s="187">
        <f>SUM(AY59,BA59,BC59,BE59,BG59,BI59,BK59,BM59,BO59,BQ59,BS59)</f>
        <v>44</v>
      </c>
      <c r="AW59" s="187"/>
      <c r="AX59" s="44" t="s">
        <v>234</v>
      </c>
      <c r="AY59" s="44" t="s">
        <v>234</v>
      </c>
      <c r="AZ59" s="44">
        <v>203</v>
      </c>
      <c r="BA59" s="44">
        <v>44</v>
      </c>
      <c r="BB59" s="44" t="s">
        <v>234</v>
      </c>
      <c r="BC59" s="44" t="s">
        <v>234</v>
      </c>
      <c r="BD59" s="44" t="s">
        <v>234</v>
      </c>
      <c r="BE59" s="44" t="s">
        <v>234</v>
      </c>
      <c r="BF59" s="44" t="s">
        <v>234</v>
      </c>
      <c r="BG59" s="44" t="s">
        <v>234</v>
      </c>
      <c r="BH59" s="44" t="s">
        <v>234</v>
      </c>
      <c r="BI59" s="44" t="s">
        <v>234</v>
      </c>
      <c r="BJ59" s="44" t="s">
        <v>234</v>
      </c>
      <c r="BK59" s="44" t="s">
        <v>234</v>
      </c>
      <c r="BL59" s="44" t="s">
        <v>234</v>
      </c>
      <c r="BM59" s="44" t="s">
        <v>234</v>
      </c>
      <c r="BN59" s="44" t="s">
        <v>234</v>
      </c>
      <c r="BO59" s="44" t="s">
        <v>234</v>
      </c>
      <c r="BP59" s="44" t="s">
        <v>234</v>
      </c>
      <c r="BQ59" s="44" t="s">
        <v>234</v>
      </c>
      <c r="BR59" s="44" t="s">
        <v>234</v>
      </c>
      <c r="BS59" s="44" t="s">
        <v>234</v>
      </c>
    </row>
    <row r="60" spans="1:71" ht="21.75" customHeight="1">
      <c r="A60" s="246" t="s">
        <v>190</v>
      </c>
      <c r="B60" s="246"/>
      <c r="C60" s="246"/>
      <c r="D60" s="12" t="s">
        <v>8</v>
      </c>
      <c r="E60" s="315">
        <f t="shared" si="9"/>
        <v>286</v>
      </c>
      <c r="F60" s="312"/>
      <c r="G60" s="300">
        <f t="shared" si="10"/>
        <v>285</v>
      </c>
      <c r="H60" s="300"/>
      <c r="I60" s="300">
        <f t="shared" si="11"/>
        <v>1</v>
      </c>
      <c r="J60" s="300"/>
      <c r="K60" s="300">
        <f t="shared" si="12"/>
        <v>179</v>
      </c>
      <c r="L60" s="300"/>
      <c r="M60" s="148">
        <v>179</v>
      </c>
      <c r="N60" s="148"/>
      <c r="O60" s="148" t="s">
        <v>234</v>
      </c>
      <c r="P60" s="148"/>
      <c r="Q60" s="300" t="s">
        <v>234</v>
      </c>
      <c r="R60" s="300"/>
      <c r="S60" s="148" t="s">
        <v>234</v>
      </c>
      <c r="T60" s="148"/>
      <c r="U60" s="39" t="s">
        <v>234</v>
      </c>
      <c r="V60" s="300">
        <f t="shared" si="13"/>
        <v>74</v>
      </c>
      <c r="W60" s="300"/>
      <c r="X60" s="39">
        <v>73</v>
      </c>
      <c r="Y60" s="39">
        <v>1</v>
      </c>
      <c r="Z60" s="300">
        <f>SUM(AB60:AC60)</f>
        <v>1</v>
      </c>
      <c r="AA60" s="300"/>
      <c r="AB60" s="39">
        <v>1</v>
      </c>
      <c r="AC60" s="39" t="s">
        <v>234</v>
      </c>
      <c r="AD60" s="300">
        <f>SUM(AF60:AG60)</f>
        <v>23</v>
      </c>
      <c r="AE60" s="300"/>
      <c r="AF60" s="39">
        <v>23</v>
      </c>
      <c r="AG60" s="39" t="s">
        <v>234</v>
      </c>
      <c r="AH60" s="39">
        <f t="shared" si="15"/>
        <v>9</v>
      </c>
      <c r="AI60" s="39">
        <v>9</v>
      </c>
      <c r="AJ60" s="39" t="s">
        <v>234</v>
      </c>
      <c r="AP60" s="228"/>
      <c r="AQ60" s="17" t="s">
        <v>85</v>
      </c>
      <c r="AR60" s="146">
        <f>SUM(AT60:AV60)</f>
        <v>2022</v>
      </c>
      <c r="AS60" s="147"/>
      <c r="AT60" s="187">
        <f>SUM(AX60,AZ60,BB60,BD60,BF60,BH60,BJ60,BL60,BN60,BP60,BR60)</f>
        <v>18</v>
      </c>
      <c r="AU60" s="187"/>
      <c r="AV60" s="187">
        <f>SUM(AY60,BA60,BC60,BE60,BG60,BI60,BK60,BM60,BO60,BQ60,BS60)</f>
        <v>2004</v>
      </c>
      <c r="AW60" s="187"/>
      <c r="AX60" s="44" t="s">
        <v>234</v>
      </c>
      <c r="AY60" s="44" t="s">
        <v>234</v>
      </c>
      <c r="AZ60" s="44" t="s">
        <v>234</v>
      </c>
      <c r="BA60" s="44" t="s">
        <v>234</v>
      </c>
      <c r="BB60" s="44" t="s">
        <v>234</v>
      </c>
      <c r="BC60" s="44">
        <v>322</v>
      </c>
      <c r="BD60" s="44" t="s">
        <v>234</v>
      </c>
      <c r="BE60" s="44">
        <v>426</v>
      </c>
      <c r="BF60" s="44" t="s">
        <v>234</v>
      </c>
      <c r="BG60" s="44">
        <v>266</v>
      </c>
      <c r="BH60" s="44" t="s">
        <v>234</v>
      </c>
      <c r="BI60" s="44">
        <v>118</v>
      </c>
      <c r="BJ60" s="44" t="s">
        <v>234</v>
      </c>
      <c r="BK60" s="44">
        <v>157</v>
      </c>
      <c r="BL60" s="44" t="s">
        <v>234</v>
      </c>
      <c r="BM60" s="44">
        <v>100</v>
      </c>
      <c r="BN60" s="44" t="s">
        <v>234</v>
      </c>
      <c r="BO60" s="44">
        <v>244</v>
      </c>
      <c r="BP60" s="44" t="s">
        <v>234</v>
      </c>
      <c r="BQ60" s="44">
        <v>314</v>
      </c>
      <c r="BR60" s="44">
        <v>18</v>
      </c>
      <c r="BS60" s="44">
        <v>57</v>
      </c>
    </row>
    <row r="61" spans="1:71" ht="21.75" customHeight="1">
      <c r="A61" s="246"/>
      <c r="B61" s="246"/>
      <c r="C61" s="246"/>
      <c r="D61" s="12" t="s">
        <v>9</v>
      </c>
      <c r="E61" s="315">
        <f t="shared" si="9"/>
        <v>114</v>
      </c>
      <c r="F61" s="312"/>
      <c r="G61" s="300">
        <f t="shared" si="10"/>
        <v>114</v>
      </c>
      <c r="H61" s="300"/>
      <c r="I61" s="300" t="s">
        <v>234</v>
      </c>
      <c r="J61" s="300"/>
      <c r="K61" s="300">
        <f t="shared" si="12"/>
        <v>90</v>
      </c>
      <c r="L61" s="300"/>
      <c r="M61" s="148">
        <v>90</v>
      </c>
      <c r="N61" s="148"/>
      <c r="O61" s="148" t="s">
        <v>234</v>
      </c>
      <c r="P61" s="148"/>
      <c r="Q61" s="300" t="s">
        <v>234</v>
      </c>
      <c r="R61" s="300"/>
      <c r="S61" s="148" t="s">
        <v>234</v>
      </c>
      <c r="T61" s="148"/>
      <c r="U61" s="39" t="s">
        <v>234</v>
      </c>
      <c r="V61" s="300">
        <f t="shared" si="13"/>
        <v>19</v>
      </c>
      <c r="W61" s="300"/>
      <c r="X61" s="39">
        <v>19</v>
      </c>
      <c r="Y61" s="39" t="s">
        <v>234</v>
      </c>
      <c r="Z61" s="300" t="s">
        <v>234</v>
      </c>
      <c r="AA61" s="300"/>
      <c r="AB61" s="39" t="s">
        <v>234</v>
      </c>
      <c r="AC61" s="39" t="s">
        <v>234</v>
      </c>
      <c r="AD61" s="300">
        <f>SUM(AF61:AG61)</f>
        <v>3</v>
      </c>
      <c r="AE61" s="300"/>
      <c r="AF61" s="39">
        <v>3</v>
      </c>
      <c r="AG61" s="39" t="s">
        <v>234</v>
      </c>
      <c r="AH61" s="39">
        <f t="shared" si="15"/>
        <v>2</v>
      </c>
      <c r="AI61" s="39">
        <v>2</v>
      </c>
      <c r="AJ61" s="39" t="s">
        <v>234</v>
      </c>
      <c r="AP61" s="90"/>
      <c r="AR61" s="25"/>
      <c r="AT61" s="44"/>
      <c r="AV61" s="44"/>
      <c r="AX61" s="44"/>
      <c r="AY61" s="44"/>
      <c r="AZ61" s="44"/>
      <c r="BA61" s="44"/>
      <c r="BB61" s="44" t="s">
        <v>251</v>
      </c>
      <c r="BC61" s="44"/>
      <c r="BD61" s="44" t="s">
        <v>251</v>
      </c>
      <c r="BE61" s="44"/>
      <c r="BF61" s="44" t="s">
        <v>251</v>
      </c>
      <c r="BG61" s="44"/>
      <c r="BH61" s="44" t="s">
        <v>251</v>
      </c>
      <c r="BI61" s="44"/>
      <c r="BJ61" s="44" t="s">
        <v>251</v>
      </c>
      <c r="BK61" s="44"/>
      <c r="BL61" s="44" t="s">
        <v>251</v>
      </c>
      <c r="BM61" s="44"/>
      <c r="BN61" s="44" t="s">
        <v>251</v>
      </c>
      <c r="BO61" s="44"/>
      <c r="BP61" s="44" t="s">
        <v>251</v>
      </c>
      <c r="BQ61" s="44"/>
      <c r="BR61" s="44"/>
      <c r="BS61" s="44"/>
    </row>
    <row r="62" spans="1:71" ht="21.75" customHeight="1">
      <c r="A62" s="246" t="s">
        <v>455</v>
      </c>
      <c r="B62" s="246"/>
      <c r="C62" s="246"/>
      <c r="D62" s="12" t="s">
        <v>8</v>
      </c>
      <c r="E62" s="315">
        <f t="shared" si="9"/>
        <v>105</v>
      </c>
      <c r="F62" s="312"/>
      <c r="G62" s="300">
        <f t="shared" si="10"/>
        <v>105</v>
      </c>
      <c r="H62" s="300"/>
      <c r="I62" s="300" t="s">
        <v>234</v>
      </c>
      <c r="J62" s="300"/>
      <c r="K62" s="300">
        <f t="shared" si="12"/>
        <v>61</v>
      </c>
      <c r="L62" s="300"/>
      <c r="M62" s="148">
        <v>61</v>
      </c>
      <c r="N62" s="148"/>
      <c r="O62" s="148" t="s">
        <v>234</v>
      </c>
      <c r="P62" s="148"/>
      <c r="Q62" s="300" t="s">
        <v>234</v>
      </c>
      <c r="R62" s="300"/>
      <c r="S62" s="148" t="s">
        <v>234</v>
      </c>
      <c r="T62" s="148"/>
      <c r="U62" s="39" t="s">
        <v>234</v>
      </c>
      <c r="V62" s="300">
        <f t="shared" si="13"/>
        <v>44</v>
      </c>
      <c r="W62" s="300"/>
      <c r="X62" s="39">
        <v>44</v>
      </c>
      <c r="Y62" s="39" t="s">
        <v>234</v>
      </c>
      <c r="Z62" s="300" t="s">
        <v>234</v>
      </c>
      <c r="AA62" s="300"/>
      <c r="AB62" s="39" t="s">
        <v>234</v>
      </c>
      <c r="AC62" s="39" t="s">
        <v>234</v>
      </c>
      <c r="AD62" s="300" t="s">
        <v>234</v>
      </c>
      <c r="AE62" s="300"/>
      <c r="AF62" s="39" t="s">
        <v>234</v>
      </c>
      <c r="AG62" s="39" t="s">
        <v>234</v>
      </c>
      <c r="AH62" s="39" t="s">
        <v>234</v>
      </c>
      <c r="AI62" s="39" t="s">
        <v>234</v>
      </c>
      <c r="AJ62" s="39" t="s">
        <v>234</v>
      </c>
      <c r="AP62" s="228" t="s">
        <v>466</v>
      </c>
      <c r="AQ62" s="17" t="s">
        <v>7</v>
      </c>
      <c r="AR62" s="146">
        <f>SUM(AT62:AV62)</f>
        <v>1614</v>
      </c>
      <c r="AS62" s="147"/>
      <c r="AT62" s="187">
        <f>SUM(AT63:AT65)</f>
        <v>144</v>
      </c>
      <c r="AU62" s="187"/>
      <c r="AV62" s="187">
        <f>SUM(AV63:AV65)</f>
        <v>1470</v>
      </c>
      <c r="AW62" s="187"/>
      <c r="AX62" s="44">
        <f aca="true" t="shared" si="16" ref="AX62:BS62">SUM(AX63:AX65)</f>
        <v>38</v>
      </c>
      <c r="AY62" s="44">
        <f t="shared" si="16"/>
        <v>126</v>
      </c>
      <c r="AZ62" s="44">
        <f t="shared" si="16"/>
        <v>93</v>
      </c>
      <c r="BA62" s="44">
        <f t="shared" si="16"/>
        <v>18</v>
      </c>
      <c r="BB62" s="44" t="s">
        <v>234</v>
      </c>
      <c r="BC62" s="44">
        <f>SUM(BC63:BC65)</f>
        <v>240</v>
      </c>
      <c r="BD62" s="44" t="s">
        <v>234</v>
      </c>
      <c r="BE62" s="44">
        <f t="shared" si="16"/>
        <v>308</v>
      </c>
      <c r="BF62" s="44" t="s">
        <v>234</v>
      </c>
      <c r="BG62" s="44">
        <f t="shared" si="16"/>
        <v>124</v>
      </c>
      <c r="BH62" s="44" t="s">
        <v>234</v>
      </c>
      <c r="BI62" s="44">
        <f t="shared" si="16"/>
        <v>83</v>
      </c>
      <c r="BJ62" s="44" t="s">
        <v>234</v>
      </c>
      <c r="BK62" s="44">
        <f t="shared" si="16"/>
        <v>84</v>
      </c>
      <c r="BL62" s="44" t="s">
        <v>234</v>
      </c>
      <c r="BM62" s="44">
        <f t="shared" si="16"/>
        <v>87</v>
      </c>
      <c r="BN62" s="44" t="s">
        <v>234</v>
      </c>
      <c r="BO62" s="44">
        <f t="shared" si="16"/>
        <v>165</v>
      </c>
      <c r="BP62" s="44" t="s">
        <v>234</v>
      </c>
      <c r="BQ62" s="44">
        <f t="shared" si="16"/>
        <v>190</v>
      </c>
      <c r="BR62" s="44">
        <f t="shared" si="16"/>
        <v>13</v>
      </c>
      <c r="BS62" s="44">
        <f t="shared" si="16"/>
        <v>45</v>
      </c>
    </row>
    <row r="63" spans="1:71" ht="21.75" customHeight="1">
      <c r="A63" s="246"/>
      <c r="B63" s="246"/>
      <c r="C63" s="246"/>
      <c r="D63" s="12" t="s">
        <v>9</v>
      </c>
      <c r="E63" s="315">
        <f t="shared" si="9"/>
        <v>790</v>
      </c>
      <c r="F63" s="312"/>
      <c r="G63" s="300">
        <f t="shared" si="10"/>
        <v>790</v>
      </c>
      <c r="H63" s="300"/>
      <c r="I63" s="300" t="s">
        <v>234</v>
      </c>
      <c r="J63" s="300"/>
      <c r="K63" s="300">
        <f t="shared" si="12"/>
        <v>346</v>
      </c>
      <c r="L63" s="300"/>
      <c r="M63" s="148">
        <v>346</v>
      </c>
      <c r="N63" s="148"/>
      <c r="O63" s="148" t="s">
        <v>234</v>
      </c>
      <c r="P63" s="148"/>
      <c r="Q63" s="300">
        <f t="shared" si="14"/>
        <v>1</v>
      </c>
      <c r="R63" s="300"/>
      <c r="S63" s="148">
        <v>1</v>
      </c>
      <c r="T63" s="148"/>
      <c r="U63" s="39" t="s">
        <v>234</v>
      </c>
      <c r="V63" s="300">
        <f t="shared" si="13"/>
        <v>441</v>
      </c>
      <c r="W63" s="300"/>
      <c r="X63" s="39">
        <v>441</v>
      </c>
      <c r="Y63" s="39" t="s">
        <v>234</v>
      </c>
      <c r="Z63" s="300" t="s">
        <v>234</v>
      </c>
      <c r="AA63" s="300"/>
      <c r="AB63" s="39" t="s">
        <v>234</v>
      </c>
      <c r="AC63" s="39" t="s">
        <v>234</v>
      </c>
      <c r="AD63" s="300" t="s">
        <v>234</v>
      </c>
      <c r="AE63" s="300"/>
      <c r="AF63" s="39" t="s">
        <v>234</v>
      </c>
      <c r="AG63" s="39" t="s">
        <v>234</v>
      </c>
      <c r="AH63" s="39">
        <f t="shared" si="15"/>
        <v>2</v>
      </c>
      <c r="AI63" s="39">
        <v>2</v>
      </c>
      <c r="AJ63" s="39" t="s">
        <v>234</v>
      </c>
      <c r="AP63" s="228"/>
      <c r="AQ63" s="17" t="s">
        <v>13</v>
      </c>
      <c r="AR63" s="146">
        <f>SUM(AT63:AV63)</f>
        <v>164</v>
      </c>
      <c r="AS63" s="147"/>
      <c r="AT63" s="187">
        <f>SUM(AX63,AZ63,BB63,BD63,BF63,BH63,BJ63,BL63,BN63,BP63,BR63)</f>
        <v>38</v>
      </c>
      <c r="AU63" s="187"/>
      <c r="AV63" s="187">
        <f>SUM(AY63,BA63,BC63,BE63,BG63,BI63,BK63,BM63,BO63,BQ63,BS63)</f>
        <v>126</v>
      </c>
      <c r="AW63" s="187"/>
      <c r="AX63" s="44">
        <v>38</v>
      </c>
      <c r="AY63" s="44">
        <v>126</v>
      </c>
      <c r="AZ63" s="44" t="s">
        <v>234</v>
      </c>
      <c r="BA63" s="44" t="s">
        <v>234</v>
      </c>
      <c r="BB63" s="44" t="s">
        <v>234</v>
      </c>
      <c r="BC63" s="44" t="s">
        <v>234</v>
      </c>
      <c r="BD63" s="44" t="s">
        <v>234</v>
      </c>
      <c r="BE63" s="44" t="s">
        <v>234</v>
      </c>
      <c r="BF63" s="44" t="s">
        <v>234</v>
      </c>
      <c r="BG63" s="44" t="s">
        <v>234</v>
      </c>
      <c r="BH63" s="44" t="s">
        <v>234</v>
      </c>
      <c r="BI63" s="44" t="s">
        <v>234</v>
      </c>
      <c r="BJ63" s="44" t="s">
        <v>234</v>
      </c>
      <c r="BK63" s="44" t="s">
        <v>234</v>
      </c>
      <c r="BL63" s="44" t="s">
        <v>234</v>
      </c>
      <c r="BM63" s="44" t="s">
        <v>234</v>
      </c>
      <c r="BN63" s="44" t="s">
        <v>234</v>
      </c>
      <c r="BO63" s="44" t="s">
        <v>234</v>
      </c>
      <c r="BP63" s="44" t="s">
        <v>234</v>
      </c>
      <c r="BQ63" s="44" t="s">
        <v>234</v>
      </c>
      <c r="BR63" s="44" t="s">
        <v>234</v>
      </c>
      <c r="BS63" s="44" t="s">
        <v>234</v>
      </c>
    </row>
    <row r="64" spans="1:71" ht="21.75" customHeight="1">
      <c r="A64" s="246" t="s">
        <v>456</v>
      </c>
      <c r="B64" s="246"/>
      <c r="C64" s="246"/>
      <c r="D64" s="12" t="s">
        <v>8</v>
      </c>
      <c r="E64" s="315">
        <f t="shared" si="9"/>
        <v>18</v>
      </c>
      <c r="F64" s="312"/>
      <c r="G64" s="300">
        <f t="shared" si="10"/>
        <v>18</v>
      </c>
      <c r="H64" s="300"/>
      <c r="I64" s="300" t="s">
        <v>234</v>
      </c>
      <c r="J64" s="300"/>
      <c r="K64" s="300">
        <f t="shared" si="12"/>
        <v>11</v>
      </c>
      <c r="L64" s="300"/>
      <c r="M64" s="148">
        <v>11</v>
      </c>
      <c r="N64" s="148"/>
      <c r="O64" s="148" t="s">
        <v>234</v>
      </c>
      <c r="P64" s="148"/>
      <c r="Q64" s="300" t="s">
        <v>234</v>
      </c>
      <c r="R64" s="300"/>
      <c r="S64" s="148" t="s">
        <v>234</v>
      </c>
      <c r="T64" s="148"/>
      <c r="U64" s="39" t="s">
        <v>234</v>
      </c>
      <c r="V64" s="300">
        <f t="shared" si="13"/>
        <v>7</v>
      </c>
      <c r="W64" s="300"/>
      <c r="X64" s="39">
        <v>7</v>
      </c>
      <c r="Y64" s="39" t="s">
        <v>234</v>
      </c>
      <c r="Z64" s="300" t="s">
        <v>234</v>
      </c>
      <c r="AA64" s="300"/>
      <c r="AB64" s="39" t="s">
        <v>234</v>
      </c>
      <c r="AC64" s="39" t="s">
        <v>234</v>
      </c>
      <c r="AD64" s="300" t="s">
        <v>234</v>
      </c>
      <c r="AE64" s="300"/>
      <c r="AF64" s="39" t="s">
        <v>234</v>
      </c>
      <c r="AG64" s="39" t="s">
        <v>234</v>
      </c>
      <c r="AH64" s="39" t="s">
        <v>234</v>
      </c>
      <c r="AI64" s="39" t="s">
        <v>234</v>
      </c>
      <c r="AJ64" s="39" t="s">
        <v>234</v>
      </c>
      <c r="AP64" s="228"/>
      <c r="AQ64" s="17" t="s">
        <v>14</v>
      </c>
      <c r="AR64" s="146">
        <f>SUM(AT64:AV64)</f>
        <v>111</v>
      </c>
      <c r="AS64" s="147"/>
      <c r="AT64" s="187">
        <f>SUM(AX64,AZ64,BB64,BD64,BF64,BH64,BJ64,BL64,BN64,BP64,BR64)</f>
        <v>93</v>
      </c>
      <c r="AU64" s="187"/>
      <c r="AV64" s="187">
        <f>SUM(AY64,BA64,BC64,BE64,BG64,BI64,BK64,BM64,BO64,BQ64,BS64)</f>
        <v>18</v>
      </c>
      <c r="AW64" s="187"/>
      <c r="AX64" s="44" t="s">
        <v>234</v>
      </c>
      <c r="AY64" s="44" t="s">
        <v>234</v>
      </c>
      <c r="AZ64" s="44">
        <v>93</v>
      </c>
      <c r="BA64" s="44">
        <v>18</v>
      </c>
      <c r="BB64" s="44" t="s">
        <v>234</v>
      </c>
      <c r="BC64" s="44" t="s">
        <v>234</v>
      </c>
      <c r="BD64" s="44" t="s">
        <v>234</v>
      </c>
      <c r="BE64" s="44" t="s">
        <v>234</v>
      </c>
      <c r="BF64" s="44" t="s">
        <v>234</v>
      </c>
      <c r="BG64" s="44" t="s">
        <v>234</v>
      </c>
      <c r="BH64" s="44" t="s">
        <v>234</v>
      </c>
      <c r="BI64" s="44" t="s">
        <v>234</v>
      </c>
      <c r="BJ64" s="44" t="s">
        <v>234</v>
      </c>
      <c r="BK64" s="44" t="s">
        <v>234</v>
      </c>
      <c r="BL64" s="44" t="s">
        <v>234</v>
      </c>
      <c r="BM64" s="44" t="s">
        <v>234</v>
      </c>
      <c r="BN64" s="44" t="s">
        <v>234</v>
      </c>
      <c r="BO64" s="44" t="s">
        <v>234</v>
      </c>
      <c r="BP64" s="44" t="s">
        <v>234</v>
      </c>
      <c r="BQ64" s="44" t="s">
        <v>234</v>
      </c>
      <c r="BR64" s="44" t="s">
        <v>234</v>
      </c>
      <c r="BS64" s="44" t="s">
        <v>234</v>
      </c>
    </row>
    <row r="65" spans="1:71" ht="21.75" customHeight="1">
      <c r="A65" s="246"/>
      <c r="B65" s="246"/>
      <c r="C65" s="246"/>
      <c r="D65" s="12" t="s">
        <v>9</v>
      </c>
      <c r="E65" s="315">
        <f t="shared" si="9"/>
        <v>44</v>
      </c>
      <c r="F65" s="312"/>
      <c r="G65" s="300">
        <f t="shared" si="10"/>
        <v>43</v>
      </c>
      <c r="H65" s="300"/>
      <c r="I65" s="300">
        <f t="shared" si="11"/>
        <v>1</v>
      </c>
      <c r="J65" s="300"/>
      <c r="K65" s="300">
        <f t="shared" si="12"/>
        <v>15</v>
      </c>
      <c r="L65" s="300"/>
      <c r="M65" s="148">
        <v>15</v>
      </c>
      <c r="N65" s="148"/>
      <c r="O65" s="148" t="s">
        <v>234</v>
      </c>
      <c r="P65" s="148"/>
      <c r="Q65" s="300" t="s">
        <v>234</v>
      </c>
      <c r="R65" s="300"/>
      <c r="S65" s="148" t="s">
        <v>234</v>
      </c>
      <c r="T65" s="148"/>
      <c r="U65" s="39" t="s">
        <v>234</v>
      </c>
      <c r="V65" s="300">
        <f t="shared" si="13"/>
        <v>4</v>
      </c>
      <c r="W65" s="300"/>
      <c r="X65" s="39">
        <v>4</v>
      </c>
      <c r="Y65" s="39" t="s">
        <v>234</v>
      </c>
      <c r="Z65" s="300" t="s">
        <v>234</v>
      </c>
      <c r="AA65" s="300"/>
      <c r="AB65" s="39" t="s">
        <v>234</v>
      </c>
      <c r="AC65" s="39" t="s">
        <v>234</v>
      </c>
      <c r="AD65" s="300" t="s">
        <v>234</v>
      </c>
      <c r="AE65" s="300"/>
      <c r="AF65" s="39" t="s">
        <v>234</v>
      </c>
      <c r="AG65" s="39" t="s">
        <v>234</v>
      </c>
      <c r="AH65" s="39">
        <f t="shared" si="15"/>
        <v>25</v>
      </c>
      <c r="AI65" s="39">
        <v>24</v>
      </c>
      <c r="AJ65" s="39">
        <v>1</v>
      </c>
      <c r="AP65" s="228"/>
      <c r="AQ65" s="17" t="s">
        <v>85</v>
      </c>
      <c r="AR65" s="146">
        <f>SUM(AT65:AV65)</f>
        <v>1339</v>
      </c>
      <c r="AS65" s="147"/>
      <c r="AT65" s="187">
        <f>SUM(AX65,AZ65,BB65,BD65,BF65,BH65,BJ65,BL65,BN65,BP65,BR65)</f>
        <v>13</v>
      </c>
      <c r="AU65" s="187"/>
      <c r="AV65" s="187">
        <f>SUM(AY65,BA65,BC65,BE65,BG65,BI65,BK65,BM65,BO65,BQ65,BS65)</f>
        <v>1326</v>
      </c>
      <c r="AW65" s="187"/>
      <c r="AX65" s="44" t="s">
        <v>234</v>
      </c>
      <c r="AY65" s="44" t="s">
        <v>234</v>
      </c>
      <c r="AZ65" s="44" t="s">
        <v>234</v>
      </c>
      <c r="BA65" s="44" t="s">
        <v>234</v>
      </c>
      <c r="BB65" s="44" t="s">
        <v>234</v>
      </c>
      <c r="BC65" s="44">
        <v>240</v>
      </c>
      <c r="BD65" s="44" t="s">
        <v>234</v>
      </c>
      <c r="BE65" s="44">
        <v>308</v>
      </c>
      <c r="BF65" s="44" t="s">
        <v>234</v>
      </c>
      <c r="BG65" s="44">
        <v>124</v>
      </c>
      <c r="BH65" s="44" t="s">
        <v>234</v>
      </c>
      <c r="BI65" s="44">
        <v>83</v>
      </c>
      <c r="BJ65" s="44" t="s">
        <v>234</v>
      </c>
      <c r="BK65" s="44">
        <v>84</v>
      </c>
      <c r="BL65" s="44" t="s">
        <v>234</v>
      </c>
      <c r="BM65" s="44">
        <v>87</v>
      </c>
      <c r="BN65" s="44" t="s">
        <v>234</v>
      </c>
      <c r="BO65" s="44">
        <v>165</v>
      </c>
      <c r="BP65" s="44" t="s">
        <v>234</v>
      </c>
      <c r="BQ65" s="44">
        <v>190</v>
      </c>
      <c r="BR65" s="44">
        <v>13</v>
      </c>
      <c r="BS65" s="44">
        <v>45</v>
      </c>
    </row>
    <row r="66" spans="1:71" ht="21.75" customHeight="1">
      <c r="A66" s="170" t="s">
        <v>310</v>
      </c>
      <c r="B66" s="170"/>
      <c r="C66" s="170"/>
      <c r="D66" s="10" t="s">
        <v>8</v>
      </c>
      <c r="E66" s="315">
        <f t="shared" si="9"/>
        <v>108</v>
      </c>
      <c r="F66" s="312"/>
      <c r="G66" s="312">
        <f t="shared" si="10"/>
        <v>108</v>
      </c>
      <c r="H66" s="312"/>
      <c r="I66" s="312" t="s">
        <v>234</v>
      </c>
      <c r="J66" s="312"/>
      <c r="K66" s="312">
        <f t="shared" si="12"/>
        <v>81</v>
      </c>
      <c r="L66" s="312"/>
      <c r="M66" s="154">
        <v>81</v>
      </c>
      <c r="N66" s="154"/>
      <c r="O66" s="148" t="s">
        <v>234</v>
      </c>
      <c r="P66" s="148"/>
      <c r="Q66" s="312">
        <f t="shared" si="14"/>
        <v>2</v>
      </c>
      <c r="R66" s="312"/>
      <c r="S66" s="154">
        <v>2</v>
      </c>
      <c r="T66" s="154"/>
      <c r="U66" s="39" t="s">
        <v>234</v>
      </c>
      <c r="V66" s="312">
        <f t="shared" si="13"/>
        <v>17</v>
      </c>
      <c r="W66" s="312"/>
      <c r="X66" s="41">
        <v>17</v>
      </c>
      <c r="Y66" s="39" t="s">
        <v>234</v>
      </c>
      <c r="Z66" s="300">
        <f>SUM(AB66:AC66)</f>
        <v>1</v>
      </c>
      <c r="AA66" s="300"/>
      <c r="AB66" s="41">
        <v>1</v>
      </c>
      <c r="AC66" s="39" t="s">
        <v>234</v>
      </c>
      <c r="AD66" s="300">
        <f>SUM(AF66:AG66)</f>
        <v>4</v>
      </c>
      <c r="AE66" s="300"/>
      <c r="AF66" s="41">
        <v>4</v>
      </c>
      <c r="AG66" s="39" t="s">
        <v>234</v>
      </c>
      <c r="AH66" s="41">
        <f t="shared" si="15"/>
        <v>3</v>
      </c>
      <c r="AI66" s="41">
        <v>3</v>
      </c>
      <c r="AJ66" s="41" t="s">
        <v>234</v>
      </c>
      <c r="AP66" s="90"/>
      <c r="AR66" s="25"/>
      <c r="AT66" s="44"/>
      <c r="AV66" s="44"/>
      <c r="AX66" s="44"/>
      <c r="AY66" s="44"/>
      <c r="AZ66" s="44"/>
      <c r="BA66" s="44"/>
      <c r="BB66" s="44" t="s">
        <v>251</v>
      </c>
      <c r="BC66" s="44"/>
      <c r="BD66" s="44" t="s">
        <v>251</v>
      </c>
      <c r="BE66" s="44"/>
      <c r="BF66" s="44" t="s">
        <v>251</v>
      </c>
      <c r="BG66" s="44"/>
      <c r="BH66" s="44" t="s">
        <v>251</v>
      </c>
      <c r="BI66" s="44"/>
      <c r="BJ66" s="44" t="s">
        <v>251</v>
      </c>
      <c r="BK66" s="44"/>
      <c r="BL66" s="44" t="s">
        <v>251</v>
      </c>
      <c r="BM66" s="44"/>
      <c r="BN66" s="44" t="s">
        <v>251</v>
      </c>
      <c r="BO66" s="44"/>
      <c r="BP66" s="44" t="s">
        <v>251</v>
      </c>
      <c r="BQ66" s="44"/>
      <c r="BR66" s="44"/>
      <c r="BS66" s="44"/>
    </row>
    <row r="67" spans="1:71" ht="21.75" customHeight="1">
      <c r="A67" s="222"/>
      <c r="B67" s="222"/>
      <c r="C67" s="222"/>
      <c r="D67" s="21" t="s">
        <v>9</v>
      </c>
      <c r="E67" s="316">
        <f t="shared" si="9"/>
        <v>149</v>
      </c>
      <c r="F67" s="311"/>
      <c r="G67" s="311">
        <f t="shared" si="10"/>
        <v>147</v>
      </c>
      <c r="H67" s="311"/>
      <c r="I67" s="311">
        <f t="shared" si="11"/>
        <v>2</v>
      </c>
      <c r="J67" s="311"/>
      <c r="K67" s="311">
        <f t="shared" si="12"/>
        <v>24</v>
      </c>
      <c r="L67" s="311"/>
      <c r="M67" s="139">
        <v>24</v>
      </c>
      <c r="N67" s="139"/>
      <c r="O67" s="139" t="s">
        <v>234</v>
      </c>
      <c r="P67" s="139"/>
      <c r="Q67" s="311">
        <f t="shared" si="14"/>
        <v>4</v>
      </c>
      <c r="R67" s="311"/>
      <c r="S67" s="139">
        <v>4</v>
      </c>
      <c r="T67" s="139"/>
      <c r="U67" s="40" t="s">
        <v>234</v>
      </c>
      <c r="V67" s="311">
        <f t="shared" si="13"/>
        <v>110</v>
      </c>
      <c r="W67" s="311"/>
      <c r="X67" s="40">
        <v>110</v>
      </c>
      <c r="Y67" s="40" t="s">
        <v>234</v>
      </c>
      <c r="Z67" s="311">
        <f>SUM(AB67:AC67)</f>
        <v>1</v>
      </c>
      <c r="AA67" s="311"/>
      <c r="AB67" s="40">
        <v>1</v>
      </c>
      <c r="AC67" s="40" t="s">
        <v>234</v>
      </c>
      <c r="AD67" s="311">
        <f>SUM(AF67:AG67)</f>
        <v>4</v>
      </c>
      <c r="AE67" s="311"/>
      <c r="AF67" s="40">
        <v>4</v>
      </c>
      <c r="AG67" s="40" t="s">
        <v>234</v>
      </c>
      <c r="AH67" s="40">
        <f t="shared" si="15"/>
        <v>6</v>
      </c>
      <c r="AI67" s="40">
        <v>4</v>
      </c>
      <c r="AJ67" s="40">
        <v>2</v>
      </c>
      <c r="AP67" s="227" t="s">
        <v>467</v>
      </c>
      <c r="AQ67" s="17" t="s">
        <v>7</v>
      </c>
      <c r="AR67" s="146">
        <f>SUM(AT67:AV67)</f>
        <v>1516</v>
      </c>
      <c r="AS67" s="147"/>
      <c r="AT67" s="187">
        <f>SUM(AT68:AT70)</f>
        <v>112</v>
      </c>
      <c r="AU67" s="187"/>
      <c r="AV67" s="187">
        <f>SUM(AV68:AV70)</f>
        <v>1404</v>
      </c>
      <c r="AW67" s="187"/>
      <c r="AX67" s="44">
        <f aca="true" t="shared" si="17" ref="AX67:BS67">SUM(AX68:AX70)</f>
        <v>21</v>
      </c>
      <c r="AY67" s="44">
        <f t="shared" si="17"/>
        <v>119</v>
      </c>
      <c r="AZ67" s="44">
        <f t="shared" si="17"/>
        <v>72</v>
      </c>
      <c r="BA67" s="44">
        <f t="shared" si="17"/>
        <v>18</v>
      </c>
      <c r="BB67" s="44" t="s">
        <v>234</v>
      </c>
      <c r="BC67" s="44">
        <f>SUM(BC68:BC70)</f>
        <v>230</v>
      </c>
      <c r="BD67" s="44" t="s">
        <v>234</v>
      </c>
      <c r="BE67" s="44">
        <f t="shared" si="17"/>
        <v>308</v>
      </c>
      <c r="BF67" s="44" t="s">
        <v>234</v>
      </c>
      <c r="BG67" s="44">
        <f t="shared" si="17"/>
        <v>106</v>
      </c>
      <c r="BH67" s="44" t="s">
        <v>234</v>
      </c>
      <c r="BI67" s="44">
        <f t="shared" si="17"/>
        <v>84</v>
      </c>
      <c r="BJ67" s="44" t="s">
        <v>234</v>
      </c>
      <c r="BK67" s="44">
        <f t="shared" si="17"/>
        <v>82</v>
      </c>
      <c r="BL67" s="44" t="s">
        <v>234</v>
      </c>
      <c r="BM67" s="44">
        <f t="shared" si="17"/>
        <v>73</v>
      </c>
      <c r="BN67" s="44" t="s">
        <v>234</v>
      </c>
      <c r="BO67" s="44">
        <f t="shared" si="17"/>
        <v>134</v>
      </c>
      <c r="BP67" s="44" t="s">
        <v>234</v>
      </c>
      <c r="BQ67" s="44">
        <f t="shared" si="17"/>
        <v>198</v>
      </c>
      <c r="BR67" s="44">
        <f t="shared" si="17"/>
        <v>19</v>
      </c>
      <c r="BS67" s="44">
        <f t="shared" si="17"/>
        <v>52</v>
      </c>
    </row>
    <row r="68" spans="1:71" ht="21.75" customHeight="1">
      <c r="A68" s="302" t="s">
        <v>452</v>
      </c>
      <c r="B68" s="297" t="s">
        <v>453</v>
      </c>
      <c r="C68" s="301" t="s">
        <v>171</v>
      </c>
      <c r="D68" s="302" t="s">
        <v>172</v>
      </c>
      <c r="E68" s="153">
        <f>SUM(G68:J72)</f>
        <v>7</v>
      </c>
      <c r="F68" s="154"/>
      <c r="G68" s="148">
        <f t="shared" si="10"/>
        <v>7</v>
      </c>
      <c r="H68" s="148"/>
      <c r="I68" s="148" t="s">
        <v>234</v>
      </c>
      <c r="J68" s="148"/>
      <c r="K68" s="148">
        <f>SUM(M68:P72)</f>
        <v>3</v>
      </c>
      <c r="L68" s="148"/>
      <c r="M68" s="148">
        <v>3</v>
      </c>
      <c r="N68" s="148"/>
      <c r="O68" s="148" t="s">
        <v>234</v>
      </c>
      <c r="P68" s="148"/>
      <c r="Q68" s="148">
        <f>SUM(S68:U72)</f>
        <v>1</v>
      </c>
      <c r="R68" s="148"/>
      <c r="S68" s="148">
        <v>1</v>
      </c>
      <c r="T68" s="148"/>
      <c r="U68" s="148" t="s">
        <v>234</v>
      </c>
      <c r="V68" s="148">
        <f>SUM(X68:Z72)</f>
        <v>1</v>
      </c>
      <c r="W68" s="148"/>
      <c r="X68" s="148">
        <v>1</v>
      </c>
      <c r="Y68" s="148" t="s">
        <v>234</v>
      </c>
      <c r="Z68" s="148" t="s">
        <v>234</v>
      </c>
      <c r="AA68" s="148"/>
      <c r="AB68" s="148" t="s">
        <v>234</v>
      </c>
      <c r="AC68" s="148" t="s">
        <v>234</v>
      </c>
      <c r="AD68" s="148" t="s">
        <v>234</v>
      </c>
      <c r="AE68" s="148"/>
      <c r="AF68" s="148" t="s">
        <v>234</v>
      </c>
      <c r="AG68" s="148" t="s">
        <v>234</v>
      </c>
      <c r="AH68" s="148">
        <f>SUM(AI68:AJ72)</f>
        <v>2</v>
      </c>
      <c r="AI68" s="148">
        <v>2</v>
      </c>
      <c r="AJ68" s="148" t="s">
        <v>234</v>
      </c>
      <c r="AP68" s="227"/>
      <c r="AQ68" s="17" t="s">
        <v>13</v>
      </c>
      <c r="AR68" s="146">
        <f>SUM(AT68:AV68)</f>
        <v>140</v>
      </c>
      <c r="AS68" s="147"/>
      <c r="AT68" s="187">
        <f>SUM(AX68,AZ68,BB68,BD68,BF68,BH68,BJ68,BL68,BN68,BP68,BR68)</f>
        <v>21</v>
      </c>
      <c r="AU68" s="187"/>
      <c r="AV68" s="187">
        <f>SUM(AY68,BA68,BC68,BE68,BG68,BI68,BK68,BM68,BO68,BQ68,BS68)</f>
        <v>119</v>
      </c>
      <c r="AW68" s="187"/>
      <c r="AX68" s="44">
        <v>21</v>
      </c>
      <c r="AY68" s="44">
        <v>119</v>
      </c>
      <c r="AZ68" s="44" t="s">
        <v>234</v>
      </c>
      <c r="BA68" s="44" t="s">
        <v>234</v>
      </c>
      <c r="BB68" s="44" t="s">
        <v>234</v>
      </c>
      <c r="BC68" s="44" t="s">
        <v>234</v>
      </c>
      <c r="BD68" s="44" t="s">
        <v>234</v>
      </c>
      <c r="BE68" s="44" t="s">
        <v>234</v>
      </c>
      <c r="BF68" s="44" t="s">
        <v>234</v>
      </c>
      <c r="BG68" s="44" t="s">
        <v>234</v>
      </c>
      <c r="BH68" s="44" t="s">
        <v>234</v>
      </c>
      <c r="BI68" s="44" t="s">
        <v>234</v>
      </c>
      <c r="BJ68" s="44" t="s">
        <v>234</v>
      </c>
      <c r="BK68" s="44" t="s">
        <v>234</v>
      </c>
      <c r="BL68" s="44" t="s">
        <v>234</v>
      </c>
      <c r="BM68" s="44" t="s">
        <v>234</v>
      </c>
      <c r="BN68" s="44" t="s">
        <v>234</v>
      </c>
      <c r="BO68" s="44" t="s">
        <v>234</v>
      </c>
      <c r="BP68" s="44" t="s">
        <v>234</v>
      </c>
      <c r="BQ68" s="44" t="s">
        <v>234</v>
      </c>
      <c r="BR68" s="44" t="s">
        <v>234</v>
      </c>
      <c r="BS68" s="44" t="s">
        <v>234</v>
      </c>
    </row>
    <row r="69" spans="1:71" ht="21.75" customHeight="1">
      <c r="A69" s="304"/>
      <c r="B69" s="298"/>
      <c r="C69" s="303"/>
      <c r="D69" s="304"/>
      <c r="E69" s="153"/>
      <c r="F69" s="154"/>
      <c r="G69" s="148">
        <f t="shared" si="10"/>
        <v>0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P69" s="227"/>
      <c r="AQ69" s="17" t="s">
        <v>14</v>
      </c>
      <c r="AR69" s="146">
        <f>SUM(AT69:AV69)</f>
        <v>90</v>
      </c>
      <c r="AS69" s="147"/>
      <c r="AT69" s="187">
        <f>SUM(AX69,AZ69,BB69,BD69,BF69,BH69,BJ69,BL69,BN69,BP69,BR69)</f>
        <v>72</v>
      </c>
      <c r="AU69" s="187"/>
      <c r="AV69" s="187">
        <f>SUM(AY69,BA69,BC69,BE69,BG69,BI69,BK69,BM69,BO69,BQ69,BS69)</f>
        <v>18</v>
      </c>
      <c r="AW69" s="187"/>
      <c r="AX69" s="44" t="s">
        <v>234</v>
      </c>
      <c r="AY69" s="44" t="s">
        <v>234</v>
      </c>
      <c r="AZ69" s="44">
        <v>72</v>
      </c>
      <c r="BA69" s="44">
        <v>18</v>
      </c>
      <c r="BB69" s="44" t="s">
        <v>234</v>
      </c>
      <c r="BC69" s="44" t="s">
        <v>234</v>
      </c>
      <c r="BD69" s="44" t="s">
        <v>234</v>
      </c>
      <c r="BE69" s="44" t="s">
        <v>234</v>
      </c>
      <c r="BF69" s="44" t="s">
        <v>234</v>
      </c>
      <c r="BG69" s="44" t="s">
        <v>234</v>
      </c>
      <c r="BH69" s="44" t="s">
        <v>234</v>
      </c>
      <c r="BI69" s="44" t="s">
        <v>234</v>
      </c>
      <c r="BJ69" s="44" t="s">
        <v>234</v>
      </c>
      <c r="BK69" s="44" t="s">
        <v>234</v>
      </c>
      <c r="BL69" s="44" t="s">
        <v>234</v>
      </c>
      <c r="BM69" s="44" t="s">
        <v>234</v>
      </c>
      <c r="BN69" s="44" t="s">
        <v>234</v>
      </c>
      <c r="BO69" s="44" t="s">
        <v>234</v>
      </c>
      <c r="BP69" s="44" t="s">
        <v>234</v>
      </c>
      <c r="BQ69" s="44" t="s">
        <v>234</v>
      </c>
      <c r="BR69" s="44" t="s">
        <v>234</v>
      </c>
      <c r="BS69" s="44" t="s">
        <v>234</v>
      </c>
    </row>
    <row r="70" spans="1:71" ht="21.75" customHeight="1">
      <c r="A70" s="304"/>
      <c r="B70" s="298"/>
      <c r="C70" s="303"/>
      <c r="D70" s="304"/>
      <c r="E70" s="153"/>
      <c r="F70" s="154"/>
      <c r="G70" s="148">
        <f t="shared" si="10"/>
        <v>0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P70" s="285"/>
      <c r="AQ70" s="17" t="s">
        <v>85</v>
      </c>
      <c r="AR70" s="199">
        <f>SUM(AT70:AV70)</f>
        <v>1286</v>
      </c>
      <c r="AS70" s="194"/>
      <c r="AT70" s="194">
        <f>SUM(AX70,AZ70,BB70,BD70,BF70,BH70,BJ70,BL70,BN70,BP70,BR70)</f>
        <v>19</v>
      </c>
      <c r="AU70" s="194"/>
      <c r="AV70" s="194">
        <f>SUM(AY70,BA70,BC70,BE70,BG70,BI70,BK70,BM70,BO70,BQ70,BS70)</f>
        <v>1267</v>
      </c>
      <c r="AW70" s="194"/>
      <c r="AX70" s="44" t="s">
        <v>234</v>
      </c>
      <c r="AY70" s="44" t="s">
        <v>234</v>
      </c>
      <c r="AZ70" s="44" t="s">
        <v>234</v>
      </c>
      <c r="BA70" s="44" t="s">
        <v>234</v>
      </c>
      <c r="BB70" s="44" t="s">
        <v>234</v>
      </c>
      <c r="BC70" s="44">
        <v>230</v>
      </c>
      <c r="BD70" s="44" t="s">
        <v>234</v>
      </c>
      <c r="BE70" s="44">
        <v>308</v>
      </c>
      <c r="BF70" s="44" t="s">
        <v>234</v>
      </c>
      <c r="BG70" s="44">
        <v>106</v>
      </c>
      <c r="BH70" s="44" t="s">
        <v>234</v>
      </c>
      <c r="BI70" s="44">
        <v>84</v>
      </c>
      <c r="BJ70" s="44" t="s">
        <v>234</v>
      </c>
      <c r="BK70" s="44">
        <v>82</v>
      </c>
      <c r="BL70" s="44" t="s">
        <v>234</v>
      </c>
      <c r="BM70" s="44">
        <v>73</v>
      </c>
      <c r="BN70" s="44" t="s">
        <v>234</v>
      </c>
      <c r="BO70" s="44">
        <v>134</v>
      </c>
      <c r="BP70" s="44" t="s">
        <v>234</v>
      </c>
      <c r="BQ70" s="44">
        <v>198</v>
      </c>
      <c r="BR70" s="44">
        <v>19</v>
      </c>
      <c r="BS70" s="44">
        <v>52</v>
      </c>
    </row>
    <row r="71" spans="1:71" ht="21.75" customHeight="1">
      <c r="A71" s="304"/>
      <c r="B71" s="298"/>
      <c r="C71" s="303"/>
      <c r="D71" s="304"/>
      <c r="E71" s="153"/>
      <c r="F71" s="154"/>
      <c r="G71" s="148">
        <f t="shared" si="10"/>
        <v>0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P71" s="30" t="s">
        <v>260</v>
      </c>
      <c r="AQ71" s="48"/>
      <c r="AR71" s="46"/>
      <c r="AT71" s="46"/>
      <c r="AV71" s="46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</row>
    <row r="72" spans="1:36" ht="21.75" customHeight="1">
      <c r="A72" s="304"/>
      <c r="B72" s="298"/>
      <c r="C72" s="305"/>
      <c r="D72" s="306"/>
      <c r="E72" s="153"/>
      <c r="F72" s="154"/>
      <c r="G72" s="148">
        <f t="shared" si="10"/>
        <v>0</v>
      </c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</row>
    <row r="73" spans="1:36" ht="21.75" customHeight="1">
      <c r="A73" s="304"/>
      <c r="B73" s="298"/>
      <c r="C73" s="320" t="s">
        <v>475</v>
      </c>
      <c r="D73" s="321"/>
      <c r="E73" s="200">
        <f>SUM(G73:J77)</f>
        <v>690</v>
      </c>
      <c r="F73" s="138"/>
      <c r="G73" s="138">
        <f t="shared" si="10"/>
        <v>690</v>
      </c>
      <c r="H73" s="138"/>
      <c r="I73" s="138" t="s">
        <v>234</v>
      </c>
      <c r="J73" s="138"/>
      <c r="K73" s="138">
        <f>SUM(M73:P77)</f>
        <v>319</v>
      </c>
      <c r="L73" s="138"/>
      <c r="M73" s="138">
        <v>319</v>
      </c>
      <c r="N73" s="138"/>
      <c r="O73" s="138" t="s">
        <v>234</v>
      </c>
      <c r="P73" s="138"/>
      <c r="Q73" s="138" t="s">
        <v>234</v>
      </c>
      <c r="R73" s="138"/>
      <c r="S73" s="138" t="s">
        <v>234</v>
      </c>
      <c r="T73" s="138"/>
      <c r="U73" s="138" t="s">
        <v>234</v>
      </c>
      <c r="V73" s="138">
        <f>SUM(X73:Z77)</f>
        <v>371</v>
      </c>
      <c r="W73" s="138"/>
      <c r="X73" s="138">
        <v>371</v>
      </c>
      <c r="Y73" s="138" t="s">
        <v>234</v>
      </c>
      <c r="Z73" s="138" t="s">
        <v>234</v>
      </c>
      <c r="AA73" s="138"/>
      <c r="AB73" s="138" t="s">
        <v>234</v>
      </c>
      <c r="AC73" s="138" t="s">
        <v>234</v>
      </c>
      <c r="AD73" s="138" t="s">
        <v>234</v>
      </c>
      <c r="AE73" s="138"/>
      <c r="AF73" s="138" t="s">
        <v>234</v>
      </c>
      <c r="AG73" s="138" t="s">
        <v>234</v>
      </c>
      <c r="AH73" s="138" t="s">
        <v>234</v>
      </c>
      <c r="AI73" s="138" t="s">
        <v>234</v>
      </c>
      <c r="AJ73" s="138" t="s">
        <v>234</v>
      </c>
    </row>
    <row r="74" spans="1:36" ht="21.75" customHeight="1">
      <c r="A74" s="304"/>
      <c r="B74" s="298"/>
      <c r="C74" s="134"/>
      <c r="D74" s="193"/>
      <c r="E74" s="153"/>
      <c r="F74" s="154"/>
      <c r="G74" s="154">
        <f t="shared" si="10"/>
        <v>0</v>
      </c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</row>
    <row r="75" spans="1:36" ht="21.75" customHeight="1">
      <c r="A75" s="304"/>
      <c r="B75" s="298"/>
      <c r="C75" s="134"/>
      <c r="D75" s="193"/>
      <c r="E75" s="153"/>
      <c r="F75" s="154"/>
      <c r="G75" s="154">
        <f t="shared" si="10"/>
        <v>0</v>
      </c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</row>
    <row r="76" spans="1:36" ht="21.75" customHeight="1">
      <c r="A76" s="304"/>
      <c r="B76" s="298"/>
      <c r="C76" s="134"/>
      <c r="D76" s="193"/>
      <c r="E76" s="153"/>
      <c r="F76" s="154"/>
      <c r="G76" s="154">
        <f t="shared" si="10"/>
        <v>0</v>
      </c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</row>
    <row r="77" spans="1:36" ht="21.75" customHeight="1">
      <c r="A77" s="306"/>
      <c r="B77" s="299"/>
      <c r="C77" s="136"/>
      <c r="D77" s="184"/>
      <c r="E77" s="247"/>
      <c r="F77" s="139"/>
      <c r="G77" s="139">
        <f t="shared" si="10"/>
        <v>0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</row>
    <row r="78" spans="1:36" ht="21.75" customHeight="1">
      <c r="A78" s="121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" ht="21.75" customHeight="1">
      <c r="A79" s="174"/>
      <c r="B79" s="174"/>
      <c r="C79" s="174"/>
    </row>
  </sheetData>
  <sheetProtection/>
  <mergeCells count="773">
    <mergeCell ref="A3:AM3"/>
    <mergeCell ref="C5:G7"/>
    <mergeCell ref="A54:C56"/>
    <mergeCell ref="A60:C61"/>
    <mergeCell ref="A58:C59"/>
    <mergeCell ref="BJ29:BK31"/>
    <mergeCell ref="BL29:BN31"/>
    <mergeCell ref="BL32:BM32"/>
    <mergeCell ref="BL34:BM34"/>
    <mergeCell ref="BL35:BM35"/>
    <mergeCell ref="A66:C67"/>
    <mergeCell ref="AY45:AZ45"/>
    <mergeCell ref="BB29:BC31"/>
    <mergeCell ref="BD29:BE31"/>
    <mergeCell ref="BF30:BG31"/>
    <mergeCell ref="BF29:BI29"/>
    <mergeCell ref="BH30:BI31"/>
    <mergeCell ref="AV41:AX41"/>
    <mergeCell ref="AV42:AX42"/>
    <mergeCell ref="AV44:AX44"/>
    <mergeCell ref="AV47:AX47"/>
    <mergeCell ref="AY32:AZ32"/>
    <mergeCell ref="AY34:AZ34"/>
    <mergeCell ref="AY35:AZ35"/>
    <mergeCell ref="AY39:AZ39"/>
    <mergeCell ref="AY40:AZ40"/>
    <mergeCell ref="AY44:AZ44"/>
    <mergeCell ref="AV34:AX34"/>
    <mergeCell ref="AV35:AX35"/>
    <mergeCell ref="AV36:AX36"/>
    <mergeCell ref="AV37:AX37"/>
    <mergeCell ref="AV39:AX39"/>
    <mergeCell ref="AV40:AX40"/>
    <mergeCell ref="AP17:AQ17"/>
    <mergeCell ref="AR17:AT17"/>
    <mergeCell ref="AU17:AW17"/>
    <mergeCell ref="AX17:AZ17"/>
    <mergeCell ref="AT45:AU45"/>
    <mergeCell ref="AT46:AU46"/>
    <mergeCell ref="AV45:AX45"/>
    <mergeCell ref="AV46:AX46"/>
    <mergeCell ref="AY29:BA31"/>
    <mergeCell ref="AR40:AS40"/>
    <mergeCell ref="AP14:AQ14"/>
    <mergeCell ref="AR14:AT14"/>
    <mergeCell ref="AU14:AW14"/>
    <mergeCell ref="AX14:AZ14"/>
    <mergeCell ref="AP15:AQ15"/>
    <mergeCell ref="AP16:AQ16"/>
    <mergeCell ref="AR16:AT16"/>
    <mergeCell ref="AU16:AW16"/>
    <mergeCell ref="AX16:AZ16"/>
    <mergeCell ref="AR15:AT15"/>
    <mergeCell ref="AP13:AQ13"/>
    <mergeCell ref="AR13:AT13"/>
    <mergeCell ref="AU13:AW13"/>
    <mergeCell ref="AX13:AZ13"/>
    <mergeCell ref="BA12:BB12"/>
    <mergeCell ref="AP11:AQ11"/>
    <mergeCell ref="AR11:AT11"/>
    <mergeCell ref="AU11:AW11"/>
    <mergeCell ref="AX11:AZ11"/>
    <mergeCell ref="AP12:AQ12"/>
    <mergeCell ref="AR12:AT12"/>
    <mergeCell ref="AU12:AW12"/>
    <mergeCell ref="AX12:AZ12"/>
    <mergeCell ref="BO10:BP10"/>
    <mergeCell ref="BQ10:BR10"/>
    <mergeCell ref="BS10:BT10"/>
    <mergeCell ref="BA11:BB11"/>
    <mergeCell ref="BG10:BH10"/>
    <mergeCell ref="BI10:BJ10"/>
    <mergeCell ref="BK10:BL10"/>
    <mergeCell ref="BM10:BN10"/>
    <mergeCell ref="BI11:BJ11"/>
    <mergeCell ref="BQ11:BR11"/>
    <mergeCell ref="AX10:AZ10"/>
    <mergeCell ref="BA10:BB10"/>
    <mergeCell ref="BC10:BD10"/>
    <mergeCell ref="BE10:BF10"/>
    <mergeCell ref="BO11:BP11"/>
    <mergeCell ref="BM11:BN11"/>
    <mergeCell ref="BK11:BL11"/>
    <mergeCell ref="AP8:AQ10"/>
    <mergeCell ref="AR8:AZ9"/>
    <mergeCell ref="BA8:BP8"/>
    <mergeCell ref="BQ8:BT9"/>
    <mergeCell ref="BA9:BD9"/>
    <mergeCell ref="BE9:BH9"/>
    <mergeCell ref="BI9:BL9"/>
    <mergeCell ref="BM9:BP9"/>
    <mergeCell ref="AR10:AT10"/>
    <mergeCell ref="AU10:AW10"/>
    <mergeCell ref="J8:J14"/>
    <mergeCell ref="F8:F14"/>
    <mergeCell ref="A22:A23"/>
    <mergeCell ref="D8:D14"/>
    <mergeCell ref="E8:E14"/>
    <mergeCell ref="A16:A17"/>
    <mergeCell ref="C8:C14"/>
    <mergeCell ref="A19:A20"/>
    <mergeCell ref="P20:Q20"/>
    <mergeCell ref="P21:Q21"/>
    <mergeCell ref="P22:Q22"/>
    <mergeCell ref="P23:Q23"/>
    <mergeCell ref="G8:G14"/>
    <mergeCell ref="H8:H14"/>
    <mergeCell ref="L8:L14"/>
    <mergeCell ref="M8:M14"/>
    <mergeCell ref="K8:K14"/>
    <mergeCell ref="I8:I14"/>
    <mergeCell ref="AG17:AH17"/>
    <mergeCell ref="AG24:AH24"/>
    <mergeCell ref="AG18:AH18"/>
    <mergeCell ref="P15:Q15"/>
    <mergeCell ref="AL8:AL14"/>
    <mergeCell ref="AM8:AM14"/>
    <mergeCell ref="P24:Q24"/>
    <mergeCell ref="P17:Q17"/>
    <mergeCell ref="P18:Q18"/>
    <mergeCell ref="P19:Q19"/>
    <mergeCell ref="BO18:BP18"/>
    <mergeCell ref="BQ18:BR18"/>
    <mergeCell ref="P16:Q16"/>
    <mergeCell ref="BM17:BN17"/>
    <mergeCell ref="BK18:BL18"/>
    <mergeCell ref="BK16:BL16"/>
    <mergeCell ref="AP18:AQ18"/>
    <mergeCell ref="AU18:AW18"/>
    <mergeCell ref="AX18:AZ18"/>
    <mergeCell ref="AG16:AH16"/>
    <mergeCell ref="AU15:AW15"/>
    <mergeCell ref="AX15:AZ15"/>
    <mergeCell ref="P5:X5"/>
    <mergeCell ref="X6:X14"/>
    <mergeCell ref="AG6:AM7"/>
    <mergeCell ref="AI8:AI14"/>
    <mergeCell ref="AP6:BT6"/>
    <mergeCell ref="AJ8:AJ14"/>
    <mergeCell ref="AK8:AK14"/>
    <mergeCell ref="AG15:AH15"/>
    <mergeCell ref="AG20:AH20"/>
    <mergeCell ref="AG21:AH21"/>
    <mergeCell ref="AG19:AH19"/>
    <mergeCell ref="AG22:AH22"/>
    <mergeCell ref="AG23:AH23"/>
    <mergeCell ref="AB34:AC34"/>
    <mergeCell ref="AH33:AJ33"/>
    <mergeCell ref="A27:AJ27"/>
    <mergeCell ref="A29:AJ29"/>
    <mergeCell ref="A31:AJ31"/>
    <mergeCell ref="AD33:AG33"/>
    <mergeCell ref="Z33:AC33"/>
    <mergeCell ref="AH34:AI34"/>
    <mergeCell ref="AF34:AG34"/>
    <mergeCell ref="AD34:AE34"/>
    <mergeCell ref="V33:Y33"/>
    <mergeCell ref="V34:W34"/>
    <mergeCell ref="X34:Y34"/>
    <mergeCell ref="Z34:AA34"/>
    <mergeCell ref="D32:L33"/>
    <mergeCell ref="D34:F34"/>
    <mergeCell ref="G34:I34"/>
    <mergeCell ref="J34:L34"/>
    <mergeCell ref="M34:O34"/>
    <mergeCell ref="R34:T34"/>
    <mergeCell ref="M33:Q33"/>
    <mergeCell ref="M32:Y32"/>
    <mergeCell ref="P34:Q34"/>
    <mergeCell ref="Z32:AJ32"/>
    <mergeCell ref="A35:C35"/>
    <mergeCell ref="D35:F35"/>
    <mergeCell ref="G35:I35"/>
    <mergeCell ref="J35:L35"/>
    <mergeCell ref="M35:O35"/>
    <mergeCell ref="P35:Q35"/>
    <mergeCell ref="R35:T35"/>
    <mergeCell ref="R33:U33"/>
    <mergeCell ref="A32:C34"/>
    <mergeCell ref="A36:C36"/>
    <mergeCell ref="B37:C37"/>
    <mergeCell ref="B38:C38"/>
    <mergeCell ref="B39:C39"/>
    <mergeCell ref="A38:A44"/>
    <mergeCell ref="B40:C40"/>
    <mergeCell ref="B41:C41"/>
    <mergeCell ref="B42:C42"/>
    <mergeCell ref="B43:C43"/>
    <mergeCell ref="B44:C44"/>
    <mergeCell ref="B45:C45"/>
    <mergeCell ref="B47:C47"/>
    <mergeCell ref="BQ14:BR14"/>
    <mergeCell ref="BQ15:BR15"/>
    <mergeCell ref="BQ16:BR16"/>
    <mergeCell ref="BE17:BF17"/>
    <mergeCell ref="BG17:BH17"/>
    <mergeCell ref="BI17:BJ17"/>
    <mergeCell ref="BK17:BL17"/>
    <mergeCell ref="V35:W35"/>
    <mergeCell ref="B49:C49"/>
    <mergeCell ref="A46:C46"/>
    <mergeCell ref="A48:C48"/>
    <mergeCell ref="BO14:BP14"/>
    <mergeCell ref="BO15:BP15"/>
    <mergeCell ref="BO16:BP16"/>
    <mergeCell ref="BC17:BD17"/>
    <mergeCell ref="X35:Y35"/>
    <mergeCell ref="Z35:AA35"/>
    <mergeCell ref="AB35:AC35"/>
    <mergeCell ref="P36:Q36"/>
    <mergeCell ref="R36:T36"/>
    <mergeCell ref="V36:W36"/>
    <mergeCell ref="Z36:AA36"/>
    <mergeCell ref="X36:Y36"/>
    <mergeCell ref="D36:F36"/>
    <mergeCell ref="G36:I36"/>
    <mergeCell ref="J36:L36"/>
    <mergeCell ref="M36:O36"/>
    <mergeCell ref="D37:F37"/>
    <mergeCell ref="G37:I37"/>
    <mergeCell ref="J37:L37"/>
    <mergeCell ref="M37:O37"/>
    <mergeCell ref="P37:Q37"/>
    <mergeCell ref="R37:T37"/>
    <mergeCell ref="AF36:AG36"/>
    <mergeCell ref="AB36:AC36"/>
    <mergeCell ref="AD36:AE36"/>
    <mergeCell ref="AD35:AE35"/>
    <mergeCell ref="AH36:AI36"/>
    <mergeCell ref="AF35:AG35"/>
    <mergeCell ref="AH35:AI35"/>
    <mergeCell ref="V38:W38"/>
    <mergeCell ref="X38:Y38"/>
    <mergeCell ref="Z37:AA37"/>
    <mergeCell ref="V37:W37"/>
    <mergeCell ref="X37:Y37"/>
    <mergeCell ref="AB37:AC37"/>
    <mergeCell ref="D38:F38"/>
    <mergeCell ref="G38:I38"/>
    <mergeCell ref="J38:L38"/>
    <mergeCell ref="M38:O38"/>
    <mergeCell ref="P38:Q38"/>
    <mergeCell ref="R38:T38"/>
    <mergeCell ref="Z38:AA38"/>
    <mergeCell ref="AB38:AC38"/>
    <mergeCell ref="AD39:AE39"/>
    <mergeCell ref="AF39:AG39"/>
    <mergeCell ref="AH37:AI37"/>
    <mergeCell ref="AD37:AE37"/>
    <mergeCell ref="AF37:AG37"/>
    <mergeCell ref="AH38:AI38"/>
    <mergeCell ref="AD38:AE38"/>
    <mergeCell ref="AF38:AG38"/>
    <mergeCell ref="D40:F40"/>
    <mergeCell ref="G40:I40"/>
    <mergeCell ref="M40:O40"/>
    <mergeCell ref="AB39:AC39"/>
    <mergeCell ref="D39:F39"/>
    <mergeCell ref="G39:I39"/>
    <mergeCell ref="X39:Y39"/>
    <mergeCell ref="R40:T40"/>
    <mergeCell ref="V40:W40"/>
    <mergeCell ref="AH40:AI40"/>
    <mergeCell ref="M39:O39"/>
    <mergeCell ref="P39:Q39"/>
    <mergeCell ref="R39:T39"/>
    <mergeCell ref="V39:W39"/>
    <mergeCell ref="AB40:AC40"/>
    <mergeCell ref="AH39:AI39"/>
    <mergeCell ref="Z39:AA39"/>
    <mergeCell ref="D41:F41"/>
    <mergeCell ref="G41:I41"/>
    <mergeCell ref="M41:O41"/>
    <mergeCell ref="P41:Q41"/>
    <mergeCell ref="R41:T41"/>
    <mergeCell ref="V41:W41"/>
    <mergeCell ref="X41:Y41"/>
    <mergeCell ref="Z41:AA41"/>
    <mergeCell ref="Z40:AA40"/>
    <mergeCell ref="AB41:AC41"/>
    <mergeCell ref="AD41:AE41"/>
    <mergeCell ref="AF41:AG41"/>
    <mergeCell ref="AF40:AG40"/>
    <mergeCell ref="AD40:AE40"/>
    <mergeCell ref="X40:Y40"/>
    <mergeCell ref="D42:F42"/>
    <mergeCell ref="G42:I42"/>
    <mergeCell ref="M42:O42"/>
    <mergeCell ref="J42:L42"/>
    <mergeCell ref="Z42:AA42"/>
    <mergeCell ref="AB42:AC42"/>
    <mergeCell ref="P42:Q42"/>
    <mergeCell ref="R42:T42"/>
    <mergeCell ref="V42:W42"/>
    <mergeCell ref="X42:Y42"/>
    <mergeCell ref="AH43:AI43"/>
    <mergeCell ref="AH42:AI42"/>
    <mergeCell ref="AD42:AE42"/>
    <mergeCell ref="AF42:AG42"/>
    <mergeCell ref="X43:Y43"/>
    <mergeCell ref="Z43:AA43"/>
    <mergeCell ref="AD43:AE43"/>
    <mergeCell ref="D43:F43"/>
    <mergeCell ref="G43:I43"/>
    <mergeCell ref="M43:O43"/>
    <mergeCell ref="P43:Q43"/>
    <mergeCell ref="D44:F44"/>
    <mergeCell ref="G44:I44"/>
    <mergeCell ref="M44:O44"/>
    <mergeCell ref="J44:L44"/>
    <mergeCell ref="X45:Y45"/>
    <mergeCell ref="Z45:AA45"/>
    <mergeCell ref="Z44:AA44"/>
    <mergeCell ref="AD45:AE45"/>
    <mergeCell ref="AB45:AC45"/>
    <mergeCell ref="G45:I45"/>
    <mergeCell ref="M45:O45"/>
    <mergeCell ref="P45:Q45"/>
    <mergeCell ref="V45:W45"/>
    <mergeCell ref="R45:T45"/>
    <mergeCell ref="X46:Y46"/>
    <mergeCell ref="Z46:AA46"/>
    <mergeCell ref="AB46:AC46"/>
    <mergeCell ref="J46:L46"/>
    <mergeCell ref="R46:T46"/>
    <mergeCell ref="D46:F46"/>
    <mergeCell ref="G46:I46"/>
    <mergeCell ref="M46:O46"/>
    <mergeCell ref="V46:W46"/>
    <mergeCell ref="D68:D72"/>
    <mergeCell ref="C73:D77"/>
    <mergeCell ref="A57:B57"/>
    <mergeCell ref="E53:F53"/>
    <mergeCell ref="G53:H53"/>
    <mergeCell ref="E56:F56"/>
    <mergeCell ref="G56:H56"/>
    <mergeCell ref="E57:F57"/>
    <mergeCell ref="G57:H57"/>
    <mergeCell ref="E58:F58"/>
    <mergeCell ref="I53:J53"/>
    <mergeCell ref="AH46:AI46"/>
    <mergeCell ref="A50:AJ50"/>
    <mergeCell ref="A51:D53"/>
    <mergeCell ref="Z51:AJ51"/>
    <mergeCell ref="AF47:AG47"/>
    <mergeCell ref="AH47:AI47"/>
    <mergeCell ref="P46:Q46"/>
    <mergeCell ref="E51:J52"/>
    <mergeCell ref="K51:Y51"/>
    <mergeCell ref="BG15:BH15"/>
    <mergeCell ref="BI15:BJ15"/>
    <mergeCell ref="BC16:BD16"/>
    <mergeCell ref="AD52:AG52"/>
    <mergeCell ref="BC14:BD14"/>
    <mergeCell ref="BE14:BF14"/>
    <mergeCell ref="AH41:AI41"/>
    <mergeCell ref="AT42:AU42"/>
    <mergeCell ref="AT44:AU44"/>
    <mergeCell ref="AF43:AG43"/>
    <mergeCell ref="AR47:AS47"/>
    <mergeCell ref="AT34:AU34"/>
    <mergeCell ref="AT35:AU35"/>
    <mergeCell ref="AT36:AU36"/>
    <mergeCell ref="AT37:AU37"/>
    <mergeCell ref="AT39:AU39"/>
    <mergeCell ref="AT40:AU40"/>
    <mergeCell ref="AT41:AU41"/>
    <mergeCell ref="AT47:AU47"/>
    <mergeCell ref="AR42:AS42"/>
    <mergeCell ref="AR44:AS44"/>
    <mergeCell ref="AR45:AS45"/>
    <mergeCell ref="AR46:AS46"/>
    <mergeCell ref="V53:W53"/>
    <mergeCell ref="Z47:AA47"/>
    <mergeCell ref="AB47:AC47"/>
    <mergeCell ref="V47:W47"/>
    <mergeCell ref="X47:Y47"/>
    <mergeCell ref="AD53:AE53"/>
    <mergeCell ref="K52:P52"/>
    <mergeCell ref="Q52:U52"/>
    <mergeCell ref="V52:Y52"/>
    <mergeCell ref="M53:N53"/>
    <mergeCell ref="O53:P53"/>
    <mergeCell ref="Q53:R53"/>
    <mergeCell ref="S53:T53"/>
    <mergeCell ref="K53:L53"/>
    <mergeCell ref="A79:C79"/>
    <mergeCell ref="C68:C72"/>
    <mergeCell ref="A68:A77"/>
    <mergeCell ref="B68:B77"/>
    <mergeCell ref="A62:C63"/>
    <mergeCell ref="A64:C65"/>
    <mergeCell ref="Q55:R55"/>
    <mergeCell ref="M54:N54"/>
    <mergeCell ref="S55:T55"/>
    <mergeCell ref="O54:P54"/>
    <mergeCell ref="Q54:R54"/>
    <mergeCell ref="E54:F54"/>
    <mergeCell ref="G54:H54"/>
    <mergeCell ref="I54:J54"/>
    <mergeCell ref="K54:L54"/>
    <mergeCell ref="E55:F55"/>
    <mergeCell ref="G55:H55"/>
    <mergeCell ref="I55:J55"/>
    <mergeCell ref="K55:L55"/>
    <mergeCell ref="M55:N55"/>
    <mergeCell ref="O55:P55"/>
    <mergeCell ref="AC73:AC77"/>
    <mergeCell ref="Z65:AA65"/>
    <mergeCell ref="Z64:AA64"/>
    <mergeCell ref="AD56:AE56"/>
    <mergeCell ref="AD57:AE57"/>
    <mergeCell ref="AD62:AE62"/>
    <mergeCell ref="Z73:AA77"/>
    <mergeCell ref="I56:J56"/>
    <mergeCell ref="K56:L56"/>
    <mergeCell ref="M56:N56"/>
    <mergeCell ref="O56:P56"/>
    <mergeCell ref="Q56:R56"/>
    <mergeCell ref="S56:T56"/>
    <mergeCell ref="I57:J57"/>
    <mergeCell ref="K57:L57"/>
    <mergeCell ref="M57:N57"/>
    <mergeCell ref="O57:P57"/>
    <mergeCell ref="Q57:R57"/>
    <mergeCell ref="S57:T57"/>
    <mergeCell ref="Q59:R59"/>
    <mergeCell ref="S59:T59"/>
    <mergeCell ref="G58:H58"/>
    <mergeCell ref="I58:J58"/>
    <mergeCell ref="K58:L58"/>
    <mergeCell ref="M58:N58"/>
    <mergeCell ref="O58:P58"/>
    <mergeCell ref="Q58:R58"/>
    <mergeCell ref="E59:F59"/>
    <mergeCell ref="G59:H59"/>
    <mergeCell ref="I59:J59"/>
    <mergeCell ref="K59:L59"/>
    <mergeCell ref="M59:N59"/>
    <mergeCell ref="O59:P59"/>
    <mergeCell ref="M61:N61"/>
    <mergeCell ref="O61:P61"/>
    <mergeCell ref="Q61:R61"/>
    <mergeCell ref="S61:T61"/>
    <mergeCell ref="E60:F60"/>
    <mergeCell ref="G60:H60"/>
    <mergeCell ref="I60:J60"/>
    <mergeCell ref="K60:L60"/>
    <mergeCell ref="M60:N60"/>
    <mergeCell ref="O60:P60"/>
    <mergeCell ref="Q63:R63"/>
    <mergeCell ref="S63:T63"/>
    <mergeCell ref="E62:F62"/>
    <mergeCell ref="O62:P62"/>
    <mergeCell ref="Q60:R60"/>
    <mergeCell ref="S60:T60"/>
    <mergeCell ref="E61:F61"/>
    <mergeCell ref="G61:H61"/>
    <mergeCell ref="I61:J61"/>
    <mergeCell ref="K61:L61"/>
    <mergeCell ref="E63:F63"/>
    <mergeCell ref="G63:H63"/>
    <mergeCell ref="I63:J63"/>
    <mergeCell ref="K63:L63"/>
    <mergeCell ref="M63:N63"/>
    <mergeCell ref="O63:P63"/>
    <mergeCell ref="G64:H64"/>
    <mergeCell ref="I64:J64"/>
    <mergeCell ref="K64:L64"/>
    <mergeCell ref="M64:N64"/>
    <mergeCell ref="O64:P64"/>
    <mergeCell ref="Q62:R62"/>
    <mergeCell ref="G62:H62"/>
    <mergeCell ref="I62:J62"/>
    <mergeCell ref="K62:L62"/>
    <mergeCell ref="M62:N62"/>
    <mergeCell ref="Q64:R64"/>
    <mergeCell ref="S64:T64"/>
    <mergeCell ref="O65:P65"/>
    <mergeCell ref="Q65:R65"/>
    <mergeCell ref="S65:T65"/>
    <mergeCell ref="E65:F65"/>
    <mergeCell ref="G65:H65"/>
    <mergeCell ref="I65:J65"/>
    <mergeCell ref="K65:L65"/>
    <mergeCell ref="E64:F64"/>
    <mergeCell ref="M65:N65"/>
    <mergeCell ref="E66:F66"/>
    <mergeCell ref="G66:H66"/>
    <mergeCell ref="I66:J66"/>
    <mergeCell ref="K66:L66"/>
    <mergeCell ref="E67:F67"/>
    <mergeCell ref="G67:H67"/>
    <mergeCell ref="I67:J67"/>
    <mergeCell ref="K67:L67"/>
    <mergeCell ref="M67:N67"/>
    <mergeCell ref="O67:P67"/>
    <mergeCell ref="Q67:R67"/>
    <mergeCell ref="S67:T67"/>
    <mergeCell ref="M66:N66"/>
    <mergeCell ref="O66:P66"/>
    <mergeCell ref="Q66:R66"/>
    <mergeCell ref="S66:T66"/>
    <mergeCell ref="BS12:BT12"/>
    <mergeCell ref="BQ13:BR13"/>
    <mergeCell ref="BS13:BT13"/>
    <mergeCell ref="BS15:BT15"/>
    <mergeCell ref="BM14:BN14"/>
    <mergeCell ref="BM15:BN15"/>
    <mergeCell ref="BO13:BP13"/>
    <mergeCell ref="BM13:BN13"/>
    <mergeCell ref="S68:T72"/>
    <mergeCell ref="AH44:AI44"/>
    <mergeCell ref="AD44:AE44"/>
    <mergeCell ref="AF44:AG44"/>
    <mergeCell ref="V68:W72"/>
    <mergeCell ref="V64:W64"/>
    <mergeCell ref="Z55:AA55"/>
    <mergeCell ref="AD55:AE55"/>
    <mergeCell ref="S54:T54"/>
    <mergeCell ref="AD54:AE54"/>
    <mergeCell ref="BI16:BJ16"/>
    <mergeCell ref="BK14:BL14"/>
    <mergeCell ref="BK13:BL13"/>
    <mergeCell ref="BO17:BP17"/>
    <mergeCell ref="BM16:BN16"/>
    <mergeCell ref="BQ12:BR12"/>
    <mergeCell ref="BI14:BJ14"/>
    <mergeCell ref="BQ17:BR17"/>
    <mergeCell ref="E73:F77"/>
    <mergeCell ref="G73:H77"/>
    <mergeCell ref="BS16:BT16"/>
    <mergeCell ref="BS14:BT14"/>
    <mergeCell ref="BS17:BT17"/>
    <mergeCell ref="S62:T62"/>
    <mergeCell ref="S58:T58"/>
    <mergeCell ref="V55:W55"/>
    <mergeCell ref="BA17:BB17"/>
    <mergeCell ref="BA18:BB18"/>
    <mergeCell ref="Q68:R72"/>
    <mergeCell ref="M73:N77"/>
    <mergeCell ref="O73:P77"/>
    <mergeCell ref="I73:J77"/>
    <mergeCell ref="K73:L77"/>
    <mergeCell ref="Q73:R77"/>
    <mergeCell ref="E68:F72"/>
    <mergeCell ref="G68:H72"/>
    <mergeCell ref="I68:J72"/>
    <mergeCell ref="K68:L72"/>
    <mergeCell ref="M68:N72"/>
    <mergeCell ref="O68:P72"/>
    <mergeCell ref="BA13:BB13"/>
    <mergeCell ref="AR37:AS37"/>
    <mergeCell ref="AR39:AS39"/>
    <mergeCell ref="S73:T77"/>
    <mergeCell ref="V67:W67"/>
    <mergeCell ref="V60:W60"/>
    <mergeCell ref="V61:W61"/>
    <mergeCell ref="V62:W62"/>
    <mergeCell ref="V63:W63"/>
    <mergeCell ref="U68:U72"/>
    <mergeCell ref="V66:W66"/>
    <mergeCell ref="V56:W56"/>
    <mergeCell ref="V57:W57"/>
    <mergeCell ref="V58:W58"/>
    <mergeCell ref="V59:W59"/>
    <mergeCell ref="V54:W54"/>
    <mergeCell ref="V65:W65"/>
    <mergeCell ref="BK15:BL15"/>
    <mergeCell ref="BG14:BH14"/>
    <mergeCell ref="BI13:BJ13"/>
    <mergeCell ref="AH52:AJ52"/>
    <mergeCell ref="BC15:BD15"/>
    <mergeCell ref="AP25:BR25"/>
    <mergeCell ref="AP23:BR23"/>
    <mergeCell ref="AR35:AS35"/>
    <mergeCell ref="AR36:AS36"/>
    <mergeCell ref="BA14:BB14"/>
    <mergeCell ref="BS11:BT11"/>
    <mergeCell ref="Z66:AA66"/>
    <mergeCell ref="Z67:AA67"/>
    <mergeCell ref="Z57:AA57"/>
    <mergeCell ref="Z58:AA58"/>
    <mergeCell ref="Z59:AA59"/>
    <mergeCell ref="Z60:AA60"/>
    <mergeCell ref="Z61:AA61"/>
    <mergeCell ref="Z63:AA63"/>
    <mergeCell ref="AR34:AS34"/>
    <mergeCell ref="AD64:AE64"/>
    <mergeCell ref="AD65:AE65"/>
    <mergeCell ref="AD66:AE66"/>
    <mergeCell ref="AD58:AE58"/>
    <mergeCell ref="AV32:AX32"/>
    <mergeCell ref="AD67:AE67"/>
    <mergeCell ref="AD47:AE47"/>
    <mergeCell ref="AD63:AE63"/>
    <mergeCell ref="AD61:AE61"/>
    <mergeCell ref="AR41:AS41"/>
    <mergeCell ref="BG11:BH11"/>
    <mergeCell ref="BE13:BF13"/>
    <mergeCell ref="BC13:BD13"/>
    <mergeCell ref="BE16:BF16"/>
    <mergeCell ref="BG16:BH16"/>
    <mergeCell ref="BE15:BF15"/>
    <mergeCell ref="BE11:BF11"/>
    <mergeCell ref="BC11:BD11"/>
    <mergeCell ref="BG12:BH12"/>
    <mergeCell ref="BG13:BH13"/>
    <mergeCell ref="BA15:BB15"/>
    <mergeCell ref="BA16:BB16"/>
    <mergeCell ref="AP27:BR27"/>
    <mergeCell ref="AR32:AS32"/>
    <mergeCell ref="AD59:AE59"/>
    <mergeCell ref="AD60:AE60"/>
    <mergeCell ref="AD46:AE46"/>
    <mergeCell ref="AF46:AG46"/>
    <mergeCell ref="AF45:AG45"/>
    <mergeCell ref="AH45:AI45"/>
    <mergeCell ref="BI12:BJ12"/>
    <mergeCell ref="BK12:BL12"/>
    <mergeCell ref="BM12:BN12"/>
    <mergeCell ref="BO12:BP12"/>
    <mergeCell ref="BC12:BD12"/>
    <mergeCell ref="BE12:BF12"/>
    <mergeCell ref="D47:F47"/>
    <mergeCell ref="G47:I47"/>
    <mergeCell ref="J47:L47"/>
    <mergeCell ref="M47:O47"/>
    <mergeCell ref="P47:Q47"/>
    <mergeCell ref="R47:T47"/>
    <mergeCell ref="Z54:AA54"/>
    <mergeCell ref="Z52:AC52"/>
    <mergeCell ref="AC68:AC72"/>
    <mergeCell ref="Z68:AA72"/>
    <mergeCell ref="Z53:AA53"/>
    <mergeCell ref="Z62:AA62"/>
    <mergeCell ref="Z56:AA56"/>
    <mergeCell ref="AG73:AG77"/>
    <mergeCell ref="AH73:AH77"/>
    <mergeCell ref="AI73:AI77"/>
    <mergeCell ref="X68:X72"/>
    <mergeCell ref="Y68:Y72"/>
    <mergeCell ref="AB68:AB72"/>
    <mergeCell ref="AD73:AE77"/>
    <mergeCell ref="AD68:AE72"/>
    <mergeCell ref="AF68:AF72"/>
    <mergeCell ref="AB73:AB77"/>
    <mergeCell ref="U73:U77"/>
    <mergeCell ref="V73:W77"/>
    <mergeCell ref="X73:X77"/>
    <mergeCell ref="Y73:Y77"/>
    <mergeCell ref="AJ73:AJ77"/>
    <mergeCell ref="AI68:AI72"/>
    <mergeCell ref="AJ68:AJ72"/>
    <mergeCell ref="AG68:AG72"/>
    <mergeCell ref="AH68:AH72"/>
    <mergeCell ref="AF73:AF77"/>
    <mergeCell ref="AP29:AQ32"/>
    <mergeCell ref="AP34:AP37"/>
    <mergeCell ref="AP39:AP42"/>
    <mergeCell ref="AP44:AP47"/>
    <mergeCell ref="AR29:AX31"/>
    <mergeCell ref="BS18:BT18"/>
    <mergeCell ref="BG18:BH18"/>
    <mergeCell ref="BI18:BJ18"/>
    <mergeCell ref="BM18:BN18"/>
    <mergeCell ref="AR18:AT18"/>
    <mergeCell ref="BC18:BD18"/>
    <mergeCell ref="BE18:BF18"/>
    <mergeCell ref="AE8:AE14"/>
    <mergeCell ref="AF8:AF14"/>
    <mergeCell ref="Y5:AM5"/>
    <mergeCell ref="Z6:AF7"/>
    <mergeCell ref="Z8:AA14"/>
    <mergeCell ref="AB8:AB14"/>
    <mergeCell ref="AC8:AC14"/>
    <mergeCell ref="AG8:AH14"/>
    <mergeCell ref="H6:K7"/>
    <mergeCell ref="V8:V14"/>
    <mergeCell ref="J45:L45"/>
    <mergeCell ref="J39:L39"/>
    <mergeCell ref="J40:L40"/>
    <mergeCell ref="J41:L41"/>
    <mergeCell ref="R6:W7"/>
    <mergeCell ref="P6:Q14"/>
    <mergeCell ref="U8:U14"/>
    <mergeCell ref="P40:Q40"/>
    <mergeCell ref="H5:O5"/>
    <mergeCell ref="D45:F45"/>
    <mergeCell ref="O8:O14"/>
    <mergeCell ref="L6:O7"/>
    <mergeCell ref="N8:N14"/>
    <mergeCell ref="AD8:AD14"/>
    <mergeCell ref="J43:L43"/>
    <mergeCell ref="Y6:Y14"/>
    <mergeCell ref="R8:R14"/>
    <mergeCell ref="S8:S14"/>
    <mergeCell ref="AB44:AC44"/>
    <mergeCell ref="P44:Q44"/>
    <mergeCell ref="W8:W14"/>
    <mergeCell ref="T8:T14"/>
    <mergeCell ref="R44:T44"/>
    <mergeCell ref="V44:W44"/>
    <mergeCell ref="X44:Y44"/>
    <mergeCell ref="AB43:AC43"/>
    <mergeCell ref="R43:T43"/>
    <mergeCell ref="V43:W43"/>
    <mergeCell ref="AP62:AP65"/>
    <mergeCell ref="AT58:AU58"/>
    <mergeCell ref="AT59:AU59"/>
    <mergeCell ref="AT60:AU60"/>
    <mergeCell ref="AV57:AW57"/>
    <mergeCell ref="BL37:BM37"/>
    <mergeCell ref="BL39:BM39"/>
    <mergeCell ref="BL40:BM40"/>
    <mergeCell ref="BL42:BM42"/>
    <mergeCell ref="BL44:BM44"/>
    <mergeCell ref="AR60:AS60"/>
    <mergeCell ref="AT57:AU57"/>
    <mergeCell ref="BL47:BM47"/>
    <mergeCell ref="BO29:BP31"/>
    <mergeCell ref="BQ29:BR31"/>
    <mergeCell ref="AP53:AQ55"/>
    <mergeCell ref="AP57:AP60"/>
    <mergeCell ref="BL45:BM45"/>
    <mergeCell ref="AP51:BS51"/>
    <mergeCell ref="AT32:AU32"/>
    <mergeCell ref="AR63:AS63"/>
    <mergeCell ref="AR64:AS64"/>
    <mergeCell ref="AP67:AP70"/>
    <mergeCell ref="AR53:AW54"/>
    <mergeCell ref="AR55:AS55"/>
    <mergeCell ref="AT55:AU55"/>
    <mergeCell ref="AV55:AW55"/>
    <mergeCell ref="AR57:AS57"/>
    <mergeCell ref="AR58:AS58"/>
    <mergeCell ref="AR59:AS59"/>
    <mergeCell ref="AR65:AS65"/>
    <mergeCell ref="AT62:AU62"/>
    <mergeCell ref="AT63:AU63"/>
    <mergeCell ref="AT64:AU64"/>
    <mergeCell ref="AT65:AU65"/>
    <mergeCell ref="AV62:AW62"/>
    <mergeCell ref="AV63:AW63"/>
    <mergeCell ref="AV64:AW64"/>
    <mergeCell ref="AV65:AW65"/>
    <mergeCell ref="AR62:AS62"/>
    <mergeCell ref="AR67:AS67"/>
    <mergeCell ref="AR68:AS68"/>
    <mergeCell ref="AR69:AS69"/>
    <mergeCell ref="AR70:AS70"/>
    <mergeCell ref="AT67:AU67"/>
    <mergeCell ref="AT68:AU68"/>
    <mergeCell ref="AT69:AU69"/>
    <mergeCell ref="AT70:AU70"/>
    <mergeCell ref="AV67:AW67"/>
    <mergeCell ref="AV68:AW68"/>
    <mergeCell ref="AV69:AW69"/>
    <mergeCell ref="AV70:AW70"/>
    <mergeCell ref="AX53:AY54"/>
    <mergeCell ref="AZ53:BA54"/>
    <mergeCell ref="AV58:AW58"/>
    <mergeCell ref="AV59:AW59"/>
    <mergeCell ref="AV60:AW60"/>
    <mergeCell ref="BN53:BO54"/>
    <mergeCell ref="BP53:BQ54"/>
    <mergeCell ref="BR53:BS54"/>
    <mergeCell ref="BB53:BC54"/>
    <mergeCell ref="BD53:BE54"/>
    <mergeCell ref="BF53:BG54"/>
    <mergeCell ref="BH53:BI54"/>
    <mergeCell ref="BJ53:BK54"/>
    <mergeCell ref="BL53:BM5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49" r:id="rId2"/>
  <colBreaks count="1" manualBreakCount="1">
    <brk id="7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8"/>
  <sheetViews>
    <sheetView zoomScaleSheetLayoutView="75" zoomScalePageLayoutView="0" workbookViewId="0" topLeftCell="A55">
      <selection activeCell="A3" sqref="A3:AA3"/>
    </sheetView>
  </sheetViews>
  <sheetFormatPr defaultColWidth="9.00390625" defaultRowHeight="24" customHeight="1"/>
  <cols>
    <col min="1" max="1" width="4.375" style="30" customWidth="1"/>
    <col min="2" max="2" width="9.00390625" style="30" customWidth="1"/>
    <col min="3" max="4" width="9.375" style="30" customWidth="1"/>
    <col min="5" max="5" width="10.375" style="30" bestFit="1" customWidth="1"/>
    <col min="6" max="6" width="9.25390625" style="30" bestFit="1" customWidth="1"/>
    <col min="7" max="9" width="10.375" style="30" bestFit="1" customWidth="1"/>
    <col min="10" max="10" width="9.25390625" style="30" bestFit="1" customWidth="1"/>
    <col min="11" max="12" width="10.375" style="30" bestFit="1" customWidth="1"/>
    <col min="13" max="14" width="9.25390625" style="30" bestFit="1" customWidth="1"/>
    <col min="15" max="16" width="10.375" style="30" bestFit="1" customWidth="1"/>
    <col min="17" max="17" width="9.25390625" style="30" bestFit="1" customWidth="1"/>
    <col min="18" max="20" width="10.375" style="30" bestFit="1" customWidth="1"/>
    <col min="21" max="21" width="18.75390625" style="30" customWidth="1"/>
    <col min="22" max="22" width="10.125" style="30" customWidth="1"/>
    <col min="23" max="23" width="9.125" style="30" bestFit="1" customWidth="1"/>
    <col min="24" max="16384" width="9.00390625" style="30" customWidth="1"/>
  </cols>
  <sheetData>
    <row r="1" spans="1:37" ht="24" customHeight="1">
      <c r="A1" s="51" t="s">
        <v>482</v>
      </c>
      <c r="AK1" s="52" t="s">
        <v>515</v>
      </c>
    </row>
    <row r="3" spans="1:37" ht="24" customHeight="1">
      <c r="A3" s="131" t="s">
        <v>483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2"/>
      <c r="V3" s="167" t="s">
        <v>499</v>
      </c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</row>
    <row r="4" ht="24" customHeight="1" thickBot="1"/>
    <row r="5" spans="1:37" ht="24" customHeight="1">
      <c r="A5" s="167" t="s">
        <v>484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2"/>
      <c r="V5" s="165" t="s">
        <v>105</v>
      </c>
      <c r="W5" s="163"/>
      <c r="X5" s="163" t="s">
        <v>447</v>
      </c>
      <c r="Y5" s="163"/>
      <c r="Z5" s="163"/>
      <c r="AA5" s="163"/>
      <c r="AB5" s="163" t="s">
        <v>508</v>
      </c>
      <c r="AC5" s="163"/>
      <c r="AD5" s="163"/>
      <c r="AE5" s="163"/>
      <c r="AF5" s="163"/>
      <c r="AG5" s="163"/>
      <c r="AH5" s="163" t="s">
        <v>507</v>
      </c>
      <c r="AI5" s="163"/>
      <c r="AJ5" s="163"/>
      <c r="AK5" s="164"/>
    </row>
    <row r="6" spans="1:37" ht="24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V6" s="166"/>
      <c r="W6" s="161"/>
      <c r="X6" s="161"/>
      <c r="Y6" s="161"/>
      <c r="Z6" s="161"/>
      <c r="AA6" s="161"/>
      <c r="AB6" s="161" t="s">
        <v>506</v>
      </c>
      <c r="AC6" s="161"/>
      <c r="AD6" s="161" t="s">
        <v>269</v>
      </c>
      <c r="AE6" s="161"/>
      <c r="AF6" s="161" t="s">
        <v>270</v>
      </c>
      <c r="AG6" s="161"/>
      <c r="AH6" s="161" t="s">
        <v>506</v>
      </c>
      <c r="AI6" s="161"/>
      <c r="AJ6" s="161" t="s">
        <v>269</v>
      </c>
      <c r="AK6" s="162"/>
    </row>
    <row r="7" spans="1:37" ht="24" customHeight="1">
      <c r="A7" s="168" t="s">
        <v>485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0"/>
      <c r="V7" s="166"/>
      <c r="W7" s="161"/>
      <c r="X7" s="161" t="s">
        <v>7</v>
      </c>
      <c r="Y7" s="161"/>
      <c r="Z7" s="4" t="s">
        <v>8</v>
      </c>
      <c r="AA7" s="4" t="s">
        <v>9</v>
      </c>
      <c r="AB7" s="4" t="s">
        <v>8</v>
      </c>
      <c r="AC7" s="4" t="s">
        <v>9</v>
      </c>
      <c r="AD7" s="4" t="s">
        <v>8</v>
      </c>
      <c r="AE7" s="4" t="s">
        <v>9</v>
      </c>
      <c r="AF7" s="4" t="s">
        <v>8</v>
      </c>
      <c r="AG7" s="4" t="s">
        <v>9</v>
      </c>
      <c r="AH7" s="4" t="s">
        <v>8</v>
      </c>
      <c r="AI7" s="4" t="s">
        <v>9</v>
      </c>
      <c r="AJ7" s="4" t="s">
        <v>8</v>
      </c>
      <c r="AK7" s="5" t="s">
        <v>9</v>
      </c>
    </row>
    <row r="8" spans="22:37" ht="24" customHeight="1" thickBot="1">
      <c r="V8" s="254" t="s">
        <v>271</v>
      </c>
      <c r="W8" s="255"/>
      <c r="X8" s="185">
        <f>SUM(Z8:AA8)</f>
        <v>13783</v>
      </c>
      <c r="Y8" s="186"/>
      <c r="Z8" s="58">
        <f>SUM(Z9:Z16)</f>
        <v>6770</v>
      </c>
      <c r="AA8" s="58">
        <f>SUM(AA9:AA16)</f>
        <v>7013</v>
      </c>
      <c r="AB8" s="58">
        <f>SUM(AB9:AB16)</f>
        <v>5646</v>
      </c>
      <c r="AC8" s="58">
        <f aca="true" t="shared" si="0" ref="AC8:AI8">SUM(AC9:AC16)</f>
        <v>4922</v>
      </c>
      <c r="AD8" s="58">
        <f t="shared" si="0"/>
        <v>877</v>
      </c>
      <c r="AE8" s="58">
        <f t="shared" si="0"/>
        <v>1709</v>
      </c>
      <c r="AF8" s="58">
        <f t="shared" si="0"/>
        <v>91</v>
      </c>
      <c r="AG8" s="58">
        <f t="shared" si="0"/>
        <v>42</v>
      </c>
      <c r="AH8" s="58">
        <f t="shared" si="0"/>
        <v>156</v>
      </c>
      <c r="AI8" s="58">
        <f t="shared" si="0"/>
        <v>340</v>
      </c>
      <c r="AJ8" s="58" t="s">
        <v>234</v>
      </c>
      <c r="AK8" s="58" t="s">
        <v>234</v>
      </c>
    </row>
    <row r="9" spans="1:37" ht="24" customHeight="1">
      <c r="A9" s="165" t="s">
        <v>0</v>
      </c>
      <c r="B9" s="163"/>
      <c r="C9" s="163"/>
      <c r="D9" s="163"/>
      <c r="E9" s="163" t="s">
        <v>492</v>
      </c>
      <c r="F9" s="163"/>
      <c r="G9" s="163"/>
      <c r="H9" s="163"/>
      <c r="I9" s="163" t="s">
        <v>493</v>
      </c>
      <c r="J9" s="163"/>
      <c r="K9" s="163"/>
      <c r="L9" s="163"/>
      <c r="M9" s="163" t="s">
        <v>494</v>
      </c>
      <c r="N9" s="163"/>
      <c r="O9" s="163"/>
      <c r="P9" s="163"/>
      <c r="Q9" s="163" t="s">
        <v>495</v>
      </c>
      <c r="R9" s="163"/>
      <c r="S9" s="163"/>
      <c r="T9" s="164"/>
      <c r="V9" s="246" t="s">
        <v>505</v>
      </c>
      <c r="W9" s="202"/>
      <c r="X9" s="146">
        <f aca="true" t="shared" si="1" ref="X9:X15">SUM(Z9:AA9)</f>
        <v>9349</v>
      </c>
      <c r="Y9" s="147"/>
      <c r="Z9" s="44">
        <f>SUM(AB9,AD9,AF9,AH9,AJ9)</f>
        <v>4133</v>
      </c>
      <c r="AA9" s="44">
        <f>SUM(AC9,AE9,AG9,AI9,AK9)</f>
        <v>5216</v>
      </c>
      <c r="AB9" s="44">
        <v>3238</v>
      </c>
      <c r="AC9" s="44">
        <v>3374</v>
      </c>
      <c r="AD9" s="44">
        <v>736</v>
      </c>
      <c r="AE9" s="44">
        <v>1477</v>
      </c>
      <c r="AF9" s="44">
        <v>91</v>
      </c>
      <c r="AG9" s="44">
        <v>42</v>
      </c>
      <c r="AH9" s="44">
        <v>68</v>
      </c>
      <c r="AI9" s="44">
        <v>323</v>
      </c>
      <c r="AJ9" s="44" t="s">
        <v>509</v>
      </c>
      <c r="AK9" s="44" t="s">
        <v>509</v>
      </c>
    </row>
    <row r="10" spans="1:37" ht="24" customHeight="1">
      <c r="A10" s="166"/>
      <c r="B10" s="161"/>
      <c r="C10" s="161"/>
      <c r="D10" s="161"/>
      <c r="E10" s="161" t="s">
        <v>7</v>
      </c>
      <c r="F10" s="161"/>
      <c r="G10" s="4" t="s">
        <v>8</v>
      </c>
      <c r="H10" s="4" t="s">
        <v>9</v>
      </c>
      <c r="I10" s="161" t="s">
        <v>7</v>
      </c>
      <c r="J10" s="161"/>
      <c r="K10" s="4" t="s">
        <v>8</v>
      </c>
      <c r="L10" s="4" t="s">
        <v>9</v>
      </c>
      <c r="M10" s="161" t="s">
        <v>7</v>
      </c>
      <c r="N10" s="161"/>
      <c r="O10" s="4" t="s">
        <v>8</v>
      </c>
      <c r="P10" s="4" t="s">
        <v>9</v>
      </c>
      <c r="Q10" s="161" t="s">
        <v>7</v>
      </c>
      <c r="R10" s="161"/>
      <c r="S10" s="4" t="s">
        <v>8</v>
      </c>
      <c r="T10" s="5" t="s">
        <v>9</v>
      </c>
      <c r="V10" s="246" t="s">
        <v>504</v>
      </c>
      <c r="W10" s="202"/>
      <c r="X10" s="146">
        <f t="shared" si="1"/>
        <v>381</v>
      </c>
      <c r="Y10" s="147"/>
      <c r="Z10" s="44">
        <f aca="true" t="shared" si="2" ref="Z10:AA15">SUM(AB10,AD10,AF10,AH10,AJ10)</f>
        <v>300</v>
      </c>
      <c r="AA10" s="44">
        <f t="shared" si="2"/>
        <v>81</v>
      </c>
      <c r="AB10" s="44">
        <v>300</v>
      </c>
      <c r="AC10" s="44">
        <v>81</v>
      </c>
      <c r="AD10" s="44" t="s">
        <v>234</v>
      </c>
      <c r="AE10" s="44" t="s">
        <v>234</v>
      </c>
      <c r="AF10" s="44" t="s">
        <v>234</v>
      </c>
      <c r="AG10" s="44" t="s">
        <v>234</v>
      </c>
      <c r="AH10" s="44" t="s">
        <v>234</v>
      </c>
      <c r="AI10" s="44" t="s">
        <v>234</v>
      </c>
      <c r="AJ10" s="44" t="s">
        <v>234</v>
      </c>
      <c r="AK10" s="44" t="s">
        <v>234</v>
      </c>
    </row>
    <row r="11" spans="1:37" ht="24" customHeight="1">
      <c r="A11" s="246"/>
      <c r="B11" s="246"/>
      <c r="C11" s="246"/>
      <c r="D11" s="246"/>
      <c r="E11" s="232"/>
      <c r="F11" s="152"/>
      <c r="I11" s="167"/>
      <c r="J11" s="167"/>
      <c r="M11" s="167"/>
      <c r="N11" s="167"/>
      <c r="Q11" s="152"/>
      <c r="R11" s="152"/>
      <c r="V11" s="246" t="s">
        <v>503</v>
      </c>
      <c r="W11" s="202"/>
      <c r="X11" s="146">
        <f t="shared" si="1"/>
        <v>1616</v>
      </c>
      <c r="Y11" s="147"/>
      <c r="Z11" s="44">
        <f t="shared" si="2"/>
        <v>1486</v>
      </c>
      <c r="AA11" s="44">
        <f t="shared" si="2"/>
        <v>130</v>
      </c>
      <c r="AB11" s="44">
        <v>1404</v>
      </c>
      <c r="AC11" s="44">
        <v>130</v>
      </c>
      <c r="AD11" s="44" t="s">
        <v>234</v>
      </c>
      <c r="AE11" s="44" t="s">
        <v>234</v>
      </c>
      <c r="AF11" s="44" t="s">
        <v>234</v>
      </c>
      <c r="AG11" s="44" t="s">
        <v>234</v>
      </c>
      <c r="AH11" s="44">
        <v>82</v>
      </c>
      <c r="AI11" s="44" t="s">
        <v>234</v>
      </c>
      <c r="AJ11" s="44" t="s">
        <v>234</v>
      </c>
      <c r="AK11" s="44" t="s">
        <v>234</v>
      </c>
    </row>
    <row r="12" spans="1:37" ht="24" customHeight="1">
      <c r="A12" s="252" t="s">
        <v>486</v>
      </c>
      <c r="B12" s="252"/>
      <c r="C12" s="252"/>
      <c r="D12" s="252"/>
      <c r="E12" s="201">
        <f>SUM(G12:H12)</f>
        <v>57551</v>
      </c>
      <c r="F12" s="196"/>
      <c r="G12" s="58">
        <f>SUM(G14:G18)</f>
        <v>27969</v>
      </c>
      <c r="H12" s="58">
        <f>SUM(H14:H18)</f>
        <v>29582</v>
      </c>
      <c r="I12" s="195">
        <f>SUM(K12:L12)</f>
        <v>27474</v>
      </c>
      <c r="J12" s="195"/>
      <c r="K12" s="58">
        <f>SUM(K14:K18)</f>
        <v>14095</v>
      </c>
      <c r="L12" s="58">
        <f>SUM(L14:L18)</f>
        <v>13379</v>
      </c>
      <c r="M12" s="195">
        <f>SUM(O12:P12)</f>
        <v>29749</v>
      </c>
      <c r="N12" s="195"/>
      <c r="O12" s="58">
        <f>SUM(O14:O18)</f>
        <v>13679</v>
      </c>
      <c r="P12" s="58">
        <f>SUM(P14:P18)</f>
        <v>16070</v>
      </c>
      <c r="Q12" s="195">
        <f>SUM(S12:T12)</f>
        <v>328</v>
      </c>
      <c r="R12" s="195"/>
      <c r="S12" s="58">
        <f>SUM(S14:S18)</f>
        <v>195</v>
      </c>
      <c r="T12" s="58">
        <f>SUM(T14:T18)</f>
        <v>133</v>
      </c>
      <c r="V12" s="246" t="s">
        <v>502</v>
      </c>
      <c r="W12" s="202"/>
      <c r="X12" s="146">
        <f t="shared" si="1"/>
        <v>1857</v>
      </c>
      <c r="Y12" s="147"/>
      <c r="Z12" s="44">
        <f t="shared" si="2"/>
        <v>618</v>
      </c>
      <c r="AA12" s="44">
        <f t="shared" si="2"/>
        <v>1239</v>
      </c>
      <c r="AB12" s="44">
        <v>483</v>
      </c>
      <c r="AC12" s="44">
        <v>1077</v>
      </c>
      <c r="AD12" s="44">
        <v>129</v>
      </c>
      <c r="AE12" s="44">
        <v>157</v>
      </c>
      <c r="AF12" s="44" t="s">
        <v>234</v>
      </c>
      <c r="AG12" s="44" t="s">
        <v>234</v>
      </c>
      <c r="AH12" s="44">
        <v>6</v>
      </c>
      <c r="AI12" s="44">
        <v>5</v>
      </c>
      <c r="AJ12" s="44" t="s">
        <v>234</v>
      </c>
      <c r="AK12" s="44" t="s">
        <v>234</v>
      </c>
    </row>
    <row r="13" spans="1:37" ht="24" customHeight="1">
      <c r="A13" s="246"/>
      <c r="B13" s="246"/>
      <c r="C13" s="246"/>
      <c r="D13" s="246"/>
      <c r="E13" s="146"/>
      <c r="F13" s="147"/>
      <c r="G13" s="44"/>
      <c r="H13" s="44"/>
      <c r="I13" s="187"/>
      <c r="J13" s="187"/>
      <c r="K13" s="44"/>
      <c r="L13" s="44"/>
      <c r="M13" s="187"/>
      <c r="N13" s="187"/>
      <c r="O13" s="44"/>
      <c r="P13" s="44"/>
      <c r="Q13" s="187"/>
      <c r="R13" s="187"/>
      <c r="S13" s="44"/>
      <c r="T13" s="44"/>
      <c r="V13" s="246" t="s">
        <v>501</v>
      </c>
      <c r="W13" s="202"/>
      <c r="X13" s="146">
        <f t="shared" si="1"/>
        <v>148</v>
      </c>
      <c r="Y13" s="147"/>
      <c r="Z13" s="44">
        <f t="shared" si="2"/>
        <v>113</v>
      </c>
      <c r="AA13" s="44">
        <f t="shared" si="2"/>
        <v>35</v>
      </c>
      <c r="AB13" s="44">
        <v>113</v>
      </c>
      <c r="AC13" s="44">
        <v>35</v>
      </c>
      <c r="AD13" s="44" t="s">
        <v>234</v>
      </c>
      <c r="AE13" s="44" t="s">
        <v>234</v>
      </c>
      <c r="AF13" s="44" t="s">
        <v>234</v>
      </c>
      <c r="AG13" s="44" t="s">
        <v>234</v>
      </c>
      <c r="AH13" s="44" t="s">
        <v>234</v>
      </c>
      <c r="AI13" s="44" t="s">
        <v>234</v>
      </c>
      <c r="AJ13" s="44" t="s">
        <v>234</v>
      </c>
      <c r="AK13" s="44" t="s">
        <v>234</v>
      </c>
    </row>
    <row r="14" spans="1:37" ht="24" customHeight="1">
      <c r="A14" s="246" t="s">
        <v>487</v>
      </c>
      <c r="B14" s="246"/>
      <c r="C14" s="246"/>
      <c r="D14" s="246"/>
      <c r="E14" s="146">
        <f>SUM(G14:H14)</f>
        <v>5862</v>
      </c>
      <c r="F14" s="147"/>
      <c r="G14" s="44">
        <f>SUM(K14,O14,S14)</f>
        <v>3041</v>
      </c>
      <c r="H14" s="44">
        <f>SUM(L14,P14,T14)</f>
        <v>2821</v>
      </c>
      <c r="I14" s="187">
        <f>SUM(K14:L14)</f>
        <v>1353</v>
      </c>
      <c r="J14" s="187"/>
      <c r="K14" s="44">
        <v>706</v>
      </c>
      <c r="L14" s="44">
        <v>647</v>
      </c>
      <c r="M14" s="187">
        <f>SUM(O14:P14)</f>
        <v>4476</v>
      </c>
      <c r="N14" s="187"/>
      <c r="O14" s="44">
        <v>2318</v>
      </c>
      <c r="P14" s="44">
        <v>2158</v>
      </c>
      <c r="Q14" s="187">
        <f>SUM(S14:T14)</f>
        <v>33</v>
      </c>
      <c r="R14" s="187"/>
      <c r="S14" s="44">
        <v>17</v>
      </c>
      <c r="T14" s="44">
        <v>16</v>
      </c>
      <c r="V14" s="246" t="s">
        <v>500</v>
      </c>
      <c r="W14" s="202"/>
      <c r="X14" s="146">
        <f t="shared" si="1"/>
        <v>261</v>
      </c>
      <c r="Y14" s="147"/>
      <c r="Z14" s="44" t="s">
        <v>234</v>
      </c>
      <c r="AA14" s="44">
        <f t="shared" si="2"/>
        <v>261</v>
      </c>
      <c r="AB14" s="44" t="s">
        <v>234</v>
      </c>
      <c r="AC14" s="44">
        <v>178</v>
      </c>
      <c r="AD14" s="44" t="s">
        <v>234</v>
      </c>
      <c r="AE14" s="44">
        <v>73</v>
      </c>
      <c r="AF14" s="44" t="s">
        <v>234</v>
      </c>
      <c r="AG14" s="44" t="s">
        <v>234</v>
      </c>
      <c r="AH14" s="44" t="s">
        <v>234</v>
      </c>
      <c r="AI14" s="44">
        <v>10</v>
      </c>
      <c r="AJ14" s="44" t="s">
        <v>234</v>
      </c>
      <c r="AK14" s="44" t="s">
        <v>234</v>
      </c>
    </row>
    <row r="15" spans="1:37" ht="24" customHeight="1">
      <c r="A15" s="246" t="s">
        <v>488</v>
      </c>
      <c r="B15" s="246"/>
      <c r="C15" s="246"/>
      <c r="D15" s="246"/>
      <c r="E15" s="146">
        <f>SUM(G15:H15)</f>
        <v>15114</v>
      </c>
      <c r="F15" s="147"/>
      <c r="G15" s="44">
        <f aca="true" t="shared" si="3" ref="G15:H18">SUM(K15,O15,S15)</f>
        <v>7690</v>
      </c>
      <c r="H15" s="44">
        <f t="shared" si="3"/>
        <v>7424</v>
      </c>
      <c r="I15" s="187">
        <f>SUM(K15:L15)</f>
        <v>14883</v>
      </c>
      <c r="J15" s="187"/>
      <c r="K15" s="44">
        <v>7587</v>
      </c>
      <c r="L15" s="44">
        <v>7296</v>
      </c>
      <c r="M15" s="187">
        <f>SUM(O15:P15)</f>
        <v>69</v>
      </c>
      <c r="N15" s="187"/>
      <c r="O15" s="44">
        <v>16</v>
      </c>
      <c r="P15" s="44">
        <v>53</v>
      </c>
      <c r="Q15" s="187">
        <f>SUM(S15:T15)</f>
        <v>162</v>
      </c>
      <c r="R15" s="187"/>
      <c r="S15" s="44">
        <v>87</v>
      </c>
      <c r="T15" s="44">
        <v>75</v>
      </c>
      <c r="V15" s="246" t="s">
        <v>310</v>
      </c>
      <c r="W15" s="202"/>
      <c r="X15" s="146">
        <f t="shared" si="1"/>
        <v>171</v>
      </c>
      <c r="Y15" s="147"/>
      <c r="Z15" s="44">
        <f t="shared" si="2"/>
        <v>120</v>
      </c>
      <c r="AA15" s="44">
        <f t="shared" si="2"/>
        <v>51</v>
      </c>
      <c r="AB15" s="44">
        <v>108</v>
      </c>
      <c r="AC15" s="44">
        <v>47</v>
      </c>
      <c r="AD15" s="44">
        <v>12</v>
      </c>
      <c r="AE15" s="44">
        <v>2</v>
      </c>
      <c r="AF15" s="44" t="s">
        <v>234</v>
      </c>
      <c r="AG15" s="44" t="s">
        <v>234</v>
      </c>
      <c r="AH15" s="44" t="s">
        <v>234</v>
      </c>
      <c r="AI15" s="44">
        <v>2</v>
      </c>
      <c r="AJ15" s="44" t="s">
        <v>234</v>
      </c>
      <c r="AK15" s="44" t="s">
        <v>234</v>
      </c>
    </row>
    <row r="16" spans="1:27" ht="24" customHeight="1">
      <c r="A16" s="246" t="s">
        <v>489</v>
      </c>
      <c r="B16" s="246"/>
      <c r="C16" s="246"/>
      <c r="D16" s="246"/>
      <c r="E16" s="146">
        <f>SUM(G16:H16)</f>
        <v>13783</v>
      </c>
      <c r="F16" s="147"/>
      <c r="G16" s="44">
        <f t="shared" si="3"/>
        <v>6770</v>
      </c>
      <c r="H16" s="44">
        <f t="shared" si="3"/>
        <v>7013</v>
      </c>
      <c r="I16" s="187">
        <f>SUM(K16:L16)</f>
        <v>11064</v>
      </c>
      <c r="J16" s="187"/>
      <c r="K16" s="44">
        <v>5802</v>
      </c>
      <c r="L16" s="44">
        <v>5262</v>
      </c>
      <c r="M16" s="187">
        <f>SUM(O16:P16)</f>
        <v>2586</v>
      </c>
      <c r="N16" s="187"/>
      <c r="O16" s="44">
        <v>877</v>
      </c>
      <c r="P16" s="44">
        <v>1709</v>
      </c>
      <c r="Q16" s="187">
        <f>SUM(S16:T16)</f>
        <v>133</v>
      </c>
      <c r="R16" s="187"/>
      <c r="S16" s="44">
        <v>91</v>
      </c>
      <c r="T16" s="44">
        <v>42</v>
      </c>
      <c r="V16" s="167"/>
      <c r="W16" s="167"/>
      <c r="X16" s="146"/>
      <c r="Y16" s="147"/>
      <c r="Z16" s="44"/>
      <c r="AA16" s="44"/>
    </row>
    <row r="17" spans="1:37" ht="24" customHeight="1">
      <c r="A17" s="246" t="s">
        <v>490</v>
      </c>
      <c r="B17" s="246"/>
      <c r="C17" s="246"/>
      <c r="D17" s="246"/>
      <c r="E17" s="146">
        <f>SUM(G17:H17)</f>
        <v>646</v>
      </c>
      <c r="F17" s="147"/>
      <c r="G17" s="44">
        <f t="shared" si="3"/>
        <v>49</v>
      </c>
      <c r="H17" s="44">
        <f t="shared" si="3"/>
        <v>597</v>
      </c>
      <c r="I17" s="187" t="s">
        <v>234</v>
      </c>
      <c r="J17" s="187"/>
      <c r="K17" s="44" t="s">
        <v>234</v>
      </c>
      <c r="L17" s="44" t="s">
        <v>234</v>
      </c>
      <c r="M17" s="187">
        <f>SUM(O17:P17)</f>
        <v>646</v>
      </c>
      <c r="N17" s="187"/>
      <c r="O17" s="44">
        <v>49</v>
      </c>
      <c r="P17" s="44">
        <v>597</v>
      </c>
      <c r="Q17" s="187" t="s">
        <v>234</v>
      </c>
      <c r="R17" s="187"/>
      <c r="S17" s="44" t="s">
        <v>234</v>
      </c>
      <c r="T17" s="44" t="s">
        <v>234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20" ht="24" customHeight="1">
      <c r="A18" s="246" t="s">
        <v>491</v>
      </c>
      <c r="B18" s="246"/>
      <c r="C18" s="246"/>
      <c r="D18" s="246"/>
      <c r="E18" s="146">
        <f>SUM(G18:H18)</f>
        <v>22146</v>
      </c>
      <c r="F18" s="147"/>
      <c r="G18" s="44">
        <f t="shared" si="3"/>
        <v>10419</v>
      </c>
      <c r="H18" s="44">
        <f t="shared" si="3"/>
        <v>11727</v>
      </c>
      <c r="I18" s="187">
        <f>SUM(K18:L18)</f>
        <v>174</v>
      </c>
      <c r="J18" s="187"/>
      <c r="K18" s="44" t="s">
        <v>234</v>
      </c>
      <c r="L18" s="44">
        <v>174</v>
      </c>
      <c r="M18" s="187">
        <f>SUM(O18:P18)</f>
        <v>21972</v>
      </c>
      <c r="N18" s="187"/>
      <c r="O18" s="44">
        <v>10419</v>
      </c>
      <c r="P18" s="44">
        <v>11553</v>
      </c>
      <c r="Q18" s="187" t="s">
        <v>234</v>
      </c>
      <c r="R18" s="187"/>
      <c r="S18" s="44" t="s">
        <v>234</v>
      </c>
      <c r="T18" s="44" t="s">
        <v>234</v>
      </c>
    </row>
    <row r="19" spans="1:20" ht="24" customHeight="1">
      <c r="A19" s="222"/>
      <c r="B19" s="222"/>
      <c r="C19" s="222"/>
      <c r="D19" s="222"/>
      <c r="E19" s="155"/>
      <c r="F19" s="151"/>
      <c r="G19" s="45"/>
      <c r="H19" s="45"/>
      <c r="I19" s="151"/>
      <c r="J19" s="151"/>
      <c r="K19" s="45"/>
      <c r="L19" s="45"/>
      <c r="M19" s="151"/>
      <c r="N19" s="151"/>
      <c r="O19" s="45"/>
      <c r="P19" s="45"/>
      <c r="Q19" s="151"/>
      <c r="R19" s="151"/>
      <c r="S19" s="45"/>
      <c r="T19" s="45"/>
    </row>
    <row r="22" spans="22:37" ht="24" customHeight="1">
      <c r="V22" s="167" t="s">
        <v>510</v>
      </c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</row>
    <row r="23" ht="24" customHeight="1" thickBot="1"/>
    <row r="24" spans="22:37" ht="24" customHeight="1">
      <c r="V24" s="221" t="s">
        <v>84</v>
      </c>
      <c r="W24" s="249" t="s">
        <v>247</v>
      </c>
      <c r="X24" s="220"/>
      <c r="Y24" s="221"/>
      <c r="Z24" s="249" t="s">
        <v>110</v>
      </c>
      <c r="AA24" s="221"/>
      <c r="AB24" s="249" t="s">
        <v>111</v>
      </c>
      <c r="AC24" s="221"/>
      <c r="AD24" s="164" t="s">
        <v>397</v>
      </c>
      <c r="AE24" s="198"/>
      <c r="AF24" s="198"/>
      <c r="AG24" s="198"/>
      <c r="AH24" s="198"/>
      <c r="AI24" s="198"/>
      <c r="AJ24" s="198"/>
      <c r="AK24" s="198"/>
    </row>
    <row r="25" spans="22:37" ht="24" customHeight="1">
      <c r="V25" s="202"/>
      <c r="W25" s="242"/>
      <c r="X25" s="222"/>
      <c r="Y25" s="223"/>
      <c r="Z25" s="242"/>
      <c r="AA25" s="223"/>
      <c r="AB25" s="242"/>
      <c r="AC25" s="223"/>
      <c r="AD25" s="244" t="s">
        <v>7</v>
      </c>
      <c r="AE25" s="245"/>
      <c r="AF25" s="162" t="s">
        <v>511</v>
      </c>
      <c r="AG25" s="166"/>
      <c r="AH25" s="162" t="s">
        <v>103</v>
      </c>
      <c r="AI25" s="166"/>
      <c r="AJ25" s="162" t="s">
        <v>396</v>
      </c>
      <c r="AK25" s="197"/>
    </row>
    <row r="26" spans="22:37" ht="24" customHeight="1">
      <c r="V26" s="223"/>
      <c r="W26" s="4" t="s">
        <v>7</v>
      </c>
      <c r="X26" s="4" t="s">
        <v>8</v>
      </c>
      <c r="Y26" s="4" t="s">
        <v>9</v>
      </c>
      <c r="Z26" s="4" t="s">
        <v>8</v>
      </c>
      <c r="AA26" s="4" t="s">
        <v>9</v>
      </c>
      <c r="AB26" s="4" t="s">
        <v>8</v>
      </c>
      <c r="AC26" s="4" t="s">
        <v>9</v>
      </c>
      <c r="AD26" s="4" t="s">
        <v>8</v>
      </c>
      <c r="AE26" s="4" t="s">
        <v>9</v>
      </c>
      <c r="AF26" s="4" t="s">
        <v>8</v>
      </c>
      <c r="AG26" s="4" t="s">
        <v>9</v>
      </c>
      <c r="AH26" s="4" t="s">
        <v>8</v>
      </c>
      <c r="AI26" s="4" t="s">
        <v>9</v>
      </c>
      <c r="AJ26" s="4" t="s">
        <v>8</v>
      </c>
      <c r="AK26" s="5" t="s">
        <v>9</v>
      </c>
    </row>
    <row r="27" ht="24" customHeight="1">
      <c r="W27" s="63"/>
    </row>
    <row r="28" spans="22:37" ht="24" customHeight="1">
      <c r="V28" s="36" t="s">
        <v>221</v>
      </c>
      <c r="W28" s="26">
        <f>SUM(X28:Y28)</f>
        <v>37</v>
      </c>
      <c r="X28" s="30">
        <f aca="true" t="shared" si="4" ref="X28:Y32">SUM(Z28,AB28,AD28)</f>
        <v>18</v>
      </c>
      <c r="Y28" s="30">
        <f t="shared" si="4"/>
        <v>19</v>
      </c>
      <c r="Z28" s="30">
        <v>1</v>
      </c>
      <c r="AA28" s="30">
        <v>4</v>
      </c>
      <c r="AB28" s="30">
        <v>1</v>
      </c>
      <c r="AC28" s="30">
        <v>1</v>
      </c>
      <c r="AD28" s="30">
        <v>16</v>
      </c>
      <c r="AE28" s="30">
        <v>14</v>
      </c>
      <c r="AF28" s="30">
        <v>7</v>
      </c>
      <c r="AG28" s="30">
        <v>7</v>
      </c>
      <c r="AH28" s="30">
        <v>6</v>
      </c>
      <c r="AI28" s="30">
        <v>2</v>
      </c>
      <c r="AJ28" s="30">
        <v>3</v>
      </c>
      <c r="AK28" s="30">
        <v>5</v>
      </c>
    </row>
    <row r="29" spans="1:37" ht="24" customHeight="1">
      <c r="A29" s="168" t="s">
        <v>496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V29" s="35" t="s">
        <v>220</v>
      </c>
      <c r="W29" s="26">
        <f>SUM(X29:Y29)</f>
        <v>36</v>
      </c>
      <c r="X29" s="30">
        <f t="shared" si="4"/>
        <v>21</v>
      </c>
      <c r="Y29" s="30">
        <f t="shared" si="4"/>
        <v>15</v>
      </c>
      <c r="Z29" s="30">
        <v>2</v>
      </c>
      <c r="AA29" s="30">
        <v>1</v>
      </c>
      <c r="AB29" s="30">
        <v>1</v>
      </c>
      <c r="AC29" s="30">
        <v>3</v>
      </c>
      <c r="AD29" s="30">
        <v>18</v>
      </c>
      <c r="AE29" s="30">
        <v>11</v>
      </c>
      <c r="AF29" s="30">
        <v>7</v>
      </c>
      <c r="AG29" s="30">
        <v>5</v>
      </c>
      <c r="AH29" s="30">
        <v>5</v>
      </c>
      <c r="AI29" s="30">
        <v>4</v>
      </c>
      <c r="AJ29" s="30">
        <v>6</v>
      </c>
      <c r="AK29" s="30">
        <v>2</v>
      </c>
    </row>
    <row r="30" spans="22:37" ht="24" customHeight="1" thickBot="1">
      <c r="V30" s="35" t="s">
        <v>211</v>
      </c>
      <c r="W30" s="26">
        <f>SUM(X30:Y30)</f>
        <v>39</v>
      </c>
      <c r="X30" s="30">
        <f t="shared" si="4"/>
        <v>22</v>
      </c>
      <c r="Y30" s="30">
        <f t="shared" si="4"/>
        <v>17</v>
      </c>
      <c r="Z30" s="30">
        <v>1</v>
      </c>
      <c r="AA30" s="30">
        <v>2</v>
      </c>
      <c r="AB30" s="30">
        <v>4</v>
      </c>
      <c r="AC30" s="39" t="s">
        <v>234</v>
      </c>
      <c r="AD30" s="30">
        <v>17</v>
      </c>
      <c r="AE30" s="30">
        <v>15</v>
      </c>
      <c r="AF30" s="30">
        <v>2</v>
      </c>
      <c r="AG30" s="30">
        <v>3</v>
      </c>
      <c r="AH30" s="30">
        <v>8</v>
      </c>
      <c r="AI30" s="30">
        <v>6</v>
      </c>
      <c r="AJ30" s="30">
        <v>7</v>
      </c>
      <c r="AK30" s="30">
        <v>6</v>
      </c>
    </row>
    <row r="31" spans="1:37" ht="24" customHeight="1">
      <c r="A31" s="165" t="s">
        <v>54</v>
      </c>
      <c r="B31" s="163"/>
      <c r="C31" s="163" t="s">
        <v>247</v>
      </c>
      <c r="D31" s="163"/>
      <c r="E31" s="163"/>
      <c r="F31" s="163" t="s">
        <v>497</v>
      </c>
      <c r="G31" s="163"/>
      <c r="H31" s="163"/>
      <c r="I31" s="163" t="s">
        <v>498</v>
      </c>
      <c r="J31" s="163"/>
      <c r="K31" s="163"/>
      <c r="L31" s="163" t="s">
        <v>19</v>
      </c>
      <c r="M31" s="163"/>
      <c r="N31" s="163"/>
      <c r="O31" s="163" t="s">
        <v>22</v>
      </c>
      <c r="P31" s="163"/>
      <c r="Q31" s="163"/>
      <c r="R31" s="163" t="s">
        <v>23</v>
      </c>
      <c r="S31" s="163"/>
      <c r="T31" s="164"/>
      <c r="V31" s="35" t="s">
        <v>208</v>
      </c>
      <c r="W31" s="26">
        <f>SUM(X31:Y31)</f>
        <v>34</v>
      </c>
      <c r="X31" s="30">
        <f t="shared" si="4"/>
        <v>21</v>
      </c>
      <c r="Y31" s="30">
        <f t="shared" si="4"/>
        <v>13</v>
      </c>
      <c r="Z31" s="30">
        <v>3</v>
      </c>
      <c r="AA31" s="30">
        <v>1</v>
      </c>
      <c r="AB31" s="30">
        <v>3</v>
      </c>
      <c r="AC31" s="30">
        <v>5</v>
      </c>
      <c r="AD31" s="30">
        <v>15</v>
      </c>
      <c r="AE31" s="30">
        <v>7</v>
      </c>
      <c r="AF31" s="30">
        <v>4</v>
      </c>
      <c r="AG31" s="30">
        <v>2</v>
      </c>
      <c r="AH31" s="30">
        <v>6</v>
      </c>
      <c r="AI31" s="30">
        <v>5</v>
      </c>
      <c r="AJ31" s="30">
        <v>5</v>
      </c>
      <c r="AK31" s="39" t="s">
        <v>234</v>
      </c>
    </row>
    <row r="32" spans="1:37" ht="24" customHeight="1">
      <c r="A32" s="166"/>
      <c r="B32" s="161"/>
      <c r="C32" s="4" t="s">
        <v>7</v>
      </c>
      <c r="D32" s="4" t="s">
        <v>8</v>
      </c>
      <c r="E32" s="4" t="s">
        <v>9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8</v>
      </c>
      <c r="K32" s="4" t="s">
        <v>9</v>
      </c>
      <c r="L32" s="4" t="s">
        <v>7</v>
      </c>
      <c r="M32" s="4" t="s">
        <v>8</v>
      </c>
      <c r="N32" s="4" t="s">
        <v>9</v>
      </c>
      <c r="O32" s="4" t="s">
        <v>7</v>
      </c>
      <c r="P32" s="4" t="s">
        <v>8</v>
      </c>
      <c r="Q32" s="4" t="s">
        <v>9</v>
      </c>
      <c r="R32" s="4" t="s">
        <v>7</v>
      </c>
      <c r="S32" s="4" t="s">
        <v>8</v>
      </c>
      <c r="T32" s="5" t="s">
        <v>9</v>
      </c>
      <c r="V32" s="129" t="s">
        <v>512</v>
      </c>
      <c r="W32" s="100">
        <f>SUM(X32:Y32)</f>
        <v>26</v>
      </c>
      <c r="X32" s="89">
        <f t="shared" si="4"/>
        <v>21</v>
      </c>
      <c r="Y32" s="89">
        <f t="shared" si="4"/>
        <v>5</v>
      </c>
      <c r="Z32" s="89">
        <v>3</v>
      </c>
      <c r="AA32" s="89">
        <v>1</v>
      </c>
      <c r="AB32" s="89">
        <v>2</v>
      </c>
      <c r="AC32" s="55" t="s">
        <v>509</v>
      </c>
      <c r="AD32" s="89">
        <v>16</v>
      </c>
      <c r="AE32" s="89">
        <v>4</v>
      </c>
      <c r="AF32" s="89">
        <v>3</v>
      </c>
      <c r="AG32" s="89">
        <v>2</v>
      </c>
      <c r="AH32" s="89">
        <v>2</v>
      </c>
      <c r="AI32" s="89">
        <v>2</v>
      </c>
      <c r="AJ32" s="89">
        <v>11</v>
      </c>
      <c r="AK32" s="55" t="s">
        <v>234</v>
      </c>
    </row>
    <row r="33" spans="1:23" ht="24" customHeight="1">
      <c r="A33" s="167"/>
      <c r="B33" s="167"/>
      <c r="C33" s="63"/>
      <c r="W33" s="79"/>
    </row>
    <row r="34" spans="1:37" ht="24" customHeight="1">
      <c r="A34" s="259" t="s">
        <v>2</v>
      </c>
      <c r="B34" s="272"/>
      <c r="C34" s="127">
        <f>SUM(D34:E34)</f>
        <v>57551</v>
      </c>
      <c r="D34" s="128">
        <f>SUM(D36,D55,D57)</f>
        <v>27969</v>
      </c>
      <c r="E34" s="128">
        <f>SUM(E36,E55,E57)</f>
        <v>29582</v>
      </c>
      <c r="F34" s="128">
        <f>SUM(G34:H34)</f>
        <v>5862</v>
      </c>
      <c r="G34" s="128">
        <f>SUM(G36,G55,G57)</f>
        <v>3041</v>
      </c>
      <c r="H34" s="128">
        <f>SUM(H36,H55,H57)</f>
        <v>2821</v>
      </c>
      <c r="I34" s="128">
        <f>SUM(J34:K34)</f>
        <v>15114</v>
      </c>
      <c r="J34" s="128">
        <f>SUM(J36,J55,J57)</f>
        <v>7690</v>
      </c>
      <c r="K34" s="128">
        <f>SUM(K36,K55,K57)</f>
        <v>7424</v>
      </c>
      <c r="L34" s="128">
        <f>SUM(M34:N34)</f>
        <v>13783</v>
      </c>
      <c r="M34" s="128">
        <f>SUM(M36,M55,M57)</f>
        <v>6770</v>
      </c>
      <c r="N34" s="128">
        <f>SUM(N36,N55,N57)</f>
        <v>7013</v>
      </c>
      <c r="O34" s="128">
        <f>SUM(P34:Q34)</f>
        <v>646</v>
      </c>
      <c r="P34" s="128">
        <f>SUM(P36,P55,P57)</f>
        <v>49</v>
      </c>
      <c r="Q34" s="128">
        <f>SUM(Q36,Q55,Q57)</f>
        <v>597</v>
      </c>
      <c r="R34" s="128">
        <f>SUM(S34:T34)</f>
        <v>22146</v>
      </c>
      <c r="S34" s="128">
        <f>SUM(S36,S55,S57)</f>
        <v>10419</v>
      </c>
      <c r="T34" s="128">
        <f>SUM(T36,T55,T57)</f>
        <v>11727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20" ht="24" customHeight="1">
      <c r="A35" s="167"/>
      <c r="B35" s="167"/>
      <c r="C35" s="2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2:20" ht="24" customHeight="1">
      <c r="B36" s="12" t="s">
        <v>186</v>
      </c>
      <c r="C36" s="25">
        <f aca="true" t="shared" si="5" ref="C36:C44">SUM(D36:E36)</f>
        <v>27474</v>
      </c>
      <c r="D36" s="44">
        <f>SUM(D37:D44,D46:D53)</f>
        <v>14095</v>
      </c>
      <c r="E36" s="44">
        <f>SUM(E37:E44,E46:E53)</f>
        <v>13379</v>
      </c>
      <c r="F36" s="44">
        <f aca="true" t="shared" si="6" ref="F36:F44">SUM(G36:H36)</f>
        <v>1353</v>
      </c>
      <c r="G36" s="44">
        <f>SUM(G37:G44,G46:G53)</f>
        <v>706</v>
      </c>
      <c r="H36" s="44">
        <f>SUM(H37:H44,H46:H53)</f>
        <v>647</v>
      </c>
      <c r="I36" s="44">
        <f aca="true" t="shared" si="7" ref="I36:I44">SUM(J36:K36)</f>
        <v>14883</v>
      </c>
      <c r="J36" s="44">
        <f>SUM(J37:J44,J46:J53)</f>
        <v>7587</v>
      </c>
      <c r="K36" s="44">
        <f>SUM(K37:K44,K46:K53)</f>
        <v>7296</v>
      </c>
      <c r="L36" s="44">
        <f aca="true" t="shared" si="8" ref="L36:L44">SUM(M36:N36)</f>
        <v>11064</v>
      </c>
      <c r="M36" s="44">
        <f>SUM(M37:M44,M46:M53)</f>
        <v>5802</v>
      </c>
      <c r="N36" s="44">
        <f>SUM(N37:N44,N46:N53)</f>
        <v>5262</v>
      </c>
      <c r="O36" s="44" t="s">
        <v>234</v>
      </c>
      <c r="P36" s="44" t="s">
        <v>234</v>
      </c>
      <c r="Q36" s="44" t="s">
        <v>234</v>
      </c>
      <c r="R36" s="44">
        <f aca="true" t="shared" si="9" ref="R36:R43">SUM(S36:T36)</f>
        <v>174</v>
      </c>
      <c r="S36" s="44" t="s">
        <v>234</v>
      </c>
      <c r="T36" s="44">
        <f>SUM(T37:T44,T46:T53)</f>
        <v>174</v>
      </c>
    </row>
    <row r="37" spans="2:20" ht="24" customHeight="1">
      <c r="B37" s="1" t="s">
        <v>61</v>
      </c>
      <c r="C37" s="25">
        <f t="shared" si="5"/>
        <v>8500</v>
      </c>
      <c r="D37" s="44">
        <f>SUM(G37,J37,M37,P37,S37)</f>
        <v>4488</v>
      </c>
      <c r="E37" s="44">
        <f>SUM(H37,K37,N37,Q37,T37)</f>
        <v>4012</v>
      </c>
      <c r="F37" s="44" t="s">
        <v>234</v>
      </c>
      <c r="G37" s="44" t="s">
        <v>234</v>
      </c>
      <c r="H37" s="44" t="s">
        <v>234</v>
      </c>
      <c r="I37" s="44">
        <f t="shared" si="7"/>
        <v>4881</v>
      </c>
      <c r="J37" s="44">
        <v>2482</v>
      </c>
      <c r="K37" s="44">
        <v>2399</v>
      </c>
      <c r="L37" s="44">
        <f t="shared" si="8"/>
        <v>3551</v>
      </c>
      <c r="M37" s="44">
        <v>2006</v>
      </c>
      <c r="N37" s="44">
        <v>1545</v>
      </c>
      <c r="O37" s="44" t="s">
        <v>234</v>
      </c>
      <c r="P37" s="44" t="s">
        <v>234</v>
      </c>
      <c r="Q37" s="44" t="s">
        <v>234</v>
      </c>
      <c r="R37" s="44">
        <f t="shared" si="9"/>
        <v>68</v>
      </c>
      <c r="S37" s="44" t="s">
        <v>234</v>
      </c>
      <c r="T37" s="44">
        <v>68</v>
      </c>
    </row>
    <row r="38" spans="2:20" ht="24" customHeight="1">
      <c r="B38" s="1" t="s">
        <v>62</v>
      </c>
      <c r="C38" s="25">
        <f t="shared" si="5"/>
        <v>1727</v>
      </c>
      <c r="D38" s="44">
        <f aca="true" t="shared" si="10" ref="D38:E57">SUM(G38,J38,M38,P38,S38)</f>
        <v>999</v>
      </c>
      <c r="E38" s="44">
        <f t="shared" si="10"/>
        <v>728</v>
      </c>
      <c r="F38" s="44">
        <f t="shared" si="6"/>
        <v>162</v>
      </c>
      <c r="G38" s="44">
        <v>85</v>
      </c>
      <c r="H38" s="44">
        <v>77</v>
      </c>
      <c r="I38" s="44">
        <f t="shared" si="7"/>
        <v>767</v>
      </c>
      <c r="J38" s="44">
        <v>403</v>
      </c>
      <c r="K38" s="44">
        <v>364</v>
      </c>
      <c r="L38" s="44">
        <f t="shared" si="8"/>
        <v>798</v>
      </c>
      <c r="M38" s="44">
        <v>511</v>
      </c>
      <c r="N38" s="44">
        <v>287</v>
      </c>
      <c r="O38" s="44" t="s">
        <v>234</v>
      </c>
      <c r="P38" s="44" t="s">
        <v>234</v>
      </c>
      <c r="Q38" s="44" t="s">
        <v>234</v>
      </c>
      <c r="R38" s="44" t="s">
        <v>234</v>
      </c>
      <c r="S38" s="44" t="s">
        <v>234</v>
      </c>
      <c r="T38" s="44" t="s">
        <v>234</v>
      </c>
    </row>
    <row r="39" spans="2:37" ht="24" customHeight="1">
      <c r="B39" s="1" t="s">
        <v>63</v>
      </c>
      <c r="C39" s="25">
        <f t="shared" si="5"/>
        <v>2617</v>
      </c>
      <c r="D39" s="44">
        <f t="shared" si="10"/>
        <v>1338</v>
      </c>
      <c r="E39" s="44">
        <f t="shared" si="10"/>
        <v>1279</v>
      </c>
      <c r="F39" s="44" t="s">
        <v>234</v>
      </c>
      <c r="G39" s="44" t="s">
        <v>234</v>
      </c>
      <c r="H39" s="44" t="s">
        <v>234</v>
      </c>
      <c r="I39" s="44">
        <f t="shared" si="7"/>
        <v>1452</v>
      </c>
      <c r="J39" s="44">
        <v>726</v>
      </c>
      <c r="K39" s="44">
        <v>726</v>
      </c>
      <c r="L39" s="44">
        <f t="shared" si="8"/>
        <v>1131</v>
      </c>
      <c r="M39" s="44">
        <v>612</v>
      </c>
      <c r="N39" s="44">
        <v>519</v>
      </c>
      <c r="O39" s="44" t="s">
        <v>234</v>
      </c>
      <c r="P39" s="44" t="s">
        <v>234</v>
      </c>
      <c r="Q39" s="44" t="s">
        <v>234</v>
      </c>
      <c r="R39" s="44">
        <f t="shared" si="9"/>
        <v>34</v>
      </c>
      <c r="S39" s="44" t="s">
        <v>234</v>
      </c>
      <c r="T39" s="44">
        <v>34</v>
      </c>
      <c r="V39" s="167" t="s">
        <v>513</v>
      </c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</row>
    <row r="40" spans="1:20" ht="24" customHeight="1" thickBot="1">
      <c r="A40" s="30" t="s">
        <v>89</v>
      </c>
      <c r="B40" s="1" t="s">
        <v>64</v>
      </c>
      <c r="C40" s="25">
        <f t="shared" si="5"/>
        <v>1027</v>
      </c>
      <c r="D40" s="44">
        <f t="shared" si="10"/>
        <v>568</v>
      </c>
      <c r="E40" s="44">
        <f t="shared" si="10"/>
        <v>459</v>
      </c>
      <c r="F40" s="44" t="s">
        <v>234</v>
      </c>
      <c r="G40" s="44" t="s">
        <v>234</v>
      </c>
      <c r="H40" s="44" t="s">
        <v>234</v>
      </c>
      <c r="I40" s="44">
        <f t="shared" si="7"/>
        <v>530</v>
      </c>
      <c r="J40" s="44">
        <v>292</v>
      </c>
      <c r="K40" s="44">
        <v>238</v>
      </c>
      <c r="L40" s="44">
        <f t="shared" si="8"/>
        <v>497</v>
      </c>
      <c r="M40" s="44">
        <v>276</v>
      </c>
      <c r="N40" s="44">
        <v>221</v>
      </c>
      <c r="O40" s="44" t="s">
        <v>234</v>
      </c>
      <c r="P40" s="44" t="s">
        <v>234</v>
      </c>
      <c r="Q40" s="44" t="s">
        <v>234</v>
      </c>
      <c r="R40" s="44" t="s">
        <v>234</v>
      </c>
      <c r="S40" s="44" t="s">
        <v>234</v>
      </c>
      <c r="T40" s="44" t="s">
        <v>234</v>
      </c>
    </row>
    <row r="41" spans="2:37" ht="24" customHeight="1">
      <c r="B41" s="1" t="s">
        <v>65</v>
      </c>
      <c r="C41" s="25">
        <f t="shared" si="5"/>
        <v>937</v>
      </c>
      <c r="D41" s="44">
        <f t="shared" si="10"/>
        <v>467</v>
      </c>
      <c r="E41" s="44">
        <f t="shared" si="10"/>
        <v>470</v>
      </c>
      <c r="F41" s="44" t="s">
        <v>234</v>
      </c>
      <c r="G41" s="44" t="s">
        <v>234</v>
      </c>
      <c r="H41" s="44" t="s">
        <v>234</v>
      </c>
      <c r="I41" s="44">
        <f t="shared" si="7"/>
        <v>472</v>
      </c>
      <c r="J41" s="44">
        <v>244</v>
      </c>
      <c r="K41" s="44">
        <v>228</v>
      </c>
      <c r="L41" s="44">
        <f t="shared" si="8"/>
        <v>465</v>
      </c>
      <c r="M41" s="44">
        <v>223</v>
      </c>
      <c r="N41" s="44">
        <v>242</v>
      </c>
      <c r="O41" s="44" t="s">
        <v>234</v>
      </c>
      <c r="P41" s="44" t="s">
        <v>234</v>
      </c>
      <c r="Q41" s="44" t="s">
        <v>234</v>
      </c>
      <c r="R41" s="44" t="s">
        <v>234</v>
      </c>
      <c r="S41" s="44" t="s">
        <v>234</v>
      </c>
      <c r="T41" s="44" t="s">
        <v>234</v>
      </c>
      <c r="V41" s="220" t="s">
        <v>405</v>
      </c>
      <c r="W41" s="221"/>
      <c r="X41" s="164" t="s">
        <v>303</v>
      </c>
      <c r="Y41" s="198"/>
      <c r="Z41" s="198"/>
      <c r="AA41" s="198"/>
      <c r="AB41" s="198"/>
      <c r="AC41" s="165"/>
      <c r="AD41" s="164" t="s">
        <v>113</v>
      </c>
      <c r="AE41" s="165"/>
      <c r="AF41" s="164" t="s">
        <v>110</v>
      </c>
      <c r="AG41" s="165"/>
      <c r="AH41" s="164" t="s">
        <v>111</v>
      </c>
      <c r="AI41" s="165"/>
      <c r="AJ41" s="164" t="s">
        <v>188</v>
      </c>
      <c r="AK41" s="198"/>
    </row>
    <row r="42" spans="2:37" ht="24" customHeight="1">
      <c r="B42" s="1" t="s">
        <v>66</v>
      </c>
      <c r="C42" s="25">
        <f t="shared" si="5"/>
        <v>1988</v>
      </c>
      <c r="D42" s="44">
        <f t="shared" si="10"/>
        <v>986</v>
      </c>
      <c r="E42" s="44">
        <f t="shared" si="10"/>
        <v>1002</v>
      </c>
      <c r="F42" s="44">
        <f t="shared" si="6"/>
        <v>419</v>
      </c>
      <c r="G42" s="44">
        <v>221</v>
      </c>
      <c r="H42" s="44">
        <v>198</v>
      </c>
      <c r="I42" s="44">
        <f t="shared" si="7"/>
        <v>846</v>
      </c>
      <c r="J42" s="44">
        <v>427</v>
      </c>
      <c r="K42" s="44">
        <v>419</v>
      </c>
      <c r="L42" s="44">
        <f t="shared" si="8"/>
        <v>719</v>
      </c>
      <c r="M42" s="44">
        <v>338</v>
      </c>
      <c r="N42" s="44">
        <v>381</v>
      </c>
      <c r="O42" s="44" t="s">
        <v>234</v>
      </c>
      <c r="P42" s="44" t="s">
        <v>234</v>
      </c>
      <c r="Q42" s="44" t="s">
        <v>234</v>
      </c>
      <c r="R42" s="44">
        <f t="shared" si="9"/>
        <v>4</v>
      </c>
      <c r="S42" s="44" t="s">
        <v>234</v>
      </c>
      <c r="T42" s="44">
        <v>4</v>
      </c>
      <c r="V42" s="222"/>
      <c r="W42" s="223"/>
      <c r="X42" s="244" t="s">
        <v>7</v>
      </c>
      <c r="Y42" s="245"/>
      <c r="Z42" s="244" t="s">
        <v>8</v>
      </c>
      <c r="AA42" s="245"/>
      <c r="AB42" s="244" t="s">
        <v>9</v>
      </c>
      <c r="AC42" s="245"/>
      <c r="AD42" s="4" t="s">
        <v>8</v>
      </c>
      <c r="AE42" s="4" t="s">
        <v>9</v>
      </c>
      <c r="AF42" s="4" t="s">
        <v>8</v>
      </c>
      <c r="AG42" s="4" t="s">
        <v>9</v>
      </c>
      <c r="AH42" s="4" t="s">
        <v>8</v>
      </c>
      <c r="AI42" s="4" t="s">
        <v>9</v>
      </c>
      <c r="AJ42" s="4" t="s">
        <v>8</v>
      </c>
      <c r="AK42" s="5" t="s">
        <v>9</v>
      </c>
    </row>
    <row r="43" spans="2:29" ht="24" customHeight="1">
      <c r="B43" s="1" t="s">
        <v>67</v>
      </c>
      <c r="C43" s="25">
        <f t="shared" si="5"/>
        <v>1101</v>
      </c>
      <c r="D43" s="44">
        <f t="shared" si="10"/>
        <v>611</v>
      </c>
      <c r="E43" s="44">
        <f t="shared" si="10"/>
        <v>490</v>
      </c>
      <c r="F43" s="44" t="s">
        <v>234</v>
      </c>
      <c r="G43" s="44" t="s">
        <v>234</v>
      </c>
      <c r="H43" s="44" t="s">
        <v>234</v>
      </c>
      <c r="I43" s="44">
        <f t="shared" si="7"/>
        <v>434</v>
      </c>
      <c r="J43" s="44">
        <v>236</v>
      </c>
      <c r="K43" s="44">
        <v>198</v>
      </c>
      <c r="L43" s="44">
        <f t="shared" si="8"/>
        <v>614</v>
      </c>
      <c r="M43" s="44">
        <v>375</v>
      </c>
      <c r="N43" s="44">
        <v>239</v>
      </c>
      <c r="O43" s="44" t="s">
        <v>234</v>
      </c>
      <c r="P43" s="44" t="s">
        <v>234</v>
      </c>
      <c r="Q43" s="44" t="s">
        <v>234</v>
      </c>
      <c r="R43" s="44">
        <f t="shared" si="9"/>
        <v>53</v>
      </c>
      <c r="S43" s="44" t="s">
        <v>234</v>
      </c>
      <c r="T43" s="44">
        <v>53</v>
      </c>
      <c r="X43" s="63"/>
      <c r="Y43" s="48"/>
      <c r="Z43" s="48"/>
      <c r="AA43" s="48"/>
      <c r="AB43" s="48"/>
      <c r="AC43" s="48"/>
    </row>
    <row r="44" spans="2:37" ht="24" customHeight="1">
      <c r="B44" s="1" t="s">
        <v>68</v>
      </c>
      <c r="C44" s="25">
        <f t="shared" si="5"/>
        <v>1114</v>
      </c>
      <c r="D44" s="44">
        <f t="shared" si="10"/>
        <v>586</v>
      </c>
      <c r="E44" s="44">
        <f t="shared" si="10"/>
        <v>528</v>
      </c>
      <c r="F44" s="44">
        <f t="shared" si="6"/>
        <v>199</v>
      </c>
      <c r="G44" s="44">
        <v>95</v>
      </c>
      <c r="H44" s="44">
        <v>104</v>
      </c>
      <c r="I44" s="44">
        <f t="shared" si="7"/>
        <v>449</v>
      </c>
      <c r="J44" s="44">
        <v>213</v>
      </c>
      <c r="K44" s="44">
        <v>236</v>
      </c>
      <c r="L44" s="44">
        <f t="shared" si="8"/>
        <v>466</v>
      </c>
      <c r="M44" s="44">
        <v>278</v>
      </c>
      <c r="N44" s="44">
        <v>188</v>
      </c>
      <c r="O44" s="44" t="s">
        <v>234</v>
      </c>
      <c r="P44" s="44" t="s">
        <v>234</v>
      </c>
      <c r="Q44" s="44" t="s">
        <v>234</v>
      </c>
      <c r="R44" s="44" t="s">
        <v>234</v>
      </c>
      <c r="S44" s="44" t="s">
        <v>234</v>
      </c>
      <c r="T44" s="44" t="s">
        <v>234</v>
      </c>
      <c r="V44" s="170" t="s">
        <v>478</v>
      </c>
      <c r="W44" s="202"/>
      <c r="X44" s="153">
        <f>SUM(Z44:AC44)</f>
        <v>45</v>
      </c>
      <c r="Y44" s="154"/>
      <c r="Z44" s="148">
        <f>SUM(AD44,AF44,AH44,AJ44)</f>
        <v>24</v>
      </c>
      <c r="AA44" s="148"/>
      <c r="AB44" s="148">
        <f>SUM(AE44,AG44,AI44,AK44)</f>
        <v>21</v>
      </c>
      <c r="AC44" s="148"/>
      <c r="AD44" s="30">
        <v>5</v>
      </c>
      <c r="AE44" s="30">
        <v>5</v>
      </c>
      <c r="AF44" s="30">
        <v>6</v>
      </c>
      <c r="AG44" s="30">
        <v>4</v>
      </c>
      <c r="AH44" s="30">
        <v>2</v>
      </c>
      <c r="AI44" s="30">
        <v>2</v>
      </c>
      <c r="AJ44" s="30">
        <v>11</v>
      </c>
      <c r="AK44" s="30">
        <v>10</v>
      </c>
    </row>
    <row r="45" spans="2:37" ht="24" customHeight="1">
      <c r="B45" s="7"/>
      <c r="C45" s="2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 t="s">
        <v>251</v>
      </c>
      <c r="P45" s="44" t="s">
        <v>251</v>
      </c>
      <c r="Q45" s="44" t="s">
        <v>251</v>
      </c>
      <c r="R45" s="44" t="s">
        <v>251</v>
      </c>
      <c r="S45" s="44" t="s">
        <v>251</v>
      </c>
      <c r="T45" s="44"/>
      <c r="V45" s="203" t="s">
        <v>479</v>
      </c>
      <c r="W45" s="204"/>
      <c r="X45" s="153">
        <f>SUM(Z45:AC45)</f>
        <v>34</v>
      </c>
      <c r="Y45" s="154"/>
      <c r="Z45" s="148">
        <f>SUM(AD45,AF45,AH45,AJ45)</f>
        <v>19</v>
      </c>
      <c r="AA45" s="148"/>
      <c r="AB45" s="148">
        <f>SUM(AE45,AG45,AI45,AK45)</f>
        <v>15</v>
      </c>
      <c r="AC45" s="148"/>
      <c r="AD45" s="30">
        <v>7</v>
      </c>
      <c r="AE45" s="30">
        <v>3</v>
      </c>
      <c r="AF45" s="30">
        <v>2</v>
      </c>
      <c r="AG45" s="30">
        <v>2</v>
      </c>
      <c r="AH45" s="30">
        <v>4</v>
      </c>
      <c r="AI45" s="30">
        <v>6</v>
      </c>
      <c r="AJ45" s="30">
        <v>6</v>
      </c>
      <c r="AK45" s="30">
        <v>4</v>
      </c>
    </row>
    <row r="46" spans="2:37" ht="24" customHeight="1">
      <c r="B46" s="1" t="s">
        <v>69</v>
      </c>
      <c r="C46" s="25">
        <f aca="true" t="shared" si="11" ref="C46:C53">SUM(D46:E46)</f>
        <v>289</v>
      </c>
      <c r="D46" s="44">
        <f t="shared" si="10"/>
        <v>143</v>
      </c>
      <c r="E46" s="44">
        <f t="shared" si="10"/>
        <v>146</v>
      </c>
      <c r="F46" s="44">
        <f aca="true" t="shared" si="12" ref="F46:F53">SUM(G46:H46)</f>
        <v>85</v>
      </c>
      <c r="G46" s="44">
        <v>42</v>
      </c>
      <c r="H46" s="44">
        <v>43</v>
      </c>
      <c r="I46" s="44">
        <f aca="true" t="shared" si="13" ref="I46:I53">SUM(J46:K46)</f>
        <v>204</v>
      </c>
      <c r="J46" s="44">
        <v>101</v>
      </c>
      <c r="K46" s="44">
        <v>103</v>
      </c>
      <c r="L46" s="44" t="s">
        <v>234</v>
      </c>
      <c r="M46" s="44" t="s">
        <v>234</v>
      </c>
      <c r="N46" s="44" t="s">
        <v>234</v>
      </c>
      <c r="O46" s="44" t="s">
        <v>234</v>
      </c>
      <c r="P46" s="44" t="s">
        <v>234</v>
      </c>
      <c r="Q46" s="44" t="s">
        <v>234</v>
      </c>
      <c r="R46" s="44" t="s">
        <v>234</v>
      </c>
      <c r="S46" s="44" t="s">
        <v>234</v>
      </c>
      <c r="T46" s="44" t="s">
        <v>234</v>
      </c>
      <c r="V46" s="203" t="s">
        <v>480</v>
      </c>
      <c r="W46" s="204"/>
      <c r="X46" s="153">
        <f>SUM(Z46:AC46)</f>
        <v>39</v>
      </c>
      <c r="Y46" s="154"/>
      <c r="Z46" s="148">
        <f>SUM(AD46,AF46,AH46,AJ46)</f>
        <v>21</v>
      </c>
      <c r="AA46" s="148"/>
      <c r="AB46" s="148">
        <f>SUM(AE46,AG46,AI46,AK46)</f>
        <v>18</v>
      </c>
      <c r="AC46" s="148"/>
      <c r="AD46" s="30">
        <v>5</v>
      </c>
      <c r="AE46" s="30">
        <v>4</v>
      </c>
      <c r="AF46" s="30">
        <v>5</v>
      </c>
      <c r="AG46" s="39" t="s">
        <v>234</v>
      </c>
      <c r="AH46" s="30">
        <v>7</v>
      </c>
      <c r="AI46" s="30">
        <v>6</v>
      </c>
      <c r="AJ46" s="30">
        <v>4</v>
      </c>
      <c r="AK46" s="30">
        <v>8</v>
      </c>
    </row>
    <row r="47" spans="2:37" ht="24" customHeight="1">
      <c r="B47" s="1" t="s">
        <v>70</v>
      </c>
      <c r="C47" s="25">
        <f t="shared" si="11"/>
        <v>860</v>
      </c>
      <c r="D47" s="44">
        <f t="shared" si="10"/>
        <v>390</v>
      </c>
      <c r="E47" s="44">
        <f t="shared" si="10"/>
        <v>470</v>
      </c>
      <c r="F47" s="44" t="s">
        <v>234</v>
      </c>
      <c r="G47" s="44" t="s">
        <v>234</v>
      </c>
      <c r="H47" s="44" t="s">
        <v>234</v>
      </c>
      <c r="I47" s="44">
        <f t="shared" si="13"/>
        <v>593</v>
      </c>
      <c r="J47" s="44">
        <v>287</v>
      </c>
      <c r="K47" s="44">
        <v>306</v>
      </c>
      <c r="L47" s="44">
        <f aca="true" t="shared" si="14" ref="L47:L53">SUM(M47:N47)</f>
        <v>267</v>
      </c>
      <c r="M47" s="44">
        <v>103</v>
      </c>
      <c r="N47" s="44">
        <v>164</v>
      </c>
      <c r="O47" s="44" t="s">
        <v>234</v>
      </c>
      <c r="P47" s="44" t="s">
        <v>234</v>
      </c>
      <c r="Q47" s="44" t="s">
        <v>234</v>
      </c>
      <c r="R47" s="44" t="s">
        <v>234</v>
      </c>
      <c r="S47" s="44" t="s">
        <v>234</v>
      </c>
      <c r="T47" s="44" t="s">
        <v>234</v>
      </c>
      <c r="V47" s="203" t="s">
        <v>481</v>
      </c>
      <c r="W47" s="204"/>
      <c r="X47" s="153">
        <f>SUM(Z47:AC47)</f>
        <v>41</v>
      </c>
      <c r="Y47" s="154"/>
      <c r="Z47" s="148">
        <f>SUM(AD47,AF47,AH47,AJ47)</f>
        <v>23</v>
      </c>
      <c r="AA47" s="148"/>
      <c r="AB47" s="148">
        <f>SUM(AE47,AG47,AI47,AK47)</f>
        <v>18</v>
      </c>
      <c r="AC47" s="148"/>
      <c r="AD47" s="30">
        <v>6</v>
      </c>
      <c r="AE47" s="30">
        <v>5</v>
      </c>
      <c r="AF47" s="30">
        <v>6</v>
      </c>
      <c r="AG47" s="30">
        <v>5</v>
      </c>
      <c r="AH47" s="30">
        <v>6</v>
      </c>
      <c r="AI47" s="30">
        <v>4</v>
      </c>
      <c r="AJ47" s="30">
        <v>5</v>
      </c>
      <c r="AK47" s="30">
        <v>4</v>
      </c>
    </row>
    <row r="48" spans="2:37" ht="24" customHeight="1">
      <c r="B48" s="1" t="s">
        <v>71</v>
      </c>
      <c r="C48" s="25">
        <f t="shared" si="11"/>
        <v>1139</v>
      </c>
      <c r="D48" s="44">
        <f t="shared" si="10"/>
        <v>588</v>
      </c>
      <c r="E48" s="44">
        <f t="shared" si="10"/>
        <v>551</v>
      </c>
      <c r="F48" s="44">
        <f t="shared" si="12"/>
        <v>106</v>
      </c>
      <c r="G48" s="44">
        <v>64</v>
      </c>
      <c r="H48" s="44">
        <v>42</v>
      </c>
      <c r="I48" s="44">
        <f t="shared" si="13"/>
        <v>770</v>
      </c>
      <c r="J48" s="44">
        <v>402</v>
      </c>
      <c r="K48" s="44">
        <v>368</v>
      </c>
      <c r="L48" s="44">
        <f t="shared" si="14"/>
        <v>254</v>
      </c>
      <c r="M48" s="44">
        <v>122</v>
      </c>
      <c r="N48" s="44">
        <v>132</v>
      </c>
      <c r="O48" s="44" t="s">
        <v>234</v>
      </c>
      <c r="P48" s="44" t="s">
        <v>234</v>
      </c>
      <c r="Q48" s="44" t="s">
        <v>234</v>
      </c>
      <c r="R48" s="44">
        <f>SUM(S48:T48)</f>
        <v>9</v>
      </c>
      <c r="S48" s="44" t="s">
        <v>234</v>
      </c>
      <c r="T48" s="44">
        <v>9</v>
      </c>
      <c r="V48" s="205" t="s">
        <v>512</v>
      </c>
      <c r="W48" s="206"/>
      <c r="X48" s="159">
        <f>SUM(Z48:AC48)</f>
        <v>27</v>
      </c>
      <c r="Y48" s="160"/>
      <c r="Z48" s="150">
        <f>SUM(AD48,AF48,AH48,AJ48)</f>
        <v>12</v>
      </c>
      <c r="AA48" s="150"/>
      <c r="AB48" s="150">
        <f>SUM(AE48,AG48,AI48,AK48)</f>
        <v>15</v>
      </c>
      <c r="AC48" s="150"/>
      <c r="AD48" s="89">
        <v>4</v>
      </c>
      <c r="AE48" s="89">
        <v>3</v>
      </c>
      <c r="AF48" s="89">
        <v>1</v>
      </c>
      <c r="AG48" s="89">
        <v>4</v>
      </c>
      <c r="AH48" s="89">
        <v>2</v>
      </c>
      <c r="AI48" s="89">
        <v>2</v>
      </c>
      <c r="AJ48" s="89">
        <v>5</v>
      </c>
      <c r="AK48" s="89">
        <v>6</v>
      </c>
    </row>
    <row r="49" spans="1:29" ht="24" customHeight="1">
      <c r="A49" s="30" t="s">
        <v>187</v>
      </c>
      <c r="B49" s="1" t="s">
        <v>72</v>
      </c>
      <c r="C49" s="25">
        <f t="shared" si="11"/>
        <v>1673</v>
      </c>
      <c r="D49" s="44">
        <f t="shared" si="10"/>
        <v>769</v>
      </c>
      <c r="E49" s="44">
        <f t="shared" si="10"/>
        <v>904</v>
      </c>
      <c r="F49" s="44">
        <f t="shared" si="12"/>
        <v>137</v>
      </c>
      <c r="G49" s="44">
        <v>71</v>
      </c>
      <c r="H49" s="44">
        <v>66</v>
      </c>
      <c r="I49" s="44">
        <f t="shared" si="13"/>
        <v>1018</v>
      </c>
      <c r="J49" s="44">
        <v>514</v>
      </c>
      <c r="K49" s="44">
        <v>504</v>
      </c>
      <c r="L49" s="44">
        <f t="shared" si="14"/>
        <v>512</v>
      </c>
      <c r="M49" s="44">
        <v>184</v>
      </c>
      <c r="N49" s="44">
        <v>328</v>
      </c>
      <c r="O49" s="44" t="s">
        <v>234</v>
      </c>
      <c r="P49" s="44" t="s">
        <v>234</v>
      </c>
      <c r="Q49" s="44" t="s">
        <v>234</v>
      </c>
      <c r="R49" s="44">
        <f>SUM(S49:T49)</f>
        <v>6</v>
      </c>
      <c r="S49" s="44" t="s">
        <v>234</v>
      </c>
      <c r="T49" s="44">
        <v>6</v>
      </c>
      <c r="X49" s="79"/>
      <c r="Y49" s="45"/>
      <c r="Z49" s="45"/>
      <c r="AA49" s="45"/>
      <c r="AB49" s="45"/>
      <c r="AC49" s="45"/>
    </row>
    <row r="50" spans="2:37" ht="24" customHeight="1">
      <c r="B50" s="1" t="s">
        <v>73</v>
      </c>
      <c r="C50" s="25">
        <f t="shared" si="11"/>
        <v>1294</v>
      </c>
      <c r="D50" s="44">
        <f t="shared" si="10"/>
        <v>602</v>
      </c>
      <c r="E50" s="44">
        <f t="shared" si="10"/>
        <v>692</v>
      </c>
      <c r="F50" s="44" t="s">
        <v>234</v>
      </c>
      <c r="G50" s="44" t="s">
        <v>234</v>
      </c>
      <c r="H50" s="44" t="s">
        <v>234</v>
      </c>
      <c r="I50" s="44">
        <f t="shared" si="13"/>
        <v>763</v>
      </c>
      <c r="J50" s="44">
        <v>390</v>
      </c>
      <c r="K50" s="44">
        <v>373</v>
      </c>
      <c r="L50" s="44">
        <f t="shared" si="14"/>
        <v>531</v>
      </c>
      <c r="M50" s="44">
        <v>212</v>
      </c>
      <c r="N50" s="44">
        <v>319</v>
      </c>
      <c r="O50" s="44" t="s">
        <v>234</v>
      </c>
      <c r="P50" s="44" t="s">
        <v>234</v>
      </c>
      <c r="Q50" s="44" t="s">
        <v>234</v>
      </c>
      <c r="R50" s="44" t="s">
        <v>234</v>
      </c>
      <c r="S50" s="44" t="s">
        <v>234</v>
      </c>
      <c r="T50" s="44" t="s">
        <v>234</v>
      </c>
      <c r="V50" s="48" t="s">
        <v>514</v>
      </c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2:20" ht="24" customHeight="1">
      <c r="B51" s="1" t="s">
        <v>74</v>
      </c>
      <c r="C51" s="25">
        <f t="shared" si="11"/>
        <v>1216</v>
      </c>
      <c r="D51" s="44">
        <f t="shared" si="10"/>
        <v>520</v>
      </c>
      <c r="E51" s="44">
        <f t="shared" si="10"/>
        <v>696</v>
      </c>
      <c r="F51" s="44" t="s">
        <v>234</v>
      </c>
      <c r="G51" s="44" t="s">
        <v>234</v>
      </c>
      <c r="H51" s="44" t="s">
        <v>234</v>
      </c>
      <c r="I51" s="44">
        <f t="shared" si="13"/>
        <v>736</v>
      </c>
      <c r="J51" s="44">
        <v>393</v>
      </c>
      <c r="K51" s="44">
        <v>343</v>
      </c>
      <c r="L51" s="44">
        <f t="shared" si="14"/>
        <v>480</v>
      </c>
      <c r="M51" s="44">
        <v>127</v>
      </c>
      <c r="N51" s="44">
        <v>353</v>
      </c>
      <c r="O51" s="44" t="s">
        <v>234</v>
      </c>
      <c r="P51" s="44" t="s">
        <v>234</v>
      </c>
      <c r="Q51" s="44" t="s">
        <v>234</v>
      </c>
      <c r="R51" s="44" t="s">
        <v>234</v>
      </c>
      <c r="S51" s="44" t="s">
        <v>234</v>
      </c>
      <c r="T51" s="44" t="s">
        <v>234</v>
      </c>
    </row>
    <row r="52" spans="2:20" ht="24" customHeight="1">
      <c r="B52" s="1" t="s">
        <v>75</v>
      </c>
      <c r="C52" s="25">
        <f t="shared" si="11"/>
        <v>1647</v>
      </c>
      <c r="D52" s="44">
        <f t="shared" si="10"/>
        <v>871</v>
      </c>
      <c r="E52" s="44">
        <f t="shared" si="10"/>
        <v>776</v>
      </c>
      <c r="F52" s="44">
        <f t="shared" si="12"/>
        <v>94</v>
      </c>
      <c r="G52" s="44">
        <v>56</v>
      </c>
      <c r="H52" s="44">
        <v>38</v>
      </c>
      <c r="I52" s="44">
        <f t="shared" si="13"/>
        <v>812</v>
      </c>
      <c r="J52" s="44">
        <v>405</v>
      </c>
      <c r="K52" s="44">
        <v>407</v>
      </c>
      <c r="L52" s="44">
        <f t="shared" si="14"/>
        <v>741</v>
      </c>
      <c r="M52" s="44">
        <v>410</v>
      </c>
      <c r="N52" s="44">
        <v>331</v>
      </c>
      <c r="O52" s="44" t="s">
        <v>234</v>
      </c>
      <c r="P52" s="44" t="s">
        <v>234</v>
      </c>
      <c r="Q52" s="44" t="s">
        <v>234</v>
      </c>
      <c r="R52" s="44" t="s">
        <v>234</v>
      </c>
      <c r="S52" s="44" t="s">
        <v>234</v>
      </c>
      <c r="T52" s="44" t="s">
        <v>234</v>
      </c>
    </row>
    <row r="53" spans="2:20" ht="24" customHeight="1">
      <c r="B53" s="1" t="s">
        <v>76</v>
      </c>
      <c r="C53" s="25">
        <f t="shared" si="11"/>
        <v>345</v>
      </c>
      <c r="D53" s="44">
        <f t="shared" si="10"/>
        <v>169</v>
      </c>
      <c r="E53" s="44">
        <f t="shared" si="10"/>
        <v>176</v>
      </c>
      <c r="F53" s="44">
        <f t="shared" si="12"/>
        <v>151</v>
      </c>
      <c r="G53" s="44">
        <v>72</v>
      </c>
      <c r="H53" s="44">
        <v>79</v>
      </c>
      <c r="I53" s="44">
        <f t="shared" si="13"/>
        <v>156</v>
      </c>
      <c r="J53" s="44">
        <v>72</v>
      </c>
      <c r="K53" s="44">
        <v>84</v>
      </c>
      <c r="L53" s="44">
        <f t="shared" si="14"/>
        <v>38</v>
      </c>
      <c r="M53" s="44">
        <v>25</v>
      </c>
      <c r="N53" s="44">
        <v>13</v>
      </c>
      <c r="O53" s="44" t="s">
        <v>234</v>
      </c>
      <c r="P53" s="44" t="s">
        <v>234</v>
      </c>
      <c r="Q53" s="44" t="s">
        <v>234</v>
      </c>
      <c r="R53" s="44" t="s">
        <v>234</v>
      </c>
      <c r="S53" s="44" t="s">
        <v>234</v>
      </c>
      <c r="T53" s="44" t="s">
        <v>234</v>
      </c>
    </row>
    <row r="54" spans="1:20" ht="24" customHeight="1">
      <c r="A54" s="167"/>
      <c r="B54" s="167"/>
      <c r="C54" s="25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1:20" ht="24" customHeight="1">
      <c r="A55" s="191" t="s">
        <v>85</v>
      </c>
      <c r="B55" s="219"/>
      <c r="C55" s="25">
        <f>SUM(D55:E55)</f>
        <v>29749</v>
      </c>
      <c r="D55" s="44">
        <f t="shared" si="10"/>
        <v>13679</v>
      </c>
      <c r="E55" s="44">
        <f t="shared" si="10"/>
        <v>16070</v>
      </c>
      <c r="F55" s="44">
        <f>SUM(G55:H55)</f>
        <v>4476</v>
      </c>
      <c r="G55" s="44">
        <v>2318</v>
      </c>
      <c r="H55" s="44">
        <v>2158</v>
      </c>
      <c r="I55" s="44">
        <f>SUM(J55:K55)</f>
        <v>69</v>
      </c>
      <c r="J55" s="44">
        <v>16</v>
      </c>
      <c r="K55" s="44">
        <v>53</v>
      </c>
      <c r="L55" s="44">
        <f>SUM(M55:N55)</f>
        <v>2586</v>
      </c>
      <c r="M55" s="44">
        <v>877</v>
      </c>
      <c r="N55" s="44">
        <v>1709</v>
      </c>
      <c r="O55" s="44">
        <f>SUM(P55:Q55)</f>
        <v>646</v>
      </c>
      <c r="P55" s="44">
        <v>49</v>
      </c>
      <c r="Q55" s="44">
        <v>597</v>
      </c>
      <c r="R55" s="44">
        <f>SUM(S55:T55)</f>
        <v>21972</v>
      </c>
      <c r="S55" s="44">
        <v>10419</v>
      </c>
      <c r="T55" s="44">
        <v>11553</v>
      </c>
    </row>
    <row r="56" spans="1:20" ht="24" customHeight="1">
      <c r="A56" s="167"/>
      <c r="B56" s="167"/>
      <c r="C56" s="2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ht="24" customHeight="1">
      <c r="A57" s="191" t="s">
        <v>13</v>
      </c>
      <c r="B57" s="219"/>
      <c r="C57" s="25">
        <f>SUM(D57:E57)</f>
        <v>328</v>
      </c>
      <c r="D57" s="44">
        <f t="shared" si="10"/>
        <v>195</v>
      </c>
      <c r="E57" s="44">
        <f t="shared" si="10"/>
        <v>133</v>
      </c>
      <c r="F57" s="44">
        <f>SUM(G57:H57)</f>
        <v>33</v>
      </c>
      <c r="G57" s="44">
        <v>17</v>
      </c>
      <c r="H57" s="44">
        <v>16</v>
      </c>
      <c r="I57" s="44">
        <f>SUM(J57:K57)</f>
        <v>162</v>
      </c>
      <c r="J57" s="44">
        <v>87</v>
      </c>
      <c r="K57" s="44">
        <v>75</v>
      </c>
      <c r="L57" s="44">
        <f>SUM(M57:N57)</f>
        <v>133</v>
      </c>
      <c r="M57" s="44">
        <v>91</v>
      </c>
      <c r="N57" s="44">
        <v>42</v>
      </c>
      <c r="O57" s="44" t="s">
        <v>234</v>
      </c>
      <c r="P57" s="44" t="s">
        <v>234</v>
      </c>
      <c r="Q57" s="44" t="s">
        <v>234</v>
      </c>
      <c r="R57" s="44" t="s">
        <v>234</v>
      </c>
      <c r="S57" s="44" t="s">
        <v>234</v>
      </c>
      <c r="T57" s="44" t="s">
        <v>234</v>
      </c>
    </row>
    <row r="58" spans="1:20" ht="24" customHeight="1">
      <c r="A58" s="151"/>
      <c r="B58" s="151"/>
      <c r="C58" s="79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</sheetData>
  <sheetProtection/>
  <mergeCells count="142">
    <mergeCell ref="X14:Y14"/>
    <mergeCell ref="V15:W15"/>
    <mergeCell ref="V22:AK22"/>
    <mergeCell ref="V24:V26"/>
    <mergeCell ref="W24:Y25"/>
    <mergeCell ref="Z24:AA25"/>
    <mergeCell ref="AB24:AC25"/>
    <mergeCell ref="AD25:AE25"/>
    <mergeCell ref="AF25:AG25"/>
    <mergeCell ref="AD24:AK24"/>
    <mergeCell ref="AH25:AI25"/>
    <mergeCell ref="AJ25:AK25"/>
    <mergeCell ref="V39:AK39"/>
    <mergeCell ref="V41:W42"/>
    <mergeCell ref="V44:W44"/>
    <mergeCell ref="X41:AC41"/>
    <mergeCell ref="X42:Y42"/>
    <mergeCell ref="Z42:AA42"/>
    <mergeCell ref="AB42:AC42"/>
    <mergeCell ref="V45:W45"/>
    <mergeCell ref="V46:W46"/>
    <mergeCell ref="V47:W47"/>
    <mergeCell ref="V48:W48"/>
    <mergeCell ref="AD41:AE41"/>
    <mergeCell ref="AF41:AG41"/>
    <mergeCell ref="X44:Y44"/>
    <mergeCell ref="X45:Y45"/>
    <mergeCell ref="X46:Y46"/>
    <mergeCell ref="X47:Y47"/>
    <mergeCell ref="AH41:AI41"/>
    <mergeCell ref="AJ41:AK41"/>
    <mergeCell ref="X48:Y48"/>
    <mergeCell ref="Z44:AA44"/>
    <mergeCell ref="Z45:AA45"/>
    <mergeCell ref="Z46:AA46"/>
    <mergeCell ref="Z47:AA47"/>
    <mergeCell ref="Z48:AA48"/>
    <mergeCell ref="AB44:AC44"/>
    <mergeCell ref="AB45:AC45"/>
    <mergeCell ref="AB46:AC46"/>
    <mergeCell ref="AB47:AC47"/>
    <mergeCell ref="AB48:AC48"/>
    <mergeCell ref="V3:AK3"/>
    <mergeCell ref="AF6:AG6"/>
    <mergeCell ref="AH6:AI6"/>
    <mergeCell ref="AJ6:AK6"/>
    <mergeCell ref="AH5:AK5"/>
    <mergeCell ref="X7:Y7"/>
    <mergeCell ref="X5:AA6"/>
    <mergeCell ref="AB6:AC6"/>
    <mergeCell ref="AD6:AE6"/>
    <mergeCell ref="V16:W16"/>
    <mergeCell ref="X15:Y15"/>
    <mergeCell ref="AB5:AG5"/>
    <mergeCell ref="X8:Y8"/>
    <mergeCell ref="X9:Y9"/>
    <mergeCell ref="X16:Y16"/>
    <mergeCell ref="X10:Y10"/>
    <mergeCell ref="X11:Y11"/>
    <mergeCell ref="X12:Y12"/>
    <mergeCell ref="V11:W11"/>
    <mergeCell ref="V12:W12"/>
    <mergeCell ref="V13:W13"/>
    <mergeCell ref="V14:W14"/>
    <mergeCell ref="V5:W7"/>
    <mergeCell ref="V8:W8"/>
    <mergeCell ref="V9:W9"/>
    <mergeCell ref="V10:W10"/>
    <mergeCell ref="X13:Y13"/>
    <mergeCell ref="A3:T3"/>
    <mergeCell ref="Q11:R11"/>
    <mergeCell ref="M9:P9"/>
    <mergeCell ref="Q9:T9"/>
    <mergeCell ref="A11:D11"/>
    <mergeCell ref="E11:F11"/>
    <mergeCell ref="A9:D10"/>
    <mergeCell ref="A7:T7"/>
    <mergeCell ref="A5:T5"/>
    <mergeCell ref="M10:N10"/>
    <mergeCell ref="O31:Q31"/>
    <mergeCell ref="R31:T31"/>
    <mergeCell ref="Q19:R19"/>
    <mergeCell ref="Q14:R14"/>
    <mergeCell ref="Q15:R15"/>
    <mergeCell ref="Q16:R16"/>
    <mergeCell ref="Q18:R18"/>
    <mergeCell ref="A29:T29"/>
    <mergeCell ref="I17:J17"/>
    <mergeCell ref="Q17:R17"/>
    <mergeCell ref="Q12:R12"/>
    <mergeCell ref="Q13:R13"/>
    <mergeCell ref="M11:N11"/>
    <mergeCell ref="M12:N12"/>
    <mergeCell ref="M13:N13"/>
    <mergeCell ref="I12:J12"/>
    <mergeCell ref="I13:J13"/>
    <mergeCell ref="A57:B57"/>
    <mergeCell ref="A58:B58"/>
    <mergeCell ref="C31:E31"/>
    <mergeCell ref="F31:H31"/>
    <mergeCell ref="A55:B55"/>
    <mergeCell ref="A54:B54"/>
    <mergeCell ref="A56:B56"/>
    <mergeCell ref="A31:B32"/>
    <mergeCell ref="A33:B33"/>
    <mergeCell ref="A34:B34"/>
    <mergeCell ref="A35:B35"/>
    <mergeCell ref="M18:N18"/>
    <mergeCell ref="A19:D19"/>
    <mergeCell ref="E19:F19"/>
    <mergeCell ref="I19:J19"/>
    <mergeCell ref="M19:N19"/>
    <mergeCell ref="I31:K31"/>
    <mergeCell ref="L31:N31"/>
    <mergeCell ref="I18:J18"/>
    <mergeCell ref="M14:N14"/>
    <mergeCell ref="M15:N15"/>
    <mergeCell ref="M16:N16"/>
    <mergeCell ref="M17:N17"/>
    <mergeCell ref="I14:J14"/>
    <mergeCell ref="I15:J15"/>
    <mergeCell ref="I16:J16"/>
    <mergeCell ref="Q10:R10"/>
    <mergeCell ref="E10:F10"/>
    <mergeCell ref="A16:D16"/>
    <mergeCell ref="A17:D17"/>
    <mergeCell ref="A14:D14"/>
    <mergeCell ref="A15:D15"/>
    <mergeCell ref="E12:F12"/>
    <mergeCell ref="E13:F13"/>
    <mergeCell ref="E14:F14"/>
    <mergeCell ref="E15:F15"/>
    <mergeCell ref="E9:H9"/>
    <mergeCell ref="I10:J10"/>
    <mergeCell ref="I9:L9"/>
    <mergeCell ref="E17:F17"/>
    <mergeCell ref="E18:F18"/>
    <mergeCell ref="A12:D12"/>
    <mergeCell ref="A13:D13"/>
    <mergeCell ref="A18:D18"/>
    <mergeCell ref="E16:F16"/>
    <mergeCell ref="I11:J1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3" sqref="A3:AA3"/>
    </sheetView>
  </sheetViews>
  <sheetFormatPr defaultColWidth="9.00390625" defaultRowHeight="13.5"/>
  <cols>
    <col min="1" max="1" width="3.125" style="30" customWidth="1"/>
    <col min="2" max="2" width="13.25390625" style="30" customWidth="1"/>
    <col min="3" max="4" width="11.125" style="30" customWidth="1"/>
    <col min="5" max="5" width="10.00390625" style="30" customWidth="1"/>
    <col min="6" max="6" width="3.75390625" style="30" customWidth="1"/>
    <col min="7" max="7" width="6.625" style="30" customWidth="1"/>
    <col min="8" max="8" width="7.125" style="30" customWidth="1"/>
    <col min="9" max="9" width="3.125" style="30" customWidth="1"/>
    <col min="10" max="10" width="10.125" style="30" customWidth="1"/>
    <col min="11" max="11" width="3.50390625" style="30" customWidth="1"/>
    <col min="12" max="12" width="6.25390625" style="30" customWidth="1"/>
    <col min="13" max="13" width="5.75390625" style="30" customWidth="1"/>
    <col min="14" max="14" width="4.875" style="30" customWidth="1"/>
    <col min="15" max="15" width="11.125" style="30" customWidth="1"/>
    <col min="16" max="16384" width="9.00390625" style="30" customWidth="1"/>
  </cols>
  <sheetData>
    <row r="1" ht="14.25">
      <c r="A1" s="51" t="s">
        <v>516</v>
      </c>
    </row>
    <row r="3" spans="1:14" ht="14.25">
      <c r="A3" s="167" t="s">
        <v>530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5" spans="1:14" ht="14.25">
      <c r="A5" s="167" t="s">
        <v>529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ht="15" thickBot="1"/>
    <row r="7" spans="1:14" ht="14.25" customHeight="1">
      <c r="A7" s="262" t="s">
        <v>405</v>
      </c>
      <c r="B7" s="212"/>
      <c r="C7" s="163" t="s">
        <v>235</v>
      </c>
      <c r="D7" s="163" t="s">
        <v>144</v>
      </c>
      <c r="E7" s="163" t="s">
        <v>145</v>
      </c>
      <c r="F7" s="163"/>
      <c r="G7" s="163" t="s">
        <v>206</v>
      </c>
      <c r="H7" s="163"/>
      <c r="I7" s="163"/>
      <c r="J7" s="163" t="s">
        <v>146</v>
      </c>
      <c r="K7" s="163"/>
      <c r="L7" s="249" t="s">
        <v>83</v>
      </c>
      <c r="M7" s="220"/>
      <c r="N7" s="220"/>
    </row>
    <row r="8" spans="1:14" ht="14.25">
      <c r="A8" s="263" t="s">
        <v>143</v>
      </c>
      <c r="B8" s="214"/>
      <c r="C8" s="161"/>
      <c r="D8" s="161"/>
      <c r="E8" s="161"/>
      <c r="F8" s="161"/>
      <c r="G8" s="161"/>
      <c r="H8" s="161"/>
      <c r="I8" s="161"/>
      <c r="J8" s="161"/>
      <c r="K8" s="161"/>
      <c r="L8" s="341" t="s">
        <v>147</v>
      </c>
      <c r="M8" s="192"/>
      <c r="N8" s="342"/>
    </row>
    <row r="9" spans="3:14" ht="14.25">
      <c r="C9" s="63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4.25">
      <c r="A10" s="170" t="s">
        <v>221</v>
      </c>
      <c r="B10" s="202"/>
      <c r="C10" s="25">
        <f>SUM(D10:O10)</f>
        <v>16074</v>
      </c>
      <c r="D10" s="44">
        <v>14726</v>
      </c>
      <c r="E10" s="187">
        <v>630</v>
      </c>
      <c r="F10" s="187"/>
      <c r="G10" s="187">
        <v>375</v>
      </c>
      <c r="H10" s="187"/>
      <c r="I10" s="187"/>
      <c r="J10" s="187">
        <v>329</v>
      </c>
      <c r="K10" s="187"/>
      <c r="L10" s="187">
        <v>14</v>
      </c>
      <c r="M10" s="187"/>
      <c r="N10" s="187"/>
    </row>
    <row r="11" spans="1:14" ht="14.25">
      <c r="A11" s="203" t="s">
        <v>220</v>
      </c>
      <c r="B11" s="204"/>
      <c r="C11" s="25">
        <f>SUM(D11:O11)</f>
        <v>14734</v>
      </c>
      <c r="D11" s="44">
        <v>13925</v>
      </c>
      <c r="E11" s="187">
        <v>349</v>
      </c>
      <c r="F11" s="187"/>
      <c r="G11" s="187">
        <v>127</v>
      </c>
      <c r="H11" s="187"/>
      <c r="I11" s="187"/>
      <c r="J11" s="187">
        <v>323</v>
      </c>
      <c r="K11" s="187"/>
      <c r="L11" s="187">
        <v>10</v>
      </c>
      <c r="M11" s="187"/>
      <c r="N11" s="187"/>
    </row>
    <row r="12" spans="1:14" ht="14.25">
      <c r="A12" s="203" t="s">
        <v>211</v>
      </c>
      <c r="B12" s="204"/>
      <c r="C12" s="25">
        <f>SUM(D12:O12)</f>
        <v>14941</v>
      </c>
      <c r="D12" s="44">
        <v>14234</v>
      </c>
      <c r="E12" s="187">
        <v>306</v>
      </c>
      <c r="F12" s="187"/>
      <c r="G12" s="187">
        <v>169</v>
      </c>
      <c r="H12" s="187"/>
      <c r="I12" s="187"/>
      <c r="J12" s="187">
        <v>228</v>
      </c>
      <c r="K12" s="187"/>
      <c r="L12" s="187">
        <v>4</v>
      </c>
      <c r="M12" s="187"/>
      <c r="N12" s="187"/>
    </row>
    <row r="13" spans="1:14" ht="14.25">
      <c r="A13" s="203" t="s">
        <v>208</v>
      </c>
      <c r="B13" s="204"/>
      <c r="C13" s="25">
        <f>SUM(D13:O13)</f>
        <v>14788</v>
      </c>
      <c r="D13" s="44">
        <v>14138</v>
      </c>
      <c r="E13" s="187">
        <v>268</v>
      </c>
      <c r="F13" s="187"/>
      <c r="G13" s="187">
        <v>142</v>
      </c>
      <c r="H13" s="187"/>
      <c r="I13" s="187"/>
      <c r="J13" s="187">
        <v>70</v>
      </c>
      <c r="K13" s="187"/>
      <c r="L13" s="187">
        <v>170</v>
      </c>
      <c r="M13" s="187"/>
      <c r="N13" s="187"/>
    </row>
    <row r="14" spans="1:14" ht="14.25">
      <c r="A14" s="205" t="s">
        <v>527</v>
      </c>
      <c r="B14" s="206"/>
      <c r="C14" s="73">
        <f>SUM(D14:O14)</f>
        <v>14952</v>
      </c>
      <c r="D14" s="58">
        <f>SUM(D16:D17)</f>
        <v>14386</v>
      </c>
      <c r="E14" s="195">
        <f>SUM(E16:F17)</f>
        <v>213</v>
      </c>
      <c r="F14" s="195"/>
      <c r="G14" s="195">
        <f>SUM(G16:I17)</f>
        <v>129</v>
      </c>
      <c r="H14" s="195"/>
      <c r="I14" s="195"/>
      <c r="J14" s="195">
        <f>SUM(J16:K17)</f>
        <v>223</v>
      </c>
      <c r="K14" s="195"/>
      <c r="L14" s="195">
        <f>SUM(L16:N17)</f>
        <v>1</v>
      </c>
      <c r="M14" s="195"/>
      <c r="N14" s="195"/>
    </row>
    <row r="15" spans="3:14" ht="14.25">
      <c r="C15" s="25"/>
      <c r="D15" s="44"/>
      <c r="E15" s="187"/>
      <c r="F15" s="187"/>
      <c r="G15" s="187"/>
      <c r="H15" s="187"/>
      <c r="I15" s="187"/>
      <c r="J15" s="187"/>
      <c r="K15" s="187"/>
      <c r="L15" s="187"/>
      <c r="M15" s="187"/>
      <c r="N15" s="187"/>
    </row>
    <row r="16" spans="1:14" ht="14.25">
      <c r="A16" s="167" t="s">
        <v>8</v>
      </c>
      <c r="B16" s="216"/>
      <c r="C16" s="25">
        <f>SUM(D16:O16)</f>
        <v>7603</v>
      </c>
      <c r="D16" s="44">
        <v>7267</v>
      </c>
      <c r="E16" s="187">
        <v>116</v>
      </c>
      <c r="F16" s="187"/>
      <c r="G16" s="187">
        <v>40</v>
      </c>
      <c r="H16" s="187"/>
      <c r="I16" s="187"/>
      <c r="J16" s="187">
        <v>179</v>
      </c>
      <c r="K16" s="187"/>
      <c r="L16" s="187">
        <v>1</v>
      </c>
      <c r="M16" s="187"/>
      <c r="N16" s="187"/>
    </row>
    <row r="17" spans="1:14" ht="14.25">
      <c r="A17" s="151" t="s">
        <v>9</v>
      </c>
      <c r="B17" s="266"/>
      <c r="C17" s="85">
        <f>SUM(D17:O17)</f>
        <v>7349</v>
      </c>
      <c r="D17" s="84">
        <v>7119</v>
      </c>
      <c r="E17" s="194">
        <v>97</v>
      </c>
      <c r="F17" s="194"/>
      <c r="G17" s="194">
        <v>89</v>
      </c>
      <c r="H17" s="194"/>
      <c r="I17" s="194"/>
      <c r="J17" s="194">
        <v>44</v>
      </c>
      <c r="K17" s="194"/>
      <c r="L17" s="194" t="s">
        <v>234</v>
      </c>
      <c r="M17" s="194"/>
      <c r="N17" s="194"/>
    </row>
    <row r="23" spans="1:14" ht="14.25">
      <c r="A23" s="167" t="s">
        <v>528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ht="15" thickBot="1"/>
    <row r="25" spans="1:14" ht="14.25" customHeight="1">
      <c r="A25" s="262" t="s">
        <v>405</v>
      </c>
      <c r="B25" s="212"/>
      <c r="C25" s="163" t="s">
        <v>235</v>
      </c>
      <c r="D25" s="163" t="s">
        <v>144</v>
      </c>
      <c r="E25" s="163" t="s">
        <v>145</v>
      </c>
      <c r="F25" s="163"/>
      <c r="G25" s="163" t="s">
        <v>206</v>
      </c>
      <c r="H25" s="163"/>
      <c r="I25" s="163"/>
      <c r="J25" s="163" t="s">
        <v>146</v>
      </c>
      <c r="K25" s="163"/>
      <c r="L25" s="249" t="s">
        <v>83</v>
      </c>
      <c r="M25" s="220"/>
      <c r="N25" s="220"/>
    </row>
    <row r="26" spans="1:14" ht="14.25" customHeight="1">
      <c r="A26" s="263" t="s">
        <v>143</v>
      </c>
      <c r="B26" s="214"/>
      <c r="C26" s="161"/>
      <c r="D26" s="161"/>
      <c r="E26" s="161"/>
      <c r="F26" s="161"/>
      <c r="G26" s="161"/>
      <c r="H26" s="161"/>
      <c r="I26" s="161"/>
      <c r="J26" s="161"/>
      <c r="K26" s="161"/>
      <c r="L26" s="341" t="s">
        <v>147</v>
      </c>
      <c r="M26" s="192"/>
      <c r="N26" s="342"/>
    </row>
    <row r="27" spans="3:14" ht="14.25">
      <c r="C27" s="63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14" ht="14.25">
      <c r="A28" s="170" t="s">
        <v>221</v>
      </c>
      <c r="B28" s="202"/>
      <c r="C28" s="25">
        <f>SUM(D28:O28)</f>
        <v>13512</v>
      </c>
      <c r="D28" s="44">
        <v>4311</v>
      </c>
      <c r="E28" s="187">
        <v>6455</v>
      </c>
      <c r="F28" s="187"/>
      <c r="G28" s="187">
        <v>127</v>
      </c>
      <c r="H28" s="187"/>
      <c r="I28" s="187"/>
      <c r="J28" s="187">
        <v>2519</v>
      </c>
      <c r="K28" s="187"/>
      <c r="L28" s="187">
        <v>100</v>
      </c>
      <c r="M28" s="187"/>
      <c r="N28" s="187"/>
    </row>
    <row r="29" spans="1:14" ht="14.25">
      <c r="A29" s="203" t="s">
        <v>220</v>
      </c>
      <c r="B29" s="204"/>
      <c r="C29" s="25">
        <f>SUM(D29:O29)</f>
        <v>13179</v>
      </c>
      <c r="D29" s="44">
        <v>4473</v>
      </c>
      <c r="E29" s="187">
        <v>5973</v>
      </c>
      <c r="F29" s="187"/>
      <c r="G29" s="187">
        <v>97</v>
      </c>
      <c r="H29" s="187"/>
      <c r="I29" s="187"/>
      <c r="J29" s="187">
        <v>2571</v>
      </c>
      <c r="K29" s="187"/>
      <c r="L29" s="187">
        <v>65</v>
      </c>
      <c r="M29" s="187"/>
      <c r="N29" s="187"/>
    </row>
    <row r="30" spans="1:14" ht="14.25">
      <c r="A30" s="203" t="s">
        <v>211</v>
      </c>
      <c r="B30" s="204"/>
      <c r="C30" s="25">
        <f>SUM(D30:O30)</f>
        <v>13601</v>
      </c>
      <c r="D30" s="44">
        <v>4951</v>
      </c>
      <c r="E30" s="187">
        <v>5560</v>
      </c>
      <c r="F30" s="187"/>
      <c r="G30" s="187">
        <v>98</v>
      </c>
      <c r="H30" s="187"/>
      <c r="I30" s="187"/>
      <c r="J30" s="187">
        <v>2905</v>
      </c>
      <c r="K30" s="187"/>
      <c r="L30" s="187">
        <v>87</v>
      </c>
      <c r="M30" s="187"/>
      <c r="N30" s="187"/>
    </row>
    <row r="31" spans="1:14" ht="14.25">
      <c r="A31" s="203" t="s">
        <v>208</v>
      </c>
      <c r="B31" s="204"/>
      <c r="C31" s="25">
        <f>SUM(D31:O31)</f>
        <v>14535</v>
      </c>
      <c r="D31" s="44">
        <v>5007</v>
      </c>
      <c r="E31" s="187">
        <v>6163</v>
      </c>
      <c r="F31" s="187"/>
      <c r="G31" s="187">
        <v>52</v>
      </c>
      <c r="H31" s="187"/>
      <c r="I31" s="187"/>
      <c r="J31" s="187">
        <v>3243</v>
      </c>
      <c r="K31" s="187"/>
      <c r="L31" s="187">
        <v>70</v>
      </c>
      <c r="M31" s="187"/>
      <c r="N31" s="187"/>
    </row>
    <row r="32" spans="1:14" ht="14.25">
      <c r="A32" s="205" t="s">
        <v>527</v>
      </c>
      <c r="B32" s="206"/>
      <c r="C32" s="73">
        <f>SUM(D32:O32)</f>
        <v>13650</v>
      </c>
      <c r="D32" s="58">
        <f>SUM(D34:D35)</f>
        <v>4471</v>
      </c>
      <c r="E32" s="195">
        <f>SUM(E34:F35)</f>
        <v>6011</v>
      </c>
      <c r="F32" s="195"/>
      <c r="G32" s="195">
        <f>SUM(G34:I35)</f>
        <v>47</v>
      </c>
      <c r="H32" s="195"/>
      <c r="I32" s="195"/>
      <c r="J32" s="195">
        <f>SUM(J34:K35)</f>
        <v>3061</v>
      </c>
      <c r="K32" s="195"/>
      <c r="L32" s="195">
        <f>SUM(L34:N35)</f>
        <v>60</v>
      </c>
      <c r="M32" s="195"/>
      <c r="N32" s="195"/>
    </row>
    <row r="33" spans="3:14" ht="14.25">
      <c r="C33" s="25"/>
      <c r="D33" s="44"/>
      <c r="E33" s="187"/>
      <c r="F33" s="187"/>
      <c r="G33" s="187"/>
      <c r="H33" s="187"/>
      <c r="I33" s="187"/>
      <c r="J33" s="187"/>
      <c r="K33" s="187"/>
      <c r="L33" s="187"/>
      <c r="M33" s="187"/>
      <c r="N33" s="187"/>
    </row>
    <row r="34" spans="1:14" ht="14.25">
      <c r="A34" s="167" t="s">
        <v>8</v>
      </c>
      <c r="B34" s="216"/>
      <c r="C34" s="25">
        <f>SUM(D34:O34)</f>
        <v>6679</v>
      </c>
      <c r="D34" s="44">
        <v>2380</v>
      </c>
      <c r="E34" s="187">
        <v>2711</v>
      </c>
      <c r="F34" s="187"/>
      <c r="G34" s="187">
        <v>11</v>
      </c>
      <c r="H34" s="187"/>
      <c r="I34" s="187"/>
      <c r="J34" s="187">
        <v>1567</v>
      </c>
      <c r="K34" s="187"/>
      <c r="L34" s="187">
        <v>10</v>
      </c>
      <c r="M34" s="187"/>
      <c r="N34" s="187"/>
    </row>
    <row r="35" spans="1:14" ht="14.25">
      <c r="A35" s="151" t="s">
        <v>9</v>
      </c>
      <c r="B35" s="266"/>
      <c r="C35" s="85">
        <f>SUM(D35:O35)</f>
        <v>6971</v>
      </c>
      <c r="D35" s="84">
        <v>2091</v>
      </c>
      <c r="E35" s="194">
        <v>3300</v>
      </c>
      <c r="F35" s="194"/>
      <c r="G35" s="194">
        <v>36</v>
      </c>
      <c r="H35" s="194"/>
      <c r="I35" s="194"/>
      <c r="J35" s="194">
        <v>1494</v>
      </c>
      <c r="K35" s="194"/>
      <c r="L35" s="194">
        <v>50</v>
      </c>
      <c r="M35" s="194"/>
      <c r="N35" s="194"/>
    </row>
    <row r="41" spans="1:15" ht="14.25">
      <c r="A41" s="167" t="s">
        <v>526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</row>
    <row r="42" ht="15" thickBot="1"/>
    <row r="43" spans="1:15" ht="14.25">
      <c r="A43" s="198" t="s">
        <v>525</v>
      </c>
      <c r="B43" s="198"/>
      <c r="C43" s="198"/>
      <c r="D43" s="165"/>
      <c r="E43" s="130" t="s">
        <v>223</v>
      </c>
      <c r="F43" s="163" t="s">
        <v>224</v>
      </c>
      <c r="G43" s="163"/>
      <c r="H43" s="163" t="s">
        <v>216</v>
      </c>
      <c r="I43" s="163"/>
      <c r="J43" s="2" t="s">
        <v>210</v>
      </c>
      <c r="K43" s="163" t="s">
        <v>207</v>
      </c>
      <c r="L43" s="163"/>
      <c r="M43" s="163" t="s">
        <v>8</v>
      </c>
      <c r="N43" s="163"/>
      <c r="O43" s="3" t="s">
        <v>9</v>
      </c>
    </row>
    <row r="44" spans="1:14" ht="14.25">
      <c r="A44" s="48"/>
      <c r="B44" s="152"/>
      <c r="C44" s="152"/>
      <c r="D44" s="152"/>
      <c r="E44" s="63"/>
      <c r="F44" s="152"/>
      <c r="G44" s="152"/>
      <c r="H44" s="152"/>
      <c r="I44" s="152"/>
      <c r="K44" s="152"/>
      <c r="L44" s="152"/>
      <c r="M44" s="152"/>
      <c r="N44" s="152"/>
    </row>
    <row r="45" spans="1:15" ht="14.25">
      <c r="A45" s="339" t="s">
        <v>7</v>
      </c>
      <c r="B45" s="339"/>
      <c r="C45" s="339"/>
      <c r="D45" s="340"/>
      <c r="E45" s="73">
        <f>SUM(E47,E52,E57,E64)</f>
        <v>6582</v>
      </c>
      <c r="F45" s="195">
        <f aca="true" t="shared" si="0" ref="F45:O45">SUM(F47,F52,F57,F64)</f>
        <v>6070</v>
      </c>
      <c r="G45" s="195">
        <f t="shared" si="0"/>
        <v>0</v>
      </c>
      <c r="H45" s="195">
        <f t="shared" si="0"/>
        <v>5658</v>
      </c>
      <c r="I45" s="195">
        <f t="shared" si="0"/>
        <v>0</v>
      </c>
      <c r="J45" s="58">
        <f t="shared" si="0"/>
        <v>6215</v>
      </c>
      <c r="K45" s="195">
        <f t="shared" si="0"/>
        <v>6058</v>
      </c>
      <c r="L45" s="195">
        <f t="shared" si="0"/>
        <v>0</v>
      </c>
      <c r="M45" s="195">
        <f t="shared" si="0"/>
        <v>2722</v>
      </c>
      <c r="N45" s="195">
        <f t="shared" si="0"/>
        <v>0</v>
      </c>
      <c r="O45" s="58">
        <f t="shared" si="0"/>
        <v>3336</v>
      </c>
    </row>
    <row r="46" spans="1:15" ht="14.25">
      <c r="A46" s="167"/>
      <c r="B46" s="167"/>
      <c r="C46" s="167"/>
      <c r="D46" s="216"/>
      <c r="E46" s="25"/>
      <c r="F46" s="309"/>
      <c r="G46" s="309"/>
      <c r="H46" s="309"/>
      <c r="I46" s="309"/>
      <c r="J46" s="44"/>
      <c r="K46" s="309"/>
      <c r="L46" s="309"/>
      <c r="M46" s="309"/>
      <c r="N46" s="309"/>
      <c r="O46" s="44"/>
    </row>
    <row r="47" spans="1:15" ht="14.25">
      <c r="A47" s="191" t="s">
        <v>517</v>
      </c>
      <c r="B47" s="191"/>
      <c r="C47" s="191"/>
      <c r="D47" s="191"/>
      <c r="E47" s="25">
        <f>SUM(E48:E50)</f>
        <v>77</v>
      </c>
      <c r="F47" s="187">
        <f>SUM(F48:G50)</f>
        <v>69</v>
      </c>
      <c r="G47" s="187"/>
      <c r="H47" s="187">
        <f>SUM(H48:I50)</f>
        <v>74</v>
      </c>
      <c r="I47" s="187"/>
      <c r="J47" s="69">
        <f>SUM(J48:J50)</f>
        <v>71</v>
      </c>
      <c r="K47" s="187">
        <f>SUM(K48:L50)</f>
        <v>62</v>
      </c>
      <c r="L47" s="187"/>
      <c r="M47" s="187">
        <f>SUM(M48:M50)</f>
        <v>60</v>
      </c>
      <c r="N47" s="187">
        <f>SUM(N48:N50)</f>
        <v>0</v>
      </c>
      <c r="O47" s="44">
        <f>SUM(O48:O50)</f>
        <v>2</v>
      </c>
    </row>
    <row r="48" spans="1:15" ht="14.25">
      <c r="A48" s="1"/>
      <c r="B48" s="191" t="s">
        <v>101</v>
      </c>
      <c r="C48" s="191"/>
      <c r="D48" s="219"/>
      <c r="E48" s="25">
        <v>52</v>
      </c>
      <c r="F48" s="187">
        <v>40</v>
      </c>
      <c r="G48" s="187"/>
      <c r="H48" s="187">
        <v>52</v>
      </c>
      <c r="I48" s="187"/>
      <c r="J48" s="44">
        <v>32</v>
      </c>
      <c r="K48" s="187">
        <v>32</v>
      </c>
      <c r="L48" s="187"/>
      <c r="M48" s="187">
        <v>30</v>
      </c>
      <c r="N48" s="187"/>
      <c r="O48" s="44">
        <v>2</v>
      </c>
    </row>
    <row r="49" spans="1:15" ht="14.25">
      <c r="A49" s="1"/>
      <c r="B49" s="191" t="s">
        <v>521</v>
      </c>
      <c r="C49" s="191"/>
      <c r="D49" s="219"/>
      <c r="E49" s="25">
        <v>6</v>
      </c>
      <c r="F49" s="187">
        <v>19</v>
      </c>
      <c r="G49" s="187"/>
      <c r="H49" s="187">
        <v>3</v>
      </c>
      <c r="I49" s="187"/>
      <c r="J49" s="44">
        <v>10</v>
      </c>
      <c r="K49" s="187">
        <v>4</v>
      </c>
      <c r="L49" s="187"/>
      <c r="M49" s="187">
        <v>4</v>
      </c>
      <c r="N49" s="187"/>
      <c r="O49" s="44" t="s">
        <v>234</v>
      </c>
    </row>
    <row r="50" spans="1:15" ht="14.25">
      <c r="A50" s="1"/>
      <c r="B50" s="191" t="s">
        <v>522</v>
      </c>
      <c r="C50" s="191"/>
      <c r="D50" s="219"/>
      <c r="E50" s="25">
        <v>19</v>
      </c>
      <c r="F50" s="187">
        <v>10</v>
      </c>
      <c r="G50" s="187"/>
      <c r="H50" s="187">
        <v>19</v>
      </c>
      <c r="I50" s="187"/>
      <c r="J50" s="44">
        <v>29</v>
      </c>
      <c r="K50" s="187">
        <v>26</v>
      </c>
      <c r="L50" s="187"/>
      <c r="M50" s="187">
        <v>26</v>
      </c>
      <c r="N50" s="187"/>
      <c r="O50" s="44" t="s">
        <v>234</v>
      </c>
    </row>
    <row r="51" spans="1:15" ht="14.25">
      <c r="A51" s="191"/>
      <c r="B51" s="191"/>
      <c r="C51" s="191"/>
      <c r="D51" s="219"/>
      <c r="E51" s="25"/>
      <c r="F51" s="187"/>
      <c r="G51" s="187"/>
      <c r="H51" s="187"/>
      <c r="I51" s="187"/>
      <c r="J51" s="44"/>
      <c r="K51" s="187"/>
      <c r="L51" s="187"/>
      <c r="M51" s="187"/>
      <c r="N51" s="187"/>
      <c r="O51" s="44"/>
    </row>
    <row r="52" spans="1:15" ht="14.25">
      <c r="A52" s="191" t="s">
        <v>518</v>
      </c>
      <c r="B52" s="191"/>
      <c r="C52" s="191"/>
      <c r="D52" s="219"/>
      <c r="E52" s="25">
        <f>SUM(E53:E55)</f>
        <v>2349</v>
      </c>
      <c r="F52" s="187">
        <f>SUM(F53:G55)</f>
        <v>1775</v>
      </c>
      <c r="G52" s="187"/>
      <c r="H52" s="187">
        <f>SUM(H53:I55)</f>
        <v>1703</v>
      </c>
      <c r="I52" s="187"/>
      <c r="J52" s="69">
        <f>SUM(J53:J55)</f>
        <v>2001</v>
      </c>
      <c r="K52" s="187">
        <f>SUM(K53:L55)</f>
        <v>2025</v>
      </c>
      <c r="L52" s="187"/>
      <c r="M52" s="187">
        <f>SUM(M53:M55)</f>
        <v>1134</v>
      </c>
      <c r="N52" s="187">
        <f>SUM(N53:N55)</f>
        <v>0</v>
      </c>
      <c r="O52" s="44">
        <f>SUM(O53:O55)</f>
        <v>891</v>
      </c>
    </row>
    <row r="53" spans="1:15" ht="14.25">
      <c r="A53" s="1"/>
      <c r="B53" s="191" t="s">
        <v>148</v>
      </c>
      <c r="C53" s="191"/>
      <c r="D53" s="219"/>
      <c r="E53" s="25">
        <v>4</v>
      </c>
      <c r="F53" s="187">
        <v>3</v>
      </c>
      <c r="G53" s="187"/>
      <c r="H53" s="187">
        <v>10</v>
      </c>
      <c r="I53" s="187"/>
      <c r="J53" s="44">
        <v>7</v>
      </c>
      <c r="K53" s="187" t="s">
        <v>234</v>
      </c>
      <c r="L53" s="187"/>
      <c r="M53" s="187" t="s">
        <v>234</v>
      </c>
      <c r="N53" s="187"/>
      <c r="O53" s="44" t="s">
        <v>234</v>
      </c>
    </row>
    <row r="54" spans="1:15" ht="14.25">
      <c r="A54" s="1"/>
      <c r="B54" s="191" t="s">
        <v>149</v>
      </c>
      <c r="C54" s="191"/>
      <c r="D54" s="219"/>
      <c r="E54" s="25">
        <v>349</v>
      </c>
      <c r="F54" s="187">
        <v>337</v>
      </c>
      <c r="G54" s="187"/>
      <c r="H54" s="187">
        <v>304</v>
      </c>
      <c r="I54" s="187"/>
      <c r="J54" s="44">
        <v>338</v>
      </c>
      <c r="K54" s="187">
        <v>370</v>
      </c>
      <c r="L54" s="187"/>
      <c r="M54" s="187">
        <v>315</v>
      </c>
      <c r="N54" s="187"/>
      <c r="O54" s="44">
        <v>55</v>
      </c>
    </row>
    <row r="55" spans="1:15" ht="14.25">
      <c r="A55" s="1"/>
      <c r="B55" s="191" t="s">
        <v>150</v>
      </c>
      <c r="C55" s="191"/>
      <c r="D55" s="219"/>
      <c r="E55" s="25">
        <v>1996</v>
      </c>
      <c r="F55" s="187">
        <v>1435</v>
      </c>
      <c r="G55" s="187"/>
      <c r="H55" s="187">
        <v>1389</v>
      </c>
      <c r="I55" s="187"/>
      <c r="J55" s="44">
        <v>1656</v>
      </c>
      <c r="K55" s="187">
        <v>1655</v>
      </c>
      <c r="L55" s="187"/>
      <c r="M55" s="187">
        <v>819</v>
      </c>
      <c r="N55" s="187"/>
      <c r="O55" s="44">
        <v>836</v>
      </c>
    </row>
    <row r="56" spans="1:15" ht="14.25">
      <c r="A56" s="191"/>
      <c r="B56" s="191"/>
      <c r="C56" s="191"/>
      <c r="D56" s="219"/>
      <c r="E56" s="25"/>
      <c r="F56" s="187"/>
      <c r="G56" s="187"/>
      <c r="H56" s="187"/>
      <c r="I56" s="187"/>
      <c r="J56" s="44"/>
      <c r="K56" s="187"/>
      <c r="L56" s="187"/>
      <c r="M56" s="187"/>
      <c r="N56" s="187"/>
      <c r="O56" s="44"/>
    </row>
    <row r="57" spans="1:15" ht="14.25">
      <c r="A57" s="191" t="s">
        <v>519</v>
      </c>
      <c r="B57" s="191"/>
      <c r="C57" s="191"/>
      <c r="D57" s="219"/>
      <c r="E57" s="69">
        <f>SUM(E58:E62)</f>
        <v>3973</v>
      </c>
      <c r="F57" s="187">
        <f>SUM(F58:G62)</f>
        <v>4027</v>
      </c>
      <c r="G57" s="187"/>
      <c r="H57" s="187">
        <f>SUM(H58:I62)</f>
        <v>3759</v>
      </c>
      <c r="I57" s="187"/>
      <c r="J57" s="69">
        <f>SUM(J58:J62)</f>
        <v>4041</v>
      </c>
      <c r="K57" s="187">
        <f>SUM(K58:L62)</f>
        <v>3893</v>
      </c>
      <c r="L57" s="187"/>
      <c r="M57" s="187">
        <f>SUM(M58:N62)</f>
        <v>1496</v>
      </c>
      <c r="N57" s="187">
        <f>SUM(N58:N62)</f>
        <v>0</v>
      </c>
      <c r="O57" s="44">
        <f>SUM(O58:O62)</f>
        <v>2397</v>
      </c>
    </row>
    <row r="58" spans="1:15" ht="14.25">
      <c r="A58" s="1"/>
      <c r="B58" s="191" t="s">
        <v>151</v>
      </c>
      <c r="C58" s="191"/>
      <c r="D58" s="219"/>
      <c r="E58" s="25">
        <v>1682</v>
      </c>
      <c r="F58" s="187">
        <v>1635</v>
      </c>
      <c r="G58" s="187"/>
      <c r="H58" s="187">
        <v>1605</v>
      </c>
      <c r="I58" s="187"/>
      <c r="J58" s="44">
        <v>1683</v>
      </c>
      <c r="K58" s="187">
        <v>1673</v>
      </c>
      <c r="L58" s="187"/>
      <c r="M58" s="187">
        <v>624</v>
      </c>
      <c r="N58" s="187"/>
      <c r="O58" s="44">
        <v>1049</v>
      </c>
    </row>
    <row r="59" spans="1:15" ht="14.25">
      <c r="A59" s="1"/>
      <c r="B59" s="191" t="s">
        <v>523</v>
      </c>
      <c r="C59" s="191"/>
      <c r="D59" s="219"/>
      <c r="E59" s="25">
        <v>755</v>
      </c>
      <c r="F59" s="187">
        <v>796</v>
      </c>
      <c r="G59" s="187"/>
      <c r="H59" s="187">
        <v>636</v>
      </c>
      <c r="I59" s="187"/>
      <c r="J59" s="44">
        <v>659</v>
      </c>
      <c r="K59" s="187">
        <v>538</v>
      </c>
      <c r="L59" s="187"/>
      <c r="M59" s="187">
        <v>73</v>
      </c>
      <c r="N59" s="187"/>
      <c r="O59" s="44">
        <v>465</v>
      </c>
    </row>
    <row r="60" spans="1:15" ht="14.25">
      <c r="A60" s="1"/>
      <c r="B60" s="191" t="s">
        <v>524</v>
      </c>
      <c r="C60" s="191"/>
      <c r="D60" s="219"/>
      <c r="E60" s="25">
        <v>374</v>
      </c>
      <c r="F60" s="187">
        <v>398</v>
      </c>
      <c r="G60" s="187"/>
      <c r="H60" s="187">
        <v>284</v>
      </c>
      <c r="I60" s="187"/>
      <c r="J60" s="44">
        <v>384</v>
      </c>
      <c r="K60" s="187">
        <v>296</v>
      </c>
      <c r="L60" s="187"/>
      <c r="M60" s="187">
        <v>209</v>
      </c>
      <c r="N60" s="187"/>
      <c r="O60" s="44">
        <v>87</v>
      </c>
    </row>
    <row r="61" spans="1:15" ht="14.25">
      <c r="A61" s="1"/>
      <c r="B61" s="191" t="s">
        <v>152</v>
      </c>
      <c r="C61" s="191"/>
      <c r="D61" s="219"/>
      <c r="E61" s="25">
        <v>658</v>
      </c>
      <c r="F61" s="187">
        <v>824</v>
      </c>
      <c r="G61" s="187"/>
      <c r="H61" s="187">
        <v>939</v>
      </c>
      <c r="I61" s="187"/>
      <c r="J61" s="44">
        <v>998</v>
      </c>
      <c r="K61" s="187">
        <v>1048</v>
      </c>
      <c r="L61" s="187"/>
      <c r="M61" s="187">
        <v>311</v>
      </c>
      <c r="N61" s="187"/>
      <c r="O61" s="44">
        <v>737</v>
      </c>
    </row>
    <row r="62" spans="1:15" ht="14.25">
      <c r="A62" s="1"/>
      <c r="B62" s="191" t="s">
        <v>153</v>
      </c>
      <c r="C62" s="191"/>
      <c r="D62" s="219"/>
      <c r="E62" s="25">
        <v>504</v>
      </c>
      <c r="F62" s="187">
        <v>374</v>
      </c>
      <c r="G62" s="187"/>
      <c r="H62" s="187">
        <v>295</v>
      </c>
      <c r="I62" s="187"/>
      <c r="J62" s="44">
        <v>317</v>
      </c>
      <c r="K62" s="187">
        <v>338</v>
      </c>
      <c r="L62" s="187"/>
      <c r="M62" s="187">
        <v>279</v>
      </c>
      <c r="N62" s="187"/>
      <c r="O62" s="44">
        <v>59</v>
      </c>
    </row>
    <row r="63" spans="1:15" ht="14.25">
      <c r="A63" s="191"/>
      <c r="B63" s="191"/>
      <c r="C63" s="191"/>
      <c r="D63" s="219"/>
      <c r="E63" s="25"/>
      <c r="F63" s="187"/>
      <c r="G63" s="187"/>
      <c r="H63" s="187"/>
      <c r="I63" s="187"/>
      <c r="J63" s="44"/>
      <c r="K63" s="187"/>
      <c r="L63" s="187"/>
      <c r="M63" s="187"/>
      <c r="N63" s="187"/>
      <c r="O63" s="44"/>
    </row>
    <row r="64" spans="1:15" ht="14.25">
      <c r="A64" s="191" t="s">
        <v>83</v>
      </c>
      <c r="B64" s="191"/>
      <c r="C64" s="191"/>
      <c r="D64" s="219"/>
      <c r="E64" s="25">
        <v>183</v>
      </c>
      <c r="F64" s="187">
        <v>199</v>
      </c>
      <c r="G64" s="187"/>
      <c r="H64" s="187">
        <v>122</v>
      </c>
      <c r="I64" s="187"/>
      <c r="J64" s="44">
        <v>102</v>
      </c>
      <c r="K64" s="187">
        <v>78</v>
      </c>
      <c r="L64" s="187"/>
      <c r="M64" s="187">
        <v>32</v>
      </c>
      <c r="N64" s="187"/>
      <c r="O64" s="44">
        <v>46</v>
      </c>
    </row>
    <row r="65" spans="1:14" ht="14.25">
      <c r="A65" s="151"/>
      <c r="B65" s="151"/>
      <c r="C65" s="151"/>
      <c r="D65" s="266"/>
      <c r="E65" s="79"/>
      <c r="F65" s="151"/>
      <c r="G65" s="151"/>
      <c r="H65" s="151"/>
      <c r="I65" s="151"/>
      <c r="K65" s="151"/>
      <c r="L65" s="151"/>
      <c r="M65" s="151"/>
      <c r="N65" s="151"/>
    </row>
    <row r="66" spans="1:15" ht="14.25">
      <c r="A66" s="48" t="s">
        <v>520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ht="14.25">
      <c r="A67" s="30" t="s">
        <v>217</v>
      </c>
    </row>
  </sheetData>
  <sheetProtection/>
  <mergeCells count="223">
    <mergeCell ref="L29:N29"/>
    <mergeCell ref="L30:N30"/>
    <mergeCell ref="L31:N31"/>
    <mergeCell ref="L32:N32"/>
    <mergeCell ref="L17:N17"/>
    <mergeCell ref="L25:N25"/>
    <mergeCell ref="L26:N26"/>
    <mergeCell ref="L27:N27"/>
    <mergeCell ref="L28:N28"/>
    <mergeCell ref="L11:N11"/>
    <mergeCell ref="L12:N12"/>
    <mergeCell ref="L13:N13"/>
    <mergeCell ref="L14:N14"/>
    <mergeCell ref="L7:N7"/>
    <mergeCell ref="L8:N8"/>
    <mergeCell ref="L9:N9"/>
    <mergeCell ref="L10:N10"/>
    <mergeCell ref="G7:I8"/>
    <mergeCell ref="J7:K8"/>
    <mergeCell ref="A11:B11"/>
    <mergeCell ref="A12:B12"/>
    <mergeCell ref="J12:K12"/>
    <mergeCell ref="G11:I11"/>
    <mergeCell ref="J11:K11"/>
    <mergeCell ref="A7:B7"/>
    <mergeCell ref="A8:B8"/>
    <mergeCell ref="A10:B10"/>
    <mergeCell ref="C7:C8"/>
    <mergeCell ref="D7:D8"/>
    <mergeCell ref="E11:F11"/>
    <mergeCell ref="E9:F9"/>
    <mergeCell ref="E7:F8"/>
    <mergeCell ref="G13:I13"/>
    <mergeCell ref="J13:K13"/>
    <mergeCell ref="E14:F14"/>
    <mergeCell ref="G14:I14"/>
    <mergeCell ref="J14:K14"/>
    <mergeCell ref="E13:F13"/>
    <mergeCell ref="G9:I9"/>
    <mergeCell ref="J9:K9"/>
    <mergeCell ref="E10:F10"/>
    <mergeCell ref="G10:I10"/>
    <mergeCell ref="J10:K10"/>
    <mergeCell ref="E15:F15"/>
    <mergeCell ref="G15:I15"/>
    <mergeCell ref="J15:K15"/>
    <mergeCell ref="E12:F12"/>
    <mergeCell ref="G12:I12"/>
    <mergeCell ref="J27:K27"/>
    <mergeCell ref="E17:F17"/>
    <mergeCell ref="E25:F26"/>
    <mergeCell ref="G25:I26"/>
    <mergeCell ref="J25:K26"/>
    <mergeCell ref="G16:I16"/>
    <mergeCell ref="J16:K16"/>
    <mergeCell ref="E16:F16"/>
    <mergeCell ref="G17:I17"/>
    <mergeCell ref="J17:K17"/>
    <mergeCell ref="L15:N15"/>
    <mergeCell ref="L16:N16"/>
    <mergeCell ref="E31:F31"/>
    <mergeCell ref="G31:I31"/>
    <mergeCell ref="J31:K31"/>
    <mergeCell ref="E30:F30"/>
    <mergeCell ref="G30:I30"/>
    <mergeCell ref="J30:K30"/>
    <mergeCell ref="G34:I34"/>
    <mergeCell ref="J34:K34"/>
    <mergeCell ref="E33:F33"/>
    <mergeCell ref="G33:I33"/>
    <mergeCell ref="J33:K33"/>
    <mergeCell ref="E32:F32"/>
    <mergeCell ref="G32:I32"/>
    <mergeCell ref="J32:K32"/>
    <mergeCell ref="L33:N33"/>
    <mergeCell ref="L34:N34"/>
    <mergeCell ref="F43:G43"/>
    <mergeCell ref="H43:I43"/>
    <mergeCell ref="M43:N43"/>
    <mergeCell ref="K43:L43"/>
    <mergeCell ref="E35:F35"/>
    <mergeCell ref="G35:I35"/>
    <mergeCell ref="J35:K35"/>
    <mergeCell ref="E34:F34"/>
    <mergeCell ref="L35:N35"/>
    <mergeCell ref="K44:L44"/>
    <mergeCell ref="M44:N44"/>
    <mergeCell ref="F45:G45"/>
    <mergeCell ref="H45:I45"/>
    <mergeCell ref="K45:L45"/>
    <mergeCell ref="M45:N45"/>
    <mergeCell ref="F44:G44"/>
    <mergeCell ref="H44:I44"/>
    <mergeCell ref="B48:D48"/>
    <mergeCell ref="B49:D49"/>
    <mergeCell ref="A47:D47"/>
    <mergeCell ref="A43:D43"/>
    <mergeCell ref="A46:D46"/>
    <mergeCell ref="B44:D44"/>
    <mergeCell ref="A30:B30"/>
    <mergeCell ref="A31:B31"/>
    <mergeCell ref="A32:B32"/>
    <mergeCell ref="A65:D65"/>
    <mergeCell ref="B62:D62"/>
    <mergeCell ref="A64:D64"/>
    <mergeCell ref="B58:D58"/>
    <mergeCell ref="B59:D59"/>
    <mergeCell ref="B60:D60"/>
    <mergeCell ref="B61:D61"/>
    <mergeCell ref="A51:D51"/>
    <mergeCell ref="A56:D56"/>
    <mergeCell ref="A63:D63"/>
    <mergeCell ref="B50:D50"/>
    <mergeCell ref="A52:D52"/>
    <mergeCell ref="A57:D57"/>
    <mergeCell ref="B53:D53"/>
    <mergeCell ref="B54:D54"/>
    <mergeCell ref="B55:D5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60:I60"/>
    <mergeCell ref="M48:N48"/>
    <mergeCell ref="F64:G64"/>
    <mergeCell ref="H64:I64"/>
    <mergeCell ref="F65:G65"/>
    <mergeCell ref="H65:I65"/>
    <mergeCell ref="K65:L65"/>
    <mergeCell ref="M65:N65"/>
    <mergeCell ref="F61:G61"/>
    <mergeCell ref="H61:I61"/>
    <mergeCell ref="F62:G62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53:N53"/>
    <mergeCell ref="M56:N56"/>
    <mergeCell ref="K57:L57"/>
    <mergeCell ref="M57:N57"/>
    <mergeCell ref="K54:L54"/>
    <mergeCell ref="M54:N54"/>
    <mergeCell ref="K55:L55"/>
    <mergeCell ref="A13:B13"/>
    <mergeCell ref="K61:L61"/>
    <mergeCell ref="M61:N61"/>
    <mergeCell ref="K58:L58"/>
    <mergeCell ref="M58:N58"/>
    <mergeCell ref="K59:L59"/>
    <mergeCell ref="M59:N59"/>
    <mergeCell ref="K52:L52"/>
    <mergeCell ref="M52:N52"/>
    <mergeCell ref="K53:L53"/>
    <mergeCell ref="M64:N64"/>
    <mergeCell ref="K62:L62"/>
    <mergeCell ref="M62:N62"/>
    <mergeCell ref="K63:L63"/>
    <mergeCell ref="M63:N63"/>
    <mergeCell ref="M55:N55"/>
    <mergeCell ref="K60:L60"/>
    <mergeCell ref="M60:N60"/>
    <mergeCell ref="A14:B14"/>
    <mergeCell ref="E28:F28"/>
    <mergeCell ref="G28:I28"/>
    <mergeCell ref="J28:K28"/>
    <mergeCell ref="K56:L56"/>
    <mergeCell ref="K64:L64"/>
    <mergeCell ref="K49:L49"/>
    <mergeCell ref="H62:I62"/>
    <mergeCell ref="F63:G63"/>
    <mergeCell ref="H63:I63"/>
    <mergeCell ref="A29:B29"/>
    <mergeCell ref="A25:B25"/>
    <mergeCell ref="A26:B26"/>
    <mergeCell ref="E29:F29"/>
    <mergeCell ref="G29:I29"/>
    <mergeCell ref="J29:K29"/>
    <mergeCell ref="C25:C26"/>
    <mergeCell ref="D25:D26"/>
    <mergeCell ref="E27:F27"/>
    <mergeCell ref="G27:I27"/>
    <mergeCell ref="A3:N3"/>
    <mergeCell ref="A5:N5"/>
    <mergeCell ref="A23:N23"/>
    <mergeCell ref="A41:O41"/>
    <mergeCell ref="A45:D45"/>
    <mergeCell ref="A34:B34"/>
    <mergeCell ref="A35:B35"/>
    <mergeCell ref="A16:B16"/>
    <mergeCell ref="A17:B17"/>
    <mergeCell ref="A28:B28"/>
  </mergeCells>
  <printOptions horizontalCentered="1"/>
  <pageMargins left="0.3937007874015748" right="0.3937007874015748" top="0.5905511811023623" bottom="0.3937007874015748" header="0" footer="0"/>
  <pageSetup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2014-07-10T04:41:44Z</cp:lastPrinted>
  <dcterms:created xsi:type="dcterms:W3CDTF">2004-02-06T08:39:06Z</dcterms:created>
  <dcterms:modified xsi:type="dcterms:W3CDTF">2015-03-20T08:22:25Z</dcterms:modified>
  <cp:category/>
  <cp:version/>
  <cp:contentType/>
  <cp:contentStatus/>
</cp:coreProperties>
</file>