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7710" windowHeight="8760" activeTab="0"/>
  </bookViews>
  <sheets>
    <sheet name="162" sheetId="1" r:id="rId1"/>
    <sheet name="164" sheetId="2" r:id="rId2"/>
    <sheet name="166" sheetId="3" r:id="rId3"/>
    <sheet name="168" sheetId="4" r:id="rId4"/>
    <sheet name="170" sheetId="5" r:id="rId5"/>
    <sheet name="172" sheetId="6" r:id="rId6"/>
  </sheets>
  <definedNames>
    <definedName name="_xlnm.Print_Area" localSheetId="0">'162'!$A$1:$V$67</definedName>
    <definedName name="_xlnm.Print_Area" localSheetId="1">'164'!$A$1:$V$57</definedName>
    <definedName name="_xlnm.Print_Area" localSheetId="2">'166'!$A$1:$V$70</definedName>
    <definedName name="_xlnm.Print_Area" localSheetId="3">'168'!$A$1:$V$70</definedName>
    <definedName name="_xlnm.Print_Area" localSheetId="4">'170'!$A$1:$AC$73</definedName>
    <definedName name="_xlnm.Print_Area" localSheetId="5">'172'!$A$1:$Y$56</definedName>
  </definedNames>
  <calcPr calcMode="manual" fullCalcOnLoad="1"/>
</workbook>
</file>

<file path=xl/sharedStrings.xml><?xml version="1.0" encoding="utf-8"?>
<sst xmlns="http://schemas.openxmlformats.org/spreadsheetml/2006/main" count="1470" uniqueCount="443">
  <si>
    <t>法人</t>
  </si>
  <si>
    <t>個人</t>
  </si>
  <si>
    <t>計</t>
  </si>
  <si>
    <t>1～2人</t>
  </si>
  <si>
    <t>3～4</t>
  </si>
  <si>
    <t>5～9</t>
  </si>
  <si>
    <t>10～19</t>
  </si>
  <si>
    <t>20～29</t>
  </si>
  <si>
    <t>30～49</t>
  </si>
  <si>
    <t>50～99</t>
  </si>
  <si>
    <t>100人以上</t>
  </si>
  <si>
    <t>経営組織別</t>
  </si>
  <si>
    <t>男</t>
  </si>
  <si>
    <t>女</t>
  </si>
  <si>
    <t>年間商品販売額</t>
  </si>
  <si>
    <t>サービス料</t>
  </si>
  <si>
    <t>仲立手数料</t>
  </si>
  <si>
    <t>商品手持額</t>
  </si>
  <si>
    <t>生糸・繭卸売業</t>
  </si>
  <si>
    <t>繊維原料卸売業(生糸・繭を除く)</t>
  </si>
  <si>
    <t>糸卸売業</t>
  </si>
  <si>
    <t>織物卸売業(室内装飾繊維品を除く)</t>
  </si>
  <si>
    <t>化学製品卸売業</t>
  </si>
  <si>
    <t>塗料卸売業</t>
  </si>
  <si>
    <t>染料・顔料卸売業</t>
  </si>
  <si>
    <t>油脂・ろう卸売業</t>
  </si>
  <si>
    <t>火薬類卸売業</t>
  </si>
  <si>
    <t>その他の化学製品卸売業</t>
  </si>
  <si>
    <t>鉱物・金属材料卸売業</t>
  </si>
  <si>
    <t>石炭卸売業</t>
  </si>
  <si>
    <t>石油卸売業</t>
  </si>
  <si>
    <t>金属鉱物卸売業</t>
  </si>
  <si>
    <t>非金属鉱物卸売業（石炭・石油を除く）</t>
  </si>
  <si>
    <t>鉄鋼卸売業</t>
  </si>
  <si>
    <t>非鉄金属卸売業</t>
  </si>
  <si>
    <t>機械器具卸売業</t>
  </si>
  <si>
    <t>一般機械器具卸売業</t>
  </si>
  <si>
    <t>自動車部品・付属品卸売業</t>
  </si>
  <si>
    <t>精密機械器具卸売業</t>
  </si>
  <si>
    <t>家庭用電気機械器具卸売業</t>
  </si>
  <si>
    <t>電気機械器具卸売業（家庭用電気機械器具を除く）</t>
  </si>
  <si>
    <t>木材・竹材卸売業</t>
  </si>
  <si>
    <t>セメント卸売業</t>
  </si>
  <si>
    <t>板ガラス卸売業</t>
  </si>
  <si>
    <t>その他の建築材料卸売業</t>
  </si>
  <si>
    <t>再生資源卸売業</t>
  </si>
  <si>
    <t>鉄スクラップ卸売業</t>
  </si>
  <si>
    <t>非鉄金属スクラップ卸売業</t>
  </si>
  <si>
    <t>故紙卸売業</t>
  </si>
  <si>
    <t>その他の再生資源卸売業</t>
  </si>
  <si>
    <t>空びん・空かん等空容器卸売業</t>
  </si>
  <si>
    <t>衣服.身の回り品卸売業</t>
  </si>
  <si>
    <t>婦人・子供服卸売業</t>
  </si>
  <si>
    <t>下着類卸売業</t>
  </si>
  <si>
    <t>寝具類卸売業</t>
  </si>
  <si>
    <t>かばん・袋物卸売業</t>
  </si>
  <si>
    <t>その他の衣服・身の回り品卸売業</t>
  </si>
  <si>
    <t>農畜産物・水産物卸売業</t>
  </si>
  <si>
    <t>米麦卸売業</t>
  </si>
  <si>
    <t>雑穀・豆類卸売業</t>
  </si>
  <si>
    <t>野菜卸売業</t>
  </si>
  <si>
    <t>果実卸売業</t>
  </si>
  <si>
    <t>食肉卸売業</t>
  </si>
  <si>
    <t>生鮮魚介卸売業</t>
  </si>
  <si>
    <t>その他の農畜産物・水産卸売業</t>
  </si>
  <si>
    <t>食料・飲料卸売業</t>
  </si>
  <si>
    <t>砂糖卸売業</t>
  </si>
  <si>
    <t>味そ、しょう油卸売業</t>
  </si>
  <si>
    <t>酒類卸売業</t>
  </si>
  <si>
    <t>乾物卸売業</t>
  </si>
  <si>
    <t>菓子・パン類卸売業</t>
  </si>
  <si>
    <t>清涼飲料卸売業</t>
  </si>
  <si>
    <t>茶類卸売業</t>
  </si>
  <si>
    <t>その他の食料・飲料卸売業</t>
  </si>
  <si>
    <t>医薬品・化粧品卸売業</t>
  </si>
  <si>
    <t>医薬品卸売業</t>
  </si>
  <si>
    <t>医療用品卸売業</t>
  </si>
  <si>
    <t>化粧品卸売業</t>
  </si>
  <si>
    <t>家具・建具・じゅう器等卸業</t>
  </si>
  <si>
    <t>家具・建具卸売業</t>
  </si>
  <si>
    <t>荒　物　卸　売　業</t>
  </si>
  <si>
    <t>畳卸売業</t>
  </si>
  <si>
    <t>室内装飾繊維品卸売業</t>
  </si>
  <si>
    <t>陶磁器・ガラス器卸売業</t>
  </si>
  <si>
    <t>その他のじゅう器卸売業</t>
  </si>
  <si>
    <t>その他の卸売業</t>
  </si>
  <si>
    <t>紙・紙製品卸売業</t>
  </si>
  <si>
    <t>金物卸売業</t>
  </si>
  <si>
    <t>薪炭卸売業</t>
  </si>
  <si>
    <t>肥料・飼料卸売業</t>
  </si>
  <si>
    <t>他に分類されない卸売業</t>
  </si>
  <si>
    <t>代理商・仲立業</t>
  </si>
  <si>
    <t>小売業計</t>
  </si>
  <si>
    <t>各種商品小売業</t>
  </si>
  <si>
    <t>百貨店</t>
  </si>
  <si>
    <t>くつ卸売業</t>
  </si>
  <si>
    <t>はきもの卸売業（靴を除く）</t>
  </si>
  <si>
    <t>かん詰・びん詰食品卸売業（気密容器入の物）</t>
  </si>
  <si>
    <t>164　商業及び貿易</t>
  </si>
  <si>
    <t>商業及び貿易　165</t>
  </si>
  <si>
    <t>162　商業及び貿易</t>
  </si>
  <si>
    <t>3～4</t>
  </si>
  <si>
    <t>5～9</t>
  </si>
  <si>
    <t>10～19</t>
  </si>
  <si>
    <t>20～29</t>
  </si>
  <si>
    <t>30～49</t>
  </si>
  <si>
    <t>50～99</t>
  </si>
  <si>
    <t>（単位　金額万円）</t>
  </si>
  <si>
    <t>166　商業及び貿易</t>
  </si>
  <si>
    <t>商業及び貿易　167</t>
  </si>
  <si>
    <t>織物・衣服・身の回り品小売業</t>
  </si>
  <si>
    <t>呉服・服地・寝具小売業</t>
  </si>
  <si>
    <t>呉服・服地小売業</t>
  </si>
  <si>
    <t>寝具小売業</t>
  </si>
  <si>
    <t>婦人・子供服小売業</t>
  </si>
  <si>
    <t>その他の織物・衣服・身の回り品小売業</t>
  </si>
  <si>
    <t>かばん・袋物小売業</t>
  </si>
  <si>
    <t>洋品雑貨・小間物小売業</t>
  </si>
  <si>
    <t>他の分類されない織物・衣服・身の回り品小売業</t>
  </si>
  <si>
    <t>飲食料品小売業</t>
  </si>
  <si>
    <t>酒・調味料小売業</t>
  </si>
  <si>
    <t>食肉小売業</t>
  </si>
  <si>
    <t>食肉小売業（卵・鳥肉を除く）</t>
  </si>
  <si>
    <t>卵・鳥肉小売業</t>
  </si>
  <si>
    <t>鮮魚小売業</t>
  </si>
  <si>
    <t>乾物小売業</t>
  </si>
  <si>
    <t>野菜・果実小売業</t>
  </si>
  <si>
    <t>果実小売業</t>
  </si>
  <si>
    <t>菓子小売業（製造小売）</t>
  </si>
  <si>
    <t>菓子小売業（製造小売でないもの）</t>
  </si>
  <si>
    <t>パン小売業（製造小売）</t>
  </si>
  <si>
    <t>パン小売業（製造小売でないもの）</t>
  </si>
  <si>
    <t>米穀類小売業</t>
  </si>
  <si>
    <t>その他の飲食料品小売業</t>
  </si>
  <si>
    <t>牛乳小売業</t>
  </si>
  <si>
    <t>料理品小売業</t>
  </si>
  <si>
    <t>茶小売業</t>
  </si>
  <si>
    <t>他に分類されない飲食料品小売業</t>
  </si>
  <si>
    <t>自動車・自転車小売業</t>
  </si>
  <si>
    <t>自動車小売業</t>
  </si>
  <si>
    <t>くつ・はきもの小売業</t>
  </si>
  <si>
    <t>くつ小売業</t>
  </si>
  <si>
    <t>はきもの小売業（靴を除く）</t>
  </si>
  <si>
    <t>家具・建具・じゅう器小売業</t>
  </si>
  <si>
    <t>家具・建具・畳小売業</t>
  </si>
  <si>
    <t>建具小売業（製造小売）</t>
  </si>
  <si>
    <t>建具小売業（製造小売でないもの）</t>
  </si>
  <si>
    <t>畳小売業（製造小売）</t>
  </si>
  <si>
    <t>畳小売業（製造小売でないもの）</t>
  </si>
  <si>
    <t>金物・荒物小売業</t>
  </si>
  <si>
    <t>金物小売業</t>
  </si>
  <si>
    <t>荒物小売業</t>
  </si>
  <si>
    <t>陶磁器・ガラス器小売業</t>
  </si>
  <si>
    <t>家庭用機械器具小売業</t>
  </si>
  <si>
    <t>家庭用電気機械器具小売業</t>
  </si>
  <si>
    <t>家庭用機械器具小売業（家庭用電気機械器具を除く）</t>
  </si>
  <si>
    <t>その他のじゅう器小売業</t>
  </si>
  <si>
    <t>その他の小売業</t>
  </si>
  <si>
    <t>医薬品・化粧品小売業</t>
  </si>
  <si>
    <t>医薬品小売業</t>
  </si>
  <si>
    <t>化粧品小売業</t>
  </si>
  <si>
    <t>農耕用品小売業</t>
  </si>
  <si>
    <t>農機具小売業</t>
  </si>
  <si>
    <t>苗・種子小売業</t>
  </si>
  <si>
    <t>肥料・飼料小売業</t>
  </si>
  <si>
    <t>燃料小売業</t>
  </si>
  <si>
    <t>燃料小売業（ガソリンステーションを除く）</t>
  </si>
  <si>
    <t>書籍・文房具小売業</t>
  </si>
  <si>
    <t>書籍・雑誌小売業</t>
  </si>
  <si>
    <t>新聞小売業</t>
  </si>
  <si>
    <t>紙・文房具小売業</t>
  </si>
  <si>
    <t>スポーツ用品小売業</t>
  </si>
  <si>
    <t>楽器小売業</t>
  </si>
  <si>
    <t>写真機・写真材料小売業</t>
  </si>
  <si>
    <t>時計・眼鏡・光学機械小売業</t>
  </si>
  <si>
    <t>中古品小売業（他に分類されないもの）</t>
  </si>
  <si>
    <t>骨董品小売業</t>
  </si>
  <si>
    <t>他に分類されない小売業</t>
  </si>
  <si>
    <t>たばこ・喫煙具専門小売業</t>
  </si>
  <si>
    <t>花・植木小売業</t>
  </si>
  <si>
    <t>他に分類されないその他の小売業</t>
  </si>
  <si>
    <t>その他の中古品小売業（他に分類されないもの）</t>
  </si>
  <si>
    <t>ガソリンステーション</t>
  </si>
  <si>
    <t>繊維品卸売業(衣服・身の回り品を除く）</t>
  </si>
  <si>
    <t>170　商業及び貿易</t>
  </si>
  <si>
    <t>市町村別</t>
  </si>
  <si>
    <t>合　　　　　計</t>
  </si>
  <si>
    <t>卸　売　業　計</t>
  </si>
  <si>
    <t>小　売　業　計</t>
  </si>
  <si>
    <t>商店数</t>
  </si>
  <si>
    <t>従業者数</t>
  </si>
  <si>
    <t>年間商品　　　　販 売 額</t>
  </si>
  <si>
    <t>合　計</t>
  </si>
  <si>
    <t>市部計</t>
  </si>
  <si>
    <t>金沢市</t>
  </si>
  <si>
    <t>七尾市</t>
  </si>
  <si>
    <t>小松市</t>
  </si>
  <si>
    <t>輪島市</t>
  </si>
  <si>
    <t>珠洲市</t>
  </si>
  <si>
    <t>加賀市</t>
  </si>
  <si>
    <t>羽咋市</t>
  </si>
  <si>
    <t>松任市</t>
  </si>
  <si>
    <t>江沼郡</t>
  </si>
  <si>
    <t>山中町</t>
  </si>
  <si>
    <t>能美郡</t>
  </si>
  <si>
    <t>根上町</t>
  </si>
  <si>
    <t>寺井町</t>
  </si>
  <si>
    <t>辰口町</t>
  </si>
  <si>
    <t>川北町</t>
  </si>
  <si>
    <t>石川郡</t>
  </si>
  <si>
    <t>美川町</t>
  </si>
  <si>
    <t>鶴来町</t>
  </si>
  <si>
    <t>野々市町</t>
  </si>
  <si>
    <t>河内村</t>
  </si>
  <si>
    <t>吉野谷村</t>
  </si>
  <si>
    <t>鳥越村</t>
  </si>
  <si>
    <t>尾口村</t>
  </si>
  <si>
    <t>白峰村</t>
  </si>
  <si>
    <t>河北郡</t>
  </si>
  <si>
    <t>津幡町</t>
  </si>
  <si>
    <t>高松町</t>
  </si>
  <si>
    <t>七塚町</t>
  </si>
  <si>
    <t>宇ノ気町</t>
  </si>
  <si>
    <t>内灘町</t>
  </si>
  <si>
    <t>羽咋郡</t>
  </si>
  <si>
    <t>富来町</t>
  </si>
  <si>
    <t>志雄町</t>
  </si>
  <si>
    <t>志賀町</t>
  </si>
  <si>
    <t>押水町</t>
  </si>
  <si>
    <t>鹿島郡</t>
  </si>
  <si>
    <t>田鶴浜町</t>
  </si>
  <si>
    <t>鳥屋町</t>
  </si>
  <si>
    <t>中島町</t>
  </si>
  <si>
    <t>鹿島町</t>
  </si>
  <si>
    <t>能登島町</t>
  </si>
  <si>
    <t>鹿西町</t>
  </si>
  <si>
    <t>鳳至郡</t>
  </si>
  <si>
    <t>穴水町</t>
  </si>
  <si>
    <t>門前町</t>
  </si>
  <si>
    <t>能都町</t>
  </si>
  <si>
    <t>柳田村</t>
  </si>
  <si>
    <t>珠洲郡</t>
  </si>
  <si>
    <t>内浦町</t>
  </si>
  <si>
    <t>郡部計</t>
  </si>
  <si>
    <t>合計</t>
  </si>
  <si>
    <t>食堂・レストラン</t>
  </si>
  <si>
    <t>一般食堂</t>
  </si>
  <si>
    <t>日本料理店</t>
  </si>
  <si>
    <t>西洋料理店</t>
  </si>
  <si>
    <t>そば・うどん店</t>
  </si>
  <si>
    <t>すし店</t>
  </si>
  <si>
    <t>喫茶店</t>
  </si>
  <si>
    <t>商業及び貿易　171</t>
  </si>
  <si>
    <t>商店数</t>
  </si>
  <si>
    <t>従業者数</t>
  </si>
  <si>
    <t>市町村別</t>
  </si>
  <si>
    <t>年間商品　　販売額</t>
  </si>
  <si>
    <t>資料　石川県統計情報課「商業統計」による。</t>
  </si>
  <si>
    <t>注　自動車小売業の売場面積は自動車部品、付属品小売業の数値である。</t>
  </si>
  <si>
    <t>資料　石川県統計情報課「商業統計」による。</t>
  </si>
  <si>
    <t>（単位：百万円）</t>
  </si>
  <si>
    <t>その他</t>
  </si>
  <si>
    <t>単　位</t>
  </si>
  <si>
    <t>数   量</t>
  </si>
  <si>
    <t xml:space="preserve">金 額 </t>
  </si>
  <si>
    <t>北アメリカ</t>
  </si>
  <si>
    <t>南アメリカ</t>
  </si>
  <si>
    <t>不   明</t>
  </si>
  <si>
    <t>合　　　計</t>
  </si>
  <si>
    <t>―</t>
  </si>
  <si>
    <t>農産品</t>
  </si>
  <si>
    <t>(1)</t>
  </si>
  <si>
    <t>織物用繊維糸</t>
  </si>
  <si>
    <t>t</t>
  </si>
  <si>
    <t>(2)</t>
  </si>
  <si>
    <t>織      物</t>
  </si>
  <si>
    <t>千㎡</t>
  </si>
  <si>
    <t>絹  織  物</t>
  </si>
  <si>
    <t>〃</t>
  </si>
  <si>
    <t>人絹織物</t>
  </si>
  <si>
    <t>キュプラ繊維織物</t>
  </si>
  <si>
    <t>アセテート繊維織物</t>
  </si>
  <si>
    <t>合成繊維織物</t>
  </si>
  <si>
    <t>その他の織物</t>
  </si>
  <si>
    <t>(3)</t>
  </si>
  <si>
    <t>(4)</t>
  </si>
  <si>
    <t>繊 維 雑 品</t>
  </si>
  <si>
    <t>(5)</t>
  </si>
  <si>
    <t>衣類</t>
  </si>
  <si>
    <t>打</t>
  </si>
  <si>
    <t>(6)</t>
  </si>
  <si>
    <t>メ リ ヤ ス</t>
  </si>
  <si>
    <t>年次及び月次</t>
  </si>
  <si>
    <t>陶  磁  器</t>
  </si>
  <si>
    <t>打</t>
  </si>
  <si>
    <t>九  谷  焼</t>
  </si>
  <si>
    <t>そ   の   他</t>
  </si>
  <si>
    <t>建 設 機 械</t>
  </si>
  <si>
    <t>台</t>
  </si>
  <si>
    <t>金属加工機械</t>
  </si>
  <si>
    <t>食料品加工機械</t>
  </si>
  <si>
    <t>荷役積込用機械</t>
  </si>
  <si>
    <t>電気機器</t>
  </si>
  <si>
    <t>(7)</t>
  </si>
  <si>
    <t>輸送用機器</t>
  </si>
  <si>
    <t>(8)</t>
  </si>
  <si>
    <t>その他の機械器具</t>
  </si>
  <si>
    <t>漆　　　器</t>
  </si>
  <si>
    <t>個</t>
  </si>
  <si>
    <t>そ　の　他</t>
  </si>
  <si>
    <t>構成比（％）</t>
  </si>
  <si>
    <t>資料　社団法人北陸経済調査会「石川県輸出実態調査（石川県委託調査）」による。</t>
  </si>
  <si>
    <t>ア ジ ア</t>
  </si>
  <si>
    <t>ヨーロッパ</t>
  </si>
  <si>
    <t>アフリカ</t>
  </si>
  <si>
    <t>オセアニア</t>
  </si>
  <si>
    <t>１</t>
  </si>
  <si>
    <t>ｔ</t>
  </si>
  <si>
    <t>２</t>
  </si>
  <si>
    <t>３</t>
  </si>
  <si>
    <t>繊    維    品</t>
  </si>
  <si>
    <t>（単位　金額　万円）</t>
  </si>
  <si>
    <t>品目別</t>
  </si>
  <si>
    <t>がん具・娯楽用品小売業</t>
  </si>
  <si>
    <t>商業及び貿易　163</t>
  </si>
  <si>
    <t>（単位　金額万円）</t>
  </si>
  <si>
    <t>商業及び貿易　169</t>
  </si>
  <si>
    <t>168　商業及び貿易</t>
  </si>
  <si>
    <t>スポーツ用品・娯楽用品・がん具卸売業</t>
  </si>
  <si>
    <r>
      <t>その他の各種商品小売業（</t>
    </r>
    <r>
      <rPr>
        <b/>
        <sz val="11"/>
        <rFont val="ＭＳ 明朝"/>
        <family val="1"/>
      </rPr>
      <t>従業者が常時50人未満のもの</t>
    </r>
    <r>
      <rPr>
        <b/>
        <sz val="12"/>
        <rFont val="ＭＳ 明朝"/>
        <family val="1"/>
      </rPr>
      <t>）</t>
    </r>
  </si>
  <si>
    <t>家具小売業（製造小売）</t>
  </si>
  <si>
    <t>家具小売業（製造小売でないもの）</t>
  </si>
  <si>
    <t>食料加工品</t>
  </si>
  <si>
    <t>（小売業のみ）</t>
  </si>
  <si>
    <t>売場面積</t>
  </si>
  <si>
    <t>㎡</t>
  </si>
  <si>
    <t>自動車卸売業（自動二輪車を含む）</t>
  </si>
  <si>
    <t>輸送用機械器具卸売業（自動車を除く）</t>
  </si>
  <si>
    <t>男子洋服小売業（製造小売）</t>
  </si>
  <si>
    <t>男子洋服小売業（製造小売でないもの）</t>
  </si>
  <si>
    <t>各種食料品小売業</t>
  </si>
  <si>
    <t>豆腐・かまぼこ等加工食品業（製造小売）</t>
  </si>
  <si>
    <t>豆腐・かまぼこ等加工食品小売業（製造小売でないもの）</t>
  </si>
  <si>
    <t>（単位　従業員数　人　金額　万円）</t>
  </si>
  <si>
    <t>料亭</t>
  </si>
  <si>
    <t>酒場・ビヤホール</t>
  </si>
  <si>
    <t>その他の飲食店</t>
  </si>
  <si>
    <t xml:space="preserve">一般卸売業 </t>
  </si>
  <si>
    <t>卸売業計</t>
  </si>
  <si>
    <t>洋服卸売業（婦人・子供服を除く）</t>
  </si>
  <si>
    <t>洋服小売業（婦人・子供服を除く）</t>
  </si>
  <si>
    <t>野菜小売業</t>
  </si>
  <si>
    <t>自転車小売業（自動二輪車を含む）</t>
  </si>
  <si>
    <t>中華料理店その他の東洋料理店</t>
  </si>
  <si>
    <t>注　53年以降雑貨は身の回り品として一括されている。</t>
  </si>
  <si>
    <t>雑貨</t>
  </si>
  <si>
    <t>資料　北陸財務局経済調査課「百貨店売上高調査」による。</t>
  </si>
  <si>
    <t>商店数</t>
  </si>
  <si>
    <t>産業細分類別</t>
  </si>
  <si>
    <t>バー・キャバレー・ナイトクラブ</t>
  </si>
  <si>
    <t>昭和52年</t>
  </si>
  <si>
    <t>昭和56年1月</t>
  </si>
  <si>
    <t>菓子・パン小売業</t>
  </si>
  <si>
    <t>x</t>
  </si>
  <si>
    <t xml:space="preserve">各種商品卸売業 </t>
  </si>
  <si>
    <t>合計</t>
  </si>
  <si>
    <t>建築材料卸売業</t>
  </si>
  <si>
    <t>鳳至郡</t>
  </si>
  <si>
    <t>食料品</t>
  </si>
  <si>
    <t>（単位　百万円）</t>
  </si>
  <si>
    <t>年次及び月次</t>
  </si>
  <si>
    <t>総額</t>
  </si>
  <si>
    <t>衣料品</t>
  </si>
  <si>
    <t>身の回り品</t>
  </si>
  <si>
    <t>家庭用品</t>
  </si>
  <si>
    <t>食堂・喫茶</t>
  </si>
  <si>
    <t>漁      網</t>
  </si>
  <si>
    <t>t</t>
  </si>
  <si>
    <t>４</t>
  </si>
  <si>
    <t>紙 製 品</t>
  </si>
  <si>
    <t>５</t>
  </si>
  <si>
    <t>化  学  製  品</t>
  </si>
  <si>
    <t>６</t>
  </si>
  <si>
    <t>窯  業  製  品</t>
  </si>
  <si>
    <t>耐火断熱レンガ</t>
  </si>
  <si>
    <t>洋食器</t>
  </si>
  <si>
    <t>７</t>
  </si>
  <si>
    <t>鉄  鋼 ・ 金  属</t>
  </si>
  <si>
    <t>８</t>
  </si>
  <si>
    <t>機  械  器  具</t>
  </si>
  <si>
    <t>繊 維 機 械</t>
  </si>
  <si>
    <t>９</t>
  </si>
  <si>
    <t>そ　　の　　他</t>
  </si>
  <si>
    <t>比　　　　　　　　率 （％）</t>
  </si>
  <si>
    <t>172　商業及び貿易</t>
  </si>
  <si>
    <t>商業及び貿易　173</t>
  </si>
  <si>
    <t>x</t>
  </si>
  <si>
    <t>x</t>
  </si>
  <si>
    <t>１１　　商　　　業　　　及　　　び　　　貿　　　易</t>
  </si>
  <si>
    <t>70　　商　　　　　　　　　　業（昭和54.6.1現在）</t>
  </si>
  <si>
    <t>（1）　産業細分類別の商店数、従業者数、年間商品販売額、修理料・サービス料・仲立手数料、商品手持額、売場面積（飲食店を除く）</t>
  </si>
  <si>
    <t>－</t>
  </si>
  <si>
    <t>商　　　　　　　　　　店　　　　　　　　　　数　　（店）</t>
  </si>
  <si>
    <t>従    　業    　者    　規    　模    　別</t>
  </si>
  <si>
    <t>従　　　業　　　者　　　数　（人）</t>
  </si>
  <si>
    <t>家　　　族</t>
  </si>
  <si>
    <t>常　　　用</t>
  </si>
  <si>
    <t>修　理　料</t>
  </si>
  <si>
    <t>注　　従業者数の家族は個人事業主及び家族従業者で、常用は有給役員及び常時雇用従業者である。</t>
  </si>
  <si>
    <t xml:space="preserve"> 　 　年間商品販売額、修理料・サービス料・仲立手数料は昭和53年6月1日から昭和54年5月31日までの1か年間の実績である。</t>
  </si>
  <si>
    <t>産業細分類別</t>
  </si>
  <si>
    <t>産業細分類別の商店数、従業者数、年間商品販売額、修理料・サービス料・仲立手数料、商品手持額及び売場面積（飲食店を除く）（つづき）</t>
  </si>
  <si>
    <t>商　　　　　　　　　　　　　　　店　　　　　　　　　　　　　　　数　　　　　（店）</t>
  </si>
  <si>
    <t>従　　　　　業　　　　　者　　　　　規　　　　　模　　　　　別</t>
  </si>
  <si>
    <t>家　　　　　　　族</t>
  </si>
  <si>
    <t>常　　　　用</t>
  </si>
  <si>
    <t>従　　　　　業　　　　　者　　　　　数　　（人）</t>
  </si>
  <si>
    <t>（2）　市町村別商店数、従業者数及び年間商品販売額（飲食店を除く）</t>
  </si>
  <si>
    <t>（３）　産業細分類別商店数、従業者数及び年間商品販売数（飲食店）</t>
  </si>
  <si>
    <t>（４）　市町村別商店数、従業者数及び年間商品販売額（飲食店）</t>
  </si>
  <si>
    <t>商　　　店　　　数</t>
  </si>
  <si>
    <t>法　　人</t>
  </si>
  <si>
    <t>従　業　者　数</t>
  </si>
  <si>
    <t>注　　「バー・キャバレー・ナイトクラブ」「酒場・ビヤホール」の従業者数、年間商品販売額は実数を調査していない。</t>
  </si>
  <si>
    <t>注　　従業者数と年間商品販売額の数値には「バー・キャバレー・ナイトクラブ」「酒場・ビヤホール」の数値は含んでいない。</t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</si>
  <si>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53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</si>
  <si>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54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</si>
  <si>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55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</si>
  <si>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b/>
        <sz val="12"/>
        <rFont val="ＭＳ 明朝"/>
        <family val="1"/>
      </rPr>
      <t>56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</si>
  <si>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昭和62年</t>
    </r>
    <r>
      <rPr>
        <sz val="12"/>
        <rFont val="ＭＳ 明朝"/>
        <family val="1"/>
      </rPr>
      <t>2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</si>
  <si>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昭和62年</t>
    </r>
    <r>
      <rPr>
        <sz val="12"/>
        <rFont val="ＭＳ 明朝"/>
        <family val="1"/>
      </rPr>
      <t>3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</si>
  <si>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昭和62年</t>
    </r>
    <r>
      <rPr>
        <sz val="12"/>
        <rFont val="ＭＳ 明朝"/>
        <family val="1"/>
      </rPr>
      <t>4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</si>
  <si>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昭和62年</t>
    </r>
    <r>
      <rPr>
        <sz val="12"/>
        <rFont val="ＭＳ 明朝"/>
        <family val="1"/>
      </rPr>
      <t>5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</si>
  <si>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昭和62年</t>
    </r>
    <r>
      <rPr>
        <sz val="12"/>
        <rFont val="ＭＳ 明朝"/>
        <family val="1"/>
      </rPr>
      <t>6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</si>
  <si>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昭和62年</t>
    </r>
    <r>
      <rPr>
        <sz val="12"/>
        <rFont val="ＭＳ 明朝"/>
        <family val="1"/>
      </rPr>
      <t>7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</si>
  <si>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昭和62年</t>
    </r>
    <r>
      <rPr>
        <sz val="12"/>
        <rFont val="ＭＳ 明朝"/>
        <family val="1"/>
      </rPr>
      <t>8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</si>
  <si>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昭和62年</t>
    </r>
    <r>
      <rPr>
        <sz val="12"/>
        <rFont val="ＭＳ 明朝"/>
        <family val="1"/>
      </rPr>
      <t>9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</si>
  <si>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昭和62年</t>
    </r>
    <r>
      <rPr>
        <sz val="12"/>
        <rFont val="ＭＳ 明朝"/>
        <family val="1"/>
      </rPr>
      <t>10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</si>
  <si>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昭和62年</t>
    </r>
    <r>
      <rPr>
        <sz val="12"/>
        <rFont val="ＭＳ 明朝"/>
        <family val="1"/>
      </rPr>
      <t>11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</si>
  <si>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昭和62年</t>
    </r>
    <r>
      <rPr>
        <sz val="12"/>
        <rFont val="ＭＳ 明朝"/>
        <family val="1"/>
      </rPr>
      <t>12</t>
    </r>
    <r>
      <rPr>
        <sz val="12"/>
        <color indexed="9"/>
        <rFont val="ＭＳ 明朝"/>
        <family val="1"/>
      </rPr>
      <t>月</t>
    </r>
  </si>
  <si>
    <t>71　百　貨　店　売　上　高（昭和52～56年）</t>
  </si>
  <si>
    <t>百　貨　店　売　上　高（昭和52～56年）（つづき）</t>
  </si>
  <si>
    <t>72　品　目　・　仕　向　地　別　輸　出　実　績（昭和56年）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</si>
</sst>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;[Red]\-#,##0.0"/>
    <numFmt numFmtId="178" formatCode="#,##0_);[Red]\(#,##0\)"/>
    <numFmt numFmtId="179" formatCode="#,##0.0_);[Red]\(#,##0.0\)"/>
  </numFmts>
  <fonts count="59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b/>
      <sz val="12"/>
      <name val="ＭＳ 明朝"/>
      <family val="1"/>
    </font>
    <font>
      <sz val="11"/>
      <name val="ＭＳ Ｐ明朝"/>
      <family val="1"/>
    </font>
    <font>
      <sz val="14"/>
      <name val="ＭＳ 明朝"/>
      <family val="1"/>
    </font>
    <font>
      <sz val="12"/>
      <color indexed="12"/>
      <name val="ＭＳ 明朝"/>
      <family val="1"/>
    </font>
    <font>
      <sz val="11"/>
      <color indexed="12"/>
      <name val="ＭＳ Ｐ明朝"/>
      <family val="1"/>
    </font>
    <font>
      <sz val="11"/>
      <color indexed="12"/>
      <name val="ＭＳ Ｐゴシック"/>
      <family val="3"/>
    </font>
    <font>
      <b/>
      <sz val="12"/>
      <color indexed="12"/>
      <name val="ＭＳ ゴシック"/>
      <family val="3"/>
    </font>
    <font>
      <sz val="14"/>
      <name val="ＭＳ 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b/>
      <sz val="11"/>
      <name val="ＭＳ 明朝"/>
      <family val="1"/>
    </font>
    <font>
      <b/>
      <sz val="14"/>
      <name val="ＭＳ ゴシック"/>
      <family val="3"/>
    </font>
    <font>
      <b/>
      <sz val="16"/>
      <name val="ＭＳ 明朝"/>
      <family val="1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ゴシック"/>
      <family val="3"/>
    </font>
    <font>
      <sz val="12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 style="thin">
        <color indexed="8"/>
      </left>
      <right style="thin"/>
      <top style="medium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18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322">
    <xf numFmtId="0" fontId="0" fillId="0" borderId="0" xfId="0" applyAlignment="1">
      <alignment/>
    </xf>
    <xf numFmtId="0" fontId="0" fillId="0" borderId="10" xfId="0" applyFill="1" applyBorder="1" applyAlignment="1">
      <alignment horizontal="center" vertical="center"/>
    </xf>
    <xf numFmtId="0" fontId="6" fillId="0" borderId="11" xfId="0" applyFont="1" applyFill="1" applyBorder="1" applyAlignment="1" applyProtection="1">
      <alignment horizontal="distributed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2" xfId="0" applyFont="1" applyFill="1" applyBorder="1" applyAlignment="1" applyProtection="1">
      <alignment horizontal="distributed" vertical="center"/>
      <protection/>
    </xf>
    <xf numFmtId="0" fontId="0" fillId="0" borderId="0" xfId="0" applyBorder="1" applyAlignment="1">
      <alignment/>
    </xf>
    <xf numFmtId="0" fontId="6" fillId="0" borderId="0" xfId="0" applyFont="1" applyFill="1" applyBorder="1" applyAlignment="1" applyProtection="1">
      <alignment horizontal="distributed" vertical="center"/>
      <protection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38" fontId="6" fillId="0" borderId="0" xfId="49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38" fontId="8" fillId="0" borderId="0" xfId="49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10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6" fillId="0" borderId="12" xfId="0" applyFont="1" applyFill="1" applyBorder="1" applyAlignment="1">
      <alignment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centerContinuous" vertical="center"/>
      <protection/>
    </xf>
    <xf numFmtId="0" fontId="6" fillId="0" borderId="0" xfId="0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>
      <alignment horizontal="center" vertical="center"/>
    </xf>
    <xf numFmtId="37" fontId="2" fillId="0" borderId="0" xfId="0" applyNumberFormat="1" applyFont="1" applyFill="1" applyBorder="1" applyAlignment="1" applyProtection="1">
      <alignment vertical="center"/>
      <protection/>
    </xf>
    <xf numFmtId="37" fontId="6" fillId="0" borderId="0" xfId="0" applyNumberFormat="1" applyFont="1" applyFill="1" applyAlignment="1" applyProtection="1">
      <alignment vertical="center"/>
      <protection/>
    </xf>
    <xf numFmtId="37" fontId="6" fillId="0" borderId="0" xfId="0" applyNumberFormat="1" applyFont="1" applyFill="1" applyAlignment="1" applyProtection="1">
      <alignment horizontal="right" vertical="center"/>
      <protection/>
    </xf>
    <xf numFmtId="37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6" fillId="0" borderId="13" xfId="0" applyFont="1" applyFill="1" applyBorder="1" applyAlignment="1" applyProtection="1">
      <alignment horizontal="distributed" vertical="center"/>
      <protection/>
    </xf>
    <xf numFmtId="37" fontId="6" fillId="0" borderId="14" xfId="0" applyNumberFormat="1" applyFont="1" applyFill="1" applyBorder="1" applyAlignment="1" applyProtection="1">
      <alignment vertical="center"/>
      <protection/>
    </xf>
    <xf numFmtId="0" fontId="6" fillId="0" borderId="11" xfId="0" applyFont="1" applyFill="1" applyBorder="1" applyAlignment="1" applyProtection="1">
      <alignment horizontal="left" vertical="center"/>
      <protection/>
    </xf>
    <xf numFmtId="0" fontId="6" fillId="0" borderId="12" xfId="0" applyFont="1" applyFill="1" applyBorder="1" applyAlignment="1" applyProtection="1">
      <alignment horizontal="left" vertical="center"/>
      <protection/>
    </xf>
    <xf numFmtId="37" fontId="3" fillId="0" borderId="0" xfId="0" applyNumberFormat="1" applyFont="1" applyFill="1" applyBorder="1" applyAlignment="1" applyProtection="1">
      <alignment vertical="center"/>
      <protection/>
    </xf>
    <xf numFmtId="37" fontId="6" fillId="0" borderId="0" xfId="0" applyNumberFormat="1" applyFont="1" applyFill="1" applyBorder="1" applyAlignment="1" applyProtection="1">
      <alignment horizontal="left" vertical="center"/>
      <protection/>
    </xf>
    <xf numFmtId="37" fontId="6" fillId="0" borderId="15" xfId="0" applyNumberFormat="1" applyFont="1" applyFill="1" applyBorder="1" applyAlignment="1" applyProtection="1">
      <alignment horizontal="left" vertical="center"/>
      <protection/>
    </xf>
    <xf numFmtId="0" fontId="8" fillId="0" borderId="0" xfId="0" applyFont="1" applyFill="1" applyAlignment="1" applyProtection="1">
      <alignment vertical="top"/>
      <protection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 applyProtection="1">
      <alignment vertical="top"/>
      <protection/>
    </xf>
    <xf numFmtId="0" fontId="8" fillId="0" borderId="0" xfId="0" applyFont="1" applyFill="1" applyAlignment="1">
      <alignment horizontal="right" vertical="top"/>
    </xf>
    <xf numFmtId="0" fontId="16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 horizontal="right" vertical="center"/>
    </xf>
    <xf numFmtId="0" fontId="6" fillId="0" borderId="16" xfId="0" applyFont="1" applyFill="1" applyBorder="1" applyAlignment="1">
      <alignment horizontal="center" vertical="center" wrapText="1"/>
    </xf>
    <xf numFmtId="38" fontId="6" fillId="0" borderId="0" xfId="49" applyFont="1" applyFill="1" applyBorder="1" applyAlignment="1">
      <alignment horizontal="right" vertical="center"/>
    </xf>
    <xf numFmtId="0" fontId="6" fillId="0" borderId="0" xfId="0" applyFont="1" applyFill="1" applyBorder="1" applyAlignment="1" quotePrefix="1">
      <alignment horizontal="center" vertical="center"/>
    </xf>
    <xf numFmtId="0" fontId="6" fillId="0" borderId="11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center" vertical="center"/>
    </xf>
    <xf numFmtId="38" fontId="6" fillId="0" borderId="17" xfId="49" applyFont="1" applyFill="1" applyBorder="1" applyAlignment="1">
      <alignment vertical="center"/>
    </xf>
    <xf numFmtId="38" fontId="6" fillId="0" borderId="17" xfId="49" applyFont="1" applyFill="1" applyBorder="1" applyAlignment="1">
      <alignment horizontal="right" vertical="center"/>
    </xf>
    <xf numFmtId="0" fontId="6" fillId="0" borderId="18" xfId="0" applyFont="1" applyFill="1" applyBorder="1" applyAlignment="1" applyProtection="1">
      <alignment vertical="center"/>
      <protection/>
    </xf>
    <xf numFmtId="0" fontId="6" fillId="0" borderId="19" xfId="0" applyFont="1" applyFill="1" applyBorder="1" applyAlignment="1" applyProtection="1">
      <alignment horizontal="centerContinuous" vertical="center"/>
      <protection/>
    </xf>
    <xf numFmtId="0" fontId="6" fillId="0" borderId="18" xfId="0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6" fillId="0" borderId="20" xfId="0" applyFont="1" applyFill="1" applyBorder="1" applyAlignment="1" applyProtection="1">
      <alignment horizontal="center" vertical="center"/>
      <protection/>
    </xf>
    <xf numFmtId="0" fontId="6" fillId="0" borderId="2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vertical="center" shrinkToFit="1"/>
    </xf>
    <xf numFmtId="0" fontId="6" fillId="0" borderId="21" xfId="0" applyFont="1" applyFill="1" applyBorder="1" applyAlignment="1">
      <alignment horizontal="center" vertical="center" wrapText="1" shrinkToFit="1"/>
    </xf>
    <xf numFmtId="0" fontId="6" fillId="0" borderId="21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 shrinkToFit="1"/>
    </xf>
    <xf numFmtId="0" fontId="6" fillId="0" borderId="20" xfId="0" applyFont="1" applyFill="1" applyBorder="1" applyAlignment="1">
      <alignment horizontal="center" vertical="center" shrinkToFit="1"/>
    </xf>
    <xf numFmtId="3" fontId="6" fillId="0" borderId="0" xfId="0" applyNumberFormat="1" applyFont="1" applyFill="1" applyBorder="1" applyAlignment="1">
      <alignment horizontal="right"/>
    </xf>
    <xf numFmtId="3" fontId="12" fillId="0" borderId="24" xfId="0" applyNumberFormat="1" applyFont="1" applyBorder="1" applyAlignment="1">
      <alignment horizontal="right"/>
    </xf>
    <xf numFmtId="3" fontId="0" fillId="0" borderId="24" xfId="0" applyNumberFormat="1" applyBorder="1" applyAlignment="1">
      <alignment horizontal="right"/>
    </xf>
    <xf numFmtId="0" fontId="6" fillId="0" borderId="25" xfId="0" applyFont="1" applyFill="1" applyBorder="1" applyAlignment="1" applyProtection="1">
      <alignment horizontal="distributed" vertical="center"/>
      <protection/>
    </xf>
    <xf numFmtId="3" fontId="12" fillId="0" borderId="26" xfId="0" applyNumberFormat="1" applyFont="1" applyBorder="1" applyAlignment="1">
      <alignment horizontal="right"/>
    </xf>
    <xf numFmtId="178" fontId="6" fillId="0" borderId="27" xfId="0" applyNumberFormat="1" applyFont="1" applyFill="1" applyBorder="1" applyAlignment="1" applyProtection="1">
      <alignment horizontal="right" vertical="center"/>
      <protection/>
    </xf>
    <xf numFmtId="178" fontId="6" fillId="0" borderId="12" xfId="0" applyNumberFormat="1" applyFont="1" applyFill="1" applyBorder="1" applyAlignment="1" applyProtection="1">
      <alignment horizontal="right" vertical="center"/>
      <protection/>
    </xf>
    <xf numFmtId="178" fontId="6" fillId="0" borderId="0" xfId="0" applyNumberFormat="1" applyFont="1" applyFill="1" applyBorder="1" applyAlignment="1" applyProtection="1">
      <alignment horizontal="right" vertical="center"/>
      <protection/>
    </xf>
    <xf numFmtId="178" fontId="6" fillId="0" borderId="25" xfId="0" applyNumberFormat="1" applyFont="1" applyFill="1" applyBorder="1" applyAlignment="1" applyProtection="1">
      <alignment horizontal="right" vertical="center"/>
      <protection/>
    </xf>
    <xf numFmtId="179" fontId="6" fillId="0" borderId="0" xfId="49" applyNumberFormat="1" applyFont="1" applyFill="1" applyBorder="1" applyAlignment="1">
      <alignment vertical="center"/>
    </xf>
    <xf numFmtId="179" fontId="6" fillId="0" borderId="14" xfId="49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38" fontId="6" fillId="0" borderId="12" xfId="49" applyFont="1" applyFill="1" applyBorder="1" applyAlignment="1" applyProtection="1">
      <alignment horizontal="distributed" vertical="center"/>
      <protection/>
    </xf>
    <xf numFmtId="38" fontId="6" fillId="0" borderId="0" xfId="49" applyFont="1" applyFill="1" applyBorder="1" applyAlignment="1" applyProtection="1">
      <alignment vertical="center"/>
      <protection/>
    </xf>
    <xf numFmtId="38" fontId="8" fillId="0" borderId="12" xfId="49" applyFont="1" applyFill="1" applyBorder="1" applyAlignment="1" applyProtection="1">
      <alignment horizontal="distributed" vertical="center"/>
      <protection/>
    </xf>
    <xf numFmtId="0" fontId="9" fillId="0" borderId="24" xfId="0" applyFont="1" applyFill="1" applyBorder="1" applyAlignment="1" applyProtection="1">
      <alignment horizontal="distributed" vertical="center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 applyProtection="1">
      <alignment vertical="center"/>
      <protection/>
    </xf>
    <xf numFmtId="0" fontId="4" fillId="0" borderId="12" xfId="0" applyFont="1" applyFill="1" applyBorder="1" applyAlignment="1" applyProtection="1">
      <alignment horizontal="distributed"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>
      <alignment horizontal="distributed" vertical="center"/>
    </xf>
    <xf numFmtId="0" fontId="6" fillId="0" borderId="28" xfId="0" applyFont="1" applyFill="1" applyBorder="1" applyAlignment="1">
      <alignment horizontal="distributed" vertical="center"/>
    </xf>
    <xf numFmtId="0" fontId="4" fillId="0" borderId="11" xfId="0" applyFont="1" applyFill="1" applyBorder="1" applyAlignment="1" applyProtection="1">
      <alignment horizontal="distributed" vertical="center"/>
      <protection/>
    </xf>
    <xf numFmtId="3" fontId="6" fillId="0" borderId="24" xfId="0" applyNumberFormat="1" applyFont="1" applyBorder="1" applyAlignment="1">
      <alignment horizontal="right"/>
    </xf>
    <xf numFmtId="178" fontId="6" fillId="0" borderId="29" xfId="0" applyNumberFormat="1" applyFont="1" applyFill="1" applyBorder="1" applyAlignment="1" applyProtection="1">
      <alignment horizontal="right" vertical="center"/>
      <protection/>
    </xf>
    <xf numFmtId="178" fontId="6" fillId="0" borderId="24" xfId="0" applyNumberFormat="1" applyFont="1" applyFill="1" applyBorder="1" applyAlignment="1" applyProtection="1">
      <alignment horizontal="right" vertical="center"/>
      <protection/>
    </xf>
    <xf numFmtId="0" fontId="6" fillId="0" borderId="24" xfId="0" applyFont="1" applyFill="1" applyBorder="1" applyAlignment="1" applyProtection="1">
      <alignment horizontal="right" vertical="center"/>
      <protection/>
    </xf>
    <xf numFmtId="3" fontId="6" fillId="0" borderId="0" xfId="0" applyNumberFormat="1" applyFont="1" applyFill="1" applyBorder="1" applyAlignment="1" applyProtection="1">
      <alignment horizontal="right"/>
      <protection/>
    </xf>
    <xf numFmtId="3" fontId="6" fillId="0" borderId="24" xfId="0" applyNumberFormat="1" applyFont="1" applyFill="1" applyBorder="1" applyAlignment="1" applyProtection="1">
      <alignment horizontal="right"/>
      <protection/>
    </xf>
    <xf numFmtId="0" fontId="6" fillId="0" borderId="11" xfId="0" applyFont="1" applyFill="1" applyBorder="1" applyAlignment="1">
      <alignment horizontal="center" vertical="center"/>
    </xf>
    <xf numFmtId="0" fontId="6" fillId="0" borderId="1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3" fontId="15" fillId="0" borderId="24" xfId="0" applyNumberFormat="1" applyFont="1" applyFill="1" applyBorder="1" applyAlignment="1">
      <alignment horizontal="right"/>
    </xf>
    <xf numFmtId="3" fontId="15" fillId="0" borderId="30" xfId="0" applyNumberFormat="1" applyFont="1" applyFill="1" applyBorder="1" applyAlignment="1">
      <alignment horizontal="right"/>
    </xf>
    <xf numFmtId="3" fontId="6" fillId="0" borderId="0" xfId="0" applyNumberFormat="1" applyFont="1" applyFill="1" applyAlignment="1">
      <alignment horizontal="right"/>
    </xf>
    <xf numFmtId="3" fontId="15" fillId="0" borderId="0" xfId="0" applyNumberFormat="1" applyFont="1" applyFill="1" applyAlignment="1">
      <alignment horizontal="right"/>
    </xf>
    <xf numFmtId="0" fontId="2" fillId="0" borderId="0" xfId="0" applyFont="1" applyFill="1" applyBorder="1" applyAlignment="1" applyProtection="1">
      <alignment horizontal="distributed" vertical="center"/>
      <protection/>
    </xf>
    <xf numFmtId="0" fontId="2" fillId="0" borderId="12" xfId="0" applyFont="1" applyFill="1" applyBorder="1" applyAlignment="1">
      <alignment horizontal="distributed" vertical="center"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11" xfId="0" applyFont="1" applyFill="1" applyBorder="1" applyAlignment="1">
      <alignment horizontal="distributed" vertical="center"/>
    </xf>
    <xf numFmtId="3" fontId="2" fillId="0" borderId="0" xfId="0" applyNumberFormat="1" applyFont="1" applyFill="1" applyAlignment="1">
      <alignment horizontal="right"/>
    </xf>
    <xf numFmtId="0" fontId="8" fillId="0" borderId="30" xfId="0" applyFont="1" applyFill="1" applyBorder="1" applyAlignment="1">
      <alignment horizontal="center" vertical="center" wrapText="1" shrinkToFit="1"/>
    </xf>
    <xf numFmtId="0" fontId="8" fillId="0" borderId="31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 wrapText="1" shrinkToFit="1"/>
    </xf>
    <xf numFmtId="0" fontId="8" fillId="0" borderId="33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 wrapText="1" shrinkToFit="1"/>
    </xf>
    <xf numFmtId="0" fontId="8" fillId="0" borderId="15" xfId="0" applyFont="1" applyFill="1" applyBorder="1" applyAlignment="1">
      <alignment horizontal="right"/>
    </xf>
    <xf numFmtId="0" fontId="8" fillId="0" borderId="15" xfId="0" applyFont="1" applyFill="1" applyBorder="1" applyAlignment="1">
      <alignment/>
    </xf>
    <xf numFmtId="0" fontId="6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 horizontal="left" vertical="top"/>
    </xf>
    <xf numFmtId="0" fontId="0" fillId="0" borderId="31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15" xfId="0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4" fillId="0" borderId="15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5" xfId="0" applyFont="1" applyFill="1" applyBorder="1" applyAlignment="1">
      <alignment/>
    </xf>
    <xf numFmtId="0" fontId="0" fillId="0" borderId="15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3" fontId="6" fillId="0" borderId="24" xfId="0" applyNumberFormat="1" applyFont="1" applyFill="1" applyBorder="1" applyAlignment="1">
      <alignment horizontal="right"/>
    </xf>
    <xf numFmtId="0" fontId="6" fillId="0" borderId="15" xfId="0" applyFont="1" applyFill="1" applyBorder="1" applyAlignment="1">
      <alignment/>
    </xf>
    <xf numFmtId="178" fontId="6" fillId="0" borderId="35" xfId="0" applyNumberFormat="1" applyFont="1" applyFill="1" applyBorder="1" applyAlignment="1">
      <alignment horizontal="right"/>
    </xf>
    <xf numFmtId="178" fontId="6" fillId="0" borderId="27" xfId="0" applyNumberFormat="1" applyFont="1" applyFill="1" applyBorder="1" applyAlignment="1">
      <alignment horizontal="right"/>
    </xf>
    <xf numFmtId="178" fontId="6" fillId="0" borderId="0" xfId="0" applyNumberFormat="1" applyFont="1" applyFill="1" applyAlignment="1">
      <alignment horizontal="right"/>
    </xf>
    <xf numFmtId="178" fontId="6" fillId="0" borderId="0" xfId="0" applyNumberFormat="1" applyFont="1" applyFill="1" applyBorder="1" applyAlignment="1">
      <alignment horizontal="right"/>
    </xf>
    <xf numFmtId="178" fontId="6" fillId="0" borderId="29" xfId="0" applyNumberFormat="1" applyFont="1" applyFill="1" applyBorder="1" applyAlignment="1">
      <alignment horizontal="right"/>
    </xf>
    <xf numFmtId="178" fontId="6" fillId="0" borderId="32" xfId="0" applyNumberFormat="1" applyFont="1" applyFill="1" applyBorder="1" applyAlignment="1">
      <alignment horizontal="right"/>
    </xf>
    <xf numFmtId="178" fontId="6" fillId="0" borderId="24" xfId="0" applyNumberFormat="1" applyFont="1" applyFill="1" applyBorder="1" applyAlignment="1">
      <alignment horizontal="right"/>
    </xf>
    <xf numFmtId="178" fontId="6" fillId="0" borderId="36" xfId="0" applyNumberFormat="1" applyFont="1" applyFill="1" applyBorder="1" applyAlignment="1">
      <alignment horizontal="right"/>
    </xf>
    <xf numFmtId="0" fontId="2" fillId="0" borderId="14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>
      <alignment/>
    </xf>
    <xf numFmtId="178" fontId="2" fillId="0" borderId="0" xfId="0" applyNumberFormat="1" applyFont="1" applyFill="1" applyBorder="1" applyAlignment="1">
      <alignment horizontal="right"/>
    </xf>
    <xf numFmtId="178" fontId="2" fillId="0" borderId="37" xfId="0" applyNumberFormat="1" applyFont="1" applyFill="1" applyBorder="1" applyAlignment="1" applyProtection="1">
      <alignment vertical="center"/>
      <protection/>
    </xf>
    <xf numFmtId="178" fontId="2" fillId="0" borderId="29" xfId="0" applyNumberFormat="1" applyFont="1" applyFill="1" applyBorder="1" applyAlignment="1">
      <alignment horizontal="right"/>
    </xf>
    <xf numFmtId="178" fontId="2" fillId="0" borderId="37" xfId="0" applyNumberFormat="1" applyFont="1" applyFill="1" applyBorder="1" applyAlignment="1" applyProtection="1">
      <alignment vertical="center" wrapText="1"/>
      <protection/>
    </xf>
    <xf numFmtId="178" fontId="2" fillId="0" borderId="0" xfId="0" applyNumberFormat="1" applyFont="1" applyFill="1" applyBorder="1" applyAlignment="1" applyProtection="1">
      <alignment vertical="center"/>
      <protection/>
    </xf>
    <xf numFmtId="0" fontId="2" fillId="0" borderId="27" xfId="0" applyFont="1" applyFill="1" applyBorder="1" applyAlignment="1" applyProtection="1">
      <alignment vertical="center"/>
      <protection/>
    </xf>
    <xf numFmtId="0" fontId="10" fillId="0" borderId="0" xfId="0" applyFont="1" applyFill="1" applyAlignment="1">
      <alignment horizontal="right"/>
    </xf>
    <xf numFmtId="0" fontId="6" fillId="0" borderId="11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right" vertical="center"/>
    </xf>
    <xf numFmtId="179" fontId="6" fillId="0" borderId="0" xfId="0" applyNumberFormat="1" applyFont="1" applyFill="1" applyBorder="1" applyAlignment="1">
      <alignment horizontal="right" vertical="center"/>
    </xf>
    <xf numFmtId="177" fontId="6" fillId="0" borderId="0" xfId="49" applyNumberFormat="1" applyFont="1" applyFill="1" applyBorder="1" applyAlignment="1">
      <alignment vertical="center"/>
    </xf>
    <xf numFmtId="0" fontId="8" fillId="0" borderId="0" xfId="0" applyFont="1" applyFill="1" applyAlignment="1" applyProtection="1">
      <alignment horizontal="left" vertical="top"/>
      <protection/>
    </xf>
    <xf numFmtId="38" fontId="2" fillId="0" borderId="0" xfId="49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 applyProtection="1">
      <alignment horizontal="right"/>
      <protection/>
    </xf>
    <xf numFmtId="3" fontId="2" fillId="0" borderId="0" xfId="0" applyNumberFormat="1" applyFont="1" applyFill="1" applyBorder="1" applyAlignment="1">
      <alignment horizontal="right" vertical="center"/>
    </xf>
    <xf numFmtId="38" fontId="6" fillId="0" borderId="0" xfId="49" applyFont="1" applyFill="1" applyAlignment="1">
      <alignment/>
    </xf>
    <xf numFmtId="0" fontId="6" fillId="0" borderId="30" xfId="0" applyFont="1" applyFill="1" applyBorder="1" applyAlignment="1">
      <alignment/>
    </xf>
    <xf numFmtId="38" fontId="2" fillId="0" borderId="0" xfId="49" applyFont="1" applyFill="1" applyAlignment="1">
      <alignment/>
    </xf>
    <xf numFmtId="38" fontId="2" fillId="0" borderId="0" xfId="49" applyFont="1" applyFill="1" applyAlignment="1">
      <alignment horizontal="right"/>
    </xf>
    <xf numFmtId="0" fontId="2" fillId="0" borderId="0" xfId="0" applyFont="1" applyFill="1" applyAlignment="1">
      <alignment/>
    </xf>
    <xf numFmtId="37" fontId="6" fillId="0" borderId="17" xfId="0" applyNumberFormat="1" applyFont="1" applyFill="1" applyBorder="1" applyAlignment="1" applyProtection="1">
      <alignment vertical="center"/>
      <protection/>
    </xf>
    <xf numFmtId="37" fontId="6" fillId="0" borderId="26" xfId="0" applyNumberFormat="1" applyFont="1" applyFill="1" applyBorder="1" applyAlignment="1" applyProtection="1">
      <alignment vertical="center"/>
      <protection/>
    </xf>
    <xf numFmtId="37" fontId="6" fillId="0" borderId="24" xfId="0" applyNumberFormat="1" applyFont="1" applyFill="1" applyBorder="1" applyAlignment="1" applyProtection="1">
      <alignment vertical="center"/>
      <protection/>
    </xf>
    <xf numFmtId="37" fontId="9" fillId="0" borderId="0" xfId="0" applyNumberFormat="1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37" fontId="2" fillId="0" borderId="17" xfId="0" applyNumberFormat="1" applyFont="1" applyFill="1" applyBorder="1" applyAlignment="1" applyProtection="1">
      <alignment vertical="center"/>
      <protection/>
    </xf>
    <xf numFmtId="178" fontId="6" fillId="0" borderId="32" xfId="0" applyNumberFormat="1" applyFont="1" applyFill="1" applyBorder="1" applyAlignment="1" applyProtection="1">
      <alignment horizontal="right" vertical="center"/>
      <protection/>
    </xf>
    <xf numFmtId="178" fontId="6" fillId="0" borderId="30" xfId="0" applyNumberFormat="1" applyFont="1" applyFill="1" applyBorder="1" applyAlignment="1">
      <alignment horizontal="right"/>
    </xf>
    <xf numFmtId="178" fontId="2" fillId="0" borderId="27" xfId="0" applyNumberFormat="1" applyFont="1" applyFill="1" applyBorder="1" applyAlignment="1">
      <alignment horizontal="right"/>
    </xf>
    <xf numFmtId="178" fontId="2" fillId="0" borderId="38" xfId="0" applyNumberFormat="1" applyFont="1" applyFill="1" applyBorder="1" applyAlignment="1">
      <alignment horizontal="right"/>
    </xf>
    <xf numFmtId="178" fontId="2" fillId="0" borderId="0" xfId="0" applyNumberFormat="1" applyFont="1" applyFill="1" applyBorder="1" applyAlignment="1" applyProtection="1">
      <alignment horizontal="right" vertical="center"/>
      <protection/>
    </xf>
    <xf numFmtId="178" fontId="2" fillId="0" borderId="29" xfId="0" applyNumberFormat="1" applyFont="1" applyFill="1" applyBorder="1" applyAlignment="1" applyProtection="1">
      <alignment horizontal="right" vertical="center"/>
      <protection/>
    </xf>
    <xf numFmtId="178" fontId="2" fillId="0" borderId="32" xfId="0" applyNumberFormat="1" applyFont="1" applyFill="1" applyBorder="1" applyAlignment="1">
      <alignment horizontal="right"/>
    </xf>
    <xf numFmtId="178" fontId="2" fillId="0" borderId="32" xfId="0" applyNumberFormat="1" applyFont="1" applyFill="1" applyBorder="1" applyAlignment="1" applyProtection="1">
      <alignment horizontal="right" vertical="center"/>
      <protection/>
    </xf>
    <xf numFmtId="179" fontId="6" fillId="0" borderId="0" xfId="49" applyNumberFormat="1" applyFont="1" applyFill="1" applyBorder="1" applyAlignment="1">
      <alignment horizontal="right" vertical="center"/>
    </xf>
    <xf numFmtId="177" fontId="6" fillId="0" borderId="14" xfId="49" applyNumberFormat="1" applyFont="1" applyFill="1" applyBorder="1" applyAlignment="1">
      <alignment vertical="center"/>
    </xf>
    <xf numFmtId="179" fontId="2" fillId="0" borderId="0" xfId="49" applyNumberFormat="1" applyFont="1" applyFill="1" applyBorder="1" applyAlignment="1">
      <alignment vertical="center"/>
    </xf>
    <xf numFmtId="0" fontId="2" fillId="0" borderId="24" xfId="0" applyFont="1" applyFill="1" applyBorder="1" applyAlignment="1" applyProtection="1">
      <alignment horizontal="distributed" vertical="center"/>
      <protection/>
    </xf>
    <xf numFmtId="0" fontId="2" fillId="0" borderId="25" xfId="0" applyFont="1" applyFill="1" applyBorder="1" applyAlignment="1">
      <alignment horizontal="distributed" vertical="center"/>
    </xf>
    <xf numFmtId="0" fontId="2" fillId="0" borderId="0" xfId="0" applyFont="1" applyFill="1" applyBorder="1" applyAlignment="1" applyProtection="1">
      <alignment horizontal="distributed" vertical="center"/>
      <protection/>
    </xf>
    <xf numFmtId="0" fontId="2" fillId="0" borderId="12" xfId="0" applyFont="1" applyFill="1" applyBorder="1" applyAlignment="1">
      <alignment horizontal="distributed" vertical="center"/>
    </xf>
    <xf numFmtId="0" fontId="8" fillId="0" borderId="39" xfId="0" applyFont="1" applyFill="1" applyBorder="1" applyAlignment="1">
      <alignment horizontal="distributed" vertical="center"/>
    </xf>
    <xf numFmtId="0" fontId="8" fillId="0" borderId="12" xfId="0" applyFont="1" applyFill="1" applyBorder="1" applyAlignment="1">
      <alignment horizontal="distributed" vertical="center"/>
    </xf>
    <xf numFmtId="0" fontId="8" fillId="0" borderId="25" xfId="0" applyFont="1" applyFill="1" applyBorder="1" applyAlignment="1">
      <alignment horizontal="distributed" vertical="center"/>
    </xf>
    <xf numFmtId="0" fontId="2" fillId="0" borderId="27" xfId="0" applyFont="1" applyFill="1" applyBorder="1" applyAlignment="1" applyProtection="1">
      <alignment horizontal="distributed" vertical="center"/>
      <protection/>
    </xf>
    <xf numFmtId="0" fontId="2" fillId="0" borderId="40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/>
    </xf>
    <xf numFmtId="0" fontId="8" fillId="0" borderId="33" xfId="0" applyFont="1" applyFill="1" applyBorder="1" applyAlignment="1">
      <alignment horizontal="center" vertical="center" wrapText="1" shrinkToFit="1"/>
    </xf>
    <xf numFmtId="0" fontId="8" fillId="0" borderId="31" xfId="0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2" fillId="0" borderId="12" xfId="0" applyFont="1" applyFill="1" applyBorder="1" applyAlignment="1" applyProtection="1">
      <alignment horizontal="distributed" vertical="center"/>
      <protection/>
    </xf>
    <xf numFmtId="0" fontId="0" fillId="0" borderId="31" xfId="0" applyFill="1" applyBorder="1" applyAlignment="1">
      <alignment horizontal="center" vertical="center" wrapText="1" shrinkToFit="1"/>
    </xf>
    <xf numFmtId="0" fontId="0" fillId="0" borderId="10" xfId="0" applyFill="1" applyBorder="1" applyAlignment="1">
      <alignment horizontal="center" vertical="center" wrapText="1" shrinkToFit="1"/>
    </xf>
    <xf numFmtId="0" fontId="0" fillId="0" borderId="33" xfId="0" applyFill="1" applyBorder="1" applyAlignment="1">
      <alignment horizontal="center" vertical="center" wrapText="1" shrinkToFit="1"/>
    </xf>
    <xf numFmtId="0" fontId="0" fillId="0" borderId="10" xfId="0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38" fontId="2" fillId="0" borderId="0" xfId="49" applyFont="1" applyFill="1" applyBorder="1" applyAlignment="1" applyProtection="1">
      <alignment horizontal="distributed" vertical="center"/>
      <protection/>
    </xf>
    <xf numFmtId="38" fontId="2" fillId="0" borderId="12" xfId="49" applyFont="1" applyFill="1" applyBorder="1" applyAlignment="1" applyProtection="1">
      <alignment horizontal="distributed" vertical="center"/>
      <protection/>
    </xf>
    <xf numFmtId="0" fontId="0" fillId="0" borderId="31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 applyProtection="1">
      <alignment horizontal="distributed" vertical="center"/>
      <protection/>
    </xf>
    <xf numFmtId="0" fontId="9" fillId="0" borderId="0" xfId="0" applyFont="1" applyFill="1" applyBorder="1" applyAlignment="1" applyProtection="1">
      <alignment horizontal="distributed" vertical="center"/>
      <protection/>
    </xf>
    <xf numFmtId="0" fontId="6" fillId="0" borderId="12" xfId="0" applyFont="1" applyFill="1" applyBorder="1" applyAlignment="1">
      <alignment/>
    </xf>
    <xf numFmtId="0" fontId="6" fillId="0" borderId="0" xfId="0" applyFont="1" applyFill="1" applyBorder="1" applyAlignment="1" applyProtection="1">
      <alignment horizontal="distributed" vertical="center"/>
      <protection/>
    </xf>
    <xf numFmtId="0" fontId="6" fillId="0" borderId="12" xfId="0" applyFont="1" applyFill="1" applyBorder="1" applyAlignment="1" applyProtection="1">
      <alignment horizontal="distributed" vertical="center"/>
      <protection/>
    </xf>
    <xf numFmtId="0" fontId="6" fillId="0" borderId="24" xfId="0" applyFont="1" applyFill="1" applyBorder="1" applyAlignment="1" applyProtection="1">
      <alignment horizontal="distributed" vertical="center"/>
      <protection/>
    </xf>
    <xf numFmtId="0" fontId="6" fillId="0" borderId="25" xfId="0" applyFont="1" applyFill="1" applyBorder="1" applyAlignment="1" applyProtection="1">
      <alignment horizontal="distributed" vertical="center"/>
      <protection/>
    </xf>
    <xf numFmtId="3" fontId="6" fillId="0" borderId="24" xfId="0" applyNumberFormat="1" applyFont="1" applyFill="1" applyBorder="1" applyAlignment="1">
      <alignment horizontal="right"/>
    </xf>
    <xf numFmtId="3" fontId="6" fillId="0" borderId="32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6" fillId="0" borderId="41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3" fontId="6" fillId="0" borderId="30" xfId="0" applyNumberFormat="1" applyFont="1" applyFill="1" applyBorder="1" applyAlignment="1">
      <alignment horizontal="right"/>
    </xf>
    <xf numFmtId="0" fontId="6" fillId="0" borderId="34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37" fontId="6" fillId="0" borderId="0" xfId="0" applyNumberFormat="1" applyFont="1" applyFill="1" applyBorder="1" applyAlignment="1" applyProtection="1">
      <alignment horizontal="distributed" vertical="center"/>
      <protection/>
    </xf>
    <xf numFmtId="37" fontId="6" fillId="0" borderId="12" xfId="0" applyNumberFormat="1" applyFont="1" applyFill="1" applyBorder="1" applyAlignment="1" applyProtection="1">
      <alignment horizontal="distributed" vertical="center"/>
      <protection/>
    </xf>
    <xf numFmtId="3" fontId="2" fillId="0" borderId="0" xfId="0" applyNumberFormat="1" applyFont="1" applyFill="1" applyBorder="1" applyAlignment="1">
      <alignment horizontal="right"/>
    </xf>
    <xf numFmtId="0" fontId="0" fillId="0" borderId="44" xfId="0" applyFont="1" applyFill="1" applyBorder="1" applyAlignment="1">
      <alignment horizontal="distributed" vertical="center"/>
    </xf>
    <xf numFmtId="0" fontId="0" fillId="0" borderId="48" xfId="0" applyFont="1" applyFill="1" applyBorder="1" applyAlignment="1">
      <alignment horizontal="distributed" vertical="center"/>
    </xf>
    <xf numFmtId="0" fontId="0" fillId="0" borderId="25" xfId="0" applyFont="1" applyFill="1" applyBorder="1" applyAlignment="1">
      <alignment horizontal="distributed" vertical="center"/>
    </xf>
    <xf numFmtId="0" fontId="0" fillId="0" borderId="31" xfId="0" applyFont="1" applyFill="1" applyBorder="1" applyAlignment="1">
      <alignment horizontal="distributed" vertical="center"/>
    </xf>
    <xf numFmtId="0" fontId="0" fillId="0" borderId="30" xfId="0" applyFont="1" applyFill="1" applyBorder="1" applyAlignment="1">
      <alignment horizontal="distributed" vertical="center"/>
    </xf>
    <xf numFmtId="0" fontId="6" fillId="0" borderId="49" xfId="0" applyFont="1" applyFill="1" applyBorder="1" applyAlignment="1" applyProtection="1">
      <alignment horizontal="center" vertical="center"/>
      <protection/>
    </xf>
    <xf numFmtId="0" fontId="0" fillId="0" borderId="50" xfId="0" applyFill="1" applyBorder="1" applyAlignment="1">
      <alignment horizontal="center" vertical="center"/>
    </xf>
    <xf numFmtId="0" fontId="6" fillId="0" borderId="51" xfId="0" applyFont="1" applyFill="1" applyBorder="1" applyAlignment="1" applyProtection="1">
      <alignment horizontal="center" vertical="center" wrapText="1"/>
      <protection/>
    </xf>
    <xf numFmtId="0" fontId="0" fillId="0" borderId="52" xfId="0" applyFill="1" applyBorder="1" applyAlignment="1">
      <alignment horizontal="center" vertical="center" wrapText="1"/>
    </xf>
    <xf numFmtId="0" fontId="2" fillId="0" borderId="18" xfId="0" applyFont="1" applyFill="1" applyBorder="1" applyAlignment="1" applyProtection="1">
      <alignment horizontal="distributed" vertical="center"/>
      <protection/>
    </xf>
    <xf numFmtId="0" fontId="2" fillId="0" borderId="53" xfId="0" applyFont="1" applyFill="1" applyBorder="1" applyAlignment="1" applyProtection="1">
      <alignment horizontal="distributed" vertical="center"/>
      <protection/>
    </xf>
    <xf numFmtId="0" fontId="6" fillId="0" borderId="54" xfId="0" applyFont="1" applyFill="1" applyBorder="1" applyAlignment="1" applyProtection="1">
      <alignment horizontal="center" vertical="center"/>
      <protection/>
    </xf>
    <xf numFmtId="0" fontId="6" fillId="0" borderId="5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6" fillId="0" borderId="56" xfId="0" applyFont="1" applyFill="1" applyBorder="1" applyAlignment="1" applyProtection="1">
      <alignment horizontal="center" vertical="center"/>
      <protection/>
    </xf>
    <xf numFmtId="0" fontId="6" fillId="0" borderId="57" xfId="0" applyFont="1" applyFill="1" applyBorder="1" applyAlignment="1" applyProtection="1">
      <alignment horizontal="center" vertical="center"/>
      <protection/>
    </xf>
    <xf numFmtId="0" fontId="6" fillId="0" borderId="58" xfId="0" applyFont="1" applyFill="1" applyBorder="1" applyAlignment="1" applyProtection="1">
      <alignment horizontal="center" vertical="center"/>
      <protection/>
    </xf>
    <xf numFmtId="0" fontId="6" fillId="0" borderId="49" xfId="0" applyFont="1" applyFill="1" applyBorder="1" applyAlignment="1" applyProtection="1">
      <alignment horizontal="center" vertical="center" wrapText="1"/>
      <protection/>
    </xf>
    <xf numFmtId="0" fontId="0" fillId="0" borderId="50" xfId="0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59" xfId="0" applyFont="1" applyFill="1" applyBorder="1" applyAlignment="1" applyProtection="1">
      <alignment horizontal="center" vertical="center"/>
      <protection/>
    </xf>
    <xf numFmtId="0" fontId="6" fillId="0" borderId="60" xfId="0" applyFont="1" applyFill="1" applyBorder="1" applyAlignment="1" applyProtection="1">
      <alignment horizontal="center" vertical="center"/>
      <protection/>
    </xf>
    <xf numFmtId="0" fontId="6" fillId="0" borderId="61" xfId="0" applyFont="1" applyFill="1" applyBorder="1" applyAlignment="1" applyProtection="1">
      <alignment horizontal="distributed" vertical="center"/>
      <protection/>
    </xf>
    <xf numFmtId="0" fontId="6" fillId="0" borderId="55" xfId="0" applyFont="1" applyFill="1" applyBorder="1" applyAlignment="1" applyProtection="1">
      <alignment horizontal="distributed" vertical="center"/>
      <protection/>
    </xf>
    <xf numFmtId="0" fontId="6" fillId="0" borderId="62" xfId="0" applyFont="1" applyFill="1" applyBorder="1" applyAlignment="1" applyProtection="1">
      <alignment horizontal="distributed" vertical="center"/>
      <protection/>
    </xf>
    <xf numFmtId="0" fontId="6" fillId="0" borderId="13" xfId="0" applyFont="1" applyFill="1" applyBorder="1" applyAlignment="1" applyProtection="1">
      <alignment horizontal="distributed" vertical="center"/>
      <protection/>
    </xf>
    <xf numFmtId="0" fontId="6" fillId="0" borderId="63" xfId="0" applyFont="1" applyFill="1" applyBorder="1" applyAlignment="1" applyProtection="1">
      <alignment horizontal="distributed" vertical="center"/>
      <protection/>
    </xf>
    <xf numFmtId="0" fontId="6" fillId="0" borderId="52" xfId="0" applyFont="1" applyFill="1" applyBorder="1" applyAlignment="1" applyProtection="1">
      <alignment horizontal="distributed" vertical="center"/>
      <protection/>
    </xf>
    <xf numFmtId="176" fontId="6" fillId="0" borderId="0" xfId="0" applyNumberFormat="1" applyFont="1" applyFill="1" applyBorder="1" applyAlignment="1" applyProtection="1">
      <alignment horizontal="right" vertical="center"/>
      <protection/>
    </xf>
    <xf numFmtId="176" fontId="6" fillId="0" borderId="14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 horizontal="distributed" vertical="center"/>
    </xf>
    <xf numFmtId="0" fontId="6" fillId="0" borderId="64" xfId="0" applyFont="1" applyFill="1" applyBorder="1" applyAlignment="1">
      <alignment horizontal="distributed" vertical="center" wrapText="1"/>
    </xf>
    <xf numFmtId="0" fontId="6" fillId="0" borderId="20" xfId="0" applyFont="1" applyFill="1" applyBorder="1" applyAlignment="1">
      <alignment horizontal="distributed" vertical="center" wrapText="1"/>
    </xf>
    <xf numFmtId="0" fontId="6" fillId="0" borderId="0" xfId="0" applyFont="1" applyFill="1" applyBorder="1" applyAlignment="1" applyProtection="1" quotePrefix="1">
      <alignment horizontal="center" vertical="center"/>
      <protection/>
    </xf>
    <xf numFmtId="0" fontId="2" fillId="0" borderId="65" xfId="0" applyFont="1" applyFill="1" applyBorder="1" applyAlignment="1" applyProtection="1">
      <alignment horizontal="distributed" vertical="center"/>
      <protection/>
    </xf>
    <xf numFmtId="0" fontId="6" fillId="0" borderId="56" xfId="0" applyFont="1" applyFill="1" applyBorder="1" applyAlignment="1" applyProtection="1">
      <alignment horizontal="distributed" vertical="center"/>
      <protection/>
    </xf>
    <xf numFmtId="0" fontId="6" fillId="0" borderId="58" xfId="0" applyFont="1" applyFill="1" applyBorder="1" applyAlignment="1" applyProtection="1">
      <alignment horizontal="distributed" vertical="center"/>
      <protection/>
    </xf>
    <xf numFmtId="0" fontId="6" fillId="0" borderId="57" xfId="0" applyFont="1" applyFill="1" applyBorder="1" applyAlignment="1" applyProtection="1">
      <alignment horizontal="distributed" vertical="center"/>
      <protection/>
    </xf>
    <xf numFmtId="176" fontId="6" fillId="0" borderId="18" xfId="0" applyNumberFormat="1" applyFont="1" applyFill="1" applyBorder="1" applyAlignment="1" applyProtection="1">
      <alignment horizontal="right" vertical="center"/>
      <protection/>
    </xf>
    <xf numFmtId="0" fontId="6" fillId="0" borderId="54" xfId="0" applyFont="1" applyFill="1" applyBorder="1" applyAlignment="1" applyProtection="1">
      <alignment horizontal="distributed" vertical="center"/>
      <protection/>
    </xf>
    <xf numFmtId="0" fontId="6" fillId="0" borderId="14" xfId="0" applyFont="1" applyFill="1" applyBorder="1" applyAlignment="1" applyProtection="1">
      <alignment horizontal="distributed" vertical="center"/>
      <protection/>
    </xf>
    <xf numFmtId="176" fontId="20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horizontal="right" vertical="center"/>
      <protection/>
    </xf>
    <xf numFmtId="176" fontId="6" fillId="0" borderId="51" xfId="0" applyNumberFormat="1" applyFont="1" applyFill="1" applyBorder="1" applyAlignment="1" applyProtection="1">
      <alignment horizontal="right" vertical="center"/>
      <protection/>
    </xf>
    <xf numFmtId="176" fontId="6" fillId="0" borderId="17" xfId="0" applyNumberFormat="1" applyFont="1" applyFill="1" applyBorder="1" applyAlignment="1" applyProtection="1">
      <alignment horizontal="right" vertical="center"/>
      <protection/>
    </xf>
    <xf numFmtId="176" fontId="2" fillId="0" borderId="17" xfId="0" applyNumberFormat="1" applyFont="1" applyFill="1" applyBorder="1" applyAlignment="1" applyProtection="1">
      <alignment horizontal="right" vertical="center"/>
      <protection/>
    </xf>
    <xf numFmtId="176" fontId="2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 applyProtection="1">
      <alignment horizontal="right" vertical="center"/>
      <protection/>
    </xf>
    <xf numFmtId="0" fontId="6" fillId="0" borderId="17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Alignment="1">
      <alignment vertical="distributed"/>
    </xf>
    <xf numFmtId="0" fontId="40" fillId="0" borderId="0" xfId="0" applyFont="1" applyFill="1" applyAlignment="1">
      <alignment horizontal="center" vertical="distributed"/>
    </xf>
    <xf numFmtId="0" fontId="6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8" fillId="0" borderId="66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24" xfId="0" applyFont="1" applyFill="1" applyBorder="1" applyAlignment="1">
      <alignment horizontal="distributed" vertical="center"/>
    </xf>
    <xf numFmtId="3" fontId="9" fillId="0" borderId="0" xfId="0" applyNumberFormat="1" applyFont="1" applyFill="1" applyAlignment="1">
      <alignment horizontal="right"/>
    </xf>
    <xf numFmtId="0" fontId="22" fillId="0" borderId="0" xfId="0" applyFont="1" applyFill="1" applyBorder="1" applyAlignment="1" applyProtection="1">
      <alignment vertical="distributed"/>
      <protection/>
    </xf>
    <xf numFmtId="0" fontId="22" fillId="0" borderId="0" xfId="0" applyFont="1" applyFill="1" applyBorder="1" applyAlignment="1" applyProtection="1">
      <alignment horizontal="center" vertical="distributed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>
      <alignment vertical="center"/>
    </xf>
    <xf numFmtId="37" fontId="6" fillId="0" borderId="0" xfId="0" applyNumberFormat="1" applyFont="1" applyFill="1" applyBorder="1" applyAlignment="1" applyProtection="1">
      <alignment horizontal="left" vertical="center" wrapText="1"/>
      <protection/>
    </xf>
    <xf numFmtId="37" fontId="6" fillId="0" borderId="12" xfId="0" applyNumberFormat="1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2"/>
  <sheetViews>
    <sheetView tabSelected="1" zoomScale="75" zoomScaleNormal="75" zoomScalePageLayoutView="0" workbookViewId="0" topLeftCell="A1">
      <selection activeCell="A24" sqref="B24"/>
    </sheetView>
  </sheetViews>
  <sheetFormatPr defaultColWidth="9.00390625" defaultRowHeight="13.5"/>
  <cols>
    <col min="1" max="1" width="3.375" style="9" customWidth="1"/>
    <col min="2" max="2" width="45.25390625" style="9" customWidth="1"/>
    <col min="3" max="4" width="9.875" style="9" bestFit="1" customWidth="1"/>
    <col min="5" max="6" width="11.25390625" style="9" bestFit="1" customWidth="1"/>
    <col min="7" max="8" width="9.875" style="9" bestFit="1" customWidth="1"/>
    <col min="9" max="13" width="9.375" style="9" bestFit="1" customWidth="1"/>
    <col min="14" max="14" width="12.625" style="9" bestFit="1" customWidth="1"/>
    <col min="15" max="18" width="11.25390625" style="9" bestFit="1" customWidth="1"/>
    <col min="19" max="19" width="15.375" style="9" customWidth="1"/>
    <col min="20" max="20" width="15.125" style="9" customWidth="1"/>
    <col min="21" max="21" width="17.75390625" style="9" bestFit="1" customWidth="1"/>
    <col min="22" max="22" width="16.375" style="9" customWidth="1"/>
    <col min="23" max="16384" width="9.00390625" style="9" customWidth="1"/>
  </cols>
  <sheetData>
    <row r="1" spans="1:22" ht="17.25" customHeight="1">
      <c r="A1" s="122" t="s">
        <v>100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44" t="s">
        <v>324</v>
      </c>
    </row>
    <row r="2" spans="1:22" ht="17.25" customHeight="1">
      <c r="A2" s="101"/>
      <c r="B2" s="101"/>
      <c r="C2" s="101"/>
      <c r="D2" s="101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101"/>
      <c r="R2" s="101"/>
      <c r="S2" s="101"/>
      <c r="T2" s="101"/>
      <c r="U2" s="101"/>
      <c r="V2" s="121"/>
    </row>
    <row r="3" spans="1:22" ht="21" customHeight="1">
      <c r="A3" s="309" t="s">
        <v>398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09"/>
      <c r="V3" s="309"/>
    </row>
    <row r="4" spans="1:22" ht="17.25" customHeight="1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</row>
    <row r="5" spans="1:22" ht="18" customHeight="1">
      <c r="A5" s="311" t="s">
        <v>399</v>
      </c>
      <c r="B5" s="311"/>
      <c r="C5" s="311"/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1"/>
      <c r="O5" s="311"/>
      <c r="P5" s="311"/>
      <c r="Q5" s="311"/>
      <c r="R5" s="311"/>
      <c r="S5" s="311"/>
      <c r="T5" s="311"/>
      <c r="U5" s="311"/>
      <c r="V5" s="311"/>
    </row>
    <row r="6" spans="1:22" ht="17.25" customHeight="1">
      <c r="A6" s="101"/>
      <c r="B6" s="101"/>
      <c r="C6" s="120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</row>
    <row r="7" spans="1:22" ht="17.25" customHeight="1">
      <c r="A7" s="310" t="s">
        <v>400</v>
      </c>
      <c r="B7" s="310"/>
      <c r="C7" s="310"/>
      <c r="D7" s="310"/>
      <c r="E7" s="310"/>
      <c r="F7" s="310"/>
      <c r="G7" s="310"/>
      <c r="H7" s="310"/>
      <c r="I7" s="310"/>
      <c r="J7" s="310"/>
      <c r="K7" s="310"/>
      <c r="L7" s="310"/>
      <c r="M7" s="310"/>
      <c r="N7" s="310"/>
      <c r="O7" s="310"/>
      <c r="P7" s="310"/>
      <c r="Q7" s="310"/>
      <c r="R7" s="310"/>
      <c r="S7" s="310"/>
      <c r="T7" s="310"/>
      <c r="U7" s="310"/>
      <c r="V7" s="310"/>
    </row>
    <row r="8" spans="1:23" ht="17.25" customHeight="1" thickBot="1">
      <c r="A8" s="118"/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7" t="s">
        <v>107</v>
      </c>
      <c r="W8" s="10"/>
    </row>
    <row r="9" spans="1:23" ht="17.25" customHeight="1">
      <c r="A9" s="312" t="s">
        <v>410</v>
      </c>
      <c r="B9" s="195"/>
      <c r="C9" s="205" t="s">
        <v>402</v>
      </c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 t="s">
        <v>404</v>
      </c>
      <c r="O9" s="205"/>
      <c r="P9" s="205"/>
      <c r="Q9" s="205"/>
      <c r="R9" s="205"/>
      <c r="S9" s="201" t="s">
        <v>14</v>
      </c>
      <c r="T9" s="115" t="s">
        <v>407</v>
      </c>
      <c r="U9" s="202" t="s">
        <v>17</v>
      </c>
      <c r="V9" s="116" t="s">
        <v>334</v>
      </c>
      <c r="W9" s="10"/>
    </row>
    <row r="10" spans="1:23" ht="17.25" customHeight="1">
      <c r="A10" s="313"/>
      <c r="B10" s="196"/>
      <c r="C10" s="204" t="s">
        <v>2</v>
      </c>
      <c r="D10" s="205" t="s">
        <v>11</v>
      </c>
      <c r="E10" s="205"/>
      <c r="F10" s="205" t="s">
        <v>403</v>
      </c>
      <c r="G10" s="205"/>
      <c r="H10" s="205"/>
      <c r="I10" s="205"/>
      <c r="J10" s="205"/>
      <c r="K10" s="205"/>
      <c r="L10" s="205"/>
      <c r="M10" s="205"/>
      <c r="N10" s="204" t="s">
        <v>2</v>
      </c>
      <c r="O10" s="204" t="s">
        <v>405</v>
      </c>
      <c r="P10" s="204"/>
      <c r="Q10" s="204" t="s">
        <v>406</v>
      </c>
      <c r="R10" s="204"/>
      <c r="S10" s="201"/>
      <c r="T10" s="115" t="s">
        <v>15</v>
      </c>
      <c r="U10" s="203"/>
      <c r="V10" s="114" t="s">
        <v>333</v>
      </c>
      <c r="W10" s="10"/>
    </row>
    <row r="11" spans="1:23" ht="17.25" customHeight="1">
      <c r="A11" s="314"/>
      <c r="B11" s="197"/>
      <c r="C11" s="204"/>
      <c r="D11" s="17" t="s">
        <v>0</v>
      </c>
      <c r="E11" s="17" t="s">
        <v>1</v>
      </c>
      <c r="F11" s="17" t="s">
        <v>3</v>
      </c>
      <c r="G11" s="17" t="s">
        <v>101</v>
      </c>
      <c r="H11" s="17" t="s">
        <v>102</v>
      </c>
      <c r="I11" s="17" t="s">
        <v>103</v>
      </c>
      <c r="J11" s="17" t="s">
        <v>104</v>
      </c>
      <c r="K11" s="17" t="s">
        <v>105</v>
      </c>
      <c r="L11" s="17" t="s">
        <v>106</v>
      </c>
      <c r="M11" s="17" t="s">
        <v>10</v>
      </c>
      <c r="N11" s="204"/>
      <c r="O11" s="17" t="s">
        <v>12</v>
      </c>
      <c r="P11" s="17" t="s">
        <v>13</v>
      </c>
      <c r="Q11" s="17" t="s">
        <v>12</v>
      </c>
      <c r="R11" s="17" t="s">
        <v>13</v>
      </c>
      <c r="S11" s="202"/>
      <c r="T11" s="113" t="s">
        <v>16</v>
      </c>
      <c r="U11" s="203"/>
      <c r="V11" s="112" t="s">
        <v>335</v>
      </c>
      <c r="W11" s="10"/>
    </row>
    <row r="12" spans="1:23" s="12" customFormat="1" ht="17.25" customHeight="1">
      <c r="A12" s="198" t="s">
        <v>365</v>
      </c>
      <c r="B12" s="199"/>
      <c r="C12" s="111">
        <f>SUM(D12:E12)</f>
        <v>21989</v>
      </c>
      <c r="D12" s="111">
        <v>5949</v>
      </c>
      <c r="E12" s="111">
        <v>16040</v>
      </c>
      <c r="F12" s="111">
        <v>11775</v>
      </c>
      <c r="G12" s="111">
        <v>5225</v>
      </c>
      <c r="H12" s="111">
        <v>3136</v>
      </c>
      <c r="I12" s="111">
        <v>1233</v>
      </c>
      <c r="J12" s="111">
        <v>329</v>
      </c>
      <c r="K12" s="111">
        <v>193</v>
      </c>
      <c r="L12" s="111">
        <v>68</v>
      </c>
      <c r="M12" s="111">
        <v>30</v>
      </c>
      <c r="N12" s="111">
        <v>97325</v>
      </c>
      <c r="O12" s="111">
        <v>13535</v>
      </c>
      <c r="P12" s="111">
        <v>16644</v>
      </c>
      <c r="Q12" s="111">
        <v>39054</v>
      </c>
      <c r="R12" s="111">
        <v>28492</v>
      </c>
      <c r="S12" s="111">
        <v>294690006</v>
      </c>
      <c r="T12" s="111">
        <v>2588696</v>
      </c>
      <c r="U12" s="111">
        <v>22853402</v>
      </c>
      <c r="V12" s="111">
        <v>1041188</v>
      </c>
      <c r="W12" s="13"/>
    </row>
    <row r="13" spans="1:23" s="12" customFormat="1" ht="17.25" customHeight="1">
      <c r="A13" s="193" t="s">
        <v>348</v>
      </c>
      <c r="B13" s="194"/>
      <c r="C13" s="111">
        <f aca="true" t="shared" si="0" ref="C13:C20">SUM(D13:E13)</f>
        <v>4146</v>
      </c>
      <c r="D13" s="111">
        <v>2740</v>
      </c>
      <c r="E13" s="111">
        <v>1406</v>
      </c>
      <c r="F13" s="111">
        <v>805</v>
      </c>
      <c r="G13" s="111">
        <v>992</v>
      </c>
      <c r="H13" s="111">
        <v>1294</v>
      </c>
      <c r="I13" s="111">
        <v>672</v>
      </c>
      <c r="J13" s="111">
        <v>186</v>
      </c>
      <c r="K13" s="111">
        <v>119</v>
      </c>
      <c r="L13" s="111">
        <v>56</v>
      </c>
      <c r="M13" s="111">
        <v>22</v>
      </c>
      <c r="N13" s="111">
        <v>38257</v>
      </c>
      <c r="O13" s="111">
        <v>1727</v>
      </c>
      <c r="P13" s="111">
        <v>1383</v>
      </c>
      <c r="Q13" s="111">
        <v>24164</v>
      </c>
      <c r="R13" s="111">
        <v>10983</v>
      </c>
      <c r="S13" s="111">
        <v>224204113</v>
      </c>
      <c r="T13" s="111">
        <v>1237455</v>
      </c>
      <c r="U13" s="111">
        <v>13892006</v>
      </c>
      <c r="V13" s="111" t="s">
        <v>401</v>
      </c>
      <c r="W13" s="13"/>
    </row>
    <row r="14" spans="1:23" s="19" customFormat="1" ht="17.25" customHeight="1">
      <c r="A14" s="193" t="s">
        <v>347</v>
      </c>
      <c r="B14" s="194"/>
      <c r="C14" s="111">
        <f t="shared" si="0"/>
        <v>4143</v>
      </c>
      <c r="D14" s="111">
        <v>2737</v>
      </c>
      <c r="E14" s="111">
        <v>1406</v>
      </c>
      <c r="F14" s="111">
        <v>804</v>
      </c>
      <c r="G14" s="111">
        <v>992</v>
      </c>
      <c r="H14" s="111">
        <v>1293</v>
      </c>
      <c r="I14" s="111">
        <v>672</v>
      </c>
      <c r="J14" s="111">
        <v>185</v>
      </c>
      <c r="K14" s="111">
        <v>119</v>
      </c>
      <c r="L14" s="111">
        <v>56</v>
      </c>
      <c r="M14" s="111">
        <v>22</v>
      </c>
      <c r="N14" s="111">
        <v>38222</v>
      </c>
      <c r="O14" s="111">
        <v>1727</v>
      </c>
      <c r="P14" s="111">
        <v>1383</v>
      </c>
      <c r="Q14" s="111">
        <v>24140</v>
      </c>
      <c r="R14" s="111">
        <v>10972</v>
      </c>
      <c r="S14" s="111">
        <v>224204113</v>
      </c>
      <c r="T14" s="111">
        <v>1209834</v>
      </c>
      <c r="U14" s="111">
        <v>13892006</v>
      </c>
      <c r="V14" s="111" t="s">
        <v>401</v>
      </c>
      <c r="W14" s="20"/>
    </row>
    <row r="15" spans="1:22" s="12" customFormat="1" ht="17.25" customHeight="1">
      <c r="A15" s="193" t="s">
        <v>364</v>
      </c>
      <c r="B15" s="194"/>
      <c r="C15" s="111" t="s">
        <v>401</v>
      </c>
      <c r="D15" s="111" t="s">
        <v>401</v>
      </c>
      <c r="E15" s="111" t="s">
        <v>401</v>
      </c>
      <c r="F15" s="111" t="s">
        <v>401</v>
      </c>
      <c r="G15" s="111" t="s">
        <v>401</v>
      </c>
      <c r="H15" s="111" t="s">
        <v>401</v>
      </c>
      <c r="I15" s="111" t="s">
        <v>401</v>
      </c>
      <c r="J15" s="111" t="s">
        <v>401</v>
      </c>
      <c r="K15" s="111" t="s">
        <v>401</v>
      </c>
      <c r="L15" s="111" t="s">
        <v>401</v>
      </c>
      <c r="M15" s="111" t="s">
        <v>401</v>
      </c>
      <c r="N15" s="111" t="s">
        <v>401</v>
      </c>
      <c r="O15" s="111" t="s">
        <v>401</v>
      </c>
      <c r="P15" s="111" t="s">
        <v>401</v>
      </c>
      <c r="Q15" s="111" t="s">
        <v>401</v>
      </c>
      <c r="R15" s="111" t="s">
        <v>401</v>
      </c>
      <c r="S15" s="111" t="s">
        <v>401</v>
      </c>
      <c r="T15" s="111" t="s">
        <v>401</v>
      </c>
      <c r="U15" s="111" t="s">
        <v>401</v>
      </c>
      <c r="V15" s="111" t="s">
        <v>401</v>
      </c>
    </row>
    <row r="16" spans="1:22" s="12" customFormat="1" ht="17.25" customHeight="1">
      <c r="A16" s="193" t="s">
        <v>183</v>
      </c>
      <c r="B16" s="194"/>
      <c r="C16" s="111">
        <f t="shared" si="0"/>
        <v>174</v>
      </c>
      <c r="D16" s="111">
        <f>SUM(D17:D20)</f>
        <v>91</v>
      </c>
      <c r="E16" s="111">
        <f>SUM(E17:E20)</f>
        <v>83</v>
      </c>
      <c r="F16" s="111">
        <f>SUM(F17:F20)</f>
        <v>46</v>
      </c>
      <c r="G16" s="111">
        <f aca="true" t="shared" si="1" ref="G16:V16">SUM(G17:G20)</f>
        <v>35</v>
      </c>
      <c r="H16" s="111">
        <f t="shared" si="1"/>
        <v>47</v>
      </c>
      <c r="I16" s="111">
        <f t="shared" si="1"/>
        <v>28</v>
      </c>
      <c r="J16" s="111">
        <f t="shared" si="1"/>
        <v>9</v>
      </c>
      <c r="K16" s="111">
        <f t="shared" si="1"/>
        <v>7</v>
      </c>
      <c r="L16" s="111">
        <f t="shared" si="1"/>
        <v>3</v>
      </c>
      <c r="M16" s="111">
        <f t="shared" si="1"/>
        <v>2</v>
      </c>
      <c r="N16" s="111">
        <f t="shared" si="1"/>
        <v>1689</v>
      </c>
      <c r="O16" s="111">
        <f t="shared" si="1"/>
        <v>99</v>
      </c>
      <c r="P16" s="111">
        <f t="shared" si="1"/>
        <v>74</v>
      </c>
      <c r="Q16" s="111">
        <f t="shared" si="1"/>
        <v>889</v>
      </c>
      <c r="R16" s="111">
        <f t="shared" si="1"/>
        <v>627</v>
      </c>
      <c r="S16" s="111">
        <f t="shared" si="1"/>
        <v>38078250</v>
      </c>
      <c r="T16" s="111">
        <f t="shared" si="1"/>
        <v>6722</v>
      </c>
      <c r="U16" s="111">
        <f t="shared" si="1"/>
        <v>2724069</v>
      </c>
      <c r="V16" s="111" t="s">
        <v>401</v>
      </c>
    </row>
    <row r="17" spans="1:22" s="12" customFormat="1" ht="17.25" customHeight="1">
      <c r="A17" s="80"/>
      <c r="B17" s="6" t="s">
        <v>18</v>
      </c>
      <c r="C17" s="105">
        <f t="shared" si="0"/>
        <v>9</v>
      </c>
      <c r="D17" s="105">
        <v>3</v>
      </c>
      <c r="E17" s="105">
        <v>6</v>
      </c>
      <c r="F17" s="105">
        <v>1</v>
      </c>
      <c r="G17" s="105">
        <v>3</v>
      </c>
      <c r="H17" s="105">
        <v>3</v>
      </c>
      <c r="I17" s="105">
        <v>2</v>
      </c>
      <c r="J17" s="105" t="s">
        <v>401</v>
      </c>
      <c r="K17" s="105" t="s">
        <v>401</v>
      </c>
      <c r="L17" s="105" t="s">
        <v>401</v>
      </c>
      <c r="M17" s="105" t="s">
        <v>401</v>
      </c>
      <c r="N17" s="105">
        <f aca="true" t="shared" si="2" ref="N15:N20">SUM(O17:R17)</f>
        <v>54</v>
      </c>
      <c r="O17" s="105">
        <v>7</v>
      </c>
      <c r="P17" s="105">
        <v>9</v>
      </c>
      <c r="Q17" s="105">
        <v>26</v>
      </c>
      <c r="R17" s="105">
        <v>12</v>
      </c>
      <c r="S17" s="105">
        <v>1128965</v>
      </c>
      <c r="T17" s="105" t="s">
        <v>401</v>
      </c>
      <c r="U17" s="105">
        <v>36891</v>
      </c>
      <c r="V17" s="105" t="s">
        <v>401</v>
      </c>
    </row>
    <row r="18" spans="1:22" s="12" customFormat="1" ht="17.25" customHeight="1">
      <c r="A18" s="80"/>
      <c r="B18" s="6" t="s">
        <v>19</v>
      </c>
      <c r="C18" s="105">
        <f t="shared" si="0"/>
        <v>20</v>
      </c>
      <c r="D18" s="105">
        <v>10</v>
      </c>
      <c r="E18" s="105">
        <v>10</v>
      </c>
      <c r="F18" s="105">
        <v>5</v>
      </c>
      <c r="G18" s="105">
        <v>3</v>
      </c>
      <c r="H18" s="105">
        <v>6</v>
      </c>
      <c r="I18" s="105">
        <v>4</v>
      </c>
      <c r="J18" s="105">
        <v>4</v>
      </c>
      <c r="K18" s="105">
        <v>1</v>
      </c>
      <c r="L18" s="105" t="s">
        <v>401</v>
      </c>
      <c r="M18" s="105" t="s">
        <v>401</v>
      </c>
      <c r="N18" s="105">
        <f t="shared" si="2"/>
        <v>189</v>
      </c>
      <c r="O18" s="105">
        <v>13</v>
      </c>
      <c r="P18" s="105">
        <v>9</v>
      </c>
      <c r="Q18" s="105">
        <v>88</v>
      </c>
      <c r="R18" s="105">
        <v>79</v>
      </c>
      <c r="S18" s="105">
        <v>2042656</v>
      </c>
      <c r="T18" s="105" t="s">
        <v>401</v>
      </c>
      <c r="U18" s="105">
        <v>119645</v>
      </c>
      <c r="V18" s="105" t="s">
        <v>401</v>
      </c>
    </row>
    <row r="19" spans="1:22" s="12" customFormat="1" ht="17.25" customHeight="1">
      <c r="A19" s="80"/>
      <c r="B19" s="6" t="s">
        <v>20</v>
      </c>
      <c r="C19" s="105">
        <f t="shared" si="0"/>
        <v>22</v>
      </c>
      <c r="D19" s="105">
        <v>8</v>
      </c>
      <c r="E19" s="105">
        <v>14</v>
      </c>
      <c r="F19" s="105">
        <v>10</v>
      </c>
      <c r="G19" s="105">
        <v>3</v>
      </c>
      <c r="H19" s="105">
        <v>5</v>
      </c>
      <c r="I19" s="105">
        <v>2</v>
      </c>
      <c r="J19" s="105" t="s">
        <v>401</v>
      </c>
      <c r="K19" s="105">
        <v>1</v>
      </c>
      <c r="L19" s="105" t="s">
        <v>401</v>
      </c>
      <c r="M19" s="105">
        <v>1</v>
      </c>
      <c r="N19" s="105">
        <f t="shared" si="2"/>
        <v>236</v>
      </c>
      <c r="O19" s="105">
        <v>14</v>
      </c>
      <c r="P19" s="105">
        <v>11</v>
      </c>
      <c r="Q19" s="105">
        <v>139</v>
      </c>
      <c r="R19" s="105">
        <v>72</v>
      </c>
      <c r="S19" s="105">
        <v>3389777</v>
      </c>
      <c r="T19" s="105" t="s">
        <v>401</v>
      </c>
      <c r="U19" s="105">
        <v>134936</v>
      </c>
      <c r="V19" s="105" t="s">
        <v>401</v>
      </c>
    </row>
    <row r="20" spans="1:22" s="12" customFormat="1" ht="17.25" customHeight="1">
      <c r="A20" s="80"/>
      <c r="B20" s="6" t="s">
        <v>21</v>
      </c>
      <c r="C20" s="105">
        <f t="shared" si="0"/>
        <v>123</v>
      </c>
      <c r="D20" s="105">
        <v>70</v>
      </c>
      <c r="E20" s="105">
        <v>53</v>
      </c>
      <c r="F20" s="105">
        <v>30</v>
      </c>
      <c r="G20" s="105">
        <v>26</v>
      </c>
      <c r="H20" s="105">
        <v>33</v>
      </c>
      <c r="I20" s="105">
        <v>20</v>
      </c>
      <c r="J20" s="105">
        <v>5</v>
      </c>
      <c r="K20" s="105">
        <v>5</v>
      </c>
      <c r="L20" s="105">
        <v>3</v>
      </c>
      <c r="M20" s="105">
        <v>1</v>
      </c>
      <c r="N20" s="105">
        <f t="shared" si="2"/>
        <v>1210</v>
      </c>
      <c r="O20" s="105">
        <v>65</v>
      </c>
      <c r="P20" s="105">
        <v>45</v>
      </c>
      <c r="Q20" s="105">
        <v>636</v>
      </c>
      <c r="R20" s="105">
        <v>464</v>
      </c>
      <c r="S20" s="105">
        <v>31516852</v>
      </c>
      <c r="T20" s="105">
        <v>6722</v>
      </c>
      <c r="U20" s="105">
        <v>2432597</v>
      </c>
      <c r="V20" s="105" t="s">
        <v>401</v>
      </c>
    </row>
    <row r="21" spans="1:22" s="12" customFormat="1" ht="17.25" customHeight="1">
      <c r="A21" s="80"/>
      <c r="B21" s="88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</row>
    <row r="22" spans="1:22" s="12" customFormat="1" ht="17.25" customHeight="1">
      <c r="A22" s="193" t="s">
        <v>51</v>
      </c>
      <c r="B22" s="200"/>
      <c r="C22" s="111">
        <f>SUM(D22:E22)</f>
        <v>288</v>
      </c>
      <c r="D22" s="111">
        <f>SUM(D23:D30)</f>
        <v>182</v>
      </c>
      <c r="E22" s="111">
        <f>SUM(E23:E30)</f>
        <v>106</v>
      </c>
      <c r="F22" s="111">
        <f aca="true" t="shared" si="3" ref="F22:V22">SUM(F23:F30)</f>
        <v>53</v>
      </c>
      <c r="G22" s="111">
        <f t="shared" si="3"/>
        <v>73</v>
      </c>
      <c r="H22" s="111">
        <f t="shared" si="3"/>
        <v>89</v>
      </c>
      <c r="I22" s="111">
        <f t="shared" si="3"/>
        <v>48</v>
      </c>
      <c r="J22" s="111">
        <f t="shared" si="3"/>
        <v>15</v>
      </c>
      <c r="K22" s="111">
        <f t="shared" si="3"/>
        <v>5</v>
      </c>
      <c r="L22" s="111">
        <f t="shared" si="3"/>
        <v>5</v>
      </c>
      <c r="M22" s="111" t="s">
        <v>401</v>
      </c>
      <c r="N22" s="111">
        <f t="shared" si="3"/>
        <v>2460</v>
      </c>
      <c r="O22" s="111">
        <f t="shared" si="3"/>
        <v>125</v>
      </c>
      <c r="P22" s="111">
        <f t="shared" si="3"/>
        <v>100</v>
      </c>
      <c r="Q22" s="111">
        <f t="shared" si="3"/>
        <v>1275</v>
      </c>
      <c r="R22" s="111">
        <f t="shared" si="3"/>
        <v>960</v>
      </c>
      <c r="S22" s="111">
        <f t="shared" si="3"/>
        <v>6875381</v>
      </c>
      <c r="T22" s="111">
        <f t="shared" si="3"/>
        <v>2740</v>
      </c>
      <c r="U22" s="111">
        <f t="shared" si="3"/>
        <v>1169072</v>
      </c>
      <c r="V22" s="111" t="s">
        <v>401</v>
      </c>
    </row>
    <row r="23" spans="1:22" s="12" customFormat="1" ht="17.25" customHeight="1">
      <c r="A23" s="3"/>
      <c r="B23" s="2" t="s">
        <v>349</v>
      </c>
      <c r="C23" s="105">
        <f aca="true" t="shared" si="4" ref="C23:C30">SUM(D23:E23)</f>
        <v>35</v>
      </c>
      <c r="D23" s="105">
        <v>24</v>
      </c>
      <c r="E23" s="105">
        <v>11</v>
      </c>
      <c r="F23" s="105">
        <v>8</v>
      </c>
      <c r="G23" s="105">
        <v>11</v>
      </c>
      <c r="H23" s="105">
        <v>10</v>
      </c>
      <c r="I23" s="105">
        <v>4</v>
      </c>
      <c r="J23" s="105" t="s">
        <v>401</v>
      </c>
      <c r="K23" s="105">
        <v>2</v>
      </c>
      <c r="L23" s="105" t="s">
        <v>401</v>
      </c>
      <c r="M23" s="105" t="s">
        <v>401</v>
      </c>
      <c r="N23" s="105">
        <f aca="true" t="shared" si="5" ref="N23:N30">SUM(O23:R23)</f>
        <v>250</v>
      </c>
      <c r="O23" s="105">
        <v>11</v>
      </c>
      <c r="P23" s="105">
        <v>6</v>
      </c>
      <c r="Q23" s="105">
        <v>146</v>
      </c>
      <c r="R23" s="105">
        <v>87</v>
      </c>
      <c r="S23" s="105">
        <v>701839</v>
      </c>
      <c r="T23" s="105">
        <v>1927</v>
      </c>
      <c r="U23" s="105">
        <v>124637</v>
      </c>
      <c r="V23" s="105" t="s">
        <v>401</v>
      </c>
    </row>
    <row r="24" spans="1:22" s="12" customFormat="1" ht="17.25" customHeight="1">
      <c r="A24" s="3"/>
      <c r="B24" s="2" t="s">
        <v>52</v>
      </c>
      <c r="C24" s="105">
        <f t="shared" si="4"/>
        <v>51</v>
      </c>
      <c r="D24" s="105">
        <v>29</v>
      </c>
      <c r="E24" s="105">
        <v>22</v>
      </c>
      <c r="F24" s="105">
        <v>8</v>
      </c>
      <c r="G24" s="105">
        <v>11</v>
      </c>
      <c r="H24" s="105">
        <v>19</v>
      </c>
      <c r="I24" s="105">
        <v>9</v>
      </c>
      <c r="J24" s="105">
        <v>2</v>
      </c>
      <c r="K24" s="105">
        <v>1</v>
      </c>
      <c r="L24" s="105">
        <v>1</v>
      </c>
      <c r="M24" s="105" t="s">
        <v>401</v>
      </c>
      <c r="N24" s="105">
        <f t="shared" si="5"/>
        <v>435</v>
      </c>
      <c r="O24" s="105">
        <v>26</v>
      </c>
      <c r="P24" s="105">
        <v>20</v>
      </c>
      <c r="Q24" s="105">
        <v>213</v>
      </c>
      <c r="R24" s="105">
        <v>176</v>
      </c>
      <c r="S24" s="105">
        <v>1230106</v>
      </c>
      <c r="T24" s="105" t="s">
        <v>401</v>
      </c>
      <c r="U24" s="105">
        <v>146677</v>
      </c>
      <c r="V24" s="105" t="s">
        <v>401</v>
      </c>
    </row>
    <row r="25" spans="1:22" s="12" customFormat="1" ht="17.25" customHeight="1">
      <c r="A25" s="3"/>
      <c r="B25" s="2" t="s">
        <v>53</v>
      </c>
      <c r="C25" s="105">
        <f t="shared" si="4"/>
        <v>17</v>
      </c>
      <c r="D25" s="105">
        <v>11</v>
      </c>
      <c r="E25" s="105">
        <v>6</v>
      </c>
      <c r="F25" s="105">
        <v>4</v>
      </c>
      <c r="G25" s="105">
        <v>3</v>
      </c>
      <c r="H25" s="105">
        <v>7</v>
      </c>
      <c r="I25" s="105">
        <v>1</v>
      </c>
      <c r="J25" s="105">
        <v>1</v>
      </c>
      <c r="K25" s="105" t="s">
        <v>401</v>
      </c>
      <c r="L25" s="105">
        <v>1</v>
      </c>
      <c r="M25" s="105" t="s">
        <v>401</v>
      </c>
      <c r="N25" s="105">
        <f t="shared" si="5"/>
        <v>149</v>
      </c>
      <c r="O25" s="105">
        <v>6</v>
      </c>
      <c r="P25" s="105">
        <v>5</v>
      </c>
      <c r="Q25" s="105">
        <v>73</v>
      </c>
      <c r="R25" s="105">
        <v>65</v>
      </c>
      <c r="S25" s="105">
        <v>561372</v>
      </c>
      <c r="T25" s="105" t="s">
        <v>401</v>
      </c>
      <c r="U25" s="105">
        <v>87464</v>
      </c>
      <c r="V25" s="105" t="s">
        <v>401</v>
      </c>
    </row>
    <row r="26" spans="1:22" s="12" customFormat="1" ht="17.25" customHeight="1">
      <c r="A26" s="3"/>
      <c r="B26" s="2" t="s">
        <v>54</v>
      </c>
      <c r="C26" s="105">
        <f t="shared" si="4"/>
        <v>21</v>
      </c>
      <c r="D26" s="105">
        <v>14</v>
      </c>
      <c r="E26" s="105">
        <v>7</v>
      </c>
      <c r="F26" s="105">
        <v>6</v>
      </c>
      <c r="G26" s="105">
        <v>4</v>
      </c>
      <c r="H26" s="105">
        <v>6</v>
      </c>
      <c r="I26" s="105">
        <v>3</v>
      </c>
      <c r="J26" s="105">
        <v>2</v>
      </c>
      <c r="K26" s="105" t="s">
        <v>401</v>
      </c>
      <c r="L26" s="105" t="s">
        <v>401</v>
      </c>
      <c r="M26" s="105" t="s">
        <v>401</v>
      </c>
      <c r="N26" s="105">
        <f t="shared" si="5"/>
        <v>148</v>
      </c>
      <c r="O26" s="105">
        <v>7</v>
      </c>
      <c r="P26" s="105">
        <v>8</v>
      </c>
      <c r="Q26" s="105">
        <v>79</v>
      </c>
      <c r="R26" s="105">
        <v>54</v>
      </c>
      <c r="S26" s="105">
        <v>484590</v>
      </c>
      <c r="T26" s="105">
        <v>300</v>
      </c>
      <c r="U26" s="105">
        <v>49970</v>
      </c>
      <c r="V26" s="105" t="s">
        <v>401</v>
      </c>
    </row>
    <row r="27" spans="1:22" s="12" customFormat="1" ht="17.25" customHeight="1">
      <c r="A27" s="3"/>
      <c r="B27" s="2" t="s">
        <v>95</v>
      </c>
      <c r="C27" s="105">
        <f t="shared" si="4"/>
        <v>28</v>
      </c>
      <c r="D27" s="105">
        <v>21</v>
      </c>
      <c r="E27" s="105">
        <v>7</v>
      </c>
      <c r="F27" s="105">
        <v>3</v>
      </c>
      <c r="G27" s="105">
        <v>9</v>
      </c>
      <c r="H27" s="105">
        <v>11</v>
      </c>
      <c r="I27" s="105">
        <v>5</v>
      </c>
      <c r="J27" s="105" t="s">
        <v>401</v>
      </c>
      <c r="K27" s="105" t="s">
        <v>401</v>
      </c>
      <c r="L27" s="105" t="s">
        <v>401</v>
      </c>
      <c r="M27" s="105" t="s">
        <v>401</v>
      </c>
      <c r="N27" s="105">
        <f t="shared" si="5"/>
        <v>168</v>
      </c>
      <c r="O27" s="105">
        <v>9</v>
      </c>
      <c r="P27" s="105">
        <v>10</v>
      </c>
      <c r="Q27" s="105">
        <v>89</v>
      </c>
      <c r="R27" s="105">
        <v>60</v>
      </c>
      <c r="S27" s="105">
        <v>404103</v>
      </c>
      <c r="T27" s="105">
        <v>50</v>
      </c>
      <c r="U27" s="105">
        <v>86328</v>
      </c>
      <c r="V27" s="105" t="s">
        <v>401</v>
      </c>
    </row>
    <row r="28" spans="1:22" s="12" customFormat="1" ht="17.25" customHeight="1">
      <c r="A28" s="3"/>
      <c r="B28" s="2" t="s">
        <v>96</v>
      </c>
      <c r="C28" s="105">
        <f t="shared" si="4"/>
        <v>16</v>
      </c>
      <c r="D28" s="105">
        <v>7</v>
      </c>
      <c r="E28" s="105">
        <v>9</v>
      </c>
      <c r="F28" s="105">
        <v>2</v>
      </c>
      <c r="G28" s="105">
        <v>7</v>
      </c>
      <c r="H28" s="105">
        <v>4</v>
      </c>
      <c r="I28" s="105">
        <v>3</v>
      </c>
      <c r="J28" s="105" t="s">
        <v>401</v>
      </c>
      <c r="K28" s="105" t="s">
        <v>401</v>
      </c>
      <c r="L28" s="105" t="s">
        <v>401</v>
      </c>
      <c r="M28" s="105" t="s">
        <v>401</v>
      </c>
      <c r="N28" s="105">
        <f t="shared" si="5"/>
        <v>82</v>
      </c>
      <c r="O28" s="105">
        <v>13</v>
      </c>
      <c r="P28" s="105">
        <v>8</v>
      </c>
      <c r="Q28" s="105">
        <v>33</v>
      </c>
      <c r="R28" s="105">
        <v>28</v>
      </c>
      <c r="S28" s="105">
        <v>158056</v>
      </c>
      <c r="T28" s="105" t="s">
        <v>401</v>
      </c>
      <c r="U28" s="105">
        <v>32164</v>
      </c>
      <c r="V28" s="105" t="s">
        <v>401</v>
      </c>
    </row>
    <row r="29" spans="1:22" s="12" customFormat="1" ht="17.25" customHeight="1">
      <c r="A29" s="3"/>
      <c r="B29" s="2" t="s">
        <v>55</v>
      </c>
      <c r="C29" s="105">
        <f t="shared" si="4"/>
        <v>5</v>
      </c>
      <c r="D29" s="105">
        <v>3</v>
      </c>
      <c r="E29" s="105">
        <v>2</v>
      </c>
      <c r="F29" s="105">
        <v>2</v>
      </c>
      <c r="G29" s="105" t="s">
        <v>401</v>
      </c>
      <c r="H29" s="105">
        <v>2</v>
      </c>
      <c r="I29" s="105">
        <v>1</v>
      </c>
      <c r="J29" s="105" t="s">
        <v>401</v>
      </c>
      <c r="K29" s="105" t="s">
        <v>401</v>
      </c>
      <c r="L29" s="105" t="s">
        <v>401</v>
      </c>
      <c r="M29" s="105" t="s">
        <v>401</v>
      </c>
      <c r="N29" s="105">
        <f t="shared" si="5"/>
        <v>32</v>
      </c>
      <c r="O29" s="105">
        <v>2</v>
      </c>
      <c r="P29" s="105">
        <v>2</v>
      </c>
      <c r="Q29" s="105">
        <v>16</v>
      </c>
      <c r="R29" s="105">
        <v>12</v>
      </c>
      <c r="S29" s="105">
        <v>70494</v>
      </c>
      <c r="T29" s="105" t="s">
        <v>401</v>
      </c>
      <c r="U29" s="105">
        <v>11679</v>
      </c>
      <c r="V29" s="105" t="s">
        <v>401</v>
      </c>
    </row>
    <row r="30" spans="1:22" s="12" customFormat="1" ht="17.25" customHeight="1">
      <c r="A30" s="3"/>
      <c r="B30" s="2" t="s">
        <v>56</v>
      </c>
      <c r="C30" s="105">
        <f t="shared" si="4"/>
        <v>115</v>
      </c>
      <c r="D30" s="105">
        <v>73</v>
      </c>
      <c r="E30" s="105">
        <v>42</v>
      </c>
      <c r="F30" s="105">
        <v>20</v>
      </c>
      <c r="G30" s="105">
        <v>28</v>
      </c>
      <c r="H30" s="105">
        <v>30</v>
      </c>
      <c r="I30" s="105">
        <v>22</v>
      </c>
      <c r="J30" s="105">
        <v>10</v>
      </c>
      <c r="K30" s="105">
        <v>2</v>
      </c>
      <c r="L30" s="105">
        <v>3</v>
      </c>
      <c r="M30" s="105" t="s">
        <v>401</v>
      </c>
      <c r="N30" s="105">
        <f t="shared" si="5"/>
        <v>1196</v>
      </c>
      <c r="O30" s="105">
        <v>51</v>
      </c>
      <c r="P30" s="105">
        <v>41</v>
      </c>
      <c r="Q30" s="105">
        <v>626</v>
      </c>
      <c r="R30" s="105">
        <v>478</v>
      </c>
      <c r="S30" s="105">
        <v>3264821</v>
      </c>
      <c r="T30" s="105">
        <v>463</v>
      </c>
      <c r="U30" s="105">
        <v>630153</v>
      </c>
      <c r="V30" s="105" t="s">
        <v>401</v>
      </c>
    </row>
    <row r="31" spans="1:22" s="12" customFormat="1" ht="17.25" customHeight="1">
      <c r="A31" s="80"/>
      <c r="B31" s="81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</row>
    <row r="32" spans="1:22" s="12" customFormat="1" ht="17.25" customHeight="1">
      <c r="A32" s="193" t="s">
        <v>57</v>
      </c>
      <c r="B32" s="200"/>
      <c r="C32" s="111">
        <f>SUM(D32:E32)</f>
        <v>291</v>
      </c>
      <c r="D32" s="111">
        <f>SUM(D33:D39)</f>
        <v>172</v>
      </c>
      <c r="E32" s="111">
        <f>SUM(E33:E39)</f>
        <v>119</v>
      </c>
      <c r="F32" s="111">
        <f aca="true" t="shared" si="6" ref="F32:V32">SUM(F33:F39)</f>
        <v>49</v>
      </c>
      <c r="G32" s="111">
        <f t="shared" si="6"/>
        <v>49</v>
      </c>
      <c r="H32" s="111">
        <f t="shared" si="6"/>
        <v>99</v>
      </c>
      <c r="I32" s="111">
        <f t="shared" si="6"/>
        <v>59</v>
      </c>
      <c r="J32" s="111">
        <f t="shared" si="6"/>
        <v>18</v>
      </c>
      <c r="K32" s="111">
        <f t="shared" si="6"/>
        <v>8</v>
      </c>
      <c r="L32" s="111">
        <f t="shared" si="6"/>
        <v>5</v>
      </c>
      <c r="M32" s="111">
        <f t="shared" si="6"/>
        <v>4</v>
      </c>
      <c r="N32" s="111">
        <f t="shared" si="6"/>
        <v>3624</v>
      </c>
      <c r="O32" s="111">
        <f t="shared" si="6"/>
        <v>155</v>
      </c>
      <c r="P32" s="111">
        <f t="shared" si="6"/>
        <v>146</v>
      </c>
      <c r="Q32" s="111">
        <f t="shared" si="6"/>
        <v>2233</v>
      </c>
      <c r="R32" s="111">
        <f t="shared" si="6"/>
        <v>1090</v>
      </c>
      <c r="S32" s="111">
        <f t="shared" si="6"/>
        <v>35022937</v>
      </c>
      <c r="T32" s="111">
        <f t="shared" si="6"/>
        <v>66889</v>
      </c>
      <c r="U32" s="111">
        <f t="shared" si="6"/>
        <v>397818</v>
      </c>
      <c r="V32" s="111" t="s">
        <v>401</v>
      </c>
    </row>
    <row r="33" spans="1:22" s="12" customFormat="1" ht="17.25" customHeight="1">
      <c r="A33" s="3"/>
      <c r="B33" s="2" t="s">
        <v>58</v>
      </c>
      <c r="C33" s="105">
        <f aca="true" t="shared" si="7" ref="C33:C39">SUM(D33:E33)</f>
        <v>9</v>
      </c>
      <c r="D33" s="105">
        <v>8</v>
      </c>
      <c r="E33" s="105">
        <v>1</v>
      </c>
      <c r="F33" s="105" t="s">
        <v>401</v>
      </c>
      <c r="G33" s="105">
        <v>1</v>
      </c>
      <c r="H33" s="105">
        <v>5</v>
      </c>
      <c r="I33" s="105">
        <v>1</v>
      </c>
      <c r="J33" s="105" t="s">
        <v>401</v>
      </c>
      <c r="K33" s="105" t="s">
        <v>401</v>
      </c>
      <c r="L33" s="105" t="s">
        <v>401</v>
      </c>
      <c r="M33" s="105">
        <v>2</v>
      </c>
      <c r="N33" s="105">
        <f aca="true" t="shared" si="8" ref="N33:N39">SUM(O33:R33)</f>
        <v>650</v>
      </c>
      <c r="O33" s="105">
        <v>1</v>
      </c>
      <c r="P33" s="105" t="s">
        <v>401</v>
      </c>
      <c r="Q33" s="105">
        <v>437</v>
      </c>
      <c r="R33" s="105">
        <v>212</v>
      </c>
      <c r="S33" s="105">
        <v>12796492</v>
      </c>
      <c r="T33" s="105">
        <v>13191</v>
      </c>
      <c r="U33" s="105">
        <v>94762</v>
      </c>
      <c r="V33" s="105" t="s">
        <v>401</v>
      </c>
    </row>
    <row r="34" spans="1:22" s="12" customFormat="1" ht="17.25" customHeight="1">
      <c r="A34" s="3"/>
      <c r="B34" s="2" t="s">
        <v>59</v>
      </c>
      <c r="C34" s="105">
        <f t="shared" si="7"/>
        <v>12</v>
      </c>
      <c r="D34" s="105">
        <v>8</v>
      </c>
      <c r="E34" s="105">
        <v>4</v>
      </c>
      <c r="F34" s="105">
        <v>2</v>
      </c>
      <c r="G34" s="105">
        <v>2</v>
      </c>
      <c r="H34" s="105">
        <v>3</v>
      </c>
      <c r="I34" s="105">
        <v>3</v>
      </c>
      <c r="J34" s="105">
        <v>2</v>
      </c>
      <c r="K34" s="105" t="s">
        <v>401</v>
      </c>
      <c r="L34" s="105" t="s">
        <v>401</v>
      </c>
      <c r="M34" s="105" t="s">
        <v>401</v>
      </c>
      <c r="N34" s="105">
        <f t="shared" si="8"/>
        <v>115</v>
      </c>
      <c r="O34" s="105">
        <v>5</v>
      </c>
      <c r="P34" s="105">
        <v>2</v>
      </c>
      <c r="Q34" s="105">
        <v>83</v>
      </c>
      <c r="R34" s="105">
        <v>25</v>
      </c>
      <c r="S34" s="105">
        <v>510658</v>
      </c>
      <c r="T34" s="105">
        <v>38</v>
      </c>
      <c r="U34" s="105">
        <v>43358</v>
      </c>
      <c r="V34" s="105" t="s">
        <v>401</v>
      </c>
    </row>
    <row r="35" spans="1:22" s="12" customFormat="1" ht="17.25" customHeight="1">
      <c r="A35" s="3"/>
      <c r="B35" s="2" t="s">
        <v>60</v>
      </c>
      <c r="C35" s="105">
        <f t="shared" si="7"/>
        <v>32</v>
      </c>
      <c r="D35" s="105">
        <v>18</v>
      </c>
      <c r="E35" s="105">
        <v>14</v>
      </c>
      <c r="F35" s="105">
        <v>7</v>
      </c>
      <c r="G35" s="105">
        <v>6</v>
      </c>
      <c r="H35" s="105">
        <v>10</v>
      </c>
      <c r="I35" s="105">
        <v>7</v>
      </c>
      <c r="J35" s="105">
        <v>1</v>
      </c>
      <c r="K35" s="105">
        <v>1</v>
      </c>
      <c r="L35" s="105" t="s">
        <v>401</v>
      </c>
      <c r="M35" s="105" t="s">
        <v>401</v>
      </c>
      <c r="N35" s="105">
        <f t="shared" si="8"/>
        <v>257</v>
      </c>
      <c r="O35" s="105">
        <v>15</v>
      </c>
      <c r="P35" s="105">
        <v>18</v>
      </c>
      <c r="Q35" s="105">
        <v>135</v>
      </c>
      <c r="R35" s="105">
        <v>89</v>
      </c>
      <c r="S35" s="105">
        <v>1392748</v>
      </c>
      <c r="T35" s="105">
        <v>28352</v>
      </c>
      <c r="U35" s="105">
        <v>8180</v>
      </c>
      <c r="V35" s="105" t="s">
        <v>401</v>
      </c>
    </row>
    <row r="36" spans="1:22" s="12" customFormat="1" ht="17.25" customHeight="1">
      <c r="A36" s="3"/>
      <c r="B36" s="6" t="s">
        <v>61</v>
      </c>
      <c r="C36" s="105">
        <f t="shared" si="7"/>
        <v>36</v>
      </c>
      <c r="D36" s="105">
        <v>28</v>
      </c>
      <c r="E36" s="105">
        <v>8</v>
      </c>
      <c r="F36" s="105">
        <v>5</v>
      </c>
      <c r="G36" s="105">
        <v>4</v>
      </c>
      <c r="H36" s="105">
        <v>16</v>
      </c>
      <c r="I36" s="105">
        <v>8</v>
      </c>
      <c r="J36" s="105">
        <v>1</v>
      </c>
      <c r="K36" s="105">
        <v>1</v>
      </c>
      <c r="L36" s="105" t="s">
        <v>401</v>
      </c>
      <c r="M36" s="105">
        <v>1</v>
      </c>
      <c r="N36" s="105">
        <f t="shared" si="8"/>
        <v>442</v>
      </c>
      <c r="O36" s="105">
        <v>11</v>
      </c>
      <c r="P36" s="105">
        <v>9</v>
      </c>
      <c r="Q36" s="105">
        <v>308</v>
      </c>
      <c r="R36" s="105">
        <v>114</v>
      </c>
      <c r="S36" s="105">
        <v>4056361</v>
      </c>
      <c r="T36" s="105">
        <v>16498</v>
      </c>
      <c r="U36" s="105">
        <v>11552</v>
      </c>
      <c r="V36" s="105" t="s">
        <v>401</v>
      </c>
    </row>
    <row r="37" spans="1:22" s="12" customFormat="1" ht="17.25" customHeight="1">
      <c r="A37" s="3"/>
      <c r="B37" s="6" t="s">
        <v>62</v>
      </c>
      <c r="C37" s="105">
        <f t="shared" si="7"/>
        <v>49</v>
      </c>
      <c r="D37" s="105">
        <v>32</v>
      </c>
      <c r="E37" s="105">
        <v>17</v>
      </c>
      <c r="F37" s="105">
        <v>6</v>
      </c>
      <c r="G37" s="105">
        <v>8</v>
      </c>
      <c r="H37" s="105">
        <v>15</v>
      </c>
      <c r="I37" s="105">
        <v>14</v>
      </c>
      <c r="J37" s="105">
        <v>4</v>
      </c>
      <c r="K37" s="105">
        <v>2</v>
      </c>
      <c r="L37" s="105" t="s">
        <v>401</v>
      </c>
      <c r="M37" s="105" t="s">
        <v>401</v>
      </c>
      <c r="N37" s="105">
        <f t="shared" si="8"/>
        <v>504</v>
      </c>
      <c r="O37" s="105">
        <v>20</v>
      </c>
      <c r="P37" s="105">
        <v>20</v>
      </c>
      <c r="Q37" s="105">
        <v>273</v>
      </c>
      <c r="R37" s="105">
        <v>191</v>
      </c>
      <c r="S37" s="105">
        <v>1602842</v>
      </c>
      <c r="T37" s="105">
        <v>3700</v>
      </c>
      <c r="U37" s="105">
        <v>46375</v>
      </c>
      <c r="V37" s="105" t="s">
        <v>401</v>
      </c>
    </row>
    <row r="38" spans="1:22" s="12" customFormat="1" ht="17.25" customHeight="1">
      <c r="A38" s="3"/>
      <c r="B38" s="6" t="s">
        <v>63</v>
      </c>
      <c r="C38" s="105">
        <f t="shared" si="7"/>
        <v>121</v>
      </c>
      <c r="D38" s="105">
        <v>63</v>
      </c>
      <c r="E38" s="105">
        <v>58</v>
      </c>
      <c r="F38" s="105">
        <v>21</v>
      </c>
      <c r="G38" s="105">
        <v>20</v>
      </c>
      <c r="H38" s="105">
        <v>36</v>
      </c>
      <c r="I38" s="105">
        <v>26</v>
      </c>
      <c r="J38" s="105">
        <v>8</v>
      </c>
      <c r="K38" s="105">
        <v>4</v>
      </c>
      <c r="L38" s="105">
        <v>5</v>
      </c>
      <c r="M38" s="105">
        <v>1</v>
      </c>
      <c r="N38" s="105">
        <f t="shared" si="8"/>
        <v>1475</v>
      </c>
      <c r="O38" s="105">
        <v>77</v>
      </c>
      <c r="P38" s="105">
        <v>77</v>
      </c>
      <c r="Q38" s="105">
        <v>933</v>
      </c>
      <c r="R38" s="105">
        <v>388</v>
      </c>
      <c r="S38" s="105">
        <v>14266734</v>
      </c>
      <c r="T38" s="105">
        <v>5110</v>
      </c>
      <c r="U38" s="105">
        <v>176923</v>
      </c>
      <c r="V38" s="105" t="s">
        <v>401</v>
      </c>
    </row>
    <row r="39" spans="1:22" s="12" customFormat="1" ht="17.25" customHeight="1">
      <c r="A39" s="3"/>
      <c r="B39" s="6" t="s">
        <v>64</v>
      </c>
      <c r="C39" s="105">
        <f t="shared" si="7"/>
        <v>32</v>
      </c>
      <c r="D39" s="105">
        <v>15</v>
      </c>
      <c r="E39" s="105">
        <v>17</v>
      </c>
      <c r="F39" s="105">
        <v>8</v>
      </c>
      <c r="G39" s="105">
        <v>8</v>
      </c>
      <c r="H39" s="105">
        <v>14</v>
      </c>
      <c r="I39" s="105" t="s">
        <v>401</v>
      </c>
      <c r="J39" s="105">
        <v>2</v>
      </c>
      <c r="K39" s="105" t="s">
        <v>401</v>
      </c>
      <c r="L39" s="105" t="s">
        <v>401</v>
      </c>
      <c r="M39" s="105" t="s">
        <v>401</v>
      </c>
      <c r="N39" s="105">
        <f t="shared" si="8"/>
        <v>181</v>
      </c>
      <c r="O39" s="105">
        <v>26</v>
      </c>
      <c r="P39" s="105">
        <v>20</v>
      </c>
      <c r="Q39" s="105">
        <v>64</v>
      </c>
      <c r="R39" s="105">
        <v>71</v>
      </c>
      <c r="S39" s="105">
        <v>397102</v>
      </c>
      <c r="T39" s="105" t="s">
        <v>401</v>
      </c>
      <c r="U39" s="105">
        <v>16668</v>
      </c>
      <c r="V39" s="105" t="s">
        <v>401</v>
      </c>
    </row>
    <row r="40" spans="1:22" s="12" customFormat="1" ht="17.25" customHeight="1">
      <c r="A40" s="3"/>
      <c r="B40" s="6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</row>
    <row r="41" spans="1:22" s="12" customFormat="1" ht="17.25" customHeight="1">
      <c r="A41" s="193" t="s">
        <v>65</v>
      </c>
      <c r="B41" s="194"/>
      <c r="C41" s="111">
        <f>SUM(D41:E41)</f>
        <v>494</v>
      </c>
      <c r="D41" s="111">
        <f>SUM(D42:D50)</f>
        <v>324</v>
      </c>
      <c r="E41" s="111">
        <f>SUM(E42:E50)</f>
        <v>170</v>
      </c>
      <c r="F41" s="111">
        <f aca="true" t="shared" si="9" ref="F41:V41">SUM(F42:F50)</f>
        <v>107</v>
      </c>
      <c r="G41" s="111">
        <f t="shared" si="9"/>
        <v>102</v>
      </c>
      <c r="H41" s="111">
        <f t="shared" si="9"/>
        <v>137</v>
      </c>
      <c r="I41" s="111">
        <f t="shared" si="9"/>
        <v>97</v>
      </c>
      <c r="J41" s="111">
        <f t="shared" si="9"/>
        <v>30</v>
      </c>
      <c r="K41" s="111">
        <f t="shared" si="9"/>
        <v>16</v>
      </c>
      <c r="L41" s="111">
        <f t="shared" si="9"/>
        <v>5</v>
      </c>
      <c r="M41" s="111" t="s">
        <v>401</v>
      </c>
      <c r="N41" s="111">
        <f t="shared" si="9"/>
        <v>4330</v>
      </c>
      <c r="O41" s="111">
        <f t="shared" si="9"/>
        <v>199</v>
      </c>
      <c r="P41" s="111">
        <f t="shared" si="9"/>
        <v>196</v>
      </c>
      <c r="Q41" s="111">
        <f t="shared" si="9"/>
        <v>2624</v>
      </c>
      <c r="R41" s="111">
        <f t="shared" si="9"/>
        <v>1311</v>
      </c>
      <c r="S41" s="111">
        <f t="shared" si="9"/>
        <v>24955299</v>
      </c>
      <c r="T41" s="111">
        <f t="shared" si="9"/>
        <v>24692</v>
      </c>
      <c r="U41" s="111">
        <f t="shared" si="9"/>
        <v>724575</v>
      </c>
      <c r="V41" s="111" t="s">
        <v>401</v>
      </c>
    </row>
    <row r="42" spans="1:22" s="12" customFormat="1" ht="17.25" customHeight="1">
      <c r="A42" s="3"/>
      <c r="B42" s="6" t="s">
        <v>66</v>
      </c>
      <c r="C42" s="105">
        <f aca="true" t="shared" si="10" ref="C42:C50">SUM(D42:E42)</f>
        <v>7</v>
      </c>
      <c r="D42" s="105">
        <v>4</v>
      </c>
      <c r="E42" s="105">
        <v>3</v>
      </c>
      <c r="F42" s="105">
        <v>1</v>
      </c>
      <c r="G42" s="105">
        <v>1</v>
      </c>
      <c r="H42" s="105">
        <v>1</v>
      </c>
      <c r="I42" s="105">
        <v>2</v>
      </c>
      <c r="J42" s="105">
        <v>2</v>
      </c>
      <c r="K42" s="105" t="s">
        <v>401</v>
      </c>
      <c r="L42" s="105" t="s">
        <v>401</v>
      </c>
      <c r="M42" s="105" t="s">
        <v>401</v>
      </c>
      <c r="N42" s="105">
        <f aca="true" t="shared" si="11" ref="N42:N50">SUM(O42:R42)</f>
        <v>83</v>
      </c>
      <c r="O42" s="105">
        <v>3</v>
      </c>
      <c r="P42" s="105">
        <v>4</v>
      </c>
      <c r="Q42" s="105">
        <v>59</v>
      </c>
      <c r="R42" s="105">
        <v>17</v>
      </c>
      <c r="S42" s="105">
        <v>643184</v>
      </c>
      <c r="T42" s="105" t="s">
        <v>401</v>
      </c>
      <c r="U42" s="105">
        <v>20690</v>
      </c>
      <c r="V42" s="105" t="s">
        <v>401</v>
      </c>
    </row>
    <row r="43" spans="1:22" s="12" customFormat="1" ht="17.25" customHeight="1">
      <c r="A43" s="3"/>
      <c r="B43" s="6" t="s">
        <v>67</v>
      </c>
      <c r="C43" s="105">
        <f t="shared" si="10"/>
        <v>12</v>
      </c>
      <c r="D43" s="105">
        <v>5</v>
      </c>
      <c r="E43" s="105">
        <v>7</v>
      </c>
      <c r="F43" s="105">
        <v>5</v>
      </c>
      <c r="G43" s="105">
        <v>3</v>
      </c>
      <c r="H43" s="105">
        <v>3</v>
      </c>
      <c r="I43" s="105">
        <v>1</v>
      </c>
      <c r="J43" s="105" t="s">
        <v>401</v>
      </c>
      <c r="K43" s="105" t="s">
        <v>401</v>
      </c>
      <c r="L43" s="105" t="s">
        <v>401</v>
      </c>
      <c r="M43" s="105" t="s">
        <v>401</v>
      </c>
      <c r="N43" s="105">
        <f t="shared" si="11"/>
        <v>54</v>
      </c>
      <c r="O43" s="105">
        <v>9</v>
      </c>
      <c r="P43" s="105">
        <v>6</v>
      </c>
      <c r="Q43" s="105">
        <v>25</v>
      </c>
      <c r="R43" s="105">
        <v>14</v>
      </c>
      <c r="S43" s="105">
        <v>312509</v>
      </c>
      <c r="T43" s="105">
        <v>1543</v>
      </c>
      <c r="U43" s="105">
        <v>10966</v>
      </c>
      <c r="V43" s="105" t="s">
        <v>401</v>
      </c>
    </row>
    <row r="44" spans="1:22" s="12" customFormat="1" ht="17.25" customHeight="1">
      <c r="A44" s="3"/>
      <c r="B44" s="6" t="s">
        <v>68</v>
      </c>
      <c r="C44" s="105">
        <f t="shared" si="10"/>
        <v>44</v>
      </c>
      <c r="D44" s="105">
        <v>38</v>
      </c>
      <c r="E44" s="105">
        <v>6</v>
      </c>
      <c r="F44" s="105">
        <v>4</v>
      </c>
      <c r="G44" s="105">
        <v>3</v>
      </c>
      <c r="H44" s="105">
        <v>20</v>
      </c>
      <c r="I44" s="105">
        <v>11</v>
      </c>
      <c r="J44" s="105">
        <v>3</v>
      </c>
      <c r="K44" s="105">
        <v>3</v>
      </c>
      <c r="L44" s="105" t="s">
        <v>401</v>
      </c>
      <c r="M44" s="105" t="s">
        <v>401</v>
      </c>
      <c r="N44" s="105">
        <f t="shared" si="11"/>
        <v>469</v>
      </c>
      <c r="O44" s="105">
        <v>9</v>
      </c>
      <c r="P44" s="105">
        <v>6</v>
      </c>
      <c r="Q44" s="105">
        <v>342</v>
      </c>
      <c r="R44" s="105">
        <v>112</v>
      </c>
      <c r="S44" s="105">
        <v>5269085</v>
      </c>
      <c r="T44" s="105" t="s">
        <v>401</v>
      </c>
      <c r="U44" s="105">
        <v>104021</v>
      </c>
      <c r="V44" s="105" t="s">
        <v>401</v>
      </c>
    </row>
    <row r="45" spans="1:22" s="12" customFormat="1" ht="17.25" customHeight="1">
      <c r="A45" s="3"/>
      <c r="B45" s="6" t="s">
        <v>69</v>
      </c>
      <c r="C45" s="105">
        <f t="shared" si="10"/>
        <v>50</v>
      </c>
      <c r="D45" s="105">
        <v>34</v>
      </c>
      <c r="E45" s="105">
        <v>16</v>
      </c>
      <c r="F45" s="105">
        <v>8</v>
      </c>
      <c r="G45" s="105">
        <v>7</v>
      </c>
      <c r="H45" s="105">
        <v>17</v>
      </c>
      <c r="I45" s="105">
        <v>16</v>
      </c>
      <c r="J45" s="105">
        <v>2</v>
      </c>
      <c r="K45" s="105" t="s">
        <v>401</v>
      </c>
      <c r="L45" s="105" t="s">
        <v>401</v>
      </c>
      <c r="M45" s="105" t="s">
        <v>401</v>
      </c>
      <c r="N45" s="105">
        <f t="shared" si="11"/>
        <v>412</v>
      </c>
      <c r="O45" s="105">
        <v>18</v>
      </c>
      <c r="P45" s="105">
        <v>19</v>
      </c>
      <c r="Q45" s="105">
        <v>220</v>
      </c>
      <c r="R45" s="105">
        <v>155</v>
      </c>
      <c r="S45" s="105">
        <v>2000034</v>
      </c>
      <c r="T45" s="105">
        <v>1008</v>
      </c>
      <c r="U45" s="105">
        <v>71351</v>
      </c>
      <c r="V45" s="105" t="s">
        <v>401</v>
      </c>
    </row>
    <row r="46" spans="1:22" s="12" customFormat="1" ht="17.25" customHeight="1">
      <c r="A46" s="3"/>
      <c r="B46" s="6" t="s">
        <v>97</v>
      </c>
      <c r="C46" s="105">
        <f t="shared" si="10"/>
        <v>10</v>
      </c>
      <c r="D46" s="105">
        <v>8</v>
      </c>
      <c r="E46" s="105">
        <v>2</v>
      </c>
      <c r="F46" s="105" t="s">
        <v>401</v>
      </c>
      <c r="G46" s="105">
        <v>3</v>
      </c>
      <c r="H46" s="105">
        <v>4</v>
      </c>
      <c r="I46" s="105">
        <v>2</v>
      </c>
      <c r="J46" s="105" t="s">
        <v>401</v>
      </c>
      <c r="K46" s="105">
        <v>1</v>
      </c>
      <c r="L46" s="105" t="s">
        <v>401</v>
      </c>
      <c r="M46" s="105" t="s">
        <v>401</v>
      </c>
      <c r="N46" s="105">
        <f t="shared" si="11"/>
        <v>91</v>
      </c>
      <c r="O46" s="105">
        <v>2</v>
      </c>
      <c r="P46" s="105">
        <v>2</v>
      </c>
      <c r="Q46" s="105">
        <v>60</v>
      </c>
      <c r="R46" s="105">
        <v>27</v>
      </c>
      <c r="S46" s="105">
        <v>555800</v>
      </c>
      <c r="T46" s="105">
        <v>100</v>
      </c>
      <c r="U46" s="105">
        <v>29370</v>
      </c>
      <c r="V46" s="105" t="s">
        <v>401</v>
      </c>
    </row>
    <row r="47" spans="1:22" s="12" customFormat="1" ht="17.25" customHeight="1">
      <c r="A47" s="3"/>
      <c r="B47" s="6" t="s">
        <v>70</v>
      </c>
      <c r="C47" s="105">
        <f t="shared" si="10"/>
        <v>96</v>
      </c>
      <c r="D47" s="105">
        <v>50</v>
      </c>
      <c r="E47" s="105">
        <v>46</v>
      </c>
      <c r="F47" s="105">
        <v>30</v>
      </c>
      <c r="G47" s="105">
        <v>19</v>
      </c>
      <c r="H47" s="105">
        <v>22</v>
      </c>
      <c r="I47" s="105">
        <v>16</v>
      </c>
      <c r="J47" s="105">
        <v>6</v>
      </c>
      <c r="K47" s="105">
        <v>3</v>
      </c>
      <c r="L47" s="105" t="s">
        <v>401</v>
      </c>
      <c r="M47" s="105" t="s">
        <v>401</v>
      </c>
      <c r="N47" s="105">
        <f t="shared" si="11"/>
        <v>727</v>
      </c>
      <c r="O47" s="105">
        <v>51</v>
      </c>
      <c r="P47" s="105">
        <v>47</v>
      </c>
      <c r="Q47" s="105">
        <v>420</v>
      </c>
      <c r="R47" s="105">
        <v>209</v>
      </c>
      <c r="S47" s="105">
        <v>2753940</v>
      </c>
      <c r="T47" s="105">
        <v>376</v>
      </c>
      <c r="U47" s="105">
        <v>101636</v>
      </c>
      <c r="V47" s="105" t="s">
        <v>401</v>
      </c>
    </row>
    <row r="48" spans="1:22" s="12" customFormat="1" ht="17.25" customHeight="1">
      <c r="A48" s="3"/>
      <c r="B48" s="6" t="s">
        <v>71</v>
      </c>
      <c r="C48" s="105">
        <f t="shared" si="10"/>
        <v>20</v>
      </c>
      <c r="D48" s="105">
        <v>16</v>
      </c>
      <c r="E48" s="105">
        <v>4</v>
      </c>
      <c r="F48" s="105">
        <v>2</v>
      </c>
      <c r="G48" s="105">
        <v>2</v>
      </c>
      <c r="H48" s="105">
        <v>6</v>
      </c>
      <c r="I48" s="105">
        <v>7</v>
      </c>
      <c r="J48" s="105">
        <v>1</v>
      </c>
      <c r="K48" s="105">
        <v>1</v>
      </c>
      <c r="L48" s="105">
        <v>1</v>
      </c>
      <c r="M48" s="105" t="s">
        <v>401</v>
      </c>
      <c r="N48" s="105">
        <f t="shared" si="11"/>
        <v>248</v>
      </c>
      <c r="O48" s="105">
        <v>5</v>
      </c>
      <c r="P48" s="105">
        <v>6</v>
      </c>
      <c r="Q48" s="105">
        <v>193</v>
      </c>
      <c r="R48" s="105">
        <v>44</v>
      </c>
      <c r="S48" s="105">
        <v>624232</v>
      </c>
      <c r="T48" s="105">
        <v>5294</v>
      </c>
      <c r="U48" s="105">
        <v>59864</v>
      </c>
      <c r="V48" s="105" t="s">
        <v>401</v>
      </c>
    </row>
    <row r="49" spans="1:22" s="12" customFormat="1" ht="17.25" customHeight="1">
      <c r="A49" s="3"/>
      <c r="B49" s="6" t="s">
        <v>72</v>
      </c>
      <c r="C49" s="105">
        <f t="shared" si="10"/>
        <v>27</v>
      </c>
      <c r="D49" s="105">
        <v>21</v>
      </c>
      <c r="E49" s="105">
        <v>6</v>
      </c>
      <c r="F49" s="105">
        <v>2</v>
      </c>
      <c r="G49" s="105">
        <v>7</v>
      </c>
      <c r="H49" s="105">
        <v>9</v>
      </c>
      <c r="I49" s="105">
        <v>6</v>
      </c>
      <c r="J49" s="105">
        <v>2</v>
      </c>
      <c r="K49" s="105">
        <v>1</v>
      </c>
      <c r="L49" s="105" t="s">
        <v>401</v>
      </c>
      <c r="M49" s="105" t="s">
        <v>401</v>
      </c>
      <c r="N49" s="105">
        <f t="shared" si="11"/>
        <v>251</v>
      </c>
      <c r="O49" s="105">
        <v>5</v>
      </c>
      <c r="P49" s="105">
        <v>9</v>
      </c>
      <c r="Q49" s="105">
        <v>154</v>
      </c>
      <c r="R49" s="105">
        <v>83</v>
      </c>
      <c r="S49" s="105">
        <v>718646</v>
      </c>
      <c r="T49" s="105" t="s">
        <v>401</v>
      </c>
      <c r="U49" s="105">
        <v>42620</v>
      </c>
      <c r="V49" s="105" t="s">
        <v>401</v>
      </c>
    </row>
    <row r="50" spans="1:22" s="12" customFormat="1" ht="17.25" customHeight="1">
      <c r="A50" s="3"/>
      <c r="B50" s="6" t="s">
        <v>73</v>
      </c>
      <c r="C50" s="105">
        <f t="shared" si="10"/>
        <v>228</v>
      </c>
      <c r="D50" s="105">
        <v>148</v>
      </c>
      <c r="E50" s="105">
        <v>80</v>
      </c>
      <c r="F50" s="105">
        <v>55</v>
      </c>
      <c r="G50" s="105">
        <v>57</v>
      </c>
      <c r="H50" s="105">
        <v>55</v>
      </c>
      <c r="I50" s="105">
        <v>36</v>
      </c>
      <c r="J50" s="105">
        <v>14</v>
      </c>
      <c r="K50" s="105">
        <v>7</v>
      </c>
      <c r="L50" s="105">
        <v>4</v>
      </c>
      <c r="M50" s="105" t="s">
        <v>401</v>
      </c>
      <c r="N50" s="105">
        <f t="shared" si="11"/>
        <v>1995</v>
      </c>
      <c r="O50" s="105">
        <v>97</v>
      </c>
      <c r="P50" s="105">
        <v>97</v>
      </c>
      <c r="Q50" s="105">
        <v>1151</v>
      </c>
      <c r="R50" s="105">
        <v>650</v>
      </c>
      <c r="S50" s="105">
        <v>12077869</v>
      </c>
      <c r="T50" s="105">
        <v>16371</v>
      </c>
      <c r="U50" s="105">
        <v>284057</v>
      </c>
      <c r="V50" s="105" t="s">
        <v>401</v>
      </c>
    </row>
    <row r="51" spans="1:22" s="12" customFormat="1" ht="17.25" customHeight="1">
      <c r="A51" s="3"/>
      <c r="B51" s="87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</row>
    <row r="52" spans="1:22" s="12" customFormat="1" ht="17.25" customHeight="1">
      <c r="A52" s="193" t="s">
        <v>74</v>
      </c>
      <c r="B52" s="194"/>
      <c r="C52" s="111">
        <f>SUM(D52:E52)</f>
        <v>164</v>
      </c>
      <c r="D52" s="111">
        <f>SUM(D53:D55)</f>
        <v>118</v>
      </c>
      <c r="E52" s="111">
        <f>SUM(E53:E55)</f>
        <v>46</v>
      </c>
      <c r="F52" s="111">
        <f aca="true" t="shared" si="12" ref="F52:V52">SUM(F53:F55)</f>
        <v>30</v>
      </c>
      <c r="G52" s="111">
        <f t="shared" si="12"/>
        <v>22</v>
      </c>
      <c r="H52" s="111">
        <f t="shared" si="12"/>
        <v>43</v>
      </c>
      <c r="I52" s="111">
        <f t="shared" si="12"/>
        <v>38</v>
      </c>
      <c r="J52" s="111">
        <f t="shared" si="12"/>
        <v>17</v>
      </c>
      <c r="K52" s="111">
        <f t="shared" si="12"/>
        <v>7</v>
      </c>
      <c r="L52" s="111">
        <f t="shared" si="12"/>
        <v>4</v>
      </c>
      <c r="M52" s="111">
        <f t="shared" si="12"/>
        <v>3</v>
      </c>
      <c r="N52" s="111">
        <f t="shared" si="12"/>
        <v>2277</v>
      </c>
      <c r="O52" s="111">
        <f t="shared" si="12"/>
        <v>42</v>
      </c>
      <c r="P52" s="111">
        <f t="shared" si="12"/>
        <v>41</v>
      </c>
      <c r="Q52" s="111">
        <f t="shared" si="12"/>
        <v>1358</v>
      </c>
      <c r="R52" s="111">
        <f t="shared" si="12"/>
        <v>836</v>
      </c>
      <c r="S52" s="111">
        <f t="shared" si="12"/>
        <v>6939013</v>
      </c>
      <c r="T52" s="111">
        <f t="shared" si="12"/>
        <v>25742</v>
      </c>
      <c r="U52" s="111">
        <f t="shared" si="12"/>
        <v>561640</v>
      </c>
      <c r="V52" s="111" t="s">
        <v>401</v>
      </c>
    </row>
    <row r="53" spans="1:22" s="12" customFormat="1" ht="17.25" customHeight="1">
      <c r="A53" s="3"/>
      <c r="B53" s="6" t="s">
        <v>75</v>
      </c>
      <c r="C53" s="105">
        <f>SUM(D53:E53)</f>
        <v>63</v>
      </c>
      <c r="D53" s="105">
        <v>59</v>
      </c>
      <c r="E53" s="105">
        <v>4</v>
      </c>
      <c r="F53" s="105">
        <v>4</v>
      </c>
      <c r="G53" s="105">
        <v>2</v>
      </c>
      <c r="H53" s="105">
        <v>17</v>
      </c>
      <c r="I53" s="105">
        <v>24</v>
      </c>
      <c r="J53" s="105">
        <v>9</v>
      </c>
      <c r="K53" s="105">
        <v>3</v>
      </c>
      <c r="L53" s="105">
        <v>1</v>
      </c>
      <c r="M53" s="105">
        <v>3</v>
      </c>
      <c r="N53" s="105">
        <f>SUM(O53:R53)</f>
        <v>1275</v>
      </c>
      <c r="O53" s="105">
        <v>4</v>
      </c>
      <c r="P53" s="105">
        <v>3</v>
      </c>
      <c r="Q53" s="105">
        <v>916</v>
      </c>
      <c r="R53" s="105">
        <v>352</v>
      </c>
      <c r="S53" s="105">
        <v>4604870</v>
      </c>
      <c r="T53" s="105">
        <v>300</v>
      </c>
      <c r="U53" s="105">
        <v>359329</v>
      </c>
      <c r="V53" s="105" t="s">
        <v>401</v>
      </c>
    </row>
    <row r="54" spans="1:22" s="12" customFormat="1" ht="17.25" customHeight="1">
      <c r="A54" s="3"/>
      <c r="B54" s="6" t="s">
        <v>76</v>
      </c>
      <c r="C54" s="105">
        <f>SUM(D54:E54)</f>
        <v>14</v>
      </c>
      <c r="D54" s="105">
        <v>11</v>
      </c>
      <c r="E54" s="105">
        <v>3</v>
      </c>
      <c r="F54" s="105">
        <v>2</v>
      </c>
      <c r="G54" s="105">
        <v>2</v>
      </c>
      <c r="H54" s="105">
        <v>5</v>
      </c>
      <c r="I54" s="105">
        <v>4</v>
      </c>
      <c r="J54" s="105">
        <v>1</v>
      </c>
      <c r="K54" s="105" t="s">
        <v>401</v>
      </c>
      <c r="L54" s="105" t="s">
        <v>401</v>
      </c>
      <c r="M54" s="105" t="s">
        <v>401</v>
      </c>
      <c r="N54" s="105">
        <f>SUM(O54:R54)</f>
        <v>126</v>
      </c>
      <c r="O54" s="105">
        <v>3</v>
      </c>
      <c r="P54" s="105">
        <v>2</v>
      </c>
      <c r="Q54" s="105">
        <v>85</v>
      </c>
      <c r="R54" s="105">
        <v>36</v>
      </c>
      <c r="S54" s="105">
        <v>314402</v>
      </c>
      <c r="T54" s="105">
        <v>180</v>
      </c>
      <c r="U54" s="105">
        <v>28303</v>
      </c>
      <c r="V54" s="105" t="s">
        <v>401</v>
      </c>
    </row>
    <row r="55" spans="1:22" s="12" customFormat="1" ht="17.25" customHeight="1">
      <c r="A55" s="109"/>
      <c r="B55" s="6" t="s">
        <v>77</v>
      </c>
      <c r="C55" s="105">
        <f>SUM(D55:E55)</f>
        <v>87</v>
      </c>
      <c r="D55" s="105">
        <v>48</v>
      </c>
      <c r="E55" s="105">
        <v>39</v>
      </c>
      <c r="F55" s="105">
        <v>24</v>
      </c>
      <c r="G55" s="105">
        <v>18</v>
      </c>
      <c r="H55" s="105">
        <v>21</v>
      </c>
      <c r="I55" s="105">
        <v>10</v>
      </c>
      <c r="J55" s="105">
        <v>7</v>
      </c>
      <c r="K55" s="105">
        <v>4</v>
      </c>
      <c r="L55" s="105">
        <v>3</v>
      </c>
      <c r="M55" s="105" t="s">
        <v>401</v>
      </c>
      <c r="N55" s="105">
        <f>SUM(O55:R55)</f>
        <v>876</v>
      </c>
      <c r="O55" s="105">
        <v>35</v>
      </c>
      <c r="P55" s="105">
        <v>36</v>
      </c>
      <c r="Q55" s="105">
        <v>357</v>
      </c>
      <c r="R55" s="105">
        <v>448</v>
      </c>
      <c r="S55" s="105">
        <v>2019741</v>
      </c>
      <c r="T55" s="105">
        <v>25262</v>
      </c>
      <c r="U55" s="105">
        <v>174008</v>
      </c>
      <c r="V55" s="105" t="s">
        <v>401</v>
      </c>
    </row>
    <row r="56" spans="1:22" s="12" customFormat="1" ht="17.25" customHeight="1">
      <c r="A56" s="109"/>
      <c r="B56" s="6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</row>
    <row r="57" spans="1:22" s="12" customFormat="1" ht="17.25" customHeight="1">
      <c r="A57" s="193" t="s">
        <v>22</v>
      </c>
      <c r="B57" s="194"/>
      <c r="C57" s="111">
        <f aca="true" t="shared" si="13" ref="C57:C62">SUM(D57:E57)</f>
        <v>130</v>
      </c>
      <c r="D57" s="111">
        <f>SUM(D58:D62)</f>
        <v>109</v>
      </c>
      <c r="E57" s="111">
        <f aca="true" t="shared" si="14" ref="E57:K57">SUM(E58:E62)</f>
        <v>21</v>
      </c>
      <c r="F57" s="111">
        <f t="shared" si="14"/>
        <v>18</v>
      </c>
      <c r="G57" s="111">
        <f t="shared" si="14"/>
        <v>39</v>
      </c>
      <c r="H57" s="111">
        <f t="shared" si="14"/>
        <v>45</v>
      </c>
      <c r="I57" s="111">
        <f t="shared" si="14"/>
        <v>17</v>
      </c>
      <c r="J57" s="111">
        <f t="shared" si="14"/>
        <v>9</v>
      </c>
      <c r="K57" s="111">
        <f t="shared" si="14"/>
        <v>2</v>
      </c>
      <c r="L57" s="111" t="s">
        <v>401</v>
      </c>
      <c r="M57" s="111" t="s">
        <v>401</v>
      </c>
      <c r="N57" s="111">
        <v>987</v>
      </c>
      <c r="O57" s="111">
        <v>26</v>
      </c>
      <c r="P57" s="111">
        <v>20</v>
      </c>
      <c r="Q57" s="111">
        <v>675</v>
      </c>
      <c r="R57" s="111">
        <v>266</v>
      </c>
      <c r="S57" s="111">
        <v>5924481</v>
      </c>
      <c r="T57" s="111">
        <v>11284</v>
      </c>
      <c r="U57" s="111">
        <v>258030</v>
      </c>
      <c r="V57" s="111" t="s">
        <v>401</v>
      </c>
    </row>
    <row r="58" spans="1:22" s="12" customFormat="1" ht="17.25" customHeight="1">
      <c r="A58" s="3"/>
      <c r="B58" s="6" t="s">
        <v>23</v>
      </c>
      <c r="C58" s="105">
        <f t="shared" si="13"/>
        <v>41</v>
      </c>
      <c r="D58" s="105">
        <v>31</v>
      </c>
      <c r="E58" s="105">
        <v>10</v>
      </c>
      <c r="F58" s="105">
        <v>7</v>
      </c>
      <c r="G58" s="105">
        <v>13</v>
      </c>
      <c r="H58" s="105">
        <v>14</v>
      </c>
      <c r="I58" s="105">
        <v>6</v>
      </c>
      <c r="J58" s="105">
        <v>1</v>
      </c>
      <c r="K58" s="105" t="s">
        <v>401</v>
      </c>
      <c r="L58" s="105" t="s">
        <v>401</v>
      </c>
      <c r="M58" s="105" t="s">
        <v>401</v>
      </c>
      <c r="N58" s="105">
        <v>240</v>
      </c>
      <c r="O58" s="105">
        <v>14</v>
      </c>
      <c r="P58" s="105">
        <v>9</v>
      </c>
      <c r="Q58" s="105">
        <v>135</v>
      </c>
      <c r="R58" s="105">
        <v>82</v>
      </c>
      <c r="S58" s="105">
        <v>821524</v>
      </c>
      <c r="T58" s="105">
        <v>355</v>
      </c>
      <c r="U58" s="105">
        <v>61339</v>
      </c>
      <c r="V58" s="105" t="s">
        <v>401</v>
      </c>
    </row>
    <row r="59" spans="1:22" s="12" customFormat="1" ht="17.25" customHeight="1">
      <c r="A59" s="80"/>
      <c r="B59" s="82" t="s">
        <v>24</v>
      </c>
      <c r="C59" s="105">
        <f t="shared" si="13"/>
        <v>17</v>
      </c>
      <c r="D59" s="105">
        <v>16</v>
      </c>
      <c r="E59" s="105">
        <v>1</v>
      </c>
      <c r="F59" s="105">
        <v>4</v>
      </c>
      <c r="G59" s="105">
        <v>4</v>
      </c>
      <c r="H59" s="105">
        <v>5</v>
      </c>
      <c r="I59" s="105">
        <v>2</v>
      </c>
      <c r="J59" s="105">
        <v>1</v>
      </c>
      <c r="K59" s="105">
        <v>1</v>
      </c>
      <c r="L59" s="105" t="s">
        <v>401</v>
      </c>
      <c r="M59" s="105" t="s">
        <v>401</v>
      </c>
      <c r="N59" s="105">
        <v>145</v>
      </c>
      <c r="O59" s="105">
        <v>1</v>
      </c>
      <c r="P59" s="105">
        <v>1</v>
      </c>
      <c r="Q59" s="105">
        <v>108</v>
      </c>
      <c r="R59" s="105">
        <v>35</v>
      </c>
      <c r="S59" s="105">
        <v>1605680</v>
      </c>
      <c r="T59" s="105" t="s">
        <v>401</v>
      </c>
      <c r="U59" s="105">
        <v>79713</v>
      </c>
      <c r="V59" s="105" t="s">
        <v>401</v>
      </c>
    </row>
    <row r="60" spans="1:22" s="12" customFormat="1" ht="17.25" customHeight="1">
      <c r="A60" s="3"/>
      <c r="B60" s="82" t="s">
        <v>25</v>
      </c>
      <c r="C60" s="105">
        <f t="shared" si="13"/>
        <v>7</v>
      </c>
      <c r="D60" s="105">
        <v>7</v>
      </c>
      <c r="E60" s="105" t="s">
        <v>401</v>
      </c>
      <c r="F60" s="105" t="s">
        <v>401</v>
      </c>
      <c r="G60" s="105">
        <v>3</v>
      </c>
      <c r="H60" s="105">
        <v>2</v>
      </c>
      <c r="I60" s="105">
        <v>2</v>
      </c>
      <c r="J60" s="105" t="s">
        <v>401</v>
      </c>
      <c r="K60" s="105" t="s">
        <v>401</v>
      </c>
      <c r="L60" s="105" t="s">
        <v>401</v>
      </c>
      <c r="M60" s="105" t="s">
        <v>401</v>
      </c>
      <c r="N60" s="105">
        <v>44</v>
      </c>
      <c r="O60" s="105" t="s">
        <v>401</v>
      </c>
      <c r="P60" s="105" t="s">
        <v>401</v>
      </c>
      <c r="Q60" s="105">
        <v>31</v>
      </c>
      <c r="R60" s="105">
        <v>13</v>
      </c>
      <c r="S60" s="105">
        <v>514248</v>
      </c>
      <c r="T60" s="105">
        <v>32</v>
      </c>
      <c r="U60" s="105">
        <v>13968</v>
      </c>
      <c r="V60" s="105" t="s">
        <v>401</v>
      </c>
    </row>
    <row r="61" spans="1:22" s="12" customFormat="1" ht="17.25" customHeight="1">
      <c r="A61" s="80"/>
      <c r="B61" s="82" t="s">
        <v>26</v>
      </c>
      <c r="C61" s="105">
        <f t="shared" si="13"/>
        <v>1</v>
      </c>
      <c r="D61" s="105" t="s">
        <v>401</v>
      </c>
      <c r="E61" s="105">
        <v>1</v>
      </c>
      <c r="F61" s="105" t="s">
        <v>401</v>
      </c>
      <c r="G61" s="105">
        <v>1</v>
      </c>
      <c r="H61" s="105" t="s">
        <v>401</v>
      </c>
      <c r="I61" s="105" t="s">
        <v>401</v>
      </c>
      <c r="J61" s="105" t="s">
        <v>401</v>
      </c>
      <c r="K61" s="105" t="s">
        <v>401</v>
      </c>
      <c r="L61" s="105" t="s">
        <v>401</v>
      </c>
      <c r="M61" s="105" t="s">
        <v>401</v>
      </c>
      <c r="N61" s="105" t="s">
        <v>363</v>
      </c>
      <c r="O61" s="105" t="s">
        <v>363</v>
      </c>
      <c r="P61" s="105" t="s">
        <v>363</v>
      </c>
      <c r="Q61" s="105" t="s">
        <v>363</v>
      </c>
      <c r="R61" s="105" t="s">
        <v>363</v>
      </c>
      <c r="S61" s="105" t="s">
        <v>363</v>
      </c>
      <c r="T61" s="105" t="s">
        <v>363</v>
      </c>
      <c r="U61" s="105" t="s">
        <v>363</v>
      </c>
      <c r="V61" s="105" t="s">
        <v>401</v>
      </c>
    </row>
    <row r="62" spans="1:22" s="12" customFormat="1" ht="17.25" customHeight="1">
      <c r="A62" s="3"/>
      <c r="B62" s="82" t="s">
        <v>27</v>
      </c>
      <c r="C62" s="69">
        <f t="shared" si="13"/>
        <v>64</v>
      </c>
      <c r="D62" s="69">
        <v>55</v>
      </c>
      <c r="E62" s="69">
        <v>9</v>
      </c>
      <c r="F62" s="69">
        <v>7</v>
      </c>
      <c r="G62" s="69">
        <v>18</v>
      </c>
      <c r="H62" s="69">
        <v>24</v>
      </c>
      <c r="I62" s="69">
        <v>7</v>
      </c>
      <c r="J62" s="69">
        <v>7</v>
      </c>
      <c r="K62" s="69">
        <v>1</v>
      </c>
      <c r="L62" s="69" t="s">
        <v>401</v>
      </c>
      <c r="M62" s="69" t="s">
        <v>401</v>
      </c>
      <c r="N62" s="69" t="s">
        <v>363</v>
      </c>
      <c r="O62" s="69" t="s">
        <v>363</v>
      </c>
      <c r="P62" s="69" t="s">
        <v>363</v>
      </c>
      <c r="Q62" s="69" t="s">
        <v>363</v>
      </c>
      <c r="R62" s="69" t="s">
        <v>363</v>
      </c>
      <c r="S62" s="69" t="s">
        <v>363</v>
      </c>
      <c r="T62" s="69" t="s">
        <v>363</v>
      </c>
      <c r="U62" s="69" t="s">
        <v>363</v>
      </c>
      <c r="V62" s="69" t="s">
        <v>401</v>
      </c>
    </row>
    <row r="63" spans="1:22" s="12" customFormat="1" ht="17.25" customHeight="1">
      <c r="A63" s="191"/>
      <c r="B63" s="192"/>
      <c r="C63" s="104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</row>
    <row r="64" spans="1:22" ht="17.25" customHeight="1">
      <c r="A64" s="14" t="s">
        <v>408</v>
      </c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</row>
    <row r="65" spans="1:22" ht="17.25" customHeight="1">
      <c r="A65" s="14" t="s">
        <v>409</v>
      </c>
      <c r="B65" s="102"/>
      <c r="C65" s="102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</row>
    <row r="66" spans="1:22" ht="17.25" customHeight="1">
      <c r="A66" s="5" t="s">
        <v>259</v>
      </c>
      <c r="B66" s="5"/>
      <c r="C66" s="102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</row>
    <row r="67" spans="1:3" ht="13.5">
      <c r="A67" s="10"/>
      <c r="B67" s="10"/>
      <c r="C67" s="10"/>
    </row>
    <row r="68" spans="1:3" ht="13.5">
      <c r="A68" s="10"/>
      <c r="B68" s="10"/>
      <c r="C68" s="10"/>
    </row>
    <row r="69" spans="1:3" ht="13.5">
      <c r="A69" s="10"/>
      <c r="B69" s="10"/>
      <c r="C69" s="10"/>
    </row>
    <row r="70" spans="1:3" ht="13.5">
      <c r="A70" s="10"/>
      <c r="B70" s="10"/>
      <c r="C70" s="10"/>
    </row>
    <row r="71" spans="1:3" ht="13.5">
      <c r="A71" s="10"/>
      <c r="B71" s="10"/>
      <c r="C71" s="10"/>
    </row>
    <row r="72" spans="1:3" ht="14.25">
      <c r="A72" s="3"/>
      <c r="B72" s="3"/>
      <c r="C72" s="10"/>
    </row>
    <row r="73" spans="1:3" ht="13.5">
      <c r="A73" s="10"/>
      <c r="B73" s="10"/>
      <c r="C73" s="10"/>
    </row>
    <row r="74" spans="1:3" ht="13.5">
      <c r="A74" s="10"/>
      <c r="B74" s="10"/>
      <c r="C74" s="10"/>
    </row>
    <row r="75" spans="1:3" ht="13.5">
      <c r="A75" s="10"/>
      <c r="B75" s="10"/>
      <c r="C75" s="10"/>
    </row>
    <row r="76" spans="1:3" ht="13.5">
      <c r="A76" s="10"/>
      <c r="B76" s="10"/>
      <c r="C76" s="10"/>
    </row>
    <row r="77" spans="1:3" ht="13.5">
      <c r="A77" s="10"/>
      <c r="B77" s="10"/>
      <c r="C77" s="10"/>
    </row>
    <row r="78" spans="1:3" ht="13.5">
      <c r="A78" s="10"/>
      <c r="B78" s="10"/>
      <c r="C78" s="10"/>
    </row>
    <row r="79" spans="1:3" ht="14.25">
      <c r="A79" s="3"/>
      <c r="B79" s="8"/>
      <c r="C79" s="10"/>
    </row>
    <row r="80" spans="1:3" ht="13.5">
      <c r="A80" s="10"/>
      <c r="B80" s="10"/>
      <c r="C80" s="10"/>
    </row>
    <row r="81" spans="1:3" ht="13.5">
      <c r="A81" s="10"/>
      <c r="B81" s="10"/>
      <c r="C81" s="10"/>
    </row>
    <row r="82" spans="1:3" ht="13.5">
      <c r="A82" s="10"/>
      <c r="B82" s="10"/>
      <c r="C82" s="10"/>
    </row>
  </sheetData>
  <sheetProtection/>
  <mergeCells count="25">
    <mergeCell ref="C9:M9"/>
    <mergeCell ref="C10:C11"/>
    <mergeCell ref="A3:V3"/>
    <mergeCell ref="A5:V5"/>
    <mergeCell ref="A7:V7"/>
    <mergeCell ref="A41:B41"/>
    <mergeCell ref="A52:B52"/>
    <mergeCell ref="S9:S11"/>
    <mergeCell ref="U9:U11"/>
    <mergeCell ref="N10:N11"/>
    <mergeCell ref="O10:P10"/>
    <mergeCell ref="Q10:R10"/>
    <mergeCell ref="N9:R9"/>
    <mergeCell ref="D10:E10"/>
    <mergeCell ref="F10:M10"/>
    <mergeCell ref="A63:B63"/>
    <mergeCell ref="A16:B16"/>
    <mergeCell ref="A15:B15"/>
    <mergeCell ref="A57:B57"/>
    <mergeCell ref="A9:B11"/>
    <mergeCell ref="A12:B12"/>
    <mergeCell ref="A13:B13"/>
    <mergeCell ref="A14:B14"/>
    <mergeCell ref="A22:B22"/>
    <mergeCell ref="A32:B32"/>
  </mergeCells>
  <printOptions horizontalCentered="1"/>
  <pageMargins left="0.5905511811023623" right="0.5905511811023623" top="0.5905511811023623" bottom="0.3937007874015748" header="0" footer="0"/>
  <pageSetup fitToHeight="1" fitToWidth="1" horizontalDpi="300" verticalDpi="300" orientation="landscape" paperSize="8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tabSelected="1" zoomScale="75" zoomScaleNormal="75" zoomScalePageLayoutView="0" workbookViewId="0" topLeftCell="A1">
      <selection activeCell="A24" sqref="B24"/>
    </sheetView>
  </sheetViews>
  <sheetFormatPr defaultColWidth="9.00390625" defaultRowHeight="13.5"/>
  <cols>
    <col min="1" max="1" width="3.375" style="0" customWidth="1"/>
    <col min="2" max="2" width="45.25390625" style="0" customWidth="1"/>
    <col min="3" max="3" width="9.25390625" style="22" bestFit="1" customWidth="1"/>
    <col min="4" max="4" width="9.125" style="0" bestFit="1" customWidth="1"/>
    <col min="5" max="5" width="10.75390625" style="0" customWidth="1"/>
    <col min="6" max="6" width="12.25390625" style="0" customWidth="1"/>
    <col min="7" max="13" width="9.125" style="0" bestFit="1" customWidth="1"/>
    <col min="14" max="14" width="9.50390625" style="0" bestFit="1" customWidth="1"/>
    <col min="15" max="15" width="12.25390625" style="0" customWidth="1"/>
    <col min="16" max="16" width="11.875" style="0" customWidth="1"/>
    <col min="17" max="18" width="9.50390625" style="0" bestFit="1" customWidth="1"/>
    <col min="19" max="19" width="17.625" style="0" bestFit="1" customWidth="1"/>
    <col min="20" max="20" width="14.75390625" style="0" bestFit="1" customWidth="1"/>
    <col min="21" max="21" width="18.125" style="0" customWidth="1"/>
    <col min="22" max="22" width="16.50390625" style="0" customWidth="1"/>
  </cols>
  <sheetData>
    <row r="1" spans="1:22" s="16" customFormat="1" ht="21" customHeight="1">
      <c r="A1" s="122" t="s">
        <v>98</v>
      </c>
      <c r="B1" s="129"/>
      <c r="C1" s="130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44" t="s">
        <v>99</v>
      </c>
    </row>
    <row r="2" spans="1:22" s="16" customFormat="1" ht="21" customHeight="1">
      <c r="A2" s="122"/>
      <c r="B2" s="129"/>
      <c r="C2" s="130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44"/>
    </row>
    <row r="3" spans="1:23" ht="21" customHeight="1">
      <c r="A3" s="310" t="s">
        <v>411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310"/>
      <c r="V3" s="310"/>
      <c r="W3" s="7"/>
    </row>
    <row r="4" spans="1:23" ht="21" customHeight="1" thickBot="1">
      <c r="A4" s="126"/>
      <c r="B4" s="126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6"/>
      <c r="O4" s="126"/>
      <c r="P4" s="126"/>
      <c r="Q4" s="126"/>
      <c r="R4" s="126"/>
      <c r="S4" s="126"/>
      <c r="T4" s="126"/>
      <c r="U4" s="126"/>
      <c r="V4" s="126" t="s">
        <v>325</v>
      </c>
      <c r="W4" s="7"/>
    </row>
    <row r="5" spans="1:23" ht="21" customHeight="1">
      <c r="A5" s="312" t="s">
        <v>410</v>
      </c>
      <c r="B5" s="195"/>
      <c r="C5" s="214" t="s">
        <v>412</v>
      </c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4" t="s">
        <v>416</v>
      </c>
      <c r="O5" s="214"/>
      <c r="P5" s="214"/>
      <c r="Q5" s="214"/>
      <c r="R5" s="214"/>
      <c r="S5" s="209" t="s">
        <v>14</v>
      </c>
      <c r="T5" s="125" t="s">
        <v>407</v>
      </c>
      <c r="U5" s="207" t="s">
        <v>17</v>
      </c>
      <c r="V5" s="116" t="s">
        <v>334</v>
      </c>
      <c r="W5" s="7"/>
    </row>
    <row r="6" spans="1:23" ht="21" customHeight="1">
      <c r="A6" s="313"/>
      <c r="B6" s="196"/>
      <c r="C6" s="215" t="s">
        <v>2</v>
      </c>
      <c r="D6" s="211" t="s">
        <v>11</v>
      </c>
      <c r="E6" s="211"/>
      <c r="F6" s="214" t="s">
        <v>413</v>
      </c>
      <c r="G6" s="211"/>
      <c r="H6" s="211"/>
      <c r="I6" s="211"/>
      <c r="J6" s="211"/>
      <c r="K6" s="211"/>
      <c r="L6" s="211"/>
      <c r="M6" s="211"/>
      <c r="N6" s="210" t="s">
        <v>2</v>
      </c>
      <c r="O6" s="210" t="s">
        <v>414</v>
      </c>
      <c r="P6" s="210"/>
      <c r="Q6" s="210" t="s">
        <v>415</v>
      </c>
      <c r="R6" s="210"/>
      <c r="S6" s="209"/>
      <c r="T6" s="125" t="s">
        <v>15</v>
      </c>
      <c r="U6" s="208"/>
      <c r="V6" s="114" t="s">
        <v>333</v>
      </c>
      <c r="W6" s="7"/>
    </row>
    <row r="7" spans="1:23" ht="21" customHeight="1">
      <c r="A7" s="314"/>
      <c r="B7" s="197"/>
      <c r="C7" s="215"/>
      <c r="D7" s="124" t="s">
        <v>0</v>
      </c>
      <c r="E7" s="124" t="s">
        <v>1</v>
      </c>
      <c r="F7" s="124" t="s">
        <v>3</v>
      </c>
      <c r="G7" s="124" t="s">
        <v>101</v>
      </c>
      <c r="H7" s="124" t="s">
        <v>102</v>
      </c>
      <c r="I7" s="124" t="s">
        <v>103</v>
      </c>
      <c r="J7" s="124" t="s">
        <v>104</v>
      </c>
      <c r="K7" s="124" t="s">
        <v>105</v>
      </c>
      <c r="L7" s="124" t="s">
        <v>106</v>
      </c>
      <c r="M7" s="124" t="s">
        <v>10</v>
      </c>
      <c r="N7" s="210"/>
      <c r="O7" s="1" t="s">
        <v>12</v>
      </c>
      <c r="P7" s="1" t="s">
        <v>13</v>
      </c>
      <c r="Q7" s="1" t="s">
        <v>12</v>
      </c>
      <c r="R7" s="1" t="s">
        <v>13</v>
      </c>
      <c r="S7" s="207"/>
      <c r="T7" s="123" t="s">
        <v>16</v>
      </c>
      <c r="U7" s="208"/>
      <c r="V7" s="112" t="s">
        <v>335</v>
      </c>
      <c r="W7" s="7"/>
    </row>
    <row r="8" spans="1:23" s="12" customFormat="1" ht="21" customHeight="1">
      <c r="A8" s="80"/>
      <c r="B8" s="81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3"/>
    </row>
    <row r="9" spans="1:23" s="12" customFormat="1" ht="21" customHeight="1">
      <c r="A9" s="212" t="s">
        <v>28</v>
      </c>
      <c r="B9" s="213"/>
      <c r="C9" s="111">
        <f>SUM(D9:E9)</f>
        <v>161</v>
      </c>
      <c r="D9" s="111">
        <f>SUM(D10:D15)</f>
        <v>139</v>
      </c>
      <c r="E9" s="111">
        <f>SUM(E10:E15)</f>
        <v>22</v>
      </c>
      <c r="F9" s="111">
        <f aca="true" t="shared" si="0" ref="F9:M9">SUM(F10:F15)</f>
        <v>26</v>
      </c>
      <c r="G9" s="111">
        <f t="shared" si="0"/>
        <v>32</v>
      </c>
      <c r="H9" s="111">
        <f t="shared" si="0"/>
        <v>46</v>
      </c>
      <c r="I9" s="111">
        <f t="shared" si="0"/>
        <v>37</v>
      </c>
      <c r="J9" s="111">
        <f t="shared" si="0"/>
        <v>12</v>
      </c>
      <c r="K9" s="111">
        <f t="shared" si="0"/>
        <v>3</v>
      </c>
      <c r="L9" s="111">
        <f t="shared" si="0"/>
        <v>3</v>
      </c>
      <c r="M9" s="111">
        <f t="shared" si="0"/>
        <v>2</v>
      </c>
      <c r="N9" s="111">
        <v>1906</v>
      </c>
      <c r="O9" s="111">
        <v>22</v>
      </c>
      <c r="P9" s="111">
        <v>16</v>
      </c>
      <c r="Q9" s="111">
        <v>1334</v>
      </c>
      <c r="R9" s="111">
        <v>534</v>
      </c>
      <c r="S9" s="111">
        <v>26607571</v>
      </c>
      <c r="T9" s="111">
        <v>50500</v>
      </c>
      <c r="U9" s="111">
        <v>2036151</v>
      </c>
      <c r="V9" s="111" t="s">
        <v>401</v>
      </c>
      <c r="W9" s="13"/>
    </row>
    <row r="10" spans="1:23" s="12" customFormat="1" ht="21" customHeight="1">
      <c r="A10" s="83"/>
      <c r="B10" s="82" t="s">
        <v>29</v>
      </c>
      <c r="C10" s="105">
        <f aca="true" t="shared" si="1" ref="C10:C15">SUM(D10:E10)</f>
        <v>2</v>
      </c>
      <c r="D10" s="105">
        <v>2</v>
      </c>
      <c r="E10" s="105" t="s">
        <v>401</v>
      </c>
      <c r="F10" s="105" t="s">
        <v>401</v>
      </c>
      <c r="G10" s="105">
        <v>2</v>
      </c>
      <c r="H10" s="105" t="s">
        <v>401</v>
      </c>
      <c r="I10" s="105" t="s">
        <v>401</v>
      </c>
      <c r="J10" s="105" t="s">
        <v>401</v>
      </c>
      <c r="K10" s="105" t="s">
        <v>401</v>
      </c>
      <c r="L10" s="105" t="s">
        <v>401</v>
      </c>
      <c r="M10" s="105" t="s">
        <v>401</v>
      </c>
      <c r="N10" s="105" t="s">
        <v>396</v>
      </c>
      <c r="O10" s="105" t="s">
        <v>396</v>
      </c>
      <c r="P10" s="105" t="s">
        <v>396</v>
      </c>
      <c r="Q10" s="105" t="s">
        <v>396</v>
      </c>
      <c r="R10" s="105" t="s">
        <v>396</v>
      </c>
      <c r="S10" s="105" t="s">
        <v>396</v>
      </c>
      <c r="T10" s="105" t="s">
        <v>396</v>
      </c>
      <c r="U10" s="105" t="s">
        <v>396</v>
      </c>
      <c r="V10" s="105" t="s">
        <v>401</v>
      </c>
      <c r="W10" s="13"/>
    </row>
    <row r="11" spans="1:22" s="12" customFormat="1" ht="21" customHeight="1">
      <c r="A11" s="83"/>
      <c r="B11" s="82" t="s">
        <v>30</v>
      </c>
      <c r="C11" s="105">
        <f t="shared" si="1"/>
        <v>59</v>
      </c>
      <c r="D11" s="105">
        <v>57</v>
      </c>
      <c r="E11" s="105">
        <v>2</v>
      </c>
      <c r="F11" s="105">
        <v>8</v>
      </c>
      <c r="G11" s="105">
        <v>8</v>
      </c>
      <c r="H11" s="105">
        <v>19</v>
      </c>
      <c r="I11" s="105">
        <v>13</v>
      </c>
      <c r="J11" s="105">
        <v>8</v>
      </c>
      <c r="K11" s="105" t="s">
        <v>401</v>
      </c>
      <c r="L11" s="105">
        <v>1</v>
      </c>
      <c r="M11" s="105">
        <v>2</v>
      </c>
      <c r="N11" s="105">
        <v>935</v>
      </c>
      <c r="O11" s="105">
        <v>1</v>
      </c>
      <c r="P11" s="105" t="s">
        <v>401</v>
      </c>
      <c r="Q11" s="105">
        <v>689</v>
      </c>
      <c r="R11" s="105">
        <v>245</v>
      </c>
      <c r="S11" s="105">
        <v>19244278</v>
      </c>
      <c r="T11" s="105">
        <v>50292</v>
      </c>
      <c r="U11" s="105">
        <v>124431</v>
      </c>
      <c r="V11" s="105" t="s">
        <v>401</v>
      </c>
    </row>
    <row r="12" spans="1:22" s="12" customFormat="1" ht="21" customHeight="1">
      <c r="A12" s="83"/>
      <c r="B12" s="82" t="s">
        <v>31</v>
      </c>
      <c r="C12" s="105" t="s">
        <v>401</v>
      </c>
      <c r="D12" s="105" t="s">
        <v>401</v>
      </c>
      <c r="E12" s="105" t="s">
        <v>401</v>
      </c>
      <c r="F12" s="105" t="s">
        <v>401</v>
      </c>
      <c r="G12" s="105" t="s">
        <v>401</v>
      </c>
      <c r="H12" s="105" t="s">
        <v>401</v>
      </c>
      <c r="I12" s="105" t="s">
        <v>401</v>
      </c>
      <c r="J12" s="105" t="s">
        <v>401</v>
      </c>
      <c r="K12" s="105" t="s">
        <v>401</v>
      </c>
      <c r="L12" s="105" t="s">
        <v>401</v>
      </c>
      <c r="M12" s="105" t="s">
        <v>401</v>
      </c>
      <c r="N12" s="105" t="s">
        <v>401</v>
      </c>
      <c r="O12" s="105" t="s">
        <v>401</v>
      </c>
      <c r="P12" s="105" t="s">
        <v>401</v>
      </c>
      <c r="Q12" s="105" t="s">
        <v>401</v>
      </c>
      <c r="R12" s="105" t="s">
        <v>401</v>
      </c>
      <c r="S12" s="105" t="s">
        <v>401</v>
      </c>
      <c r="T12" s="105" t="s">
        <v>401</v>
      </c>
      <c r="U12" s="105" t="s">
        <v>401</v>
      </c>
      <c r="V12" s="105" t="s">
        <v>401</v>
      </c>
    </row>
    <row r="13" spans="1:22" s="12" customFormat="1" ht="21" customHeight="1">
      <c r="A13" s="83"/>
      <c r="B13" s="82" t="s">
        <v>32</v>
      </c>
      <c r="C13" s="105">
        <f t="shared" si="1"/>
        <v>1</v>
      </c>
      <c r="D13" s="105">
        <v>1</v>
      </c>
      <c r="E13" s="105" t="s">
        <v>401</v>
      </c>
      <c r="F13" s="105" t="s">
        <v>401</v>
      </c>
      <c r="G13" s="105" t="s">
        <v>401</v>
      </c>
      <c r="H13" s="105" t="s">
        <v>401</v>
      </c>
      <c r="I13" s="105">
        <v>1</v>
      </c>
      <c r="J13" s="105" t="s">
        <v>401</v>
      </c>
      <c r="K13" s="105" t="s">
        <v>401</v>
      </c>
      <c r="L13" s="105" t="s">
        <v>401</v>
      </c>
      <c r="M13" s="105" t="s">
        <v>401</v>
      </c>
      <c r="N13" s="105" t="s">
        <v>396</v>
      </c>
      <c r="O13" s="105" t="s">
        <v>396</v>
      </c>
      <c r="P13" s="105" t="s">
        <v>396</v>
      </c>
      <c r="Q13" s="105" t="s">
        <v>396</v>
      </c>
      <c r="R13" s="105" t="s">
        <v>396</v>
      </c>
      <c r="S13" s="105" t="s">
        <v>396</v>
      </c>
      <c r="T13" s="105" t="s">
        <v>396</v>
      </c>
      <c r="U13" s="105" t="s">
        <v>396</v>
      </c>
      <c r="V13" s="105" t="s">
        <v>401</v>
      </c>
    </row>
    <row r="14" spans="1:22" s="12" customFormat="1" ht="21" customHeight="1">
      <c r="A14" s="83"/>
      <c r="B14" s="82" t="s">
        <v>33</v>
      </c>
      <c r="C14" s="105">
        <f t="shared" si="1"/>
        <v>77</v>
      </c>
      <c r="D14" s="105">
        <v>62</v>
      </c>
      <c r="E14" s="105">
        <v>15</v>
      </c>
      <c r="F14" s="105">
        <v>16</v>
      </c>
      <c r="G14" s="105">
        <v>15</v>
      </c>
      <c r="H14" s="105">
        <v>22</v>
      </c>
      <c r="I14" s="105">
        <v>15</v>
      </c>
      <c r="J14" s="105">
        <v>4</v>
      </c>
      <c r="K14" s="105">
        <v>3</v>
      </c>
      <c r="L14" s="105">
        <v>2</v>
      </c>
      <c r="M14" s="105" t="s">
        <v>401</v>
      </c>
      <c r="N14" s="105">
        <v>776</v>
      </c>
      <c r="O14" s="105">
        <v>15</v>
      </c>
      <c r="P14" s="105">
        <v>11</v>
      </c>
      <c r="Q14" s="105">
        <v>529</v>
      </c>
      <c r="R14" s="105">
        <v>221</v>
      </c>
      <c r="S14" s="105">
        <v>6104862</v>
      </c>
      <c r="T14" s="105">
        <v>208</v>
      </c>
      <c r="U14" s="105">
        <v>18300027</v>
      </c>
      <c r="V14" s="105" t="s">
        <v>401</v>
      </c>
    </row>
    <row r="15" spans="1:22" s="12" customFormat="1" ht="21" customHeight="1">
      <c r="A15" s="83"/>
      <c r="B15" s="82" t="s">
        <v>34</v>
      </c>
      <c r="C15" s="105">
        <f t="shared" si="1"/>
        <v>22</v>
      </c>
      <c r="D15" s="105">
        <v>17</v>
      </c>
      <c r="E15" s="105">
        <v>5</v>
      </c>
      <c r="F15" s="105">
        <v>2</v>
      </c>
      <c r="G15" s="105">
        <v>7</v>
      </c>
      <c r="H15" s="105">
        <v>5</v>
      </c>
      <c r="I15" s="105">
        <v>8</v>
      </c>
      <c r="J15" s="105" t="s">
        <v>401</v>
      </c>
      <c r="K15" s="105" t="s">
        <v>401</v>
      </c>
      <c r="L15" s="105" t="s">
        <v>401</v>
      </c>
      <c r="M15" s="105" t="s">
        <v>401</v>
      </c>
      <c r="N15" s="105">
        <v>176</v>
      </c>
      <c r="O15" s="105">
        <v>6</v>
      </c>
      <c r="P15" s="105">
        <v>5</v>
      </c>
      <c r="Q15" s="105">
        <v>102</v>
      </c>
      <c r="R15" s="105">
        <v>63</v>
      </c>
      <c r="S15" s="105">
        <v>1131860</v>
      </c>
      <c r="T15" s="105" t="s">
        <v>401</v>
      </c>
      <c r="U15" s="105">
        <v>80625</v>
      </c>
      <c r="V15" s="105" t="s">
        <v>401</v>
      </c>
    </row>
    <row r="16" spans="1:22" s="12" customFormat="1" ht="21" customHeight="1">
      <c r="A16" s="3"/>
      <c r="B16" s="81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</row>
    <row r="17" spans="1:22" s="12" customFormat="1" ht="21" customHeight="1">
      <c r="A17" s="212" t="s">
        <v>35</v>
      </c>
      <c r="B17" s="213"/>
      <c r="C17" s="111">
        <f>SUM(D17:E17)</f>
        <v>967</v>
      </c>
      <c r="D17" s="111">
        <f>SUM(D18:D24)</f>
        <v>813</v>
      </c>
      <c r="E17" s="111">
        <f>SUM(E18:E24)</f>
        <v>154</v>
      </c>
      <c r="F17" s="111">
        <f aca="true" t="shared" si="2" ref="F17:V17">SUM(F18:F24)</f>
        <v>132</v>
      </c>
      <c r="G17" s="111">
        <f t="shared" si="2"/>
        <v>250</v>
      </c>
      <c r="H17" s="111">
        <f t="shared" si="2"/>
        <v>334</v>
      </c>
      <c r="I17" s="111">
        <f t="shared" si="2"/>
        <v>137</v>
      </c>
      <c r="J17" s="111">
        <f t="shared" si="2"/>
        <v>40</v>
      </c>
      <c r="K17" s="111">
        <f t="shared" si="2"/>
        <v>38</v>
      </c>
      <c r="L17" s="111">
        <f t="shared" si="2"/>
        <v>26</v>
      </c>
      <c r="M17" s="111">
        <f t="shared" si="2"/>
        <v>10</v>
      </c>
      <c r="N17" s="111">
        <f t="shared" si="2"/>
        <v>10669</v>
      </c>
      <c r="O17" s="111">
        <f t="shared" si="2"/>
        <v>180</v>
      </c>
      <c r="P17" s="111">
        <f t="shared" si="2"/>
        <v>125</v>
      </c>
      <c r="Q17" s="111">
        <f t="shared" si="2"/>
        <v>7968</v>
      </c>
      <c r="R17" s="111">
        <f t="shared" si="2"/>
        <v>2396</v>
      </c>
      <c r="S17" s="111">
        <f t="shared" si="2"/>
        <v>46385683</v>
      </c>
      <c r="T17" s="111">
        <f t="shared" si="2"/>
        <v>973233</v>
      </c>
      <c r="U17" s="111">
        <f t="shared" si="2"/>
        <v>3113414</v>
      </c>
      <c r="V17" s="111" t="s">
        <v>401</v>
      </c>
    </row>
    <row r="18" spans="1:22" s="12" customFormat="1" ht="21" customHeight="1">
      <c r="A18" s="83"/>
      <c r="B18" s="82" t="s">
        <v>36</v>
      </c>
      <c r="C18" s="105">
        <f aca="true" t="shared" si="3" ref="C18:C24">SUM(D18:E18)</f>
        <v>482</v>
      </c>
      <c r="D18" s="105">
        <v>398</v>
      </c>
      <c r="E18" s="105">
        <v>84</v>
      </c>
      <c r="F18" s="105">
        <v>78</v>
      </c>
      <c r="G18" s="105">
        <v>129</v>
      </c>
      <c r="H18" s="105">
        <v>173</v>
      </c>
      <c r="I18" s="105">
        <v>59</v>
      </c>
      <c r="J18" s="105">
        <v>18</v>
      </c>
      <c r="K18" s="105">
        <v>17</v>
      </c>
      <c r="L18" s="105">
        <v>7</v>
      </c>
      <c r="M18" s="105">
        <v>1</v>
      </c>
      <c r="N18" s="105">
        <f aca="true" t="shared" si="4" ref="N18:N24">SUM(O18:R18)</f>
        <v>4164</v>
      </c>
      <c r="O18" s="105">
        <v>104</v>
      </c>
      <c r="P18" s="105">
        <v>65</v>
      </c>
      <c r="Q18" s="105">
        <v>3023</v>
      </c>
      <c r="R18" s="105">
        <v>972</v>
      </c>
      <c r="S18" s="105">
        <v>19945510</v>
      </c>
      <c r="T18" s="105">
        <v>413933</v>
      </c>
      <c r="U18" s="105">
        <v>1129345</v>
      </c>
      <c r="V18" s="105" t="s">
        <v>401</v>
      </c>
    </row>
    <row r="19" spans="1:22" s="12" customFormat="1" ht="21" customHeight="1">
      <c r="A19" s="83"/>
      <c r="B19" s="82" t="s">
        <v>336</v>
      </c>
      <c r="C19" s="105">
        <f t="shared" si="3"/>
        <v>57</v>
      </c>
      <c r="D19" s="105">
        <v>50</v>
      </c>
      <c r="E19" s="105">
        <v>7</v>
      </c>
      <c r="F19" s="105">
        <v>9</v>
      </c>
      <c r="G19" s="105">
        <v>6</v>
      </c>
      <c r="H19" s="105">
        <v>12</v>
      </c>
      <c r="I19" s="105">
        <v>11</v>
      </c>
      <c r="J19" s="105">
        <v>4</v>
      </c>
      <c r="K19" s="105" t="s">
        <v>401</v>
      </c>
      <c r="L19" s="105">
        <v>7</v>
      </c>
      <c r="M19" s="105">
        <v>8</v>
      </c>
      <c r="N19" s="105">
        <f t="shared" si="4"/>
        <v>2046</v>
      </c>
      <c r="O19" s="105">
        <v>7</v>
      </c>
      <c r="P19" s="105">
        <v>6</v>
      </c>
      <c r="Q19" s="105">
        <v>1625</v>
      </c>
      <c r="R19" s="105">
        <v>408</v>
      </c>
      <c r="S19" s="105">
        <v>7309385</v>
      </c>
      <c r="T19" s="105">
        <v>354587</v>
      </c>
      <c r="U19" s="105">
        <v>617091</v>
      </c>
      <c r="V19" s="105" t="s">
        <v>401</v>
      </c>
    </row>
    <row r="20" spans="1:22" s="12" customFormat="1" ht="21" customHeight="1">
      <c r="A20" s="83"/>
      <c r="B20" s="82" t="s">
        <v>37</v>
      </c>
      <c r="C20" s="105">
        <f t="shared" si="3"/>
        <v>103</v>
      </c>
      <c r="D20" s="105">
        <v>81</v>
      </c>
      <c r="E20" s="105">
        <v>22</v>
      </c>
      <c r="F20" s="105">
        <v>8</v>
      </c>
      <c r="G20" s="105">
        <v>25</v>
      </c>
      <c r="H20" s="105">
        <v>44</v>
      </c>
      <c r="I20" s="105">
        <v>19</v>
      </c>
      <c r="J20" s="105">
        <v>2</v>
      </c>
      <c r="K20" s="105">
        <v>4</v>
      </c>
      <c r="L20" s="105">
        <v>1</v>
      </c>
      <c r="M20" s="105" t="s">
        <v>401</v>
      </c>
      <c r="N20" s="105">
        <f t="shared" si="4"/>
        <v>922</v>
      </c>
      <c r="O20" s="105">
        <v>23</v>
      </c>
      <c r="P20" s="105">
        <v>17</v>
      </c>
      <c r="Q20" s="105">
        <v>687</v>
      </c>
      <c r="R20" s="105">
        <v>195</v>
      </c>
      <c r="S20" s="105">
        <v>2525721</v>
      </c>
      <c r="T20" s="105">
        <v>81686</v>
      </c>
      <c r="U20" s="105">
        <v>287055</v>
      </c>
      <c r="V20" s="105" t="s">
        <v>401</v>
      </c>
    </row>
    <row r="21" spans="1:22" s="12" customFormat="1" ht="21" customHeight="1">
      <c r="A21" s="83"/>
      <c r="B21" s="82" t="s">
        <v>337</v>
      </c>
      <c r="C21" s="105">
        <f t="shared" si="3"/>
        <v>21</v>
      </c>
      <c r="D21" s="105">
        <v>16</v>
      </c>
      <c r="E21" s="105">
        <v>5</v>
      </c>
      <c r="F21" s="105">
        <v>5</v>
      </c>
      <c r="G21" s="105">
        <v>6</v>
      </c>
      <c r="H21" s="105">
        <v>6</v>
      </c>
      <c r="I21" s="105">
        <v>3</v>
      </c>
      <c r="J21" s="105">
        <v>1</v>
      </c>
      <c r="K21" s="105" t="s">
        <v>401</v>
      </c>
      <c r="L21" s="105" t="s">
        <v>401</v>
      </c>
      <c r="M21" s="105" t="s">
        <v>401</v>
      </c>
      <c r="N21" s="105">
        <f t="shared" si="4"/>
        <v>134</v>
      </c>
      <c r="O21" s="105">
        <v>4</v>
      </c>
      <c r="P21" s="105">
        <v>5</v>
      </c>
      <c r="Q21" s="105">
        <v>102</v>
      </c>
      <c r="R21" s="105">
        <v>23</v>
      </c>
      <c r="S21" s="105">
        <v>326397</v>
      </c>
      <c r="T21" s="105">
        <v>988</v>
      </c>
      <c r="U21" s="105">
        <v>43399</v>
      </c>
      <c r="V21" s="105" t="s">
        <v>401</v>
      </c>
    </row>
    <row r="22" spans="1:22" s="12" customFormat="1" ht="21" customHeight="1">
      <c r="A22" s="11"/>
      <c r="B22" s="82" t="s">
        <v>38</v>
      </c>
      <c r="C22" s="105">
        <f t="shared" si="3"/>
        <v>99</v>
      </c>
      <c r="D22" s="105">
        <v>81</v>
      </c>
      <c r="E22" s="105">
        <v>18</v>
      </c>
      <c r="F22" s="105">
        <v>15</v>
      </c>
      <c r="G22" s="105">
        <v>35</v>
      </c>
      <c r="H22" s="105">
        <v>34</v>
      </c>
      <c r="I22" s="105">
        <v>11</v>
      </c>
      <c r="J22" s="105">
        <v>2</v>
      </c>
      <c r="K22" s="105">
        <v>2</v>
      </c>
      <c r="L22" s="105" t="s">
        <v>401</v>
      </c>
      <c r="M22" s="105" t="s">
        <v>401</v>
      </c>
      <c r="N22" s="105">
        <f t="shared" si="4"/>
        <v>634</v>
      </c>
      <c r="O22" s="105">
        <v>19</v>
      </c>
      <c r="P22" s="105">
        <v>19</v>
      </c>
      <c r="Q22" s="105">
        <v>428</v>
      </c>
      <c r="R22" s="105">
        <v>168</v>
      </c>
      <c r="S22" s="105">
        <v>2547900</v>
      </c>
      <c r="T22" s="105">
        <v>19942</v>
      </c>
      <c r="U22" s="105">
        <v>229786</v>
      </c>
      <c r="V22" s="105" t="s">
        <v>401</v>
      </c>
    </row>
    <row r="23" spans="1:22" s="12" customFormat="1" ht="21" customHeight="1">
      <c r="A23" s="83"/>
      <c r="B23" s="82" t="s">
        <v>39</v>
      </c>
      <c r="C23" s="105">
        <f t="shared" si="3"/>
        <v>63</v>
      </c>
      <c r="D23" s="105">
        <v>58</v>
      </c>
      <c r="E23" s="105">
        <v>5</v>
      </c>
      <c r="F23" s="105">
        <v>3</v>
      </c>
      <c r="G23" s="105">
        <v>11</v>
      </c>
      <c r="H23" s="105">
        <v>19</v>
      </c>
      <c r="I23" s="105">
        <v>13</v>
      </c>
      <c r="J23" s="105">
        <v>3</v>
      </c>
      <c r="K23" s="105">
        <v>7</v>
      </c>
      <c r="L23" s="105">
        <v>7</v>
      </c>
      <c r="M23" s="105" t="s">
        <v>401</v>
      </c>
      <c r="N23" s="105">
        <f t="shared" si="4"/>
        <v>1059</v>
      </c>
      <c r="O23" s="105">
        <v>7</v>
      </c>
      <c r="P23" s="105">
        <v>5</v>
      </c>
      <c r="Q23" s="105">
        <v>806</v>
      </c>
      <c r="R23" s="105">
        <v>241</v>
      </c>
      <c r="S23" s="105">
        <v>6223180</v>
      </c>
      <c r="T23" s="105">
        <v>43159</v>
      </c>
      <c r="U23" s="105">
        <v>416746</v>
      </c>
      <c r="V23" s="105" t="s">
        <v>401</v>
      </c>
    </row>
    <row r="24" spans="1:22" s="12" customFormat="1" ht="21" customHeight="1">
      <c r="A24" s="83"/>
      <c r="B24" s="84" t="s">
        <v>40</v>
      </c>
      <c r="C24" s="105">
        <f t="shared" si="3"/>
        <v>142</v>
      </c>
      <c r="D24" s="105">
        <v>129</v>
      </c>
      <c r="E24" s="105">
        <v>13</v>
      </c>
      <c r="F24" s="105">
        <v>14</v>
      </c>
      <c r="G24" s="105">
        <v>38</v>
      </c>
      <c r="H24" s="105">
        <v>46</v>
      </c>
      <c r="I24" s="105">
        <v>21</v>
      </c>
      <c r="J24" s="105">
        <v>10</v>
      </c>
      <c r="K24" s="105">
        <v>8</v>
      </c>
      <c r="L24" s="105">
        <v>4</v>
      </c>
      <c r="M24" s="105">
        <v>1</v>
      </c>
      <c r="N24" s="105">
        <f t="shared" si="4"/>
        <v>1710</v>
      </c>
      <c r="O24" s="105">
        <v>16</v>
      </c>
      <c r="P24" s="105">
        <v>8</v>
      </c>
      <c r="Q24" s="105">
        <v>1297</v>
      </c>
      <c r="R24" s="105">
        <v>389</v>
      </c>
      <c r="S24" s="105">
        <v>7507590</v>
      </c>
      <c r="T24" s="105">
        <v>58938</v>
      </c>
      <c r="U24" s="105">
        <v>389992</v>
      </c>
      <c r="V24" s="105" t="s">
        <v>401</v>
      </c>
    </row>
    <row r="25" spans="1:22" s="12" customFormat="1" ht="21" customHeight="1">
      <c r="A25" s="83"/>
      <c r="B25" s="81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</row>
    <row r="26" spans="1:22" s="12" customFormat="1" ht="21" customHeight="1">
      <c r="A26" s="193" t="s">
        <v>366</v>
      </c>
      <c r="B26" s="194"/>
      <c r="C26" s="111">
        <f>SUM(D26:E26)</f>
        <v>529</v>
      </c>
      <c r="D26" s="111">
        <f>SUM(D27:D30)</f>
        <v>304</v>
      </c>
      <c r="E26" s="111">
        <f>SUM(E27:E30)</f>
        <v>225</v>
      </c>
      <c r="F26" s="111">
        <f aca="true" t="shared" si="5" ref="F26:V26">SUM(F27:F30)</f>
        <v>110</v>
      </c>
      <c r="G26" s="111">
        <f t="shared" si="5"/>
        <v>141</v>
      </c>
      <c r="H26" s="111">
        <f t="shared" si="5"/>
        <v>177</v>
      </c>
      <c r="I26" s="111">
        <f t="shared" si="5"/>
        <v>76</v>
      </c>
      <c r="J26" s="111">
        <f t="shared" si="5"/>
        <v>14</v>
      </c>
      <c r="K26" s="111">
        <f t="shared" si="5"/>
        <v>10</v>
      </c>
      <c r="L26" s="111">
        <f t="shared" si="5"/>
        <v>1</v>
      </c>
      <c r="M26" s="111" t="s">
        <v>401</v>
      </c>
      <c r="N26" s="111">
        <f t="shared" si="5"/>
        <v>3553</v>
      </c>
      <c r="O26" s="111">
        <f>SUM(O27:O30)</f>
        <v>288</v>
      </c>
      <c r="P26" s="111">
        <f t="shared" si="5"/>
        <v>184</v>
      </c>
      <c r="Q26" s="111">
        <f t="shared" si="5"/>
        <v>2268</v>
      </c>
      <c r="R26" s="111">
        <f t="shared" si="5"/>
        <v>813</v>
      </c>
      <c r="S26" s="111">
        <f t="shared" si="5"/>
        <v>11251063</v>
      </c>
      <c r="T26" s="111">
        <f t="shared" si="5"/>
        <v>20644</v>
      </c>
      <c r="U26" s="111">
        <f t="shared" si="5"/>
        <v>1105585</v>
      </c>
      <c r="V26" s="111" t="s">
        <v>401</v>
      </c>
    </row>
    <row r="27" spans="1:22" s="12" customFormat="1" ht="21" customHeight="1">
      <c r="A27" s="3"/>
      <c r="B27" s="6" t="s">
        <v>41</v>
      </c>
      <c r="C27" s="105">
        <f>SUM(D27:E27)</f>
        <v>168</v>
      </c>
      <c r="D27" s="105">
        <v>89</v>
      </c>
      <c r="E27" s="105">
        <v>79</v>
      </c>
      <c r="F27" s="105">
        <v>30</v>
      </c>
      <c r="G27" s="105">
        <v>44</v>
      </c>
      <c r="H27" s="105">
        <v>68</v>
      </c>
      <c r="I27" s="105">
        <v>23</v>
      </c>
      <c r="J27" s="105">
        <v>2</v>
      </c>
      <c r="K27" s="105">
        <v>1</v>
      </c>
      <c r="L27" s="105" t="s">
        <v>401</v>
      </c>
      <c r="M27" s="105" t="s">
        <v>401</v>
      </c>
      <c r="N27" s="105">
        <f>SUM(O27:R27)</f>
        <v>1013</v>
      </c>
      <c r="O27" s="105">
        <v>104</v>
      </c>
      <c r="P27" s="105">
        <v>66</v>
      </c>
      <c r="Q27" s="105">
        <v>625</v>
      </c>
      <c r="R27" s="105">
        <v>218</v>
      </c>
      <c r="S27" s="105">
        <v>5666455</v>
      </c>
      <c r="T27" s="105">
        <v>6603</v>
      </c>
      <c r="U27" s="105">
        <v>557673</v>
      </c>
      <c r="V27" s="105" t="s">
        <v>401</v>
      </c>
    </row>
    <row r="28" spans="1:22" s="12" customFormat="1" ht="21" customHeight="1">
      <c r="A28" s="3"/>
      <c r="B28" s="6" t="s">
        <v>42</v>
      </c>
      <c r="C28" s="105">
        <f>SUM(D28:E28)</f>
        <v>22</v>
      </c>
      <c r="D28" s="105">
        <v>14</v>
      </c>
      <c r="E28" s="105">
        <v>8</v>
      </c>
      <c r="F28" s="105">
        <v>4</v>
      </c>
      <c r="G28" s="105">
        <v>5</v>
      </c>
      <c r="H28" s="105">
        <v>7</v>
      </c>
      <c r="I28" s="105">
        <v>6</v>
      </c>
      <c r="J28" s="105" t="s">
        <v>401</v>
      </c>
      <c r="K28" s="105" t="s">
        <v>401</v>
      </c>
      <c r="L28" s="105" t="s">
        <v>401</v>
      </c>
      <c r="M28" s="105" t="s">
        <v>401</v>
      </c>
      <c r="N28" s="105">
        <f>SUM(O28:R28)</f>
        <v>153</v>
      </c>
      <c r="O28" s="105">
        <v>8</v>
      </c>
      <c r="P28" s="105">
        <v>7</v>
      </c>
      <c r="Q28" s="105">
        <v>101</v>
      </c>
      <c r="R28" s="105">
        <v>37</v>
      </c>
      <c r="S28" s="105">
        <v>1366765</v>
      </c>
      <c r="T28" s="105">
        <v>1787</v>
      </c>
      <c r="U28" s="105">
        <v>39101</v>
      </c>
      <c r="V28" s="105" t="s">
        <v>401</v>
      </c>
    </row>
    <row r="29" spans="1:22" s="12" customFormat="1" ht="21" customHeight="1">
      <c r="A29" s="3"/>
      <c r="B29" s="6" t="s">
        <v>43</v>
      </c>
      <c r="C29" s="105">
        <f>SUM(D29:E29)</f>
        <v>45</v>
      </c>
      <c r="D29" s="105">
        <v>14</v>
      </c>
      <c r="E29" s="105">
        <v>31</v>
      </c>
      <c r="F29" s="105">
        <v>18</v>
      </c>
      <c r="G29" s="105">
        <v>10</v>
      </c>
      <c r="H29" s="105">
        <v>14</v>
      </c>
      <c r="I29" s="105" t="s">
        <v>401</v>
      </c>
      <c r="J29" s="105">
        <v>1</v>
      </c>
      <c r="K29" s="105">
        <v>1</v>
      </c>
      <c r="L29" s="105">
        <v>1</v>
      </c>
      <c r="M29" s="105" t="s">
        <v>401</v>
      </c>
      <c r="N29" s="105">
        <f>SUM(O29:R29)</f>
        <v>288</v>
      </c>
      <c r="O29" s="105">
        <v>40</v>
      </c>
      <c r="P29" s="105">
        <v>21</v>
      </c>
      <c r="Q29" s="105">
        <v>167</v>
      </c>
      <c r="R29" s="105">
        <v>60</v>
      </c>
      <c r="S29" s="105">
        <v>353941</v>
      </c>
      <c r="T29" s="105">
        <v>316</v>
      </c>
      <c r="U29" s="105">
        <v>29388</v>
      </c>
      <c r="V29" s="105" t="s">
        <v>401</v>
      </c>
    </row>
    <row r="30" spans="1:22" s="12" customFormat="1" ht="21" customHeight="1">
      <c r="A30" s="3"/>
      <c r="B30" s="6" t="s">
        <v>44</v>
      </c>
      <c r="C30" s="105">
        <f>SUM(D30:E30)</f>
        <v>294</v>
      </c>
      <c r="D30" s="105">
        <v>187</v>
      </c>
      <c r="E30" s="105">
        <v>107</v>
      </c>
      <c r="F30" s="105">
        <v>58</v>
      </c>
      <c r="G30" s="105">
        <v>82</v>
      </c>
      <c r="H30" s="105">
        <v>88</v>
      </c>
      <c r="I30" s="105">
        <v>47</v>
      </c>
      <c r="J30" s="105">
        <v>11</v>
      </c>
      <c r="K30" s="105">
        <v>8</v>
      </c>
      <c r="L30" s="105" t="s">
        <v>401</v>
      </c>
      <c r="M30" s="105" t="s">
        <v>401</v>
      </c>
      <c r="N30" s="105">
        <f>SUM(O30:R30)</f>
        <v>2099</v>
      </c>
      <c r="O30" s="105">
        <v>136</v>
      </c>
      <c r="P30" s="105">
        <v>90</v>
      </c>
      <c r="Q30" s="105">
        <v>1375</v>
      </c>
      <c r="R30" s="105">
        <v>498</v>
      </c>
      <c r="S30" s="105">
        <v>3863902</v>
      </c>
      <c r="T30" s="105">
        <v>11938</v>
      </c>
      <c r="U30" s="105">
        <v>479423</v>
      </c>
      <c r="V30" s="105" t="s">
        <v>401</v>
      </c>
    </row>
    <row r="31" spans="1:22" s="12" customFormat="1" ht="21" customHeight="1">
      <c r="A31" s="119"/>
      <c r="B31" s="119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</row>
    <row r="32" spans="1:22" s="12" customFormat="1" ht="21" customHeight="1">
      <c r="A32" s="193" t="s">
        <v>78</v>
      </c>
      <c r="B32" s="194"/>
      <c r="C32" s="111">
        <f>SUM(D32:E32)</f>
        <v>469</v>
      </c>
      <c r="D32" s="111">
        <f>SUM(D33:D38)</f>
        <v>236</v>
      </c>
      <c r="E32" s="111">
        <f>SUM(E33:E38)</f>
        <v>233</v>
      </c>
      <c r="F32" s="111">
        <f aca="true" t="shared" si="6" ref="F32:V32">SUM(F33:F38)</f>
        <v>103</v>
      </c>
      <c r="G32" s="111">
        <f t="shared" si="6"/>
        <v>122</v>
      </c>
      <c r="H32" s="111">
        <f t="shared" si="6"/>
        <v>144</v>
      </c>
      <c r="I32" s="111">
        <f t="shared" si="6"/>
        <v>75</v>
      </c>
      <c r="J32" s="111">
        <f t="shared" si="6"/>
        <v>12</v>
      </c>
      <c r="K32" s="111">
        <f t="shared" si="6"/>
        <v>10</v>
      </c>
      <c r="L32" s="111">
        <f t="shared" si="6"/>
        <v>3</v>
      </c>
      <c r="M32" s="111" t="s">
        <v>401</v>
      </c>
      <c r="N32" s="111">
        <f t="shared" si="6"/>
        <v>3451</v>
      </c>
      <c r="O32" s="111">
        <f t="shared" si="6"/>
        <v>304</v>
      </c>
      <c r="P32" s="111">
        <f t="shared" si="6"/>
        <v>259</v>
      </c>
      <c r="Q32" s="111">
        <f t="shared" si="6"/>
        <v>1673</v>
      </c>
      <c r="R32" s="111">
        <f t="shared" si="6"/>
        <v>1215</v>
      </c>
      <c r="S32" s="111">
        <f t="shared" si="6"/>
        <v>9099672</v>
      </c>
      <c r="T32" s="111">
        <f t="shared" si="6"/>
        <v>8560</v>
      </c>
      <c r="U32" s="111">
        <f t="shared" si="6"/>
        <v>943355</v>
      </c>
      <c r="V32" s="111" t="s">
        <v>401</v>
      </c>
    </row>
    <row r="33" spans="1:22" s="12" customFormat="1" ht="21" customHeight="1">
      <c r="A33" s="3"/>
      <c r="B33" s="6" t="s">
        <v>79</v>
      </c>
      <c r="C33" s="105">
        <f aca="true" t="shared" si="7" ref="C33:C38">SUM(D33:E33)</f>
        <v>120</v>
      </c>
      <c r="D33" s="105">
        <v>79</v>
      </c>
      <c r="E33" s="105">
        <v>41</v>
      </c>
      <c r="F33" s="105">
        <v>25</v>
      </c>
      <c r="G33" s="105">
        <v>32</v>
      </c>
      <c r="H33" s="105">
        <v>39</v>
      </c>
      <c r="I33" s="105">
        <v>18</v>
      </c>
      <c r="J33" s="105">
        <v>4</v>
      </c>
      <c r="K33" s="105">
        <v>2</v>
      </c>
      <c r="L33" s="105" t="s">
        <v>401</v>
      </c>
      <c r="M33" s="105" t="s">
        <v>401</v>
      </c>
      <c r="N33" s="105">
        <f aca="true" t="shared" si="8" ref="N33:N38">SUM(O33:R33)</f>
        <v>807</v>
      </c>
      <c r="O33" s="105">
        <v>45</v>
      </c>
      <c r="P33" s="105">
        <v>32</v>
      </c>
      <c r="Q33" s="105">
        <v>549</v>
      </c>
      <c r="R33" s="105">
        <v>181</v>
      </c>
      <c r="S33" s="105">
        <v>3269031</v>
      </c>
      <c r="T33" s="105">
        <v>2379</v>
      </c>
      <c r="U33" s="105">
        <v>309173</v>
      </c>
      <c r="V33" s="105" t="s">
        <v>401</v>
      </c>
    </row>
    <row r="34" spans="1:22" s="12" customFormat="1" ht="21" customHeight="1">
      <c r="A34" s="3"/>
      <c r="B34" s="6" t="s">
        <v>80</v>
      </c>
      <c r="C34" s="105">
        <f t="shared" si="7"/>
        <v>43</v>
      </c>
      <c r="D34" s="105">
        <v>29</v>
      </c>
      <c r="E34" s="105">
        <v>14</v>
      </c>
      <c r="F34" s="105">
        <v>8</v>
      </c>
      <c r="G34" s="105">
        <v>10</v>
      </c>
      <c r="H34" s="105">
        <v>13</v>
      </c>
      <c r="I34" s="105">
        <v>7</v>
      </c>
      <c r="J34" s="105">
        <v>3</v>
      </c>
      <c r="K34" s="105">
        <v>1</v>
      </c>
      <c r="L34" s="105">
        <v>1</v>
      </c>
      <c r="M34" s="105" t="s">
        <v>401</v>
      </c>
      <c r="N34" s="105">
        <f t="shared" si="8"/>
        <v>418</v>
      </c>
      <c r="O34" s="105">
        <v>19</v>
      </c>
      <c r="P34" s="105">
        <v>12</v>
      </c>
      <c r="Q34" s="105">
        <v>256</v>
      </c>
      <c r="R34" s="105">
        <v>131</v>
      </c>
      <c r="S34" s="105">
        <v>835452</v>
      </c>
      <c r="T34" s="105" t="s">
        <v>401</v>
      </c>
      <c r="U34" s="105">
        <v>100296</v>
      </c>
      <c r="V34" s="105" t="s">
        <v>401</v>
      </c>
    </row>
    <row r="35" spans="1:22" s="12" customFormat="1" ht="21" customHeight="1">
      <c r="A35" s="3"/>
      <c r="B35" s="6" t="s">
        <v>81</v>
      </c>
      <c r="C35" s="105">
        <f t="shared" si="7"/>
        <v>17</v>
      </c>
      <c r="D35" s="105">
        <v>8</v>
      </c>
      <c r="E35" s="105">
        <v>9</v>
      </c>
      <c r="F35" s="105">
        <v>5</v>
      </c>
      <c r="G35" s="105">
        <v>9</v>
      </c>
      <c r="H35" s="105">
        <v>2</v>
      </c>
      <c r="I35" s="105">
        <v>1</v>
      </c>
      <c r="J35" s="105" t="s">
        <v>401</v>
      </c>
      <c r="K35" s="105" t="s">
        <v>401</v>
      </c>
      <c r="L35" s="105" t="s">
        <v>401</v>
      </c>
      <c r="M35" s="105" t="s">
        <v>401</v>
      </c>
      <c r="N35" s="105">
        <f t="shared" si="8"/>
        <v>64</v>
      </c>
      <c r="O35" s="105">
        <v>13</v>
      </c>
      <c r="P35" s="105">
        <v>10</v>
      </c>
      <c r="Q35" s="105">
        <v>26</v>
      </c>
      <c r="R35" s="105">
        <v>15</v>
      </c>
      <c r="S35" s="105">
        <v>102935</v>
      </c>
      <c r="T35" s="105">
        <v>480</v>
      </c>
      <c r="U35" s="105">
        <v>10862</v>
      </c>
      <c r="V35" s="105" t="s">
        <v>401</v>
      </c>
    </row>
    <row r="36" spans="1:22" s="12" customFormat="1" ht="21" customHeight="1">
      <c r="A36" s="3"/>
      <c r="B36" s="6" t="s">
        <v>82</v>
      </c>
      <c r="C36" s="105">
        <f t="shared" si="7"/>
        <v>32</v>
      </c>
      <c r="D36" s="105">
        <v>28</v>
      </c>
      <c r="E36" s="105">
        <v>4</v>
      </c>
      <c r="F36" s="105">
        <v>4</v>
      </c>
      <c r="G36" s="105">
        <v>6</v>
      </c>
      <c r="H36" s="105">
        <v>15</v>
      </c>
      <c r="I36" s="105">
        <v>4</v>
      </c>
      <c r="J36" s="105" t="s">
        <v>401</v>
      </c>
      <c r="K36" s="105">
        <v>2</v>
      </c>
      <c r="L36" s="105">
        <v>1</v>
      </c>
      <c r="M36" s="105" t="s">
        <v>401</v>
      </c>
      <c r="N36" s="105">
        <f t="shared" si="8"/>
        <v>335</v>
      </c>
      <c r="O36" s="105">
        <v>10</v>
      </c>
      <c r="P36" s="105">
        <v>7</v>
      </c>
      <c r="Q36" s="105">
        <v>207</v>
      </c>
      <c r="R36" s="105">
        <v>111</v>
      </c>
      <c r="S36" s="105">
        <v>1168572</v>
      </c>
      <c r="T36" s="105">
        <v>800</v>
      </c>
      <c r="U36" s="105">
        <v>56408</v>
      </c>
      <c r="V36" s="105" t="s">
        <v>401</v>
      </c>
    </row>
    <row r="37" spans="1:22" s="12" customFormat="1" ht="21" customHeight="1">
      <c r="A37" s="3"/>
      <c r="B37" s="6" t="s">
        <v>83</v>
      </c>
      <c r="C37" s="105">
        <f t="shared" si="7"/>
        <v>129</v>
      </c>
      <c r="D37" s="105">
        <v>37</v>
      </c>
      <c r="E37" s="105">
        <v>92</v>
      </c>
      <c r="F37" s="105">
        <v>32</v>
      </c>
      <c r="G37" s="105">
        <v>38</v>
      </c>
      <c r="H37" s="105">
        <v>38</v>
      </c>
      <c r="I37" s="105">
        <v>18</v>
      </c>
      <c r="J37" s="105">
        <v>1</v>
      </c>
      <c r="K37" s="105">
        <v>2</v>
      </c>
      <c r="L37" s="105" t="s">
        <v>401</v>
      </c>
      <c r="M37" s="105" t="s">
        <v>401</v>
      </c>
      <c r="N37" s="105">
        <f t="shared" si="8"/>
        <v>785</v>
      </c>
      <c r="O37" s="105">
        <v>124</v>
      </c>
      <c r="P37" s="105">
        <v>109</v>
      </c>
      <c r="Q37" s="105">
        <v>281</v>
      </c>
      <c r="R37" s="105">
        <v>271</v>
      </c>
      <c r="S37" s="105">
        <v>1445722</v>
      </c>
      <c r="T37" s="105">
        <v>2621</v>
      </c>
      <c r="U37" s="105">
        <v>247124</v>
      </c>
      <c r="V37" s="105" t="s">
        <v>401</v>
      </c>
    </row>
    <row r="38" spans="1:22" s="12" customFormat="1" ht="21" customHeight="1">
      <c r="A38" s="3"/>
      <c r="B38" s="6" t="s">
        <v>84</v>
      </c>
      <c r="C38" s="105">
        <f t="shared" si="7"/>
        <v>128</v>
      </c>
      <c r="D38" s="105">
        <v>55</v>
      </c>
      <c r="E38" s="105">
        <v>73</v>
      </c>
      <c r="F38" s="105">
        <v>29</v>
      </c>
      <c r="G38" s="105">
        <v>27</v>
      </c>
      <c r="H38" s="105">
        <v>37</v>
      </c>
      <c r="I38" s="105">
        <v>27</v>
      </c>
      <c r="J38" s="105">
        <v>4</v>
      </c>
      <c r="K38" s="105">
        <v>3</v>
      </c>
      <c r="L38" s="105">
        <v>1</v>
      </c>
      <c r="M38" s="105" t="s">
        <v>401</v>
      </c>
      <c r="N38" s="105">
        <f t="shared" si="8"/>
        <v>1042</v>
      </c>
      <c r="O38" s="105">
        <v>93</v>
      </c>
      <c r="P38" s="105">
        <v>89</v>
      </c>
      <c r="Q38" s="105">
        <v>354</v>
      </c>
      <c r="R38" s="105">
        <v>506</v>
      </c>
      <c r="S38" s="105">
        <v>2277960</v>
      </c>
      <c r="T38" s="105">
        <v>2280</v>
      </c>
      <c r="U38" s="105">
        <v>219492</v>
      </c>
      <c r="V38" s="105" t="s">
        <v>401</v>
      </c>
    </row>
    <row r="39" spans="1:22" s="12" customFormat="1" ht="21" customHeight="1">
      <c r="A39" s="3"/>
      <c r="B39" s="6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</row>
    <row r="40" spans="1:22" s="12" customFormat="1" ht="21" customHeight="1">
      <c r="A40" s="193" t="s">
        <v>45</v>
      </c>
      <c r="B40" s="194"/>
      <c r="C40" s="111">
        <f aca="true" t="shared" si="9" ref="C40:C45">SUM(D40:E40)</f>
        <v>119</v>
      </c>
      <c r="D40" s="111">
        <f>SUM(D41:D45)</f>
        <v>25</v>
      </c>
      <c r="E40" s="111">
        <f>SUM(E41:E45)</f>
        <v>94</v>
      </c>
      <c r="F40" s="111">
        <f aca="true" t="shared" si="10" ref="F40:V40">SUM(F41:F45)</f>
        <v>53</v>
      </c>
      <c r="G40" s="111">
        <f t="shared" si="10"/>
        <v>35</v>
      </c>
      <c r="H40" s="111">
        <f t="shared" si="10"/>
        <v>17</v>
      </c>
      <c r="I40" s="111">
        <f t="shared" si="10"/>
        <v>11</v>
      </c>
      <c r="J40" s="111">
        <f t="shared" si="10"/>
        <v>2</v>
      </c>
      <c r="K40" s="111">
        <f t="shared" si="10"/>
        <v>1</v>
      </c>
      <c r="L40" s="111" t="s">
        <v>401</v>
      </c>
      <c r="M40" s="111" t="s">
        <v>401</v>
      </c>
      <c r="N40" s="111">
        <f t="shared" si="10"/>
        <v>532</v>
      </c>
      <c r="O40" s="111">
        <f t="shared" si="10"/>
        <v>126</v>
      </c>
      <c r="P40" s="111">
        <f t="shared" si="10"/>
        <v>86</v>
      </c>
      <c r="Q40" s="111">
        <f t="shared" si="10"/>
        <v>224</v>
      </c>
      <c r="R40" s="111">
        <f t="shared" si="10"/>
        <v>96</v>
      </c>
      <c r="S40" s="111">
        <f t="shared" si="10"/>
        <v>698854</v>
      </c>
      <c r="T40" s="111">
        <f t="shared" si="10"/>
        <v>1003</v>
      </c>
      <c r="U40" s="111">
        <f t="shared" si="10"/>
        <v>40612</v>
      </c>
      <c r="V40" s="111" t="s">
        <v>401</v>
      </c>
    </row>
    <row r="41" spans="1:22" s="12" customFormat="1" ht="21" customHeight="1">
      <c r="A41" s="3"/>
      <c r="B41" s="6" t="s">
        <v>50</v>
      </c>
      <c r="C41" s="105">
        <f t="shared" si="9"/>
        <v>6</v>
      </c>
      <c r="D41" s="105">
        <v>2</v>
      </c>
      <c r="E41" s="105">
        <v>4</v>
      </c>
      <c r="F41" s="105">
        <v>1</v>
      </c>
      <c r="G41" s="105">
        <v>4</v>
      </c>
      <c r="H41" s="105">
        <v>1</v>
      </c>
      <c r="I41" s="105" t="s">
        <v>401</v>
      </c>
      <c r="J41" s="105" t="s">
        <v>401</v>
      </c>
      <c r="K41" s="105" t="s">
        <v>401</v>
      </c>
      <c r="L41" s="105" t="s">
        <v>401</v>
      </c>
      <c r="M41" s="105" t="s">
        <v>401</v>
      </c>
      <c r="N41" s="105">
        <f>SUM(O41:R41)</f>
        <v>22</v>
      </c>
      <c r="O41" s="105">
        <v>8</v>
      </c>
      <c r="P41" s="105">
        <v>6</v>
      </c>
      <c r="Q41" s="105">
        <v>7</v>
      </c>
      <c r="R41" s="105">
        <v>1</v>
      </c>
      <c r="S41" s="105">
        <v>14520</v>
      </c>
      <c r="T41" s="105" t="s">
        <v>401</v>
      </c>
      <c r="U41" s="105">
        <v>2183</v>
      </c>
      <c r="V41" s="105" t="s">
        <v>401</v>
      </c>
    </row>
    <row r="42" spans="1:22" s="12" customFormat="1" ht="21" customHeight="1">
      <c r="A42" s="3"/>
      <c r="B42" s="6" t="s">
        <v>46</v>
      </c>
      <c r="C42" s="105">
        <f t="shared" si="9"/>
        <v>53</v>
      </c>
      <c r="D42" s="105">
        <v>11</v>
      </c>
      <c r="E42" s="105">
        <v>42</v>
      </c>
      <c r="F42" s="105">
        <v>26</v>
      </c>
      <c r="G42" s="105">
        <v>10</v>
      </c>
      <c r="H42" s="105">
        <v>8</v>
      </c>
      <c r="I42" s="105">
        <v>7</v>
      </c>
      <c r="J42" s="105">
        <v>1</v>
      </c>
      <c r="K42" s="105">
        <v>1</v>
      </c>
      <c r="L42" s="105" t="s">
        <v>401</v>
      </c>
      <c r="M42" s="105" t="s">
        <v>401</v>
      </c>
      <c r="N42" s="105">
        <f>SUM(O42:R42)</f>
        <v>259</v>
      </c>
      <c r="O42" s="105">
        <v>53</v>
      </c>
      <c r="P42" s="105">
        <v>27</v>
      </c>
      <c r="Q42" s="105">
        <v>138</v>
      </c>
      <c r="R42" s="105">
        <v>41</v>
      </c>
      <c r="S42" s="105">
        <v>427678</v>
      </c>
      <c r="T42" s="105">
        <v>680</v>
      </c>
      <c r="U42" s="105">
        <v>25367</v>
      </c>
      <c r="V42" s="105" t="s">
        <v>401</v>
      </c>
    </row>
    <row r="43" spans="1:22" s="12" customFormat="1" ht="21" customHeight="1">
      <c r="A43" s="3"/>
      <c r="B43" s="6" t="s">
        <v>47</v>
      </c>
      <c r="C43" s="105">
        <f t="shared" si="9"/>
        <v>14</v>
      </c>
      <c r="D43" s="105">
        <v>2</v>
      </c>
      <c r="E43" s="105">
        <v>12</v>
      </c>
      <c r="F43" s="105">
        <v>5</v>
      </c>
      <c r="G43" s="105">
        <v>7</v>
      </c>
      <c r="H43" s="105">
        <v>2</v>
      </c>
      <c r="I43" s="105" t="s">
        <v>401</v>
      </c>
      <c r="J43" s="105" t="s">
        <v>401</v>
      </c>
      <c r="K43" s="105" t="s">
        <v>401</v>
      </c>
      <c r="L43" s="105" t="s">
        <v>401</v>
      </c>
      <c r="M43" s="105" t="s">
        <v>401</v>
      </c>
      <c r="N43" s="105">
        <f>SUM(O43:R43)</f>
        <v>45</v>
      </c>
      <c r="O43" s="105">
        <v>18</v>
      </c>
      <c r="P43" s="105">
        <v>13</v>
      </c>
      <c r="Q43" s="105">
        <v>8</v>
      </c>
      <c r="R43" s="105">
        <v>6</v>
      </c>
      <c r="S43" s="105">
        <v>53019</v>
      </c>
      <c r="T43" s="105">
        <v>18</v>
      </c>
      <c r="U43" s="105">
        <v>4630</v>
      </c>
      <c r="V43" s="105" t="s">
        <v>401</v>
      </c>
    </row>
    <row r="44" spans="1:22" s="12" customFormat="1" ht="21" customHeight="1">
      <c r="A44" s="3"/>
      <c r="B44" s="6" t="s">
        <v>48</v>
      </c>
      <c r="C44" s="105">
        <f t="shared" si="9"/>
        <v>35</v>
      </c>
      <c r="D44" s="105">
        <v>8</v>
      </c>
      <c r="E44" s="105">
        <v>27</v>
      </c>
      <c r="F44" s="105">
        <v>15</v>
      </c>
      <c r="G44" s="105">
        <v>11</v>
      </c>
      <c r="H44" s="105">
        <v>5</v>
      </c>
      <c r="I44" s="105">
        <v>3</v>
      </c>
      <c r="J44" s="105">
        <v>1</v>
      </c>
      <c r="K44" s="105" t="s">
        <v>401</v>
      </c>
      <c r="L44" s="105" t="s">
        <v>401</v>
      </c>
      <c r="M44" s="105" t="s">
        <v>401</v>
      </c>
      <c r="N44" s="105">
        <f>SUM(O44:R44)</f>
        <v>165</v>
      </c>
      <c r="O44" s="105">
        <v>36</v>
      </c>
      <c r="P44" s="105">
        <v>33</v>
      </c>
      <c r="Q44" s="105">
        <v>62</v>
      </c>
      <c r="R44" s="105">
        <v>34</v>
      </c>
      <c r="S44" s="105">
        <v>179788</v>
      </c>
      <c r="T44" s="105">
        <v>55</v>
      </c>
      <c r="U44" s="105">
        <v>5787</v>
      </c>
      <c r="V44" s="105" t="s">
        <v>401</v>
      </c>
    </row>
    <row r="45" spans="1:22" s="12" customFormat="1" ht="21" customHeight="1">
      <c r="A45" s="3"/>
      <c r="B45" s="6" t="s">
        <v>49</v>
      </c>
      <c r="C45" s="105">
        <f t="shared" si="9"/>
        <v>11</v>
      </c>
      <c r="D45" s="105">
        <v>2</v>
      </c>
      <c r="E45" s="105">
        <v>9</v>
      </c>
      <c r="F45" s="105">
        <v>6</v>
      </c>
      <c r="G45" s="105">
        <v>3</v>
      </c>
      <c r="H45" s="105">
        <v>1</v>
      </c>
      <c r="I45" s="105">
        <v>1</v>
      </c>
      <c r="J45" s="105" t="s">
        <v>401</v>
      </c>
      <c r="K45" s="105" t="s">
        <v>401</v>
      </c>
      <c r="L45" s="105" t="s">
        <v>401</v>
      </c>
      <c r="M45" s="105" t="s">
        <v>401</v>
      </c>
      <c r="N45" s="105">
        <f>SUM(O45:R45)</f>
        <v>41</v>
      </c>
      <c r="O45" s="105">
        <v>11</v>
      </c>
      <c r="P45" s="105">
        <v>7</v>
      </c>
      <c r="Q45" s="105">
        <v>9</v>
      </c>
      <c r="R45" s="105">
        <v>14</v>
      </c>
      <c r="S45" s="105">
        <v>23849</v>
      </c>
      <c r="T45" s="105">
        <v>250</v>
      </c>
      <c r="U45" s="105">
        <v>2645</v>
      </c>
      <c r="V45" s="105" t="s">
        <v>401</v>
      </c>
    </row>
    <row r="46" spans="1:22" s="12" customFormat="1" ht="21" customHeight="1">
      <c r="A46" s="3"/>
      <c r="B46" s="6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</row>
    <row r="47" spans="1:22" s="12" customFormat="1" ht="21" customHeight="1">
      <c r="A47" s="193" t="s">
        <v>85</v>
      </c>
      <c r="B47" s="194"/>
      <c r="C47" s="111">
        <f>SUM(D47:E47)</f>
        <v>357</v>
      </c>
      <c r="D47" s="111">
        <f>SUM(D48:D53)</f>
        <v>224</v>
      </c>
      <c r="E47" s="111">
        <f>SUM(E48:E53)</f>
        <v>133</v>
      </c>
      <c r="F47" s="111">
        <f aca="true" t="shared" si="11" ref="F47:V47">SUM(F48:F53)</f>
        <v>77</v>
      </c>
      <c r="G47" s="111">
        <f t="shared" si="11"/>
        <v>92</v>
      </c>
      <c r="H47" s="111">
        <f t="shared" si="11"/>
        <v>115</v>
      </c>
      <c r="I47" s="111">
        <f t="shared" si="11"/>
        <v>49</v>
      </c>
      <c r="J47" s="111">
        <f t="shared" si="11"/>
        <v>10</v>
      </c>
      <c r="K47" s="111">
        <f t="shared" si="11"/>
        <v>12</v>
      </c>
      <c r="L47" s="111">
        <f t="shared" si="11"/>
        <v>1</v>
      </c>
      <c r="M47" s="111">
        <f t="shared" si="11"/>
        <v>1</v>
      </c>
      <c r="N47" s="111">
        <f t="shared" si="11"/>
        <v>2771</v>
      </c>
      <c r="O47" s="111">
        <f t="shared" si="11"/>
        <v>161</v>
      </c>
      <c r="P47" s="111">
        <f t="shared" si="11"/>
        <v>136</v>
      </c>
      <c r="Q47" s="111">
        <f t="shared" si="11"/>
        <v>1619</v>
      </c>
      <c r="R47" s="111">
        <f t="shared" si="11"/>
        <v>855</v>
      </c>
      <c r="S47" s="111">
        <f t="shared" si="11"/>
        <v>9365909</v>
      </c>
      <c r="T47" s="111">
        <f t="shared" si="11"/>
        <v>17825</v>
      </c>
      <c r="U47" s="111">
        <f t="shared" si="11"/>
        <v>817685</v>
      </c>
      <c r="V47" s="111" t="s">
        <v>401</v>
      </c>
    </row>
    <row r="48" spans="1:22" s="12" customFormat="1" ht="21" customHeight="1">
      <c r="A48" s="3"/>
      <c r="B48" s="6" t="s">
        <v>86</v>
      </c>
      <c r="C48" s="105">
        <f aca="true" t="shared" si="12" ref="C48:C53">SUM(D48:E48)</f>
        <v>81</v>
      </c>
      <c r="D48" s="105">
        <v>41</v>
      </c>
      <c r="E48" s="105">
        <v>40</v>
      </c>
      <c r="F48" s="105">
        <v>26</v>
      </c>
      <c r="G48" s="105">
        <v>15</v>
      </c>
      <c r="H48" s="105">
        <v>24</v>
      </c>
      <c r="I48" s="105">
        <v>10</v>
      </c>
      <c r="J48" s="105">
        <v>1</v>
      </c>
      <c r="K48" s="105">
        <v>4</v>
      </c>
      <c r="L48" s="105">
        <v>1</v>
      </c>
      <c r="M48" s="105" t="s">
        <v>401</v>
      </c>
      <c r="N48" s="105">
        <f aca="true" t="shared" si="13" ref="N48:N55">SUM(O48:R48)</f>
        <v>622</v>
      </c>
      <c r="O48" s="105">
        <v>36</v>
      </c>
      <c r="P48" s="105">
        <v>43</v>
      </c>
      <c r="Q48" s="105">
        <v>383</v>
      </c>
      <c r="R48" s="105">
        <v>160</v>
      </c>
      <c r="S48" s="105">
        <v>2016387</v>
      </c>
      <c r="T48" s="105">
        <v>10734</v>
      </c>
      <c r="U48" s="105">
        <v>192433</v>
      </c>
      <c r="V48" s="105" t="s">
        <v>401</v>
      </c>
    </row>
    <row r="49" spans="1:22" s="12" customFormat="1" ht="21" customHeight="1">
      <c r="A49" s="3"/>
      <c r="B49" s="6" t="s">
        <v>87</v>
      </c>
      <c r="C49" s="105">
        <f t="shared" si="12"/>
        <v>48</v>
      </c>
      <c r="D49" s="105">
        <v>30</v>
      </c>
      <c r="E49" s="105">
        <v>18</v>
      </c>
      <c r="F49" s="105">
        <v>3</v>
      </c>
      <c r="G49" s="105">
        <v>16</v>
      </c>
      <c r="H49" s="105">
        <v>19</v>
      </c>
      <c r="I49" s="105">
        <v>7</v>
      </c>
      <c r="J49" s="105">
        <v>1</v>
      </c>
      <c r="K49" s="105">
        <v>2</v>
      </c>
      <c r="L49" s="105" t="s">
        <v>401</v>
      </c>
      <c r="M49" s="105" t="s">
        <v>401</v>
      </c>
      <c r="N49" s="105">
        <f t="shared" si="13"/>
        <v>377</v>
      </c>
      <c r="O49" s="105">
        <v>26</v>
      </c>
      <c r="P49" s="105">
        <v>18</v>
      </c>
      <c r="Q49" s="105">
        <v>215</v>
      </c>
      <c r="R49" s="105">
        <v>118</v>
      </c>
      <c r="S49" s="105">
        <v>1253508</v>
      </c>
      <c r="T49" s="105">
        <v>2425</v>
      </c>
      <c r="U49" s="105">
        <v>122676</v>
      </c>
      <c r="V49" s="105" t="s">
        <v>401</v>
      </c>
    </row>
    <row r="50" spans="1:22" s="12" customFormat="1" ht="21" customHeight="1">
      <c r="A50" s="109"/>
      <c r="B50" s="6" t="s">
        <v>88</v>
      </c>
      <c r="C50" s="105">
        <f t="shared" si="12"/>
        <v>5</v>
      </c>
      <c r="D50" s="105">
        <v>1</v>
      </c>
      <c r="E50" s="105">
        <v>4</v>
      </c>
      <c r="F50" s="105">
        <v>3</v>
      </c>
      <c r="G50" s="105">
        <v>2</v>
      </c>
      <c r="H50" s="105" t="s">
        <v>401</v>
      </c>
      <c r="I50" s="105" t="s">
        <v>401</v>
      </c>
      <c r="J50" s="105" t="s">
        <v>401</v>
      </c>
      <c r="K50" s="105" t="s">
        <v>401</v>
      </c>
      <c r="L50" s="105" t="s">
        <v>401</v>
      </c>
      <c r="M50" s="105" t="s">
        <v>401</v>
      </c>
      <c r="N50" s="105">
        <f t="shared" si="13"/>
        <v>11</v>
      </c>
      <c r="O50" s="105">
        <v>2</v>
      </c>
      <c r="P50" s="105">
        <v>5</v>
      </c>
      <c r="Q50" s="105">
        <v>2</v>
      </c>
      <c r="R50" s="105">
        <v>2</v>
      </c>
      <c r="S50" s="105">
        <v>5571</v>
      </c>
      <c r="T50" s="105" t="s">
        <v>401</v>
      </c>
      <c r="U50" s="105">
        <v>838</v>
      </c>
      <c r="V50" s="105" t="s">
        <v>401</v>
      </c>
    </row>
    <row r="51" spans="1:22" s="12" customFormat="1" ht="21" customHeight="1">
      <c r="A51" s="3"/>
      <c r="B51" s="6" t="s">
        <v>89</v>
      </c>
      <c r="C51" s="105">
        <f t="shared" si="12"/>
        <v>12</v>
      </c>
      <c r="D51" s="105">
        <v>8</v>
      </c>
      <c r="E51" s="105">
        <v>4</v>
      </c>
      <c r="F51" s="105">
        <v>3</v>
      </c>
      <c r="G51" s="105">
        <v>3</v>
      </c>
      <c r="H51" s="105">
        <v>4</v>
      </c>
      <c r="I51" s="105">
        <v>1</v>
      </c>
      <c r="J51" s="105">
        <v>1</v>
      </c>
      <c r="K51" s="105" t="s">
        <v>401</v>
      </c>
      <c r="L51" s="105" t="s">
        <v>401</v>
      </c>
      <c r="M51" s="105" t="s">
        <v>401</v>
      </c>
      <c r="N51" s="105">
        <f t="shared" si="13"/>
        <v>81</v>
      </c>
      <c r="O51" s="105">
        <v>7</v>
      </c>
      <c r="P51" s="105">
        <v>6</v>
      </c>
      <c r="Q51" s="105">
        <v>48</v>
      </c>
      <c r="R51" s="105">
        <v>20</v>
      </c>
      <c r="S51" s="105">
        <v>631117</v>
      </c>
      <c r="T51" s="105" t="s">
        <v>401</v>
      </c>
      <c r="U51" s="105">
        <v>11695</v>
      </c>
      <c r="V51" s="105" t="s">
        <v>401</v>
      </c>
    </row>
    <row r="52" spans="1:22" s="12" customFormat="1" ht="21" customHeight="1">
      <c r="A52" s="3"/>
      <c r="B52" s="88" t="s">
        <v>328</v>
      </c>
      <c r="C52" s="105">
        <f t="shared" si="12"/>
        <v>36</v>
      </c>
      <c r="D52" s="105">
        <v>26</v>
      </c>
      <c r="E52" s="105">
        <v>10</v>
      </c>
      <c r="F52" s="105">
        <v>7</v>
      </c>
      <c r="G52" s="105">
        <v>9</v>
      </c>
      <c r="H52" s="105">
        <v>9</v>
      </c>
      <c r="I52" s="105">
        <v>7</v>
      </c>
      <c r="J52" s="105">
        <v>1</v>
      </c>
      <c r="K52" s="105">
        <v>3</v>
      </c>
      <c r="L52" s="105" t="s">
        <v>401</v>
      </c>
      <c r="M52" s="105" t="s">
        <v>401</v>
      </c>
      <c r="N52" s="105">
        <f t="shared" si="13"/>
        <v>320</v>
      </c>
      <c r="O52" s="105">
        <v>10</v>
      </c>
      <c r="P52" s="105">
        <v>8</v>
      </c>
      <c r="Q52" s="105">
        <v>204</v>
      </c>
      <c r="R52" s="105">
        <v>98</v>
      </c>
      <c r="S52" s="105">
        <v>1283173</v>
      </c>
      <c r="T52" s="105">
        <v>380</v>
      </c>
      <c r="U52" s="105">
        <v>184842</v>
      </c>
      <c r="V52" s="105" t="s">
        <v>401</v>
      </c>
    </row>
    <row r="53" spans="1:22" s="12" customFormat="1" ht="21" customHeight="1">
      <c r="A53" s="3"/>
      <c r="B53" s="6" t="s">
        <v>90</v>
      </c>
      <c r="C53" s="105">
        <f t="shared" si="12"/>
        <v>175</v>
      </c>
      <c r="D53" s="105">
        <v>118</v>
      </c>
      <c r="E53" s="105">
        <v>57</v>
      </c>
      <c r="F53" s="105">
        <v>35</v>
      </c>
      <c r="G53" s="105">
        <v>47</v>
      </c>
      <c r="H53" s="105">
        <v>59</v>
      </c>
      <c r="I53" s="105">
        <v>24</v>
      </c>
      <c r="J53" s="105">
        <v>6</v>
      </c>
      <c r="K53" s="105">
        <v>3</v>
      </c>
      <c r="L53" s="105" t="s">
        <v>401</v>
      </c>
      <c r="M53" s="105">
        <v>1</v>
      </c>
      <c r="N53" s="105">
        <f t="shared" si="13"/>
        <v>1360</v>
      </c>
      <c r="O53" s="105">
        <v>80</v>
      </c>
      <c r="P53" s="105">
        <v>56</v>
      </c>
      <c r="Q53" s="105">
        <v>767</v>
      </c>
      <c r="R53" s="105">
        <v>457</v>
      </c>
      <c r="S53" s="105">
        <v>4176153</v>
      </c>
      <c r="T53" s="105">
        <v>4286</v>
      </c>
      <c r="U53" s="105">
        <v>305201</v>
      </c>
      <c r="V53" s="105" t="s">
        <v>401</v>
      </c>
    </row>
    <row r="54" spans="1:22" s="12" customFormat="1" ht="21" customHeight="1">
      <c r="A54" s="3"/>
      <c r="B54" s="23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</row>
    <row r="55" spans="1:35" s="12" customFormat="1" ht="21" customHeight="1">
      <c r="A55" s="193" t="s">
        <v>91</v>
      </c>
      <c r="B55" s="206"/>
      <c r="C55" s="165">
        <f>SUM(D55:E55)</f>
        <v>3</v>
      </c>
      <c r="D55" s="165">
        <v>3</v>
      </c>
      <c r="E55" s="165" t="s">
        <v>401</v>
      </c>
      <c r="F55" s="165">
        <v>1</v>
      </c>
      <c r="G55" s="165" t="s">
        <v>401</v>
      </c>
      <c r="H55" s="165">
        <v>1</v>
      </c>
      <c r="I55" s="165" t="s">
        <v>401</v>
      </c>
      <c r="J55" s="165">
        <v>1</v>
      </c>
      <c r="K55" s="165" t="s">
        <v>401</v>
      </c>
      <c r="L55" s="165" t="s">
        <v>401</v>
      </c>
      <c r="M55" s="165" t="s">
        <v>401</v>
      </c>
      <c r="N55" s="315">
        <f t="shared" si="13"/>
        <v>35</v>
      </c>
      <c r="O55" s="165" t="s">
        <v>401</v>
      </c>
      <c r="P55" s="165" t="s">
        <v>401</v>
      </c>
      <c r="Q55" s="165">
        <v>24</v>
      </c>
      <c r="R55" s="165">
        <v>11</v>
      </c>
      <c r="S55" s="165" t="s">
        <v>401</v>
      </c>
      <c r="T55" s="165">
        <v>27621</v>
      </c>
      <c r="U55" s="165" t="s">
        <v>401</v>
      </c>
      <c r="V55" s="165" t="s">
        <v>401</v>
      </c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</row>
    <row r="56" spans="1:22" ht="14.25">
      <c r="A56" s="89"/>
      <c r="B56" s="72"/>
      <c r="C56" s="70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0"/>
      <c r="O56" s="71"/>
      <c r="P56" s="71"/>
      <c r="Q56" s="93"/>
      <c r="R56" s="93"/>
      <c r="S56" s="93"/>
      <c r="T56" s="93"/>
      <c r="U56" s="93"/>
      <c r="V56" s="93"/>
    </row>
    <row r="57" spans="1:3" ht="13.5">
      <c r="A57" s="7"/>
      <c r="B57" s="7"/>
      <c r="C57" s="21"/>
    </row>
    <row r="58" spans="1:3" ht="13.5">
      <c r="A58" s="7"/>
      <c r="B58" s="7"/>
      <c r="C58" s="21"/>
    </row>
    <row r="59" spans="1:3" ht="13.5">
      <c r="A59" s="7"/>
      <c r="B59" s="7"/>
      <c r="C59" s="21"/>
    </row>
    <row r="60" spans="1:3" ht="13.5">
      <c r="A60" s="7"/>
      <c r="B60" s="7"/>
      <c r="C60" s="21"/>
    </row>
    <row r="61" spans="1:3" ht="13.5">
      <c r="A61" s="7"/>
      <c r="B61" s="7"/>
      <c r="C61" s="21"/>
    </row>
    <row r="62" spans="1:3" ht="14.25">
      <c r="A62" s="3"/>
      <c r="B62" s="8"/>
      <c r="C62" s="21"/>
    </row>
    <row r="63" spans="1:3" ht="13.5">
      <c r="A63" s="7"/>
      <c r="B63" s="7"/>
      <c r="C63" s="21"/>
    </row>
    <row r="64" spans="1:3" ht="13.5">
      <c r="A64" s="7"/>
      <c r="B64" s="7"/>
      <c r="C64" s="21"/>
    </row>
    <row r="65" spans="1:3" ht="13.5">
      <c r="A65" s="7"/>
      <c r="B65" s="7"/>
      <c r="C65" s="21"/>
    </row>
  </sheetData>
  <sheetProtection/>
  <mergeCells count="19">
    <mergeCell ref="A3:V3"/>
    <mergeCell ref="A5:B7"/>
    <mergeCell ref="C6:C7"/>
    <mergeCell ref="D6:E6"/>
    <mergeCell ref="F6:M6"/>
    <mergeCell ref="A40:B40"/>
    <mergeCell ref="N6:N7"/>
    <mergeCell ref="N5:R5"/>
    <mergeCell ref="A9:B9"/>
    <mergeCell ref="A55:B55"/>
    <mergeCell ref="U5:U7"/>
    <mergeCell ref="S5:S7"/>
    <mergeCell ref="O6:P6"/>
    <mergeCell ref="Q6:R6"/>
    <mergeCell ref="C5:M5"/>
    <mergeCell ref="A47:B47"/>
    <mergeCell ref="A17:B17"/>
    <mergeCell ref="A26:B26"/>
    <mergeCell ref="A32:B32"/>
  </mergeCells>
  <printOptions horizontalCentered="1"/>
  <pageMargins left="0.5905511811023623" right="0.5905511811023623" top="0.5905511811023623" bottom="0.3937007874015748" header="0" footer="0"/>
  <pageSetup fitToHeight="1" fitToWidth="1" horizontalDpi="300" verticalDpi="300" orientation="landscape" paperSize="8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0"/>
  <sheetViews>
    <sheetView tabSelected="1" zoomScale="75" zoomScaleNormal="75" zoomScalePageLayoutView="0" workbookViewId="0" topLeftCell="A1">
      <selection activeCell="A24" sqref="B24"/>
    </sheetView>
  </sheetViews>
  <sheetFormatPr defaultColWidth="9.00390625" defaultRowHeight="13.5"/>
  <cols>
    <col min="1" max="1" width="3.375" style="0" customWidth="1"/>
    <col min="2" max="2" width="45.25390625" style="0" customWidth="1"/>
    <col min="3" max="3" width="9.50390625" style="22" bestFit="1" customWidth="1"/>
    <col min="4" max="7" width="9.50390625" style="0" bestFit="1" customWidth="1"/>
    <col min="8" max="10" width="9.125" style="0" bestFit="1" customWidth="1"/>
    <col min="11" max="13" width="9.125" style="0" customWidth="1"/>
    <col min="14" max="14" width="10.75390625" style="0" customWidth="1"/>
    <col min="15" max="18" width="9.50390625" style="0" customWidth="1"/>
    <col min="19" max="19" width="14.875" style="0" customWidth="1"/>
    <col min="20" max="20" width="15.75390625" style="0" customWidth="1"/>
    <col min="21" max="21" width="15.125" style="0" customWidth="1"/>
    <col min="22" max="22" width="15.375" style="0" customWidth="1"/>
  </cols>
  <sheetData>
    <row r="1" spans="1:22" s="16" customFormat="1" ht="15.75" customHeight="1">
      <c r="A1" s="122" t="s">
        <v>108</v>
      </c>
      <c r="B1" s="129"/>
      <c r="C1" s="130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44" t="s">
        <v>109</v>
      </c>
    </row>
    <row r="2" spans="1:22" s="16" customFormat="1" ht="15.75" customHeight="1">
      <c r="A2" s="122"/>
      <c r="B2" s="129"/>
      <c r="C2" s="130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44"/>
    </row>
    <row r="3" spans="1:23" ht="15.75" customHeight="1">
      <c r="A3" s="310" t="s">
        <v>411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310"/>
      <c r="V3" s="310"/>
      <c r="W3" s="7"/>
    </row>
    <row r="4" spans="1:23" ht="15.75" customHeight="1" thickBot="1">
      <c r="A4" s="126"/>
      <c r="B4" s="126"/>
      <c r="C4" s="131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7"/>
    </row>
    <row r="5" spans="1:23" ht="15.75" customHeight="1">
      <c r="A5" s="312" t="s">
        <v>410</v>
      </c>
      <c r="B5" s="195"/>
      <c r="C5" s="214" t="s">
        <v>412</v>
      </c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4" t="s">
        <v>416</v>
      </c>
      <c r="O5" s="214"/>
      <c r="P5" s="214"/>
      <c r="Q5" s="214"/>
      <c r="R5" s="214"/>
      <c r="S5" s="209" t="s">
        <v>14</v>
      </c>
      <c r="T5" s="125" t="s">
        <v>407</v>
      </c>
      <c r="U5" s="207" t="s">
        <v>17</v>
      </c>
      <c r="V5" s="116" t="s">
        <v>334</v>
      </c>
      <c r="W5" s="7"/>
    </row>
    <row r="6" spans="1:23" ht="15.75" customHeight="1">
      <c r="A6" s="313"/>
      <c r="B6" s="196"/>
      <c r="C6" s="215" t="s">
        <v>2</v>
      </c>
      <c r="D6" s="211" t="s">
        <v>11</v>
      </c>
      <c r="E6" s="211"/>
      <c r="F6" s="214" t="s">
        <v>413</v>
      </c>
      <c r="G6" s="211"/>
      <c r="H6" s="211"/>
      <c r="I6" s="211"/>
      <c r="J6" s="211"/>
      <c r="K6" s="211"/>
      <c r="L6" s="211"/>
      <c r="M6" s="211"/>
      <c r="N6" s="210" t="s">
        <v>2</v>
      </c>
      <c r="O6" s="210" t="s">
        <v>414</v>
      </c>
      <c r="P6" s="210"/>
      <c r="Q6" s="210" t="s">
        <v>415</v>
      </c>
      <c r="R6" s="210"/>
      <c r="S6" s="209"/>
      <c r="T6" s="125" t="s">
        <v>15</v>
      </c>
      <c r="U6" s="208"/>
      <c r="V6" s="114" t="s">
        <v>333</v>
      </c>
      <c r="W6" s="7"/>
    </row>
    <row r="7" spans="1:23" ht="15.75" customHeight="1">
      <c r="A7" s="314"/>
      <c r="B7" s="197"/>
      <c r="C7" s="215"/>
      <c r="D7" s="124" t="s">
        <v>0</v>
      </c>
      <c r="E7" s="124" t="s">
        <v>1</v>
      </c>
      <c r="F7" s="124" t="s">
        <v>3</v>
      </c>
      <c r="G7" s="124" t="s">
        <v>4</v>
      </c>
      <c r="H7" s="124" t="s">
        <v>5</v>
      </c>
      <c r="I7" s="124" t="s">
        <v>6</v>
      </c>
      <c r="J7" s="124" t="s">
        <v>7</v>
      </c>
      <c r="K7" s="124" t="s">
        <v>8</v>
      </c>
      <c r="L7" s="124" t="s">
        <v>9</v>
      </c>
      <c r="M7" s="124" t="s">
        <v>10</v>
      </c>
      <c r="N7" s="210"/>
      <c r="O7" s="1" t="s">
        <v>12</v>
      </c>
      <c r="P7" s="1" t="s">
        <v>13</v>
      </c>
      <c r="Q7" s="1" t="s">
        <v>12</v>
      </c>
      <c r="R7" s="1" t="s">
        <v>13</v>
      </c>
      <c r="S7" s="207"/>
      <c r="T7" s="123" t="s">
        <v>16</v>
      </c>
      <c r="U7" s="208"/>
      <c r="V7" s="112" t="s">
        <v>335</v>
      </c>
      <c r="W7" s="7"/>
    </row>
    <row r="8" spans="1:22" ht="15.75" customHeight="1">
      <c r="A8" s="193" t="s">
        <v>92</v>
      </c>
      <c r="B8" s="194"/>
      <c r="C8" s="111">
        <f>SUM(D8:E8)</f>
        <v>17843</v>
      </c>
      <c r="D8" s="111">
        <v>3209</v>
      </c>
      <c r="E8" s="111">
        <v>14634</v>
      </c>
      <c r="F8" s="111">
        <v>10970</v>
      </c>
      <c r="G8" s="111">
        <v>4233</v>
      </c>
      <c r="H8" s="111">
        <v>1842</v>
      </c>
      <c r="I8" s="111">
        <v>561</v>
      </c>
      <c r="J8" s="111">
        <v>143</v>
      </c>
      <c r="K8" s="111">
        <v>74</v>
      </c>
      <c r="L8" s="111">
        <v>12</v>
      </c>
      <c r="M8" s="111">
        <v>8</v>
      </c>
      <c r="N8" s="111">
        <f>SUM(O8:R8)</f>
        <v>59068</v>
      </c>
      <c r="O8" s="111">
        <v>11808</v>
      </c>
      <c r="P8" s="111">
        <v>14861</v>
      </c>
      <c r="Q8" s="111">
        <v>14890</v>
      </c>
      <c r="R8" s="111">
        <v>17509</v>
      </c>
      <c r="S8" s="111">
        <v>70485893</v>
      </c>
      <c r="T8" s="111">
        <v>1351241</v>
      </c>
      <c r="U8" s="111">
        <v>8961396</v>
      </c>
      <c r="V8" s="111">
        <v>1041188</v>
      </c>
    </row>
    <row r="9" spans="1:22" ht="15.75" customHeight="1">
      <c r="A9" s="5"/>
      <c r="B9" s="23"/>
      <c r="C9" s="111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11"/>
      <c r="O9" s="166"/>
      <c r="P9" s="166"/>
      <c r="Q9" s="166"/>
      <c r="R9" s="166"/>
      <c r="S9" s="166"/>
      <c r="T9" s="167"/>
      <c r="U9" s="166"/>
      <c r="V9" s="166"/>
    </row>
    <row r="10" spans="1:22" ht="15.75" customHeight="1">
      <c r="A10" s="193" t="s">
        <v>93</v>
      </c>
      <c r="B10" s="194"/>
      <c r="C10" s="111">
        <f>SUM(D10:E10)</f>
        <v>30</v>
      </c>
      <c r="D10" s="111">
        <v>18</v>
      </c>
      <c r="E10" s="111">
        <v>12</v>
      </c>
      <c r="F10" s="111">
        <v>9</v>
      </c>
      <c r="G10" s="111">
        <v>7</v>
      </c>
      <c r="H10" s="111">
        <v>4</v>
      </c>
      <c r="I10" s="111">
        <v>1</v>
      </c>
      <c r="J10" s="111" t="s">
        <v>401</v>
      </c>
      <c r="K10" s="111" t="s">
        <v>401</v>
      </c>
      <c r="L10" s="111">
        <v>3</v>
      </c>
      <c r="M10" s="111">
        <v>6</v>
      </c>
      <c r="N10" s="111">
        <f>SUM(O10:R10)</f>
        <v>1941</v>
      </c>
      <c r="O10" s="111">
        <v>10</v>
      </c>
      <c r="P10" s="111">
        <v>15</v>
      </c>
      <c r="Q10" s="111">
        <v>671</v>
      </c>
      <c r="R10" s="111">
        <v>1245</v>
      </c>
      <c r="S10" s="111">
        <v>4907384</v>
      </c>
      <c r="T10" s="111">
        <v>65</v>
      </c>
      <c r="U10" s="111">
        <v>579845</v>
      </c>
      <c r="V10" s="111">
        <v>81481</v>
      </c>
    </row>
    <row r="11" spans="1:22" ht="15.75" customHeight="1">
      <c r="A11" s="5"/>
      <c r="B11" s="23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</row>
    <row r="12" spans="1:22" ht="15.75" customHeight="1">
      <c r="A12" s="193" t="s">
        <v>94</v>
      </c>
      <c r="B12" s="194"/>
      <c r="C12" s="111">
        <f>SUM(D12:E12)</f>
        <v>9</v>
      </c>
      <c r="D12" s="111">
        <v>9</v>
      </c>
      <c r="E12" s="111" t="s">
        <v>401</v>
      </c>
      <c r="F12" s="111" t="s">
        <v>401</v>
      </c>
      <c r="G12" s="111" t="s">
        <v>401</v>
      </c>
      <c r="H12" s="111" t="s">
        <v>401</v>
      </c>
      <c r="I12" s="111" t="s">
        <v>401</v>
      </c>
      <c r="J12" s="111" t="s">
        <v>401</v>
      </c>
      <c r="K12" s="111" t="s">
        <v>401</v>
      </c>
      <c r="L12" s="111" t="s">
        <v>401</v>
      </c>
      <c r="M12" s="111">
        <v>3</v>
      </c>
      <c r="N12" s="111">
        <f>SUM(O12:R12)</f>
        <v>1869</v>
      </c>
      <c r="O12" s="111" t="s">
        <v>401</v>
      </c>
      <c r="P12" s="111" t="s">
        <v>401</v>
      </c>
      <c r="Q12" s="111">
        <v>656</v>
      </c>
      <c r="R12" s="111">
        <v>1213</v>
      </c>
      <c r="S12" s="111">
        <v>4819849</v>
      </c>
      <c r="T12" s="111" t="s">
        <v>401</v>
      </c>
      <c r="U12" s="111">
        <v>566245</v>
      </c>
      <c r="V12" s="111">
        <v>79619</v>
      </c>
    </row>
    <row r="13" spans="1:22" ht="15.75" customHeight="1">
      <c r="A13" s="193"/>
      <c r="B13" s="194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11"/>
      <c r="O13" s="165"/>
      <c r="P13" s="165"/>
      <c r="Q13" s="165"/>
      <c r="R13" s="165"/>
      <c r="S13" s="165"/>
      <c r="T13" s="165"/>
      <c r="U13" s="165"/>
      <c r="V13" s="165"/>
    </row>
    <row r="14" spans="1:22" ht="15.75" customHeight="1">
      <c r="A14" s="217" t="s">
        <v>329</v>
      </c>
      <c r="B14" s="218"/>
      <c r="C14" s="111">
        <f>SUM(D14:E14)</f>
        <v>21</v>
      </c>
      <c r="D14" s="111">
        <v>9</v>
      </c>
      <c r="E14" s="111">
        <v>12</v>
      </c>
      <c r="F14" s="111">
        <v>9</v>
      </c>
      <c r="G14" s="111">
        <v>7</v>
      </c>
      <c r="H14" s="111">
        <v>4</v>
      </c>
      <c r="I14" s="111">
        <v>1</v>
      </c>
      <c r="J14" s="111" t="s">
        <v>401</v>
      </c>
      <c r="K14" s="111" t="s">
        <v>401</v>
      </c>
      <c r="L14" s="111" t="s">
        <v>401</v>
      </c>
      <c r="M14" s="111" t="s">
        <v>401</v>
      </c>
      <c r="N14" s="111">
        <f>SUM(O14:R14)</f>
        <v>72</v>
      </c>
      <c r="O14" s="111">
        <v>10</v>
      </c>
      <c r="P14" s="111">
        <v>15</v>
      </c>
      <c r="Q14" s="111">
        <v>15</v>
      </c>
      <c r="R14" s="111">
        <v>32</v>
      </c>
      <c r="S14" s="111">
        <v>87535</v>
      </c>
      <c r="T14" s="111">
        <v>65</v>
      </c>
      <c r="U14" s="111">
        <v>13600</v>
      </c>
      <c r="V14" s="111">
        <v>1862</v>
      </c>
    </row>
    <row r="15" spans="1:22" ht="15.75" customHeight="1">
      <c r="A15" s="193"/>
      <c r="B15" s="200"/>
      <c r="C15" s="111"/>
      <c r="D15" s="166"/>
      <c r="E15" s="166"/>
      <c r="F15" s="166"/>
      <c r="G15" s="166"/>
      <c r="H15" s="166"/>
      <c r="I15" s="166"/>
      <c r="J15" s="166"/>
      <c r="K15" s="166"/>
      <c r="L15" s="166"/>
      <c r="M15" s="111"/>
      <c r="N15" s="111"/>
      <c r="O15" s="111"/>
      <c r="P15" s="111"/>
      <c r="Q15" s="111"/>
      <c r="R15" s="111"/>
      <c r="S15" s="111"/>
      <c r="T15" s="111"/>
      <c r="U15" s="111"/>
      <c r="V15" s="111"/>
    </row>
    <row r="16" spans="1:22" ht="15.75" customHeight="1">
      <c r="A16" s="193" t="s">
        <v>110</v>
      </c>
      <c r="B16" s="200"/>
      <c r="C16" s="111">
        <f>SUM(D16:E16)</f>
        <v>2864</v>
      </c>
      <c r="D16" s="111">
        <v>570</v>
      </c>
      <c r="E16" s="111">
        <v>2294</v>
      </c>
      <c r="F16" s="111">
        <v>1712</v>
      </c>
      <c r="G16" s="111">
        <v>732</v>
      </c>
      <c r="H16" s="111">
        <v>304</v>
      </c>
      <c r="I16" s="111">
        <v>87</v>
      </c>
      <c r="J16" s="111">
        <v>18</v>
      </c>
      <c r="K16" s="111">
        <v>8</v>
      </c>
      <c r="L16" s="111">
        <v>2</v>
      </c>
      <c r="M16" s="111">
        <v>1</v>
      </c>
      <c r="N16" s="111">
        <f>SUM(O16:R16)</f>
        <v>9117</v>
      </c>
      <c r="O16" s="111">
        <v>1736</v>
      </c>
      <c r="P16" s="111">
        <v>2438</v>
      </c>
      <c r="Q16" s="111">
        <v>1248</v>
      </c>
      <c r="R16" s="111">
        <v>3695</v>
      </c>
      <c r="S16" s="111">
        <v>10018201</v>
      </c>
      <c r="T16" s="111">
        <v>23897</v>
      </c>
      <c r="U16" s="111">
        <v>2372480</v>
      </c>
      <c r="V16" s="111">
        <v>208106</v>
      </c>
    </row>
    <row r="17" spans="1:22" ht="15.75" customHeight="1">
      <c r="A17" s="107"/>
      <c r="B17" s="110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</row>
    <row r="18" spans="1:22" ht="15.75" customHeight="1">
      <c r="A18" s="193" t="s">
        <v>111</v>
      </c>
      <c r="B18" s="200"/>
      <c r="C18" s="111">
        <f>SUM(D18:E18)</f>
        <v>897</v>
      </c>
      <c r="D18" s="111">
        <f>SUM(D19:D20)</f>
        <v>129</v>
      </c>
      <c r="E18" s="111">
        <f>SUM(E19:E20)</f>
        <v>768</v>
      </c>
      <c r="F18" s="111">
        <f aca="true" t="shared" si="0" ref="F18:V18">SUM(F19:F20)</f>
        <v>491</v>
      </c>
      <c r="G18" s="111">
        <f t="shared" si="0"/>
        <v>262</v>
      </c>
      <c r="H18" s="111">
        <f t="shared" si="0"/>
        <v>95</v>
      </c>
      <c r="I18" s="111">
        <f t="shared" si="0"/>
        <v>38</v>
      </c>
      <c r="J18" s="111">
        <f t="shared" si="0"/>
        <v>6</v>
      </c>
      <c r="K18" s="111">
        <f t="shared" si="0"/>
        <v>3</v>
      </c>
      <c r="L18" s="111">
        <f t="shared" si="0"/>
        <v>2</v>
      </c>
      <c r="M18" s="111" t="s">
        <v>401</v>
      </c>
      <c r="N18" s="111">
        <f t="shared" si="0"/>
        <v>3124</v>
      </c>
      <c r="O18" s="111">
        <f t="shared" si="0"/>
        <v>649</v>
      </c>
      <c r="P18" s="111">
        <f t="shared" si="0"/>
        <v>944</v>
      </c>
      <c r="Q18" s="111">
        <f t="shared" si="0"/>
        <v>427</v>
      </c>
      <c r="R18" s="111">
        <f t="shared" si="0"/>
        <v>1104</v>
      </c>
      <c r="S18" s="111">
        <f t="shared" si="0"/>
        <v>3459685</v>
      </c>
      <c r="T18" s="111">
        <f t="shared" si="0"/>
        <v>12491</v>
      </c>
      <c r="U18" s="111">
        <f t="shared" si="0"/>
        <v>908263</v>
      </c>
      <c r="V18" s="111">
        <f t="shared" si="0"/>
        <v>62259</v>
      </c>
    </row>
    <row r="19" spans="1:22" ht="15.75" customHeight="1">
      <c r="A19" s="3"/>
      <c r="B19" s="2" t="s">
        <v>112</v>
      </c>
      <c r="C19" s="105">
        <f>SUM(D19:E19)</f>
        <v>728</v>
      </c>
      <c r="D19" s="105">
        <v>101</v>
      </c>
      <c r="E19" s="105">
        <v>627</v>
      </c>
      <c r="F19" s="105">
        <v>400</v>
      </c>
      <c r="G19" s="105">
        <v>211</v>
      </c>
      <c r="H19" s="105">
        <v>73</v>
      </c>
      <c r="I19" s="105">
        <v>35</v>
      </c>
      <c r="J19" s="105">
        <v>5</v>
      </c>
      <c r="K19" s="105">
        <v>2</v>
      </c>
      <c r="L19" s="105">
        <v>2</v>
      </c>
      <c r="M19" s="105" t="s">
        <v>401</v>
      </c>
      <c r="N19" s="105">
        <f>SUM(O19:R19)</f>
        <v>2571</v>
      </c>
      <c r="O19" s="97">
        <v>515</v>
      </c>
      <c r="P19" s="97">
        <v>769</v>
      </c>
      <c r="Q19" s="97">
        <v>354</v>
      </c>
      <c r="R19" s="97">
        <v>933</v>
      </c>
      <c r="S19" s="97">
        <v>2936602</v>
      </c>
      <c r="T19" s="97">
        <v>8844</v>
      </c>
      <c r="U19" s="97">
        <v>799012</v>
      </c>
      <c r="V19" s="97">
        <v>50106</v>
      </c>
    </row>
    <row r="20" spans="1:22" ht="15.75" customHeight="1">
      <c r="A20" s="3"/>
      <c r="B20" s="2" t="s">
        <v>113</v>
      </c>
      <c r="C20" s="105">
        <f>SUM(D20:E20)</f>
        <v>169</v>
      </c>
      <c r="D20" s="105">
        <v>28</v>
      </c>
      <c r="E20" s="105">
        <v>141</v>
      </c>
      <c r="F20" s="105">
        <v>91</v>
      </c>
      <c r="G20" s="105">
        <v>51</v>
      </c>
      <c r="H20" s="105">
        <v>22</v>
      </c>
      <c r="I20" s="105">
        <v>3</v>
      </c>
      <c r="J20" s="105">
        <v>1</v>
      </c>
      <c r="K20" s="105">
        <v>1</v>
      </c>
      <c r="L20" s="105" t="s">
        <v>401</v>
      </c>
      <c r="M20" s="105" t="s">
        <v>401</v>
      </c>
      <c r="N20" s="105">
        <f>SUM(O20:R20)</f>
        <v>553</v>
      </c>
      <c r="O20" s="97">
        <v>134</v>
      </c>
      <c r="P20" s="97">
        <v>175</v>
      </c>
      <c r="Q20" s="97">
        <v>73</v>
      </c>
      <c r="R20" s="97">
        <v>171</v>
      </c>
      <c r="S20" s="97">
        <v>523083</v>
      </c>
      <c r="T20" s="97">
        <v>3647</v>
      </c>
      <c r="U20" s="97">
        <v>109251</v>
      </c>
      <c r="V20" s="97">
        <v>12153</v>
      </c>
    </row>
    <row r="21" spans="1:22" ht="15.75" customHeight="1">
      <c r="A21" s="3"/>
      <c r="B21" s="2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</row>
    <row r="22" spans="1:22" ht="15.75" customHeight="1">
      <c r="A22" s="193" t="s">
        <v>350</v>
      </c>
      <c r="B22" s="200"/>
      <c r="C22" s="111">
        <f>SUM(D22:E22)</f>
        <v>396</v>
      </c>
      <c r="D22" s="111">
        <f>SUM(D23:D24)</f>
        <v>90</v>
      </c>
      <c r="E22" s="111">
        <f>SUM(E23:E24)</f>
        <v>306</v>
      </c>
      <c r="F22" s="111">
        <f aca="true" t="shared" si="1" ref="F22:V22">SUM(F23:F24)</f>
        <v>241</v>
      </c>
      <c r="G22" s="111">
        <f t="shared" si="1"/>
        <v>101</v>
      </c>
      <c r="H22" s="111">
        <f t="shared" si="1"/>
        <v>47</v>
      </c>
      <c r="I22" s="111">
        <f t="shared" si="1"/>
        <v>6</v>
      </c>
      <c r="J22" s="111">
        <f t="shared" si="1"/>
        <v>1</v>
      </c>
      <c r="K22" s="111" t="s">
        <v>401</v>
      </c>
      <c r="L22" s="111" t="s">
        <v>401</v>
      </c>
      <c r="M22" s="111" t="s">
        <v>401</v>
      </c>
      <c r="N22" s="111">
        <f t="shared" si="1"/>
        <v>1132</v>
      </c>
      <c r="O22" s="111">
        <f t="shared" si="1"/>
        <v>326</v>
      </c>
      <c r="P22" s="111">
        <f t="shared" si="1"/>
        <v>250</v>
      </c>
      <c r="Q22" s="111">
        <f t="shared" si="1"/>
        <v>287</v>
      </c>
      <c r="R22" s="111">
        <f t="shared" si="1"/>
        <v>269</v>
      </c>
      <c r="S22" s="111">
        <f t="shared" si="1"/>
        <v>971588</v>
      </c>
      <c r="T22" s="111">
        <f t="shared" si="1"/>
        <v>4048</v>
      </c>
      <c r="U22" s="111">
        <f t="shared" si="1"/>
        <v>249271</v>
      </c>
      <c r="V22" s="111">
        <f t="shared" si="1"/>
        <v>19267</v>
      </c>
    </row>
    <row r="23" spans="1:22" ht="15.75" customHeight="1">
      <c r="A23" s="3"/>
      <c r="B23" s="2" t="s">
        <v>338</v>
      </c>
      <c r="C23" s="105">
        <f>SUM(D23:E23)</f>
        <v>179</v>
      </c>
      <c r="D23" s="97">
        <v>13</v>
      </c>
      <c r="E23" s="97">
        <v>166</v>
      </c>
      <c r="F23" s="97">
        <v>115</v>
      </c>
      <c r="G23" s="97">
        <v>40</v>
      </c>
      <c r="H23" s="97">
        <v>21</v>
      </c>
      <c r="I23" s="97">
        <v>2</v>
      </c>
      <c r="J23" s="97">
        <v>1</v>
      </c>
      <c r="K23" s="97" t="s">
        <v>401</v>
      </c>
      <c r="L23" s="97" t="s">
        <v>401</v>
      </c>
      <c r="M23" s="97" t="s">
        <v>401</v>
      </c>
      <c r="N23" s="105">
        <f>SUM(O23:R23)</f>
        <v>492</v>
      </c>
      <c r="O23" s="97">
        <v>191</v>
      </c>
      <c r="P23" s="97">
        <v>137</v>
      </c>
      <c r="Q23" s="97">
        <v>101</v>
      </c>
      <c r="R23" s="97">
        <v>63</v>
      </c>
      <c r="S23" s="97">
        <v>206023</v>
      </c>
      <c r="T23" s="97">
        <v>3116</v>
      </c>
      <c r="U23" s="97">
        <v>46317</v>
      </c>
      <c r="V23" s="97">
        <v>5815</v>
      </c>
    </row>
    <row r="24" spans="1:22" ht="15.75" customHeight="1">
      <c r="A24" s="3"/>
      <c r="B24" s="2" t="s">
        <v>339</v>
      </c>
      <c r="C24" s="105">
        <f>SUM(D24:E24)</f>
        <v>217</v>
      </c>
      <c r="D24" s="97">
        <v>77</v>
      </c>
      <c r="E24" s="97">
        <v>140</v>
      </c>
      <c r="F24" s="97">
        <v>126</v>
      </c>
      <c r="G24" s="97">
        <v>61</v>
      </c>
      <c r="H24" s="97">
        <v>26</v>
      </c>
      <c r="I24" s="97">
        <v>4</v>
      </c>
      <c r="J24" s="97" t="s">
        <v>401</v>
      </c>
      <c r="K24" s="105" t="s">
        <v>401</v>
      </c>
      <c r="L24" s="105" t="s">
        <v>401</v>
      </c>
      <c r="M24" s="105" t="s">
        <v>401</v>
      </c>
      <c r="N24" s="105">
        <f>SUM(O24:R24)</f>
        <v>640</v>
      </c>
      <c r="O24" s="97">
        <v>135</v>
      </c>
      <c r="P24" s="97">
        <v>113</v>
      </c>
      <c r="Q24" s="97">
        <v>186</v>
      </c>
      <c r="R24" s="97">
        <v>206</v>
      </c>
      <c r="S24" s="97">
        <v>765565</v>
      </c>
      <c r="T24" s="97">
        <v>932</v>
      </c>
      <c r="U24" s="97">
        <v>202954</v>
      </c>
      <c r="V24" s="97">
        <v>13452</v>
      </c>
    </row>
    <row r="25" spans="1:22" ht="15.75" customHeight="1">
      <c r="A25" s="3"/>
      <c r="B25" s="86"/>
      <c r="C25" s="105"/>
      <c r="D25" s="97"/>
      <c r="E25" s="97"/>
      <c r="F25" s="97"/>
      <c r="G25" s="97"/>
      <c r="H25" s="97"/>
      <c r="I25" s="97"/>
      <c r="J25" s="97"/>
      <c r="K25" s="97"/>
      <c r="L25" s="97"/>
      <c r="M25" s="105"/>
      <c r="N25" s="105"/>
      <c r="O25" s="97"/>
      <c r="P25" s="97"/>
      <c r="Q25" s="97"/>
      <c r="R25" s="97"/>
      <c r="S25" s="97"/>
      <c r="T25" s="97"/>
      <c r="U25" s="97"/>
      <c r="V25" s="97"/>
    </row>
    <row r="26" spans="1:22" ht="15.75" customHeight="1">
      <c r="A26" s="193" t="s">
        <v>114</v>
      </c>
      <c r="B26" s="216"/>
      <c r="C26" s="111">
        <f>SUM(D26:E26)</f>
        <v>677</v>
      </c>
      <c r="D26" s="166">
        <v>210</v>
      </c>
      <c r="E26" s="166">
        <v>467</v>
      </c>
      <c r="F26" s="166">
        <v>333</v>
      </c>
      <c r="G26" s="166">
        <v>207</v>
      </c>
      <c r="H26" s="166">
        <v>91</v>
      </c>
      <c r="I26" s="166">
        <v>34</v>
      </c>
      <c r="J26" s="166">
        <v>9</v>
      </c>
      <c r="K26" s="166">
        <v>3</v>
      </c>
      <c r="L26" s="166" t="s">
        <v>401</v>
      </c>
      <c r="M26" s="111" t="s">
        <v>401</v>
      </c>
      <c r="N26" s="111">
        <f>SUM(O26:R26)</f>
        <v>2590</v>
      </c>
      <c r="O26" s="111">
        <v>282</v>
      </c>
      <c r="P26" s="111">
        <v>486</v>
      </c>
      <c r="Q26" s="111">
        <v>314</v>
      </c>
      <c r="R26" s="111">
        <v>1508</v>
      </c>
      <c r="S26" s="111">
        <v>3405326</v>
      </c>
      <c r="T26" s="111">
        <v>2254</v>
      </c>
      <c r="U26" s="111">
        <v>681933</v>
      </c>
      <c r="V26" s="111">
        <v>73816</v>
      </c>
    </row>
    <row r="27" spans="1:22" ht="15.75" customHeight="1">
      <c r="A27" s="3"/>
      <c r="B27" s="2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</row>
    <row r="28" spans="1:22" ht="15.75" customHeight="1">
      <c r="A28" s="193" t="s">
        <v>140</v>
      </c>
      <c r="B28" s="200"/>
      <c r="C28" s="111">
        <f>SUM(D28:E28)</f>
        <v>443</v>
      </c>
      <c r="D28" s="111">
        <f>SUM(D29:D30)</f>
        <v>45</v>
      </c>
      <c r="E28" s="111">
        <f>SUM(E29:E30)</f>
        <v>398</v>
      </c>
      <c r="F28" s="111">
        <f aca="true" t="shared" si="2" ref="F28:V28">SUM(F29:F30)</f>
        <v>329</v>
      </c>
      <c r="G28" s="111">
        <f t="shared" si="2"/>
        <v>79</v>
      </c>
      <c r="H28" s="111">
        <f t="shared" si="2"/>
        <v>34</v>
      </c>
      <c r="I28" s="111">
        <f t="shared" si="2"/>
        <v>1</v>
      </c>
      <c r="J28" s="111" t="s">
        <v>401</v>
      </c>
      <c r="K28" s="111" t="s">
        <v>401</v>
      </c>
      <c r="L28" s="111" t="s">
        <v>401</v>
      </c>
      <c r="M28" s="111" t="s">
        <v>401</v>
      </c>
      <c r="N28" s="111">
        <f t="shared" si="2"/>
        <v>999</v>
      </c>
      <c r="O28" s="111">
        <f t="shared" si="2"/>
        <v>287</v>
      </c>
      <c r="P28" s="111">
        <f t="shared" si="2"/>
        <v>393</v>
      </c>
      <c r="Q28" s="111">
        <f t="shared" si="2"/>
        <v>88</v>
      </c>
      <c r="R28" s="111">
        <f t="shared" si="2"/>
        <v>231</v>
      </c>
      <c r="S28" s="111">
        <f t="shared" si="2"/>
        <v>799469</v>
      </c>
      <c r="T28" s="111">
        <f t="shared" si="2"/>
        <v>2753</v>
      </c>
      <c r="U28" s="111">
        <f t="shared" si="2"/>
        <v>226016</v>
      </c>
      <c r="V28" s="111">
        <f t="shared" si="2"/>
        <v>21323</v>
      </c>
    </row>
    <row r="29" spans="1:22" ht="15.75" customHeight="1">
      <c r="A29" s="3"/>
      <c r="B29" s="2" t="s">
        <v>141</v>
      </c>
      <c r="C29" s="105">
        <f>SUM(D29:E29)</f>
        <v>270</v>
      </c>
      <c r="D29" s="97">
        <v>41</v>
      </c>
      <c r="E29" s="97">
        <v>229</v>
      </c>
      <c r="F29" s="97">
        <v>173</v>
      </c>
      <c r="G29" s="97">
        <v>63</v>
      </c>
      <c r="H29" s="97">
        <v>33</v>
      </c>
      <c r="I29" s="97">
        <v>1</v>
      </c>
      <c r="J29" s="97" t="s">
        <v>401</v>
      </c>
      <c r="K29" s="97" t="s">
        <v>401</v>
      </c>
      <c r="L29" s="97" t="s">
        <v>401</v>
      </c>
      <c r="M29" s="97" t="s">
        <v>401</v>
      </c>
      <c r="N29" s="105">
        <f>SUM(O29:R29)</f>
        <v>710</v>
      </c>
      <c r="O29" s="97">
        <v>189</v>
      </c>
      <c r="P29" s="97">
        <v>224</v>
      </c>
      <c r="Q29" s="97">
        <v>83</v>
      </c>
      <c r="R29" s="97">
        <v>214</v>
      </c>
      <c r="S29" s="97">
        <v>695683</v>
      </c>
      <c r="T29" s="97">
        <v>2362</v>
      </c>
      <c r="U29" s="97">
        <v>186940</v>
      </c>
      <c r="V29" s="97">
        <v>16119</v>
      </c>
    </row>
    <row r="30" spans="1:22" ht="15.75" customHeight="1">
      <c r="A30" s="15"/>
      <c r="B30" s="2" t="s">
        <v>142</v>
      </c>
      <c r="C30" s="105">
        <f>SUM(D30:E30)</f>
        <v>173</v>
      </c>
      <c r="D30" s="97">
        <v>4</v>
      </c>
      <c r="E30" s="97">
        <v>169</v>
      </c>
      <c r="F30" s="97">
        <v>156</v>
      </c>
      <c r="G30" s="97">
        <v>16</v>
      </c>
      <c r="H30" s="97">
        <v>1</v>
      </c>
      <c r="I30" s="97" t="s">
        <v>401</v>
      </c>
      <c r="J30" s="97" t="s">
        <v>401</v>
      </c>
      <c r="K30" s="97" t="s">
        <v>401</v>
      </c>
      <c r="L30" s="97" t="s">
        <v>401</v>
      </c>
      <c r="M30" s="97" t="s">
        <v>401</v>
      </c>
      <c r="N30" s="105">
        <f>SUM(O30:R30)</f>
        <v>289</v>
      </c>
      <c r="O30" s="97">
        <v>98</v>
      </c>
      <c r="P30" s="97">
        <v>169</v>
      </c>
      <c r="Q30" s="97">
        <v>5</v>
      </c>
      <c r="R30" s="97">
        <v>17</v>
      </c>
      <c r="S30" s="97">
        <v>103786</v>
      </c>
      <c r="T30" s="97">
        <v>391</v>
      </c>
      <c r="U30" s="97">
        <v>39076</v>
      </c>
      <c r="V30" s="97">
        <v>5204</v>
      </c>
    </row>
    <row r="31" spans="1:22" ht="15.75" customHeight="1">
      <c r="A31" s="15"/>
      <c r="B31" s="2"/>
      <c r="C31" s="105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105"/>
      <c r="O31" s="97"/>
      <c r="P31" s="97"/>
      <c r="Q31" s="97"/>
      <c r="R31" s="97"/>
      <c r="S31" s="97"/>
      <c r="T31" s="97"/>
      <c r="U31" s="97"/>
      <c r="V31" s="97"/>
    </row>
    <row r="32" spans="1:22" ht="15.75" customHeight="1">
      <c r="A32" s="193" t="s">
        <v>115</v>
      </c>
      <c r="B32" s="200"/>
      <c r="C32" s="111">
        <f>SUM(D32:E32)</f>
        <v>451</v>
      </c>
      <c r="D32" s="111">
        <f>SUM(D33:D35)</f>
        <v>96</v>
      </c>
      <c r="E32" s="111">
        <f>SUM(E33:E35)</f>
        <v>355</v>
      </c>
      <c r="F32" s="111">
        <f aca="true" t="shared" si="3" ref="F32:V32">SUM(F33:F35)</f>
        <v>318</v>
      </c>
      <c r="G32" s="111">
        <f t="shared" si="3"/>
        <v>83</v>
      </c>
      <c r="H32" s="111">
        <f t="shared" si="3"/>
        <v>37</v>
      </c>
      <c r="I32" s="111">
        <f t="shared" si="3"/>
        <v>8</v>
      </c>
      <c r="J32" s="111">
        <f t="shared" si="3"/>
        <v>2</v>
      </c>
      <c r="K32" s="111">
        <f t="shared" si="3"/>
        <v>2</v>
      </c>
      <c r="L32" s="111" t="s">
        <v>401</v>
      </c>
      <c r="M32" s="111" t="s">
        <v>401</v>
      </c>
      <c r="N32" s="111">
        <f t="shared" si="3"/>
        <v>1302</v>
      </c>
      <c r="O32" s="111">
        <f t="shared" si="3"/>
        <v>192</v>
      </c>
      <c r="P32" s="111">
        <f t="shared" si="3"/>
        <v>365</v>
      </c>
      <c r="Q32" s="111">
        <f t="shared" si="3"/>
        <v>162</v>
      </c>
      <c r="R32" s="111">
        <f t="shared" si="3"/>
        <v>583</v>
      </c>
      <c r="S32" s="111">
        <f t="shared" si="3"/>
        <v>1382133</v>
      </c>
      <c r="T32" s="111">
        <f t="shared" si="3"/>
        <v>2351</v>
      </c>
      <c r="U32" s="111">
        <f t="shared" si="3"/>
        <v>306997</v>
      </c>
      <c r="V32" s="111">
        <f t="shared" si="3"/>
        <v>31441</v>
      </c>
    </row>
    <row r="33" spans="1:22" ht="15.75" customHeight="1">
      <c r="A33" s="3"/>
      <c r="B33" s="2" t="s">
        <v>116</v>
      </c>
      <c r="C33" s="105">
        <f>SUM(D33:E33)</f>
        <v>50</v>
      </c>
      <c r="D33" s="97">
        <v>23</v>
      </c>
      <c r="E33" s="97">
        <v>27</v>
      </c>
      <c r="F33" s="97">
        <v>28</v>
      </c>
      <c r="G33" s="97">
        <v>14</v>
      </c>
      <c r="H33" s="97">
        <v>8</v>
      </c>
      <c r="I33" s="97" t="s">
        <v>401</v>
      </c>
      <c r="J33" s="97" t="s">
        <v>401</v>
      </c>
      <c r="K33" s="97" t="s">
        <v>401</v>
      </c>
      <c r="L33" s="97" t="s">
        <v>401</v>
      </c>
      <c r="M33" s="97" t="s">
        <v>401</v>
      </c>
      <c r="N33" s="105">
        <f>SUM(O33:R33)</f>
        <v>149</v>
      </c>
      <c r="O33" s="97">
        <v>25</v>
      </c>
      <c r="P33" s="97">
        <v>28</v>
      </c>
      <c r="Q33" s="97">
        <v>29</v>
      </c>
      <c r="R33" s="97">
        <v>67</v>
      </c>
      <c r="S33" s="97">
        <v>191651</v>
      </c>
      <c r="T33" s="97">
        <v>107</v>
      </c>
      <c r="U33" s="97">
        <v>35999</v>
      </c>
      <c r="V33" s="97">
        <v>2532</v>
      </c>
    </row>
    <row r="34" spans="1:22" ht="15.75" customHeight="1">
      <c r="A34" s="3"/>
      <c r="B34" s="2" t="s">
        <v>117</v>
      </c>
      <c r="C34" s="105">
        <f>SUM(D34:E34)</f>
        <v>340</v>
      </c>
      <c r="D34" s="97">
        <v>60</v>
      </c>
      <c r="E34" s="97">
        <v>280</v>
      </c>
      <c r="F34" s="97">
        <v>245</v>
      </c>
      <c r="G34" s="97">
        <v>60</v>
      </c>
      <c r="H34" s="97">
        <v>25</v>
      </c>
      <c r="I34" s="97">
        <v>5</v>
      </c>
      <c r="J34" s="97">
        <v>2</v>
      </c>
      <c r="K34" s="97">
        <v>2</v>
      </c>
      <c r="L34" s="105" t="s">
        <v>401</v>
      </c>
      <c r="M34" s="105" t="s">
        <v>401</v>
      </c>
      <c r="N34" s="105">
        <f>SUM(O34:R34)</f>
        <v>999</v>
      </c>
      <c r="O34" s="97">
        <v>135</v>
      </c>
      <c r="P34" s="97">
        <v>291</v>
      </c>
      <c r="Q34" s="97">
        <v>109</v>
      </c>
      <c r="R34" s="97">
        <v>464</v>
      </c>
      <c r="S34" s="97">
        <v>1099835</v>
      </c>
      <c r="T34" s="97">
        <v>1110</v>
      </c>
      <c r="U34" s="97">
        <v>248270</v>
      </c>
      <c r="V34" s="97">
        <v>25969</v>
      </c>
    </row>
    <row r="35" spans="1:22" ht="15.75" customHeight="1">
      <c r="A35" s="3"/>
      <c r="B35" s="2" t="s">
        <v>118</v>
      </c>
      <c r="C35" s="105">
        <f>SUM(D35:E35)</f>
        <v>61</v>
      </c>
      <c r="D35" s="97">
        <v>13</v>
      </c>
      <c r="E35" s="97">
        <v>48</v>
      </c>
      <c r="F35" s="97">
        <v>45</v>
      </c>
      <c r="G35" s="97">
        <v>9</v>
      </c>
      <c r="H35" s="97">
        <v>4</v>
      </c>
      <c r="I35" s="97">
        <v>3</v>
      </c>
      <c r="J35" s="97" t="s">
        <v>401</v>
      </c>
      <c r="K35" s="97" t="s">
        <v>401</v>
      </c>
      <c r="L35" s="97" t="s">
        <v>401</v>
      </c>
      <c r="M35" s="97" t="s">
        <v>401</v>
      </c>
      <c r="N35" s="105">
        <f>SUM(O35:R35)</f>
        <v>154</v>
      </c>
      <c r="O35" s="97">
        <v>32</v>
      </c>
      <c r="P35" s="97">
        <v>46</v>
      </c>
      <c r="Q35" s="97">
        <v>24</v>
      </c>
      <c r="R35" s="97">
        <v>52</v>
      </c>
      <c r="S35" s="97">
        <v>90647</v>
      </c>
      <c r="T35" s="97">
        <v>1134</v>
      </c>
      <c r="U35" s="97">
        <v>22728</v>
      </c>
      <c r="V35" s="97">
        <v>2940</v>
      </c>
    </row>
    <row r="36" spans="1:22" ht="15.75" customHeight="1">
      <c r="A36" s="3"/>
      <c r="B36" s="2"/>
      <c r="C36" s="105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105"/>
      <c r="O36" s="97"/>
      <c r="P36" s="97"/>
      <c r="Q36" s="97"/>
      <c r="R36" s="97"/>
      <c r="S36" s="97"/>
      <c r="T36" s="97"/>
      <c r="U36" s="97"/>
      <c r="V36" s="97"/>
    </row>
    <row r="37" spans="1:22" ht="15.75" customHeight="1">
      <c r="A37" s="193" t="s">
        <v>119</v>
      </c>
      <c r="B37" s="200"/>
      <c r="C37" s="111">
        <f>SUM(D37:E37)</f>
        <v>7024</v>
      </c>
      <c r="D37" s="111">
        <v>883</v>
      </c>
      <c r="E37" s="111">
        <v>6141</v>
      </c>
      <c r="F37" s="111">
        <v>4642</v>
      </c>
      <c r="G37" s="111">
        <v>1636</v>
      </c>
      <c r="H37" s="111">
        <v>524</v>
      </c>
      <c r="I37" s="111">
        <v>135</v>
      </c>
      <c r="J37" s="111">
        <v>52</v>
      </c>
      <c r="K37" s="111">
        <v>34</v>
      </c>
      <c r="L37" s="111">
        <v>1</v>
      </c>
      <c r="M37" s="111" t="s">
        <v>401</v>
      </c>
      <c r="N37" s="111">
        <f>SUM(O37:R37)</f>
        <v>20320</v>
      </c>
      <c r="O37" s="111">
        <v>4570</v>
      </c>
      <c r="P37" s="111">
        <v>6880</v>
      </c>
      <c r="Q37" s="111">
        <v>2755</v>
      </c>
      <c r="R37" s="111">
        <v>6115</v>
      </c>
      <c r="S37" s="111">
        <v>22052768</v>
      </c>
      <c r="T37" s="111">
        <v>15130</v>
      </c>
      <c r="U37" s="111">
        <v>1153881</v>
      </c>
      <c r="V37" s="111">
        <v>338513</v>
      </c>
    </row>
    <row r="38" spans="1:22" ht="15.75" customHeight="1">
      <c r="A38" s="107"/>
      <c r="B38" s="110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66"/>
      <c r="N38" s="111"/>
      <c r="O38" s="111"/>
      <c r="P38" s="111"/>
      <c r="Q38" s="111"/>
      <c r="R38" s="111"/>
      <c r="S38" s="111"/>
      <c r="T38" s="111"/>
      <c r="U38" s="111"/>
      <c r="V38" s="111"/>
    </row>
    <row r="39" spans="1:22" ht="15.75" customHeight="1">
      <c r="A39" s="193" t="s">
        <v>340</v>
      </c>
      <c r="B39" s="200"/>
      <c r="C39" s="111">
        <f>SUM(D39:E39)</f>
        <v>1136</v>
      </c>
      <c r="D39" s="111">
        <v>232</v>
      </c>
      <c r="E39" s="111">
        <v>904</v>
      </c>
      <c r="F39" s="111">
        <v>626</v>
      </c>
      <c r="G39" s="111">
        <v>236</v>
      </c>
      <c r="H39" s="111">
        <v>143</v>
      </c>
      <c r="I39" s="111">
        <v>70</v>
      </c>
      <c r="J39" s="111">
        <v>37</v>
      </c>
      <c r="K39" s="111">
        <v>24</v>
      </c>
      <c r="L39" s="111" t="s">
        <v>401</v>
      </c>
      <c r="M39" s="166" t="s">
        <v>401</v>
      </c>
      <c r="N39" s="111">
        <f>SUM(O39:R39)</f>
        <v>5438</v>
      </c>
      <c r="O39" s="111">
        <v>662</v>
      </c>
      <c r="P39" s="111">
        <v>1142</v>
      </c>
      <c r="Q39" s="111">
        <v>945</v>
      </c>
      <c r="R39" s="111">
        <v>2689</v>
      </c>
      <c r="S39" s="111">
        <v>9101879</v>
      </c>
      <c r="T39" s="111">
        <v>5860</v>
      </c>
      <c r="U39" s="111">
        <v>492086</v>
      </c>
      <c r="V39" s="111">
        <v>142026</v>
      </c>
    </row>
    <row r="40" spans="1:22" ht="15.75" customHeight="1">
      <c r="A40" s="107"/>
      <c r="B40" s="18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66"/>
      <c r="N40" s="111"/>
      <c r="O40" s="111"/>
      <c r="P40" s="111"/>
      <c r="Q40" s="111"/>
      <c r="R40" s="111"/>
      <c r="S40" s="111"/>
      <c r="T40" s="111"/>
      <c r="U40" s="111"/>
      <c r="V40" s="111"/>
    </row>
    <row r="41" spans="1:22" ht="15.75" customHeight="1">
      <c r="A41" s="193" t="s">
        <v>120</v>
      </c>
      <c r="B41" s="200"/>
      <c r="C41" s="111">
        <f>SUM(D41:E41)</f>
        <v>1192</v>
      </c>
      <c r="D41" s="111">
        <v>85</v>
      </c>
      <c r="E41" s="111">
        <v>1107</v>
      </c>
      <c r="F41" s="111">
        <v>838</v>
      </c>
      <c r="G41" s="111">
        <v>301</v>
      </c>
      <c r="H41" s="111">
        <v>50</v>
      </c>
      <c r="I41" s="111">
        <v>3</v>
      </c>
      <c r="J41" s="111" t="s">
        <v>401</v>
      </c>
      <c r="K41" s="111" t="s">
        <v>401</v>
      </c>
      <c r="L41" s="111" t="s">
        <v>401</v>
      </c>
      <c r="M41" s="166" t="s">
        <v>401</v>
      </c>
      <c r="N41" s="111">
        <f>SUM(O41:R41)</f>
        <v>2643</v>
      </c>
      <c r="O41" s="111">
        <v>831</v>
      </c>
      <c r="P41" s="111">
        <v>1279</v>
      </c>
      <c r="Q41" s="111">
        <v>242</v>
      </c>
      <c r="R41" s="111">
        <v>291</v>
      </c>
      <c r="S41" s="111">
        <v>3114560</v>
      </c>
      <c r="T41" s="111">
        <v>3013</v>
      </c>
      <c r="U41" s="111">
        <v>250661</v>
      </c>
      <c r="V41" s="111">
        <v>39197</v>
      </c>
    </row>
    <row r="42" spans="1:22" ht="15.75" customHeight="1">
      <c r="A42" s="107"/>
      <c r="B42" s="18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</row>
    <row r="43" spans="1:22" ht="15.75" customHeight="1">
      <c r="A43" s="193" t="s">
        <v>121</v>
      </c>
      <c r="B43" s="200"/>
      <c r="C43" s="111">
        <f>SUM(D43:E43)</f>
        <v>282</v>
      </c>
      <c r="D43" s="111">
        <f>SUM(D44:D45)</f>
        <v>55</v>
      </c>
      <c r="E43" s="111">
        <f>SUM(E44:E45)</f>
        <v>227</v>
      </c>
      <c r="F43" s="111">
        <f>SUM(F44:F45)</f>
        <v>148</v>
      </c>
      <c r="G43" s="111">
        <f aca="true" t="shared" si="4" ref="G43:V43">SUM(G44:G45)</f>
        <v>87</v>
      </c>
      <c r="H43" s="111">
        <f t="shared" si="4"/>
        <v>42</v>
      </c>
      <c r="I43" s="111">
        <f t="shared" si="4"/>
        <v>4</v>
      </c>
      <c r="J43" s="111" t="s">
        <v>401</v>
      </c>
      <c r="K43" s="111">
        <f t="shared" si="4"/>
        <v>1</v>
      </c>
      <c r="L43" s="111" t="s">
        <v>401</v>
      </c>
      <c r="M43" s="111" t="s">
        <v>401</v>
      </c>
      <c r="N43" s="111">
        <f t="shared" si="4"/>
        <v>886</v>
      </c>
      <c r="O43" s="111">
        <f t="shared" si="4"/>
        <v>215</v>
      </c>
      <c r="P43" s="111">
        <f t="shared" si="4"/>
        <v>221</v>
      </c>
      <c r="Q43" s="111">
        <f t="shared" si="4"/>
        <v>179</v>
      </c>
      <c r="R43" s="111">
        <f t="shared" si="4"/>
        <v>271</v>
      </c>
      <c r="S43" s="111">
        <f t="shared" si="4"/>
        <v>995678</v>
      </c>
      <c r="T43" s="111" t="s">
        <v>401</v>
      </c>
      <c r="U43" s="111">
        <f t="shared" si="4"/>
        <v>34967</v>
      </c>
      <c r="V43" s="111">
        <f t="shared" si="4"/>
        <v>11580</v>
      </c>
    </row>
    <row r="44" spans="1:22" ht="15.75" customHeight="1">
      <c r="A44" s="107"/>
      <c r="B44" s="18" t="s">
        <v>122</v>
      </c>
      <c r="C44" s="105">
        <f>SUM(D44:E44)</f>
        <v>262</v>
      </c>
      <c r="D44" s="97">
        <v>51</v>
      </c>
      <c r="E44" s="97">
        <v>211</v>
      </c>
      <c r="F44" s="97">
        <v>131</v>
      </c>
      <c r="G44" s="97">
        <v>86</v>
      </c>
      <c r="H44" s="97">
        <v>40</v>
      </c>
      <c r="I44" s="97">
        <v>4</v>
      </c>
      <c r="J44" s="97" t="s">
        <v>401</v>
      </c>
      <c r="K44" s="97">
        <v>1</v>
      </c>
      <c r="L44" s="97" t="s">
        <v>401</v>
      </c>
      <c r="M44" s="97" t="s">
        <v>401</v>
      </c>
      <c r="N44" s="105">
        <f>SUM(O44:R44)</f>
        <v>840</v>
      </c>
      <c r="O44" s="97">
        <v>204</v>
      </c>
      <c r="P44" s="97">
        <v>204</v>
      </c>
      <c r="Q44" s="97">
        <v>174</v>
      </c>
      <c r="R44" s="97">
        <v>258</v>
      </c>
      <c r="S44" s="97">
        <v>961327</v>
      </c>
      <c r="T44" s="97" t="s">
        <v>401</v>
      </c>
      <c r="U44" s="97">
        <v>34164</v>
      </c>
      <c r="V44" s="97">
        <v>11004</v>
      </c>
    </row>
    <row r="45" spans="1:22" ht="15.75" customHeight="1">
      <c r="A45" s="15"/>
      <c r="B45" s="2" t="s">
        <v>123</v>
      </c>
      <c r="C45" s="105">
        <f>SUM(D45:E45)</f>
        <v>20</v>
      </c>
      <c r="D45" s="97">
        <v>4</v>
      </c>
      <c r="E45" s="97">
        <v>16</v>
      </c>
      <c r="F45" s="97">
        <v>17</v>
      </c>
      <c r="G45" s="97">
        <v>1</v>
      </c>
      <c r="H45" s="97">
        <v>2</v>
      </c>
      <c r="I45" s="97" t="s">
        <v>401</v>
      </c>
      <c r="J45" s="97" t="s">
        <v>401</v>
      </c>
      <c r="K45" s="105" t="s">
        <v>401</v>
      </c>
      <c r="L45" s="105" t="s">
        <v>401</v>
      </c>
      <c r="M45" s="105" t="s">
        <v>401</v>
      </c>
      <c r="N45" s="105">
        <f>SUM(O45:R45)</f>
        <v>46</v>
      </c>
      <c r="O45" s="97">
        <v>11</v>
      </c>
      <c r="P45" s="97">
        <v>17</v>
      </c>
      <c r="Q45" s="97">
        <v>5</v>
      </c>
      <c r="R45" s="97">
        <v>13</v>
      </c>
      <c r="S45" s="97">
        <v>34351</v>
      </c>
      <c r="T45" s="97" t="s">
        <v>401</v>
      </c>
      <c r="U45" s="97">
        <v>803</v>
      </c>
      <c r="V45" s="97">
        <v>576</v>
      </c>
    </row>
    <row r="46" spans="1:22" ht="15.75" customHeight="1">
      <c r="A46" s="15"/>
      <c r="B46" s="2"/>
      <c r="C46" s="105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105"/>
      <c r="O46" s="97"/>
      <c r="P46" s="97"/>
      <c r="Q46" s="97"/>
      <c r="R46" s="97"/>
      <c r="S46" s="97"/>
      <c r="T46" s="97"/>
      <c r="U46" s="97"/>
      <c r="V46" s="97"/>
    </row>
    <row r="47" spans="1:22" ht="15.75" customHeight="1">
      <c r="A47" s="193" t="s">
        <v>124</v>
      </c>
      <c r="B47" s="200"/>
      <c r="C47" s="111">
        <f>SUM(D47:E47)</f>
        <v>629</v>
      </c>
      <c r="D47" s="111">
        <v>46</v>
      </c>
      <c r="E47" s="111">
        <v>583</v>
      </c>
      <c r="F47" s="111">
        <v>334</v>
      </c>
      <c r="G47" s="111">
        <v>238</v>
      </c>
      <c r="H47" s="111">
        <v>47</v>
      </c>
      <c r="I47" s="111">
        <v>7</v>
      </c>
      <c r="J47" s="111">
        <v>2</v>
      </c>
      <c r="K47" s="111">
        <v>1</v>
      </c>
      <c r="L47" s="166" t="s">
        <v>401</v>
      </c>
      <c r="M47" s="166" t="s">
        <v>401</v>
      </c>
      <c r="N47" s="111">
        <f>SUM(O47:R47)</f>
        <v>1853</v>
      </c>
      <c r="O47" s="111">
        <v>612</v>
      </c>
      <c r="P47" s="111">
        <v>656</v>
      </c>
      <c r="Q47" s="111">
        <v>260</v>
      </c>
      <c r="R47" s="111">
        <v>325</v>
      </c>
      <c r="S47" s="111">
        <v>1740394</v>
      </c>
      <c r="T47" s="111">
        <v>605</v>
      </c>
      <c r="U47" s="111">
        <v>27232</v>
      </c>
      <c r="V47" s="111">
        <v>21489</v>
      </c>
    </row>
    <row r="48" spans="1:22" ht="15.75" customHeight="1">
      <c r="A48" s="3"/>
      <c r="B48" s="6"/>
      <c r="C48" s="111"/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11"/>
      <c r="O48" s="166"/>
      <c r="P48" s="166"/>
      <c r="Q48" s="166"/>
      <c r="R48" s="166"/>
      <c r="S48" s="166"/>
      <c r="T48" s="166"/>
      <c r="U48" s="166"/>
      <c r="V48" s="166"/>
    </row>
    <row r="49" spans="1:22" ht="15.75" customHeight="1">
      <c r="A49" s="193" t="s">
        <v>125</v>
      </c>
      <c r="B49" s="194"/>
      <c r="C49" s="111">
        <f>SUM(D49:E49)</f>
        <v>133</v>
      </c>
      <c r="D49" s="111">
        <v>18</v>
      </c>
      <c r="E49" s="111">
        <v>115</v>
      </c>
      <c r="F49" s="111">
        <v>94</v>
      </c>
      <c r="G49" s="111">
        <v>24</v>
      </c>
      <c r="H49" s="111">
        <v>12</v>
      </c>
      <c r="I49" s="111">
        <v>1</v>
      </c>
      <c r="J49" s="111">
        <v>1</v>
      </c>
      <c r="K49" s="111">
        <v>1</v>
      </c>
      <c r="L49" s="166" t="s">
        <v>401</v>
      </c>
      <c r="M49" s="166" t="s">
        <v>401</v>
      </c>
      <c r="N49" s="111">
        <f>SUM(O49:R49)</f>
        <v>351</v>
      </c>
      <c r="O49" s="111">
        <v>75</v>
      </c>
      <c r="P49" s="111">
        <v>130</v>
      </c>
      <c r="Q49" s="111">
        <v>39</v>
      </c>
      <c r="R49" s="111">
        <v>107</v>
      </c>
      <c r="S49" s="111">
        <v>356894</v>
      </c>
      <c r="T49" s="111">
        <v>120</v>
      </c>
      <c r="U49" s="111">
        <v>30933</v>
      </c>
      <c r="V49" s="111">
        <v>6755</v>
      </c>
    </row>
    <row r="50" spans="1:22" ht="15.75" customHeight="1">
      <c r="A50" s="3"/>
      <c r="B50" s="6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</row>
    <row r="51" spans="1:22" ht="15.75" customHeight="1">
      <c r="A51" s="193" t="s">
        <v>126</v>
      </c>
      <c r="B51" s="194"/>
      <c r="C51" s="111">
        <f>SUM(D51:E51)</f>
        <v>404</v>
      </c>
      <c r="D51" s="111">
        <f>SUM(D52:D53)</f>
        <v>31</v>
      </c>
      <c r="E51" s="111">
        <f>SUM(E52:E53)</f>
        <v>373</v>
      </c>
      <c r="F51" s="111">
        <f aca="true" t="shared" si="5" ref="F51:V51">SUM(F52:F53)</f>
        <v>229</v>
      </c>
      <c r="G51" s="111">
        <f t="shared" si="5"/>
        <v>129</v>
      </c>
      <c r="H51" s="111">
        <f t="shared" si="5"/>
        <v>39</v>
      </c>
      <c r="I51" s="111">
        <f t="shared" si="5"/>
        <v>7</v>
      </c>
      <c r="J51" s="111" t="s">
        <v>401</v>
      </c>
      <c r="K51" s="111" t="s">
        <v>401</v>
      </c>
      <c r="L51" s="111" t="s">
        <v>401</v>
      </c>
      <c r="M51" s="111" t="s">
        <v>401</v>
      </c>
      <c r="N51" s="111">
        <f t="shared" si="5"/>
        <v>1145</v>
      </c>
      <c r="O51" s="111">
        <f t="shared" si="5"/>
        <v>365</v>
      </c>
      <c r="P51" s="111">
        <f t="shared" si="5"/>
        <v>431</v>
      </c>
      <c r="Q51" s="111">
        <f t="shared" si="5"/>
        <v>126</v>
      </c>
      <c r="R51" s="111">
        <f t="shared" si="5"/>
        <v>223</v>
      </c>
      <c r="S51" s="111">
        <f t="shared" si="5"/>
        <v>1120472</v>
      </c>
      <c r="T51" s="111">
        <f t="shared" si="5"/>
        <v>1050</v>
      </c>
      <c r="U51" s="111">
        <f t="shared" si="5"/>
        <v>58422</v>
      </c>
      <c r="V51" s="111">
        <f t="shared" si="5"/>
        <v>19826</v>
      </c>
    </row>
    <row r="52" spans="1:22" ht="15.75" customHeight="1">
      <c r="A52" s="107"/>
      <c r="B52" s="90" t="s">
        <v>351</v>
      </c>
      <c r="C52" s="105">
        <f>SUM(D52:E52)</f>
        <v>287</v>
      </c>
      <c r="D52" s="97">
        <v>19</v>
      </c>
      <c r="E52" s="97">
        <v>268</v>
      </c>
      <c r="F52" s="97">
        <v>158</v>
      </c>
      <c r="G52" s="97">
        <v>97</v>
      </c>
      <c r="H52" s="97">
        <v>27</v>
      </c>
      <c r="I52" s="97">
        <v>5</v>
      </c>
      <c r="J52" s="97" t="s">
        <v>401</v>
      </c>
      <c r="K52" s="97" t="s">
        <v>401</v>
      </c>
      <c r="L52" s="97" t="s">
        <v>401</v>
      </c>
      <c r="M52" s="97" t="s">
        <v>401</v>
      </c>
      <c r="N52" s="105">
        <f>SUM(O52:R52)</f>
        <v>815</v>
      </c>
      <c r="O52" s="97">
        <v>255</v>
      </c>
      <c r="P52" s="97">
        <v>317</v>
      </c>
      <c r="Q52" s="97">
        <v>75</v>
      </c>
      <c r="R52" s="97">
        <v>168</v>
      </c>
      <c r="S52" s="97">
        <v>808300</v>
      </c>
      <c r="T52" s="97">
        <v>1000</v>
      </c>
      <c r="U52" s="97">
        <v>47641</v>
      </c>
      <c r="V52" s="97">
        <v>15355</v>
      </c>
    </row>
    <row r="53" spans="1:22" ht="15.75" customHeight="1">
      <c r="A53" s="3"/>
      <c r="B53" s="6" t="s">
        <v>127</v>
      </c>
      <c r="C53" s="105">
        <f>SUM(D53:E53)</f>
        <v>117</v>
      </c>
      <c r="D53" s="97">
        <v>12</v>
      </c>
      <c r="E53" s="97">
        <v>105</v>
      </c>
      <c r="F53" s="97">
        <v>71</v>
      </c>
      <c r="G53" s="97">
        <v>32</v>
      </c>
      <c r="H53" s="97">
        <v>12</v>
      </c>
      <c r="I53" s="97">
        <v>2</v>
      </c>
      <c r="J53" s="97" t="s">
        <v>401</v>
      </c>
      <c r="K53" s="97" t="s">
        <v>401</v>
      </c>
      <c r="L53" s="97" t="s">
        <v>401</v>
      </c>
      <c r="M53" s="97" t="s">
        <v>401</v>
      </c>
      <c r="N53" s="105">
        <f>SUM(O53:R53)</f>
        <v>330</v>
      </c>
      <c r="O53" s="97">
        <v>110</v>
      </c>
      <c r="P53" s="97">
        <v>114</v>
      </c>
      <c r="Q53" s="97">
        <v>51</v>
      </c>
      <c r="R53" s="97">
        <v>55</v>
      </c>
      <c r="S53" s="97">
        <v>312172</v>
      </c>
      <c r="T53" s="97">
        <v>50</v>
      </c>
      <c r="U53" s="97">
        <v>10781</v>
      </c>
      <c r="V53" s="97">
        <v>4471</v>
      </c>
    </row>
    <row r="54" spans="1:22" ht="15.75" customHeight="1">
      <c r="A54" s="3"/>
      <c r="B54" s="6"/>
      <c r="C54" s="105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105"/>
      <c r="O54" s="97"/>
      <c r="P54" s="97"/>
      <c r="Q54" s="97"/>
      <c r="R54" s="97"/>
      <c r="S54" s="97"/>
      <c r="T54" s="97"/>
      <c r="U54" s="97"/>
      <c r="V54" s="97"/>
    </row>
    <row r="55" spans="1:22" ht="15.75" customHeight="1">
      <c r="A55" s="193" t="s">
        <v>362</v>
      </c>
      <c r="B55" s="194"/>
      <c r="C55" s="111">
        <f>SUM(D55:E55)</f>
        <v>1691</v>
      </c>
      <c r="D55" s="111">
        <f>SUM(D56:D59)</f>
        <v>177</v>
      </c>
      <c r="E55" s="111">
        <f>SUM(E56:E59)</f>
        <v>1514</v>
      </c>
      <c r="F55" s="111">
        <f aca="true" t="shared" si="6" ref="F55:V55">SUM(F56:F59)</f>
        <v>1291</v>
      </c>
      <c r="G55" s="111">
        <f t="shared" si="6"/>
        <v>273</v>
      </c>
      <c r="H55" s="111">
        <f t="shared" si="6"/>
        <v>96</v>
      </c>
      <c r="I55" s="111">
        <f t="shared" si="6"/>
        <v>22</v>
      </c>
      <c r="J55" s="111">
        <f t="shared" si="6"/>
        <v>6</v>
      </c>
      <c r="K55" s="111">
        <f t="shared" si="6"/>
        <v>3</v>
      </c>
      <c r="L55" s="111" t="s">
        <v>401</v>
      </c>
      <c r="M55" s="111" t="s">
        <v>401</v>
      </c>
      <c r="N55" s="111">
        <f t="shared" si="6"/>
        <v>3906</v>
      </c>
      <c r="O55" s="111">
        <f t="shared" si="6"/>
        <v>867</v>
      </c>
      <c r="P55" s="111">
        <f t="shared" si="6"/>
        <v>1672</v>
      </c>
      <c r="Q55" s="111">
        <f t="shared" si="6"/>
        <v>402</v>
      </c>
      <c r="R55" s="111">
        <f t="shared" si="6"/>
        <v>965</v>
      </c>
      <c r="S55" s="111">
        <f t="shared" si="6"/>
        <v>2113872</v>
      </c>
      <c r="T55" s="111">
        <f t="shared" si="6"/>
        <v>2185</v>
      </c>
      <c r="U55" s="111">
        <f t="shared" si="6"/>
        <v>118846</v>
      </c>
      <c r="V55" s="111">
        <f t="shared" si="6"/>
        <v>50599</v>
      </c>
    </row>
    <row r="56" spans="1:22" ht="15.75" customHeight="1">
      <c r="A56" s="107"/>
      <c r="B56" s="90" t="s">
        <v>128</v>
      </c>
      <c r="C56" s="105">
        <f>SUM(D56:E56)</f>
        <v>484</v>
      </c>
      <c r="D56" s="97">
        <v>24</v>
      </c>
      <c r="E56" s="97">
        <v>460</v>
      </c>
      <c r="F56" s="97">
        <v>255</v>
      </c>
      <c r="G56" s="97">
        <v>157</v>
      </c>
      <c r="H56" s="97">
        <v>58</v>
      </c>
      <c r="I56" s="97">
        <v>9</v>
      </c>
      <c r="J56" s="97">
        <v>4</v>
      </c>
      <c r="K56" s="97">
        <v>1</v>
      </c>
      <c r="L56" s="97" t="s">
        <v>401</v>
      </c>
      <c r="M56" s="97" t="s">
        <v>401</v>
      </c>
      <c r="N56" s="105">
        <f>SUM(O56:R56)</f>
        <v>1588</v>
      </c>
      <c r="O56" s="97">
        <v>497</v>
      </c>
      <c r="P56" s="97">
        <v>560</v>
      </c>
      <c r="Q56" s="97">
        <v>206</v>
      </c>
      <c r="R56" s="97">
        <v>325</v>
      </c>
      <c r="S56" s="97">
        <v>684662</v>
      </c>
      <c r="T56" s="97">
        <v>810</v>
      </c>
      <c r="U56" s="97">
        <v>39107</v>
      </c>
      <c r="V56" s="97">
        <v>15307</v>
      </c>
    </row>
    <row r="57" spans="1:22" ht="15.75" customHeight="1">
      <c r="A57" s="3"/>
      <c r="B57" s="90" t="s">
        <v>129</v>
      </c>
      <c r="C57" s="105">
        <f>SUM(D57:E57)</f>
        <v>1012</v>
      </c>
      <c r="D57" s="97">
        <v>98</v>
      </c>
      <c r="E57" s="97">
        <v>914</v>
      </c>
      <c r="F57" s="97">
        <v>910</v>
      </c>
      <c r="G57" s="97">
        <v>71</v>
      </c>
      <c r="H57" s="97">
        <v>20</v>
      </c>
      <c r="I57" s="97">
        <v>10</v>
      </c>
      <c r="J57" s="97">
        <v>1</v>
      </c>
      <c r="K57" s="97" t="s">
        <v>401</v>
      </c>
      <c r="L57" s="97" t="s">
        <v>401</v>
      </c>
      <c r="M57" s="97" t="s">
        <v>401</v>
      </c>
      <c r="N57" s="105">
        <f>SUM(O57:R57)</f>
        <v>1739</v>
      </c>
      <c r="O57" s="97">
        <v>290</v>
      </c>
      <c r="P57" s="97">
        <v>959</v>
      </c>
      <c r="Q57" s="97">
        <v>88</v>
      </c>
      <c r="R57" s="97">
        <v>402</v>
      </c>
      <c r="S57" s="97">
        <v>1070477</v>
      </c>
      <c r="T57" s="97">
        <v>753</v>
      </c>
      <c r="U57" s="97">
        <v>71280</v>
      </c>
      <c r="V57" s="97">
        <v>28865</v>
      </c>
    </row>
    <row r="58" spans="1:22" ht="15.75" customHeight="1">
      <c r="A58" s="109"/>
      <c r="B58" s="90" t="s">
        <v>130</v>
      </c>
      <c r="C58" s="105">
        <f>SUM(D58:E58)</f>
        <v>56</v>
      </c>
      <c r="D58" s="97">
        <v>17</v>
      </c>
      <c r="E58" s="97">
        <v>39</v>
      </c>
      <c r="F58" s="97">
        <v>17</v>
      </c>
      <c r="G58" s="97">
        <v>20</v>
      </c>
      <c r="H58" s="97">
        <v>16</v>
      </c>
      <c r="I58" s="97">
        <v>1</v>
      </c>
      <c r="J58" s="97">
        <v>1</v>
      </c>
      <c r="K58" s="97">
        <v>1</v>
      </c>
      <c r="L58" s="97" t="s">
        <v>401</v>
      </c>
      <c r="M58" s="97" t="s">
        <v>401</v>
      </c>
      <c r="N58" s="105">
        <f>SUM(O58:R58)</f>
        <v>259</v>
      </c>
      <c r="O58" s="97">
        <v>41</v>
      </c>
      <c r="P58" s="97">
        <v>45</v>
      </c>
      <c r="Q58" s="97">
        <v>63</v>
      </c>
      <c r="R58" s="97">
        <v>110</v>
      </c>
      <c r="S58" s="97">
        <v>112253</v>
      </c>
      <c r="T58" s="97">
        <v>500</v>
      </c>
      <c r="U58" s="97">
        <v>3024</v>
      </c>
      <c r="V58" s="97">
        <v>1970</v>
      </c>
    </row>
    <row r="59" spans="1:22" ht="15.75" customHeight="1">
      <c r="A59" s="3"/>
      <c r="B59" s="90" t="s">
        <v>131</v>
      </c>
      <c r="C59" s="105">
        <f>SUM(D59:E59)</f>
        <v>139</v>
      </c>
      <c r="D59" s="97">
        <v>38</v>
      </c>
      <c r="E59" s="97">
        <v>101</v>
      </c>
      <c r="F59" s="97">
        <v>109</v>
      </c>
      <c r="G59" s="97">
        <v>25</v>
      </c>
      <c r="H59" s="97">
        <v>2</v>
      </c>
      <c r="I59" s="97">
        <v>2</v>
      </c>
      <c r="J59" s="97" t="s">
        <v>401</v>
      </c>
      <c r="K59" s="97">
        <v>1</v>
      </c>
      <c r="L59" s="97" t="s">
        <v>401</v>
      </c>
      <c r="M59" s="97" t="s">
        <v>401</v>
      </c>
      <c r="N59" s="105">
        <f>SUM(O59:R59)</f>
        <v>320</v>
      </c>
      <c r="O59" s="97">
        <v>39</v>
      </c>
      <c r="P59" s="97">
        <v>108</v>
      </c>
      <c r="Q59" s="97">
        <v>45</v>
      </c>
      <c r="R59" s="97">
        <v>128</v>
      </c>
      <c r="S59" s="97">
        <v>246480</v>
      </c>
      <c r="T59" s="97">
        <v>122</v>
      </c>
      <c r="U59" s="97">
        <v>5435</v>
      </c>
      <c r="V59" s="97">
        <v>4457</v>
      </c>
    </row>
    <row r="60" spans="1:22" ht="15.75" customHeight="1">
      <c r="A60" s="3"/>
      <c r="B60" s="90"/>
      <c r="C60" s="105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105"/>
      <c r="O60" s="97"/>
      <c r="P60" s="97"/>
      <c r="Q60" s="97"/>
      <c r="R60" s="97"/>
      <c r="S60" s="97"/>
      <c r="T60" s="97"/>
      <c r="U60" s="97"/>
      <c r="V60" s="97"/>
    </row>
    <row r="61" spans="1:22" ht="15.75" customHeight="1">
      <c r="A61" s="193" t="s">
        <v>132</v>
      </c>
      <c r="B61" s="194"/>
      <c r="C61" s="111">
        <f>SUM(D61:E61)</f>
        <v>378</v>
      </c>
      <c r="D61" s="111">
        <v>80</v>
      </c>
      <c r="E61" s="111">
        <v>298</v>
      </c>
      <c r="F61" s="111">
        <v>239</v>
      </c>
      <c r="G61" s="111">
        <v>115</v>
      </c>
      <c r="H61" s="111">
        <v>21</v>
      </c>
      <c r="I61" s="111">
        <v>3</v>
      </c>
      <c r="J61" s="111" t="s">
        <v>401</v>
      </c>
      <c r="K61" s="111" t="s">
        <v>401</v>
      </c>
      <c r="L61" s="166" t="s">
        <v>401</v>
      </c>
      <c r="M61" s="166" t="s">
        <v>401</v>
      </c>
      <c r="N61" s="111">
        <f>SUM(O61:R61)</f>
        <v>985</v>
      </c>
      <c r="O61" s="166">
        <v>277</v>
      </c>
      <c r="P61" s="166">
        <v>324</v>
      </c>
      <c r="Q61" s="166">
        <v>196</v>
      </c>
      <c r="R61" s="166">
        <v>188</v>
      </c>
      <c r="S61" s="166">
        <v>1778270</v>
      </c>
      <c r="T61" s="166">
        <v>733</v>
      </c>
      <c r="U61" s="166">
        <v>56673</v>
      </c>
      <c r="V61" s="166">
        <v>15416</v>
      </c>
    </row>
    <row r="62" spans="1:22" ht="15.75" customHeight="1">
      <c r="A62" s="107"/>
      <c r="B62" s="90"/>
      <c r="C62" s="111"/>
      <c r="D62" s="166"/>
      <c r="E62" s="166"/>
      <c r="F62" s="166"/>
      <c r="G62" s="166"/>
      <c r="H62" s="166"/>
      <c r="I62" s="166"/>
      <c r="J62" s="166"/>
      <c r="K62" s="166"/>
      <c r="L62" s="166"/>
      <c r="M62" s="166"/>
      <c r="N62" s="111"/>
      <c r="O62" s="166"/>
      <c r="P62" s="166"/>
      <c r="Q62" s="166"/>
      <c r="R62" s="166"/>
      <c r="S62" s="166"/>
      <c r="T62" s="166"/>
      <c r="U62" s="166"/>
      <c r="V62" s="166"/>
    </row>
    <row r="63" spans="1:22" ht="15.75" customHeight="1">
      <c r="A63" s="193" t="s">
        <v>133</v>
      </c>
      <c r="B63" s="194"/>
      <c r="C63" s="111">
        <f>SUM(D63:E63)</f>
        <v>1179</v>
      </c>
      <c r="D63" s="111">
        <f>SUM(D64:D69)</f>
        <v>159</v>
      </c>
      <c r="E63" s="111">
        <f>SUM(E64:E69)</f>
        <v>1020</v>
      </c>
      <c r="F63" s="111">
        <f aca="true" t="shared" si="7" ref="F63:U63">SUM(F64:F69)</f>
        <v>843</v>
      </c>
      <c r="G63" s="111">
        <f t="shared" si="7"/>
        <v>233</v>
      </c>
      <c r="H63" s="111">
        <f t="shared" si="7"/>
        <v>74</v>
      </c>
      <c r="I63" s="111">
        <f t="shared" si="7"/>
        <v>18</v>
      </c>
      <c r="J63" s="111">
        <f t="shared" si="7"/>
        <v>6</v>
      </c>
      <c r="K63" s="111">
        <f t="shared" si="7"/>
        <v>4</v>
      </c>
      <c r="L63" s="111">
        <f t="shared" si="7"/>
        <v>1</v>
      </c>
      <c r="M63" s="111" t="s">
        <v>401</v>
      </c>
      <c r="N63" s="111">
        <f t="shared" si="7"/>
        <v>3113</v>
      </c>
      <c r="O63" s="111">
        <f t="shared" si="7"/>
        <v>666</v>
      </c>
      <c r="P63" s="111">
        <f t="shared" si="7"/>
        <v>1025</v>
      </c>
      <c r="Q63" s="111">
        <f t="shared" si="7"/>
        <v>366</v>
      </c>
      <c r="R63" s="111">
        <f t="shared" si="7"/>
        <v>1056</v>
      </c>
      <c r="S63" s="111">
        <f t="shared" si="7"/>
        <v>1730749</v>
      </c>
      <c r="T63" s="111">
        <f t="shared" si="7"/>
        <v>1564</v>
      </c>
      <c r="U63" s="111">
        <f t="shared" si="7"/>
        <v>84061</v>
      </c>
      <c r="V63" s="111">
        <f>SUM(V64:V69)</f>
        <v>31625</v>
      </c>
    </row>
    <row r="64" spans="1:22" ht="15.75" customHeight="1">
      <c r="A64" s="107"/>
      <c r="B64" s="90" t="s">
        <v>134</v>
      </c>
      <c r="C64" s="105">
        <f aca="true" t="shared" si="8" ref="C64:C69">SUM(D64:E64)</f>
        <v>219</v>
      </c>
      <c r="D64" s="97">
        <v>2</v>
      </c>
      <c r="E64" s="97">
        <v>217</v>
      </c>
      <c r="F64" s="97">
        <v>156</v>
      </c>
      <c r="G64" s="97">
        <v>50</v>
      </c>
      <c r="H64" s="97">
        <v>11</v>
      </c>
      <c r="I64" s="97">
        <v>2</v>
      </c>
      <c r="J64" s="97" t="s">
        <v>401</v>
      </c>
      <c r="K64" s="97" t="s">
        <v>401</v>
      </c>
      <c r="L64" s="97" t="s">
        <v>401</v>
      </c>
      <c r="M64" s="97" t="s">
        <v>401</v>
      </c>
      <c r="N64" s="105">
        <f aca="true" t="shared" si="9" ref="N64:N69">SUM(O64:R64)</f>
        <v>507</v>
      </c>
      <c r="O64" s="97">
        <v>189</v>
      </c>
      <c r="P64" s="97">
        <v>219</v>
      </c>
      <c r="Q64" s="97">
        <v>41</v>
      </c>
      <c r="R64" s="97">
        <v>58</v>
      </c>
      <c r="S64" s="97">
        <v>254931</v>
      </c>
      <c r="T64" s="97">
        <v>494</v>
      </c>
      <c r="U64" s="97">
        <v>5676</v>
      </c>
      <c r="V64" s="97">
        <v>3836</v>
      </c>
    </row>
    <row r="65" spans="1:22" ht="15.75" customHeight="1">
      <c r="A65" s="3"/>
      <c r="B65" s="6" t="s">
        <v>135</v>
      </c>
      <c r="C65" s="105">
        <f t="shared" si="8"/>
        <v>322</v>
      </c>
      <c r="D65" s="97">
        <v>87</v>
      </c>
      <c r="E65" s="97">
        <v>235</v>
      </c>
      <c r="F65" s="97">
        <v>157</v>
      </c>
      <c r="G65" s="97">
        <v>100</v>
      </c>
      <c r="H65" s="97">
        <v>41</v>
      </c>
      <c r="I65" s="97">
        <v>14</v>
      </c>
      <c r="J65" s="97">
        <v>5</v>
      </c>
      <c r="K65" s="97">
        <v>4</v>
      </c>
      <c r="L65" s="97">
        <v>1</v>
      </c>
      <c r="M65" s="97" t="s">
        <v>401</v>
      </c>
      <c r="N65" s="105">
        <f t="shared" si="9"/>
        <v>1385</v>
      </c>
      <c r="O65" s="97">
        <v>175</v>
      </c>
      <c r="P65" s="97">
        <v>222</v>
      </c>
      <c r="Q65" s="97">
        <v>237</v>
      </c>
      <c r="R65" s="97">
        <v>751</v>
      </c>
      <c r="S65" s="97">
        <v>848048</v>
      </c>
      <c r="T65" s="97">
        <v>267</v>
      </c>
      <c r="U65" s="97">
        <v>13542</v>
      </c>
      <c r="V65" s="97">
        <v>9225</v>
      </c>
    </row>
    <row r="66" spans="1:22" ht="15.75" customHeight="1">
      <c r="A66" s="3"/>
      <c r="B66" s="6" t="s">
        <v>136</v>
      </c>
      <c r="C66" s="105">
        <f t="shared" si="8"/>
        <v>127</v>
      </c>
      <c r="D66" s="97">
        <v>19</v>
      </c>
      <c r="E66" s="97">
        <v>108</v>
      </c>
      <c r="F66" s="97">
        <v>104</v>
      </c>
      <c r="G66" s="97">
        <v>18</v>
      </c>
      <c r="H66" s="97">
        <v>5</v>
      </c>
      <c r="I66" s="97" t="s">
        <v>401</v>
      </c>
      <c r="J66" s="97" t="s">
        <v>401</v>
      </c>
      <c r="K66" s="97" t="s">
        <v>401</v>
      </c>
      <c r="L66" s="97" t="s">
        <v>401</v>
      </c>
      <c r="M66" s="97" t="s">
        <v>401</v>
      </c>
      <c r="N66" s="105">
        <f t="shared" si="9"/>
        <v>238</v>
      </c>
      <c r="O66" s="97">
        <v>63</v>
      </c>
      <c r="P66" s="97">
        <v>105</v>
      </c>
      <c r="Q66" s="97">
        <v>16</v>
      </c>
      <c r="R66" s="97">
        <v>54</v>
      </c>
      <c r="S66" s="97">
        <v>109830</v>
      </c>
      <c r="T66" s="97" t="s">
        <v>401</v>
      </c>
      <c r="U66" s="97">
        <v>21033</v>
      </c>
      <c r="V66" s="97">
        <v>3271</v>
      </c>
    </row>
    <row r="67" spans="1:22" ht="15.75" customHeight="1">
      <c r="A67" s="3"/>
      <c r="B67" s="6" t="s">
        <v>341</v>
      </c>
      <c r="C67" s="105">
        <f t="shared" si="8"/>
        <v>123</v>
      </c>
      <c r="D67" s="97">
        <v>8</v>
      </c>
      <c r="E67" s="97">
        <v>115</v>
      </c>
      <c r="F67" s="97">
        <v>96</v>
      </c>
      <c r="G67" s="97">
        <v>20</v>
      </c>
      <c r="H67" s="97">
        <v>6</v>
      </c>
      <c r="I67" s="97" t="s">
        <v>401</v>
      </c>
      <c r="J67" s="97">
        <v>1</v>
      </c>
      <c r="K67" s="97" t="s">
        <v>401</v>
      </c>
      <c r="L67" s="97" t="s">
        <v>401</v>
      </c>
      <c r="M67" s="105" t="s">
        <v>401</v>
      </c>
      <c r="N67" s="105">
        <f t="shared" si="9"/>
        <v>285</v>
      </c>
      <c r="O67" s="97">
        <v>91</v>
      </c>
      <c r="P67" s="97">
        <v>128</v>
      </c>
      <c r="Q67" s="97">
        <v>16</v>
      </c>
      <c r="R67" s="97">
        <v>50</v>
      </c>
      <c r="S67" s="97">
        <v>95598</v>
      </c>
      <c r="T67" s="97" t="s">
        <v>401</v>
      </c>
      <c r="U67" s="97">
        <v>7209</v>
      </c>
      <c r="V67" s="97">
        <v>3101</v>
      </c>
    </row>
    <row r="68" spans="1:22" ht="15.75" customHeight="1">
      <c r="A68" s="3"/>
      <c r="B68" s="88" t="s">
        <v>342</v>
      </c>
      <c r="C68" s="105">
        <f t="shared" si="8"/>
        <v>95</v>
      </c>
      <c r="D68" s="97">
        <v>24</v>
      </c>
      <c r="E68" s="97">
        <v>71</v>
      </c>
      <c r="F68" s="97">
        <v>81</v>
      </c>
      <c r="G68" s="97">
        <v>10</v>
      </c>
      <c r="H68" s="97">
        <v>3</v>
      </c>
      <c r="I68" s="97">
        <v>1</v>
      </c>
      <c r="J68" s="97" t="s">
        <v>401</v>
      </c>
      <c r="K68" s="97" t="s">
        <v>401</v>
      </c>
      <c r="L68" s="97" t="s">
        <v>401</v>
      </c>
      <c r="M68" s="97" t="s">
        <v>401</v>
      </c>
      <c r="N68" s="105">
        <f t="shared" si="9"/>
        <v>187</v>
      </c>
      <c r="O68" s="97">
        <v>32</v>
      </c>
      <c r="P68" s="97">
        <v>65</v>
      </c>
      <c r="Q68" s="97">
        <v>18</v>
      </c>
      <c r="R68" s="97">
        <v>72</v>
      </c>
      <c r="S68" s="97">
        <v>123090</v>
      </c>
      <c r="T68" s="97">
        <v>8</v>
      </c>
      <c r="U68" s="97">
        <v>7007</v>
      </c>
      <c r="V68" s="97">
        <v>2457</v>
      </c>
    </row>
    <row r="69" spans="1:22" ht="15.75" customHeight="1">
      <c r="A69" s="3"/>
      <c r="B69" s="6" t="s">
        <v>137</v>
      </c>
      <c r="C69" s="69">
        <f t="shared" si="8"/>
        <v>293</v>
      </c>
      <c r="D69" s="97">
        <v>19</v>
      </c>
      <c r="E69" s="97">
        <v>274</v>
      </c>
      <c r="F69" s="97">
        <v>249</v>
      </c>
      <c r="G69" s="97">
        <v>35</v>
      </c>
      <c r="H69" s="97">
        <v>8</v>
      </c>
      <c r="I69" s="97">
        <v>1</v>
      </c>
      <c r="J69" s="97" t="s">
        <v>401</v>
      </c>
      <c r="K69" s="97" t="s">
        <v>401</v>
      </c>
      <c r="L69" s="97" t="s">
        <v>401</v>
      </c>
      <c r="M69" s="69" t="s">
        <v>401</v>
      </c>
      <c r="N69" s="105">
        <f t="shared" si="9"/>
        <v>511</v>
      </c>
      <c r="O69" s="97">
        <v>116</v>
      </c>
      <c r="P69" s="97">
        <v>286</v>
      </c>
      <c r="Q69" s="97">
        <v>38</v>
      </c>
      <c r="R69" s="97">
        <v>71</v>
      </c>
      <c r="S69" s="97">
        <v>299252</v>
      </c>
      <c r="T69" s="97">
        <v>795</v>
      </c>
      <c r="U69" s="97">
        <v>29594</v>
      </c>
      <c r="V69" s="97">
        <v>9735</v>
      </c>
    </row>
    <row r="70" spans="1:22" ht="14.25">
      <c r="A70" s="85"/>
      <c r="B70" s="91"/>
      <c r="C70" s="73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0"/>
      <c r="O70" s="71"/>
      <c r="P70" s="71"/>
      <c r="Q70" s="71"/>
      <c r="R70" s="71"/>
      <c r="S70" s="71"/>
      <c r="T70" s="71"/>
      <c r="U70" s="71"/>
      <c r="V70" s="71"/>
    </row>
    <row r="71" ht="14.25" customHeight="1"/>
    <row r="73" ht="14.25" customHeight="1"/>
  </sheetData>
  <sheetProtection/>
  <mergeCells count="34">
    <mergeCell ref="Q6:R6"/>
    <mergeCell ref="A5:B7"/>
    <mergeCell ref="C5:M5"/>
    <mergeCell ref="N5:R5"/>
    <mergeCell ref="S5:S7"/>
    <mergeCell ref="A3:V3"/>
    <mergeCell ref="A14:B14"/>
    <mergeCell ref="A15:B15"/>
    <mergeCell ref="A16:B16"/>
    <mergeCell ref="A18:B18"/>
    <mergeCell ref="U5:U7"/>
    <mergeCell ref="C6:C7"/>
    <mergeCell ref="D6:E6"/>
    <mergeCell ref="F6:M6"/>
    <mergeCell ref="N6:N7"/>
    <mergeCell ref="O6:P6"/>
    <mergeCell ref="A37:B37"/>
    <mergeCell ref="A39:B39"/>
    <mergeCell ref="A41:B41"/>
    <mergeCell ref="A43:B43"/>
    <mergeCell ref="A22:B22"/>
    <mergeCell ref="A26:B26"/>
    <mergeCell ref="A28:B28"/>
    <mergeCell ref="A32:B32"/>
    <mergeCell ref="A13:B13"/>
    <mergeCell ref="A8:B8"/>
    <mergeCell ref="A10:B10"/>
    <mergeCell ref="A12:B12"/>
    <mergeCell ref="A61:B61"/>
    <mergeCell ref="A63:B63"/>
    <mergeCell ref="A47:B47"/>
    <mergeCell ref="A49:B49"/>
    <mergeCell ref="A51:B51"/>
    <mergeCell ref="A55:B55"/>
  </mergeCells>
  <printOptions horizontalCentered="1"/>
  <pageMargins left="0.5905511811023623" right="0.5905511811023623" top="0.5905511811023623" bottom="0.3937007874015748" header="0" footer="0"/>
  <pageSetup fitToHeight="1" fitToWidth="1" horizontalDpi="300" verticalDpi="300" orientation="landscape" paperSize="8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9"/>
  <sheetViews>
    <sheetView tabSelected="1" zoomScale="75" zoomScaleNormal="75" zoomScalePageLayoutView="0" workbookViewId="0" topLeftCell="A1">
      <selection activeCell="A24" sqref="B24"/>
    </sheetView>
  </sheetViews>
  <sheetFormatPr defaultColWidth="9.00390625" defaultRowHeight="13.5"/>
  <cols>
    <col min="1" max="1" width="3.375" style="97" customWidth="1"/>
    <col min="2" max="2" width="45.25390625" style="97" customWidth="1"/>
    <col min="3" max="5" width="9.00390625" style="97" customWidth="1"/>
    <col min="6" max="7" width="9.50390625" style="97" bestFit="1" customWidth="1"/>
    <col min="8" max="12" width="9.125" style="97" bestFit="1" customWidth="1"/>
    <col min="13" max="13" width="9.00390625" style="97" customWidth="1"/>
    <col min="14" max="14" width="10.75390625" style="97" bestFit="1" customWidth="1"/>
    <col min="15" max="15" width="9.50390625" style="97" bestFit="1" customWidth="1"/>
    <col min="16" max="16" width="10.75390625" style="97" bestFit="1" customWidth="1"/>
    <col min="17" max="18" width="9.50390625" style="97" bestFit="1" customWidth="1"/>
    <col min="19" max="19" width="14.50390625" style="97" customWidth="1"/>
    <col min="20" max="20" width="12.375" style="97" customWidth="1"/>
    <col min="21" max="21" width="16.375" style="97" customWidth="1"/>
    <col min="22" max="22" width="16.75390625" style="97" customWidth="1"/>
    <col min="23" max="16384" width="9.00390625" style="97" customWidth="1"/>
  </cols>
  <sheetData>
    <row r="1" spans="1:22" s="16" customFormat="1" ht="15.75" customHeight="1">
      <c r="A1" s="122" t="s">
        <v>327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44" t="s">
        <v>326</v>
      </c>
    </row>
    <row r="2" spans="1:22" s="16" customFormat="1" ht="15.75" customHeight="1">
      <c r="A2" s="122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44"/>
    </row>
    <row r="3" spans="1:22" ht="15.75" customHeight="1">
      <c r="A3" s="310" t="s">
        <v>411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310"/>
      <c r="V3" s="310"/>
    </row>
    <row r="4" spans="1:22" ht="15.75" customHeight="1" thickBot="1">
      <c r="A4" s="126"/>
      <c r="B4" s="126"/>
      <c r="C4" s="131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</row>
    <row r="5" spans="1:22" ht="15.75" customHeight="1">
      <c r="A5" s="312" t="s">
        <v>410</v>
      </c>
      <c r="B5" s="195"/>
      <c r="C5" s="214" t="s">
        <v>412</v>
      </c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4" t="s">
        <v>416</v>
      </c>
      <c r="O5" s="214"/>
      <c r="P5" s="214"/>
      <c r="Q5" s="214"/>
      <c r="R5" s="214"/>
      <c r="S5" s="209" t="s">
        <v>14</v>
      </c>
      <c r="T5" s="125" t="s">
        <v>407</v>
      </c>
      <c r="U5" s="207" t="s">
        <v>17</v>
      </c>
      <c r="V5" s="116" t="s">
        <v>334</v>
      </c>
    </row>
    <row r="6" spans="1:22" ht="15.75" customHeight="1">
      <c r="A6" s="313"/>
      <c r="B6" s="196"/>
      <c r="C6" s="215" t="s">
        <v>2</v>
      </c>
      <c r="D6" s="211" t="s">
        <v>11</v>
      </c>
      <c r="E6" s="211"/>
      <c r="F6" s="214" t="s">
        <v>413</v>
      </c>
      <c r="G6" s="211"/>
      <c r="H6" s="211"/>
      <c r="I6" s="211"/>
      <c r="J6" s="211"/>
      <c r="K6" s="211"/>
      <c r="L6" s="211"/>
      <c r="M6" s="211"/>
      <c r="N6" s="210" t="s">
        <v>2</v>
      </c>
      <c r="O6" s="210" t="s">
        <v>414</v>
      </c>
      <c r="P6" s="210"/>
      <c r="Q6" s="210" t="s">
        <v>415</v>
      </c>
      <c r="R6" s="210"/>
      <c r="S6" s="209"/>
      <c r="T6" s="125" t="s">
        <v>15</v>
      </c>
      <c r="U6" s="208"/>
      <c r="V6" s="114" t="s">
        <v>333</v>
      </c>
    </row>
    <row r="7" spans="1:22" ht="15.75" customHeight="1">
      <c r="A7" s="314"/>
      <c r="B7" s="197"/>
      <c r="C7" s="215"/>
      <c r="D7" s="124" t="s">
        <v>0</v>
      </c>
      <c r="E7" s="124" t="s">
        <v>1</v>
      </c>
      <c r="F7" s="124" t="s">
        <v>3</v>
      </c>
      <c r="G7" s="124" t="s">
        <v>4</v>
      </c>
      <c r="H7" s="124" t="s">
        <v>5</v>
      </c>
      <c r="I7" s="124" t="s">
        <v>6</v>
      </c>
      <c r="J7" s="124" t="s">
        <v>7</v>
      </c>
      <c r="K7" s="124" t="s">
        <v>8</v>
      </c>
      <c r="L7" s="124" t="s">
        <v>9</v>
      </c>
      <c r="M7" s="124" t="s">
        <v>10</v>
      </c>
      <c r="N7" s="210"/>
      <c r="O7" s="1" t="s">
        <v>12</v>
      </c>
      <c r="P7" s="1" t="s">
        <v>13</v>
      </c>
      <c r="Q7" s="1" t="s">
        <v>12</v>
      </c>
      <c r="R7" s="1" t="s">
        <v>13</v>
      </c>
      <c r="S7" s="207"/>
      <c r="T7" s="123" t="s">
        <v>16</v>
      </c>
      <c r="U7" s="208"/>
      <c r="V7" s="112" t="s">
        <v>335</v>
      </c>
    </row>
    <row r="8" spans="1:22" ht="15.75" customHeight="1">
      <c r="A8" s="193" t="s">
        <v>138</v>
      </c>
      <c r="B8" s="194"/>
      <c r="C8" s="170">
        <f>SUM(D8:E8)</f>
        <v>847</v>
      </c>
      <c r="D8" s="170">
        <v>294</v>
      </c>
      <c r="E8" s="170">
        <v>553</v>
      </c>
      <c r="F8" s="171">
        <v>389</v>
      </c>
      <c r="G8" s="171">
        <v>190</v>
      </c>
      <c r="H8" s="171">
        <v>133</v>
      </c>
      <c r="I8" s="171">
        <v>91</v>
      </c>
      <c r="J8" s="171">
        <v>31</v>
      </c>
      <c r="K8" s="171">
        <v>10</v>
      </c>
      <c r="L8" s="171">
        <v>2</v>
      </c>
      <c r="M8" s="171">
        <v>1</v>
      </c>
      <c r="N8" s="111">
        <f>SUM(O8:R8)</f>
        <v>4732</v>
      </c>
      <c r="O8" s="111">
        <v>640</v>
      </c>
      <c r="P8" s="111">
        <v>342</v>
      </c>
      <c r="Q8" s="111">
        <v>3030</v>
      </c>
      <c r="R8" s="111">
        <v>720</v>
      </c>
      <c r="S8" s="111">
        <v>8421258</v>
      </c>
      <c r="T8" s="111">
        <v>897595</v>
      </c>
      <c r="U8" s="111">
        <v>581489</v>
      </c>
      <c r="V8" s="111">
        <v>28823</v>
      </c>
    </row>
    <row r="9" spans="1:22" ht="15.75" customHeight="1">
      <c r="A9" s="107"/>
      <c r="B9" s="108"/>
      <c r="C9" s="170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11"/>
      <c r="O9" s="166"/>
      <c r="P9" s="166"/>
      <c r="Q9" s="166"/>
      <c r="R9" s="166"/>
      <c r="S9" s="166"/>
      <c r="T9" s="166"/>
      <c r="U9" s="166"/>
      <c r="V9" s="166"/>
    </row>
    <row r="10" spans="1:22" ht="15.75" customHeight="1">
      <c r="A10" s="193" t="s">
        <v>139</v>
      </c>
      <c r="B10" s="194"/>
      <c r="C10" s="170">
        <f>SUM(D10:E10)</f>
        <v>517</v>
      </c>
      <c r="D10" s="170">
        <v>288</v>
      </c>
      <c r="E10" s="170">
        <v>229</v>
      </c>
      <c r="F10" s="170">
        <v>103</v>
      </c>
      <c r="G10" s="170">
        <v>148</v>
      </c>
      <c r="H10" s="170">
        <v>131</v>
      </c>
      <c r="I10" s="170">
        <v>91</v>
      </c>
      <c r="J10" s="170">
        <v>31</v>
      </c>
      <c r="K10" s="170">
        <v>10</v>
      </c>
      <c r="L10" s="170">
        <v>2</v>
      </c>
      <c r="M10" s="170">
        <v>1</v>
      </c>
      <c r="N10" s="111">
        <f>SUM(O10:R10)</f>
        <v>4171</v>
      </c>
      <c r="O10" s="111">
        <v>290</v>
      </c>
      <c r="P10" s="111">
        <v>171</v>
      </c>
      <c r="Q10" s="111">
        <v>3005</v>
      </c>
      <c r="R10" s="111">
        <v>705</v>
      </c>
      <c r="S10" s="111">
        <v>8173198</v>
      </c>
      <c r="T10" s="111">
        <v>862999</v>
      </c>
      <c r="U10" s="111">
        <v>527299</v>
      </c>
      <c r="V10" s="111">
        <v>14568</v>
      </c>
    </row>
    <row r="11" spans="1:22" ht="15.75" customHeight="1">
      <c r="A11" s="107"/>
      <c r="B11" s="108"/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11"/>
      <c r="N11" s="111"/>
      <c r="O11" s="111"/>
      <c r="P11" s="111"/>
      <c r="Q11" s="111"/>
      <c r="R11" s="111"/>
      <c r="S11" s="111"/>
      <c r="T11" s="111"/>
      <c r="U11" s="111"/>
      <c r="V11" s="111"/>
    </row>
    <row r="12" spans="1:22" ht="15.75" customHeight="1">
      <c r="A12" s="193" t="s">
        <v>352</v>
      </c>
      <c r="B12" s="200"/>
      <c r="C12" s="170">
        <f>SUM(D12:E12)</f>
        <v>330</v>
      </c>
      <c r="D12" s="170">
        <v>6</v>
      </c>
      <c r="E12" s="170">
        <v>324</v>
      </c>
      <c r="F12" s="170">
        <v>286</v>
      </c>
      <c r="G12" s="170">
        <v>42</v>
      </c>
      <c r="H12" s="170">
        <v>2</v>
      </c>
      <c r="I12" s="171" t="s">
        <v>401</v>
      </c>
      <c r="J12" s="171" t="s">
        <v>401</v>
      </c>
      <c r="K12" s="171" t="s">
        <v>401</v>
      </c>
      <c r="L12" s="171" t="s">
        <v>401</v>
      </c>
      <c r="M12" s="166" t="s">
        <v>401</v>
      </c>
      <c r="N12" s="111">
        <f>SUM(O12:R12)</f>
        <v>561</v>
      </c>
      <c r="O12" s="111">
        <v>350</v>
      </c>
      <c r="P12" s="111">
        <v>171</v>
      </c>
      <c r="Q12" s="111">
        <v>25</v>
      </c>
      <c r="R12" s="111">
        <v>15</v>
      </c>
      <c r="S12" s="111">
        <v>248060</v>
      </c>
      <c r="T12" s="111">
        <v>34596</v>
      </c>
      <c r="U12" s="111">
        <v>54190</v>
      </c>
      <c r="V12" s="111">
        <v>14255</v>
      </c>
    </row>
    <row r="13" spans="1:22" ht="15.75" customHeight="1">
      <c r="A13" s="3"/>
      <c r="B13" s="2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11"/>
      <c r="N13" s="111"/>
      <c r="O13" s="111"/>
      <c r="P13" s="111"/>
      <c r="Q13" s="111"/>
      <c r="R13" s="111"/>
      <c r="S13" s="111"/>
      <c r="T13" s="111"/>
      <c r="U13" s="111"/>
      <c r="V13" s="111"/>
    </row>
    <row r="14" spans="1:22" ht="15.75" customHeight="1">
      <c r="A14" s="193" t="s">
        <v>143</v>
      </c>
      <c r="B14" s="200"/>
      <c r="C14" s="170">
        <f>SUM(D14:E14)</f>
        <v>2397</v>
      </c>
      <c r="D14" s="170">
        <v>393</v>
      </c>
      <c r="E14" s="170">
        <v>2004</v>
      </c>
      <c r="F14" s="170">
        <v>1480</v>
      </c>
      <c r="G14" s="170">
        <v>538</v>
      </c>
      <c r="H14" s="170">
        <v>272</v>
      </c>
      <c r="I14" s="170">
        <v>86</v>
      </c>
      <c r="J14" s="170">
        <v>14</v>
      </c>
      <c r="K14" s="170">
        <v>4</v>
      </c>
      <c r="L14" s="170">
        <v>3</v>
      </c>
      <c r="M14" s="166" t="s">
        <v>401</v>
      </c>
      <c r="N14" s="111">
        <f>SUM(O14:R14)</f>
        <v>7790</v>
      </c>
      <c r="O14" s="111">
        <v>2075</v>
      </c>
      <c r="P14" s="111">
        <v>1697</v>
      </c>
      <c r="Q14" s="111">
        <v>2380</v>
      </c>
      <c r="R14" s="111">
        <v>1638</v>
      </c>
      <c r="S14" s="111">
        <v>8463845</v>
      </c>
      <c r="T14" s="111">
        <v>149135</v>
      </c>
      <c r="U14" s="111">
        <v>1733333</v>
      </c>
      <c r="V14" s="111">
        <v>215048</v>
      </c>
    </row>
    <row r="15" spans="1:22" ht="15.75" customHeight="1">
      <c r="A15" s="107"/>
      <c r="B15" s="110"/>
      <c r="C15" s="170"/>
      <c r="D15" s="166"/>
      <c r="E15" s="166"/>
      <c r="F15" s="166"/>
      <c r="G15" s="166"/>
      <c r="H15" s="166"/>
      <c r="I15" s="166"/>
      <c r="J15" s="166"/>
      <c r="K15" s="166"/>
      <c r="L15" s="166"/>
      <c r="M15" s="111"/>
      <c r="N15" s="111"/>
      <c r="O15" s="166"/>
      <c r="P15" s="166"/>
      <c r="Q15" s="166"/>
      <c r="R15" s="166"/>
      <c r="S15" s="166"/>
      <c r="T15" s="166"/>
      <c r="U15" s="166"/>
      <c r="V15" s="166"/>
    </row>
    <row r="16" spans="1:22" ht="15.75" customHeight="1">
      <c r="A16" s="193" t="s">
        <v>144</v>
      </c>
      <c r="B16" s="200"/>
      <c r="C16" s="170">
        <f aca="true" t="shared" si="0" ref="C16:C22">SUM(D16:E16)</f>
        <v>898</v>
      </c>
      <c r="D16" s="170">
        <f>SUM(D17:D22)</f>
        <v>111</v>
      </c>
      <c r="E16" s="170">
        <f aca="true" t="shared" si="1" ref="E16:M16">SUM(E17:E22)</f>
        <v>787</v>
      </c>
      <c r="F16" s="171">
        <f t="shared" si="1"/>
        <v>607</v>
      </c>
      <c r="G16" s="171">
        <f t="shared" si="1"/>
        <v>177</v>
      </c>
      <c r="H16" s="171">
        <f t="shared" si="1"/>
        <v>80</v>
      </c>
      <c r="I16" s="171">
        <f t="shared" si="1"/>
        <v>31</v>
      </c>
      <c r="J16" s="171" t="s">
        <v>401</v>
      </c>
      <c r="K16" s="171">
        <f t="shared" si="1"/>
        <v>1</v>
      </c>
      <c r="L16" s="171">
        <f t="shared" si="1"/>
        <v>2</v>
      </c>
      <c r="M16" s="111" t="s">
        <v>401</v>
      </c>
      <c r="N16" s="111">
        <f aca="true" t="shared" si="2" ref="N16:V16">SUM(N17:N22)</f>
        <v>2599</v>
      </c>
      <c r="O16" s="111">
        <f t="shared" si="2"/>
        <v>907</v>
      </c>
      <c r="P16" s="111">
        <f t="shared" si="2"/>
        <v>450</v>
      </c>
      <c r="Q16" s="111">
        <f t="shared" si="2"/>
        <v>787</v>
      </c>
      <c r="R16" s="111">
        <f t="shared" si="2"/>
        <v>455</v>
      </c>
      <c r="S16" s="111">
        <f t="shared" si="2"/>
        <v>2521300</v>
      </c>
      <c r="T16" s="111">
        <f t="shared" si="2"/>
        <v>20765</v>
      </c>
      <c r="U16" s="111">
        <f t="shared" si="2"/>
        <v>678065</v>
      </c>
      <c r="V16" s="111">
        <f t="shared" si="2"/>
        <v>120426</v>
      </c>
    </row>
    <row r="17" spans="1:22" ht="15.75" customHeight="1">
      <c r="A17" s="3"/>
      <c r="B17" s="2" t="s">
        <v>330</v>
      </c>
      <c r="C17" s="168">
        <f t="shared" si="0"/>
        <v>73</v>
      </c>
      <c r="D17" s="97">
        <v>9</v>
      </c>
      <c r="E17" s="97">
        <v>64</v>
      </c>
      <c r="F17" s="97">
        <v>48</v>
      </c>
      <c r="G17" s="97">
        <v>13</v>
      </c>
      <c r="H17" s="97">
        <v>6</v>
      </c>
      <c r="I17" s="97">
        <v>6</v>
      </c>
      <c r="J17" s="97" t="s">
        <v>401</v>
      </c>
      <c r="K17" s="97" t="s">
        <v>401</v>
      </c>
      <c r="L17" s="97" t="s">
        <v>401</v>
      </c>
      <c r="M17" s="105" t="s">
        <v>401</v>
      </c>
      <c r="N17" s="105">
        <f aca="true" t="shared" si="3" ref="N17:N22">SUM(O17:R17)</f>
        <v>249</v>
      </c>
      <c r="O17" s="97">
        <v>83</v>
      </c>
      <c r="P17" s="97">
        <v>47</v>
      </c>
      <c r="Q17" s="97">
        <v>77</v>
      </c>
      <c r="R17" s="97">
        <v>42</v>
      </c>
      <c r="S17" s="97">
        <v>204659</v>
      </c>
      <c r="T17" s="97">
        <v>4899</v>
      </c>
      <c r="U17" s="97">
        <v>76278</v>
      </c>
      <c r="V17" s="97">
        <v>6082</v>
      </c>
    </row>
    <row r="18" spans="1:22" ht="15.75" customHeight="1">
      <c r="A18" s="3"/>
      <c r="B18" s="2" t="s">
        <v>331</v>
      </c>
      <c r="C18" s="168">
        <f t="shared" si="0"/>
        <v>294</v>
      </c>
      <c r="D18" s="97">
        <v>93</v>
      </c>
      <c r="E18" s="97">
        <v>201</v>
      </c>
      <c r="F18" s="97">
        <v>125</v>
      </c>
      <c r="G18" s="97">
        <v>94</v>
      </c>
      <c r="H18" s="97">
        <v>48</v>
      </c>
      <c r="I18" s="97">
        <v>24</v>
      </c>
      <c r="J18" s="97" t="s">
        <v>401</v>
      </c>
      <c r="K18" s="97">
        <v>1</v>
      </c>
      <c r="L18" s="97">
        <v>2</v>
      </c>
      <c r="M18" s="97" t="s">
        <v>401</v>
      </c>
      <c r="N18" s="105">
        <f t="shared" si="3"/>
        <v>1342</v>
      </c>
      <c r="O18" s="97">
        <v>222</v>
      </c>
      <c r="P18" s="97">
        <v>207</v>
      </c>
      <c r="Q18" s="97">
        <v>541</v>
      </c>
      <c r="R18" s="97">
        <v>372</v>
      </c>
      <c r="S18" s="97">
        <v>1856172</v>
      </c>
      <c r="T18" s="97">
        <v>4940</v>
      </c>
      <c r="U18" s="97">
        <v>510889</v>
      </c>
      <c r="V18" s="97">
        <v>93813</v>
      </c>
    </row>
    <row r="19" spans="1:22" ht="15.75" customHeight="1">
      <c r="A19" s="3"/>
      <c r="B19" s="2" t="s">
        <v>145</v>
      </c>
      <c r="C19" s="168">
        <f t="shared" si="0"/>
        <v>343</v>
      </c>
      <c r="D19" s="97">
        <v>2</v>
      </c>
      <c r="E19" s="97">
        <v>341</v>
      </c>
      <c r="F19" s="97">
        <v>285</v>
      </c>
      <c r="G19" s="97">
        <v>44</v>
      </c>
      <c r="H19" s="97">
        <v>14</v>
      </c>
      <c r="I19" s="97" t="s">
        <v>401</v>
      </c>
      <c r="J19" s="97" t="s">
        <v>401</v>
      </c>
      <c r="K19" s="97" t="s">
        <v>401</v>
      </c>
      <c r="L19" s="97" t="s">
        <v>401</v>
      </c>
      <c r="M19" s="105" t="s">
        <v>401</v>
      </c>
      <c r="N19" s="105">
        <f t="shared" si="3"/>
        <v>618</v>
      </c>
      <c r="O19" s="97">
        <v>398</v>
      </c>
      <c r="P19" s="97">
        <v>107</v>
      </c>
      <c r="Q19" s="97">
        <v>101</v>
      </c>
      <c r="R19" s="97">
        <v>12</v>
      </c>
      <c r="S19" s="97">
        <v>276353</v>
      </c>
      <c r="T19" s="97">
        <v>3500</v>
      </c>
      <c r="U19" s="97">
        <v>61260</v>
      </c>
      <c r="V19" s="97">
        <v>12312</v>
      </c>
    </row>
    <row r="20" spans="1:22" ht="15.75" customHeight="1">
      <c r="A20" s="3"/>
      <c r="B20" s="2" t="s">
        <v>146</v>
      </c>
      <c r="C20" s="168">
        <f t="shared" si="0"/>
        <v>23</v>
      </c>
      <c r="D20" s="97">
        <v>6</v>
      </c>
      <c r="E20" s="97">
        <v>17</v>
      </c>
      <c r="F20" s="97">
        <v>16</v>
      </c>
      <c r="G20" s="97">
        <v>4</v>
      </c>
      <c r="H20" s="97">
        <v>3</v>
      </c>
      <c r="I20" s="97" t="s">
        <v>401</v>
      </c>
      <c r="J20" s="97" t="s">
        <v>401</v>
      </c>
      <c r="K20" s="97" t="s">
        <v>401</v>
      </c>
      <c r="L20" s="97" t="s">
        <v>401</v>
      </c>
      <c r="M20" s="97" t="s">
        <v>401</v>
      </c>
      <c r="N20" s="105">
        <f t="shared" si="3"/>
        <v>55</v>
      </c>
      <c r="O20" s="97">
        <v>15</v>
      </c>
      <c r="P20" s="97">
        <v>10</v>
      </c>
      <c r="Q20" s="97">
        <v>22</v>
      </c>
      <c r="R20" s="97">
        <v>8</v>
      </c>
      <c r="S20" s="97">
        <v>51464</v>
      </c>
      <c r="T20" s="97">
        <v>110</v>
      </c>
      <c r="U20" s="97">
        <v>10728</v>
      </c>
      <c r="V20" s="97">
        <v>1584</v>
      </c>
    </row>
    <row r="21" spans="1:22" ht="15.75" customHeight="1">
      <c r="A21" s="3"/>
      <c r="B21" s="2" t="s">
        <v>147</v>
      </c>
      <c r="C21" s="168">
        <f t="shared" si="0"/>
        <v>150</v>
      </c>
      <c r="D21" s="97">
        <v>1</v>
      </c>
      <c r="E21" s="97">
        <v>149</v>
      </c>
      <c r="F21" s="97">
        <v>121</v>
      </c>
      <c r="G21" s="97">
        <v>21</v>
      </c>
      <c r="H21" s="97">
        <v>8</v>
      </c>
      <c r="I21" s="97" t="s">
        <v>401</v>
      </c>
      <c r="J21" s="97" t="s">
        <v>401</v>
      </c>
      <c r="K21" s="97" t="s">
        <v>401</v>
      </c>
      <c r="L21" s="97" t="s">
        <v>401</v>
      </c>
      <c r="M21" s="105" t="s">
        <v>401</v>
      </c>
      <c r="N21" s="105">
        <f t="shared" si="3"/>
        <v>294</v>
      </c>
      <c r="O21" s="97">
        <v>175</v>
      </c>
      <c r="P21" s="97">
        <v>68</v>
      </c>
      <c r="Q21" s="97">
        <v>39</v>
      </c>
      <c r="R21" s="97">
        <v>12</v>
      </c>
      <c r="S21" s="97">
        <v>115897</v>
      </c>
      <c r="T21" s="97">
        <v>7166</v>
      </c>
      <c r="U21" s="97">
        <v>15857</v>
      </c>
      <c r="V21" s="97">
        <v>6078</v>
      </c>
    </row>
    <row r="22" spans="1:22" ht="15.75" customHeight="1">
      <c r="A22" s="3"/>
      <c r="B22" s="2" t="s">
        <v>148</v>
      </c>
      <c r="C22" s="168">
        <f t="shared" si="0"/>
        <v>15</v>
      </c>
      <c r="D22" s="97" t="s">
        <v>401</v>
      </c>
      <c r="E22" s="97">
        <v>15</v>
      </c>
      <c r="F22" s="97">
        <v>12</v>
      </c>
      <c r="G22" s="97">
        <v>1</v>
      </c>
      <c r="H22" s="97">
        <v>1</v>
      </c>
      <c r="I22" s="97">
        <v>1</v>
      </c>
      <c r="J22" s="97" t="s">
        <v>401</v>
      </c>
      <c r="K22" s="97" t="s">
        <v>401</v>
      </c>
      <c r="L22" s="97" t="s">
        <v>401</v>
      </c>
      <c r="M22" s="97" t="s">
        <v>401</v>
      </c>
      <c r="N22" s="105">
        <f t="shared" si="3"/>
        <v>41</v>
      </c>
      <c r="O22" s="97">
        <v>14</v>
      </c>
      <c r="P22" s="97">
        <v>11</v>
      </c>
      <c r="Q22" s="97">
        <v>7</v>
      </c>
      <c r="R22" s="97">
        <v>9</v>
      </c>
      <c r="S22" s="97">
        <v>16755</v>
      </c>
      <c r="T22" s="97">
        <v>150</v>
      </c>
      <c r="U22" s="97">
        <v>3053</v>
      </c>
      <c r="V22" s="97">
        <v>557</v>
      </c>
    </row>
    <row r="23" spans="1:14" ht="15.75" customHeight="1">
      <c r="A23" s="3"/>
      <c r="B23" s="2"/>
      <c r="C23" s="168"/>
      <c r="M23" s="105"/>
      <c r="N23" s="105"/>
    </row>
    <row r="24" spans="1:22" ht="15.75" customHeight="1">
      <c r="A24" s="193" t="s">
        <v>149</v>
      </c>
      <c r="B24" s="200"/>
      <c r="C24" s="170">
        <f>SUM(D24:E24)</f>
        <v>399</v>
      </c>
      <c r="D24" s="170">
        <f>SUM(D25:D26)</f>
        <v>29</v>
      </c>
      <c r="E24" s="170">
        <f>SUM(E25:E26)</f>
        <v>370</v>
      </c>
      <c r="F24" s="171">
        <f aca="true" t="shared" si="4" ref="F24:M24">SUM(F25:F26)</f>
        <v>264</v>
      </c>
      <c r="G24" s="171">
        <f t="shared" si="4"/>
        <v>93</v>
      </c>
      <c r="H24" s="171">
        <f t="shared" si="4"/>
        <v>34</v>
      </c>
      <c r="I24" s="171">
        <f t="shared" si="4"/>
        <v>8</v>
      </c>
      <c r="J24" s="171" t="s">
        <v>401</v>
      </c>
      <c r="K24" s="171" t="s">
        <v>401</v>
      </c>
      <c r="L24" s="171" t="s">
        <v>401</v>
      </c>
      <c r="M24" s="111" t="s">
        <v>401</v>
      </c>
      <c r="N24" s="111">
        <f aca="true" t="shared" si="5" ref="N24:V24">SUM(N25:N26)</f>
        <v>1067</v>
      </c>
      <c r="O24" s="111">
        <f t="shared" si="5"/>
        <v>302</v>
      </c>
      <c r="P24" s="111">
        <f t="shared" si="5"/>
        <v>423</v>
      </c>
      <c r="Q24" s="111">
        <f t="shared" si="5"/>
        <v>158</v>
      </c>
      <c r="R24" s="111">
        <f t="shared" si="5"/>
        <v>184</v>
      </c>
      <c r="S24" s="111">
        <f t="shared" si="5"/>
        <v>947427</v>
      </c>
      <c r="T24" s="111">
        <f t="shared" si="5"/>
        <v>6386</v>
      </c>
      <c r="U24" s="111">
        <f t="shared" si="5"/>
        <v>233211</v>
      </c>
      <c r="V24" s="111">
        <f t="shared" si="5"/>
        <v>27490</v>
      </c>
    </row>
    <row r="25" spans="1:22" ht="15.75" customHeight="1">
      <c r="A25" s="3"/>
      <c r="B25" s="2" t="s">
        <v>150</v>
      </c>
      <c r="C25" s="168">
        <f>SUM(D25:E25)</f>
        <v>273</v>
      </c>
      <c r="D25" s="97">
        <v>19</v>
      </c>
      <c r="E25" s="97">
        <v>254</v>
      </c>
      <c r="F25" s="97">
        <v>162</v>
      </c>
      <c r="G25" s="97">
        <v>77</v>
      </c>
      <c r="H25" s="97">
        <v>29</v>
      </c>
      <c r="I25" s="97">
        <v>5</v>
      </c>
      <c r="J25" s="97" t="s">
        <v>401</v>
      </c>
      <c r="K25" s="97" t="s">
        <v>401</v>
      </c>
      <c r="L25" s="97" t="s">
        <v>401</v>
      </c>
      <c r="M25" s="105" t="s">
        <v>401</v>
      </c>
      <c r="N25" s="105">
        <f>SUM(O25:R25)</f>
        <v>778</v>
      </c>
      <c r="O25" s="97">
        <v>231</v>
      </c>
      <c r="P25" s="97">
        <v>302</v>
      </c>
      <c r="Q25" s="97">
        <v>111</v>
      </c>
      <c r="R25" s="97">
        <v>134</v>
      </c>
      <c r="S25" s="97">
        <v>725050</v>
      </c>
      <c r="T25" s="97">
        <v>6136</v>
      </c>
      <c r="U25" s="97">
        <v>187002</v>
      </c>
      <c r="V25" s="97">
        <v>20275</v>
      </c>
    </row>
    <row r="26" spans="1:22" ht="15.75" customHeight="1">
      <c r="A26" s="3"/>
      <c r="B26" s="2" t="s">
        <v>151</v>
      </c>
      <c r="C26" s="168">
        <f>SUM(D26:E26)</f>
        <v>126</v>
      </c>
      <c r="D26" s="97">
        <v>10</v>
      </c>
      <c r="E26" s="97">
        <v>116</v>
      </c>
      <c r="F26" s="97">
        <v>102</v>
      </c>
      <c r="G26" s="97">
        <v>16</v>
      </c>
      <c r="H26" s="97">
        <v>5</v>
      </c>
      <c r="I26" s="97">
        <v>3</v>
      </c>
      <c r="J26" s="97" t="s">
        <v>401</v>
      </c>
      <c r="K26" s="97" t="s">
        <v>401</v>
      </c>
      <c r="L26" s="97" t="s">
        <v>401</v>
      </c>
      <c r="M26" s="97" t="s">
        <v>401</v>
      </c>
      <c r="N26" s="105">
        <f>SUM(O26:R26)</f>
        <v>289</v>
      </c>
      <c r="O26" s="97">
        <v>71</v>
      </c>
      <c r="P26" s="97">
        <v>121</v>
      </c>
      <c r="Q26" s="97">
        <v>47</v>
      </c>
      <c r="R26" s="97">
        <v>50</v>
      </c>
      <c r="S26" s="97">
        <v>222377</v>
      </c>
      <c r="T26" s="97">
        <v>250</v>
      </c>
      <c r="U26" s="97">
        <v>46209</v>
      </c>
      <c r="V26" s="97">
        <v>7215</v>
      </c>
    </row>
    <row r="27" spans="1:14" ht="15.75" customHeight="1">
      <c r="A27" s="3"/>
      <c r="B27" s="2"/>
      <c r="C27" s="168"/>
      <c r="N27" s="105"/>
    </row>
    <row r="28" spans="1:22" ht="15.75" customHeight="1">
      <c r="A28" s="193" t="s">
        <v>152</v>
      </c>
      <c r="B28" s="216"/>
      <c r="C28" s="170">
        <f>SUM(D28:E28)</f>
        <v>195</v>
      </c>
      <c r="D28" s="172">
        <v>33</v>
      </c>
      <c r="E28" s="172">
        <v>162</v>
      </c>
      <c r="F28" s="111">
        <v>120</v>
      </c>
      <c r="G28" s="111">
        <v>33</v>
      </c>
      <c r="H28" s="111">
        <v>21</v>
      </c>
      <c r="I28" s="111">
        <v>15</v>
      </c>
      <c r="J28" s="111">
        <v>5</v>
      </c>
      <c r="K28" s="111">
        <v>1</v>
      </c>
      <c r="L28" s="111" t="s">
        <v>401</v>
      </c>
      <c r="M28" s="111" t="s">
        <v>401</v>
      </c>
      <c r="N28" s="111">
        <f>SUM(O28:R28)</f>
        <v>791</v>
      </c>
      <c r="O28" s="111">
        <v>120</v>
      </c>
      <c r="P28" s="111">
        <v>164</v>
      </c>
      <c r="Q28" s="111">
        <v>200</v>
      </c>
      <c r="R28" s="111">
        <v>307</v>
      </c>
      <c r="S28" s="111">
        <v>666950</v>
      </c>
      <c r="T28" s="111">
        <v>2020</v>
      </c>
      <c r="U28" s="111">
        <v>196661</v>
      </c>
      <c r="V28" s="111">
        <v>20801</v>
      </c>
    </row>
    <row r="29" spans="1:14" ht="15.75" customHeight="1">
      <c r="A29" s="3"/>
      <c r="B29" s="2"/>
      <c r="C29" s="168"/>
      <c r="N29" s="105"/>
    </row>
    <row r="30" spans="1:22" ht="15.75" customHeight="1">
      <c r="A30" s="193" t="s">
        <v>153</v>
      </c>
      <c r="B30" s="200"/>
      <c r="C30" s="170">
        <f>SUM(D30:E30)</f>
        <v>1751</v>
      </c>
      <c r="D30" s="170">
        <f>SUM(E30:F30)</f>
        <v>1103</v>
      </c>
      <c r="E30" s="170">
        <f>SUM(E31:E32)</f>
        <v>648</v>
      </c>
      <c r="F30" s="170">
        <f aca="true" t="shared" si="6" ref="F30:V30">SUM(F31:F32)</f>
        <v>455</v>
      </c>
      <c r="G30" s="171">
        <f t="shared" si="6"/>
        <v>223</v>
      </c>
      <c r="H30" s="171">
        <f t="shared" si="6"/>
        <v>131</v>
      </c>
      <c r="I30" s="171">
        <f t="shared" si="6"/>
        <v>29</v>
      </c>
      <c r="J30" s="171">
        <f t="shared" si="6"/>
        <v>6</v>
      </c>
      <c r="K30" s="171">
        <f t="shared" si="6"/>
        <v>2</v>
      </c>
      <c r="L30" s="171">
        <f t="shared" si="6"/>
        <v>1</v>
      </c>
      <c r="M30" s="171" t="s">
        <v>401</v>
      </c>
      <c r="N30" s="111">
        <f t="shared" si="6"/>
        <v>3079</v>
      </c>
      <c r="O30" s="111">
        <f t="shared" si="6"/>
        <v>720</v>
      </c>
      <c r="P30" s="111">
        <f t="shared" si="6"/>
        <v>624</v>
      </c>
      <c r="Q30" s="111">
        <f t="shared" si="6"/>
        <v>1155</v>
      </c>
      <c r="R30" s="111">
        <f t="shared" si="6"/>
        <v>580</v>
      </c>
      <c r="S30" s="111">
        <f t="shared" si="6"/>
        <v>4092961</v>
      </c>
      <c r="T30" s="111">
        <f t="shared" si="6"/>
        <v>114722</v>
      </c>
      <c r="U30" s="111">
        <f t="shared" si="6"/>
        <v>543356</v>
      </c>
      <c r="V30" s="111">
        <f t="shared" si="6"/>
        <v>41076</v>
      </c>
    </row>
    <row r="31" spans="1:22" ht="15.75" customHeight="1">
      <c r="A31" s="3"/>
      <c r="B31" s="2" t="s">
        <v>154</v>
      </c>
      <c r="C31" s="168">
        <f>SUM(D31:E31)</f>
        <v>769</v>
      </c>
      <c r="D31" s="97">
        <v>164</v>
      </c>
      <c r="E31" s="97">
        <v>605</v>
      </c>
      <c r="F31" s="97">
        <v>427</v>
      </c>
      <c r="G31" s="97">
        <v>206</v>
      </c>
      <c r="H31" s="97">
        <v>119</v>
      </c>
      <c r="I31" s="97">
        <v>15</v>
      </c>
      <c r="J31" s="97">
        <v>1</v>
      </c>
      <c r="K31" s="97" t="s">
        <v>401</v>
      </c>
      <c r="L31" s="97">
        <v>1</v>
      </c>
      <c r="M31" s="97" t="s">
        <v>401</v>
      </c>
      <c r="N31" s="105">
        <f>SUM(O31:R31)</f>
        <v>2518</v>
      </c>
      <c r="O31" s="97">
        <v>668</v>
      </c>
      <c r="P31" s="97">
        <v>581</v>
      </c>
      <c r="Q31" s="97">
        <v>859</v>
      </c>
      <c r="R31" s="97">
        <v>410</v>
      </c>
      <c r="S31" s="97">
        <v>3719271</v>
      </c>
      <c r="T31" s="97">
        <v>102619</v>
      </c>
      <c r="U31" s="97">
        <v>500889</v>
      </c>
      <c r="V31" s="97">
        <v>36813</v>
      </c>
    </row>
    <row r="32" spans="1:22" ht="15.75" customHeight="1">
      <c r="A32" s="3"/>
      <c r="B32" s="92" t="s">
        <v>155</v>
      </c>
      <c r="C32" s="168">
        <f>SUM(D32:E32)</f>
        <v>78</v>
      </c>
      <c r="D32" s="97">
        <v>35</v>
      </c>
      <c r="E32" s="97">
        <v>43</v>
      </c>
      <c r="F32" s="97">
        <v>28</v>
      </c>
      <c r="G32" s="97">
        <v>17</v>
      </c>
      <c r="H32" s="97">
        <v>12</v>
      </c>
      <c r="I32" s="97">
        <v>14</v>
      </c>
      <c r="J32" s="97">
        <v>5</v>
      </c>
      <c r="K32" s="97">
        <v>2</v>
      </c>
      <c r="L32" s="97" t="s">
        <v>401</v>
      </c>
      <c r="M32" s="105" t="s">
        <v>401</v>
      </c>
      <c r="N32" s="105">
        <f>SUM(O32:R32)</f>
        <v>561</v>
      </c>
      <c r="O32" s="97">
        <v>52</v>
      </c>
      <c r="P32" s="97">
        <v>43</v>
      </c>
      <c r="Q32" s="97">
        <v>296</v>
      </c>
      <c r="R32" s="97">
        <v>170</v>
      </c>
      <c r="S32" s="97">
        <v>373690</v>
      </c>
      <c r="T32" s="97">
        <v>12103</v>
      </c>
      <c r="U32" s="97">
        <v>42467</v>
      </c>
      <c r="V32" s="97">
        <v>4263</v>
      </c>
    </row>
    <row r="33" spans="1:22" ht="15.75" customHeight="1">
      <c r="A33" s="3"/>
      <c r="B33" s="2"/>
      <c r="C33" s="168"/>
      <c r="N33" s="105"/>
      <c r="O33" s="105"/>
      <c r="P33" s="105"/>
      <c r="Q33" s="105"/>
      <c r="R33" s="105"/>
      <c r="S33" s="105"/>
      <c r="T33" s="105"/>
      <c r="U33" s="105"/>
      <c r="V33" s="105"/>
    </row>
    <row r="34" spans="1:22" ht="15.75" customHeight="1">
      <c r="A34" s="193" t="s">
        <v>156</v>
      </c>
      <c r="B34" s="200"/>
      <c r="C34" s="170">
        <f>SUM(D34:E34)</f>
        <v>58</v>
      </c>
      <c r="D34" s="170">
        <v>21</v>
      </c>
      <c r="E34" s="170">
        <v>37</v>
      </c>
      <c r="F34" s="170">
        <v>34</v>
      </c>
      <c r="G34" s="170">
        <v>12</v>
      </c>
      <c r="H34" s="170">
        <v>6</v>
      </c>
      <c r="I34" s="170">
        <v>3</v>
      </c>
      <c r="J34" s="170">
        <v>3</v>
      </c>
      <c r="K34" s="171" t="s">
        <v>401</v>
      </c>
      <c r="L34" s="171" t="s">
        <v>401</v>
      </c>
      <c r="M34" s="166" t="s">
        <v>401</v>
      </c>
      <c r="N34" s="111">
        <f>SUM(O34:R34)</f>
        <v>254</v>
      </c>
      <c r="O34" s="111">
        <v>26</v>
      </c>
      <c r="P34" s="111">
        <v>36</v>
      </c>
      <c r="Q34" s="111">
        <v>80</v>
      </c>
      <c r="R34" s="111">
        <v>112</v>
      </c>
      <c r="S34" s="111">
        <v>235207</v>
      </c>
      <c r="T34" s="111">
        <v>5242</v>
      </c>
      <c r="U34" s="111">
        <v>82040</v>
      </c>
      <c r="V34" s="111">
        <v>5255</v>
      </c>
    </row>
    <row r="35" spans="1:22" ht="15.75" customHeight="1">
      <c r="A35" s="3"/>
      <c r="B35" s="2"/>
      <c r="C35" s="170"/>
      <c r="D35" s="170"/>
      <c r="E35" s="170"/>
      <c r="F35" s="170"/>
      <c r="G35" s="170"/>
      <c r="H35" s="170"/>
      <c r="I35" s="170"/>
      <c r="J35" s="170"/>
      <c r="K35" s="170"/>
      <c r="L35" s="170"/>
      <c r="M35" s="111"/>
      <c r="N35" s="111"/>
      <c r="O35" s="111"/>
      <c r="P35" s="111"/>
      <c r="Q35" s="111"/>
      <c r="R35" s="111"/>
      <c r="S35" s="111"/>
      <c r="T35" s="111"/>
      <c r="U35" s="111"/>
      <c r="V35" s="111"/>
    </row>
    <row r="36" spans="1:22" ht="15.75" customHeight="1">
      <c r="A36" s="193" t="s">
        <v>157</v>
      </c>
      <c r="B36" s="200"/>
      <c r="C36" s="170">
        <f>SUM(D36:E36)</f>
        <v>4681</v>
      </c>
      <c r="D36" s="170">
        <v>1051</v>
      </c>
      <c r="E36" s="170">
        <v>3630</v>
      </c>
      <c r="F36" s="170">
        <v>2738</v>
      </c>
      <c r="G36" s="170">
        <v>1130</v>
      </c>
      <c r="H36" s="170">
        <v>605</v>
      </c>
      <c r="I36" s="170">
        <v>161</v>
      </c>
      <c r="J36" s="170">
        <v>28</v>
      </c>
      <c r="K36" s="170">
        <v>18</v>
      </c>
      <c r="L36" s="170">
        <v>1</v>
      </c>
      <c r="M36" s="166" t="s">
        <v>401</v>
      </c>
      <c r="N36" s="111">
        <f>SUM(O36:R36)</f>
        <v>15138</v>
      </c>
      <c r="O36" s="111">
        <v>2777</v>
      </c>
      <c r="P36" s="111">
        <v>3489</v>
      </c>
      <c r="Q36" s="111">
        <v>4776</v>
      </c>
      <c r="R36" s="111">
        <v>4096</v>
      </c>
      <c r="S36" s="111">
        <v>16622437</v>
      </c>
      <c r="T36" s="111">
        <v>265419</v>
      </c>
      <c r="U36" s="111">
        <v>2540368</v>
      </c>
      <c r="V36" s="111">
        <v>169217</v>
      </c>
    </row>
    <row r="37" spans="1:22" ht="15.75" customHeight="1">
      <c r="A37" s="107"/>
      <c r="B37" s="110"/>
      <c r="C37" s="170"/>
      <c r="D37" s="172"/>
      <c r="E37" s="172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</row>
    <row r="38" spans="1:22" ht="15.75" customHeight="1">
      <c r="A38" s="193" t="s">
        <v>158</v>
      </c>
      <c r="B38" s="200"/>
      <c r="C38" s="170">
        <f>SUM(D38:E38)</f>
        <v>729</v>
      </c>
      <c r="D38" s="170">
        <f>SUM(D39:D40)</f>
        <v>103</v>
      </c>
      <c r="E38" s="170">
        <f aca="true" t="shared" si="7" ref="E38:M38">SUM(E39:E40)</f>
        <v>626</v>
      </c>
      <c r="F38" s="171">
        <f t="shared" si="7"/>
        <v>473</v>
      </c>
      <c r="G38" s="171">
        <f t="shared" si="7"/>
        <v>194</v>
      </c>
      <c r="H38" s="171">
        <f t="shared" si="7"/>
        <v>49</v>
      </c>
      <c r="I38" s="171">
        <f t="shared" si="7"/>
        <v>9</v>
      </c>
      <c r="J38" s="171">
        <f t="shared" si="7"/>
        <v>3</v>
      </c>
      <c r="K38" s="171">
        <f t="shared" si="7"/>
        <v>1</v>
      </c>
      <c r="L38" s="171" t="s">
        <v>401</v>
      </c>
      <c r="M38" s="111" t="s">
        <v>401</v>
      </c>
      <c r="N38" s="111">
        <f aca="true" t="shared" si="8" ref="N38:V38">SUM(N39:N40)</f>
        <v>1897</v>
      </c>
      <c r="O38" s="111">
        <f t="shared" si="8"/>
        <v>385</v>
      </c>
      <c r="P38" s="111">
        <f t="shared" si="8"/>
        <v>680</v>
      </c>
      <c r="Q38" s="111">
        <f t="shared" si="8"/>
        <v>176</v>
      </c>
      <c r="R38" s="111">
        <f t="shared" si="8"/>
        <v>656</v>
      </c>
      <c r="S38" s="111">
        <f t="shared" si="8"/>
        <v>1518200</v>
      </c>
      <c r="T38" s="111">
        <f t="shared" si="8"/>
        <v>1820</v>
      </c>
      <c r="U38" s="111">
        <f t="shared" si="8"/>
        <v>439423</v>
      </c>
      <c r="V38" s="111">
        <f t="shared" si="8"/>
        <v>27264</v>
      </c>
    </row>
    <row r="39" spans="1:22" ht="15.75" customHeight="1">
      <c r="A39" s="3"/>
      <c r="B39" s="2" t="s">
        <v>159</v>
      </c>
      <c r="C39" s="168">
        <f>SUM(D39:E39)</f>
        <v>442</v>
      </c>
      <c r="D39" s="97">
        <v>64</v>
      </c>
      <c r="E39" s="97">
        <v>378</v>
      </c>
      <c r="F39" s="97">
        <v>280</v>
      </c>
      <c r="G39" s="97">
        <v>125</v>
      </c>
      <c r="H39" s="97">
        <v>32</v>
      </c>
      <c r="I39" s="97">
        <v>4</v>
      </c>
      <c r="J39" s="97">
        <v>1</v>
      </c>
      <c r="K39" s="97" t="s">
        <v>401</v>
      </c>
      <c r="L39" s="97" t="s">
        <v>401</v>
      </c>
      <c r="M39" s="105" t="s">
        <v>401</v>
      </c>
      <c r="N39" s="105">
        <f>SUM(O39:R39)</f>
        <v>1130</v>
      </c>
      <c r="O39" s="97">
        <v>285</v>
      </c>
      <c r="P39" s="97">
        <v>394</v>
      </c>
      <c r="Q39" s="97">
        <v>147</v>
      </c>
      <c r="R39" s="97">
        <v>304</v>
      </c>
      <c r="S39" s="97">
        <v>975459</v>
      </c>
      <c r="T39" s="97">
        <v>750</v>
      </c>
      <c r="U39" s="97">
        <v>291017</v>
      </c>
      <c r="V39" s="97">
        <v>17205</v>
      </c>
    </row>
    <row r="40" spans="1:22" ht="15.75" customHeight="1">
      <c r="A40" s="15"/>
      <c r="B40" s="2" t="s">
        <v>160</v>
      </c>
      <c r="C40" s="168">
        <f>SUM(D40:E40)</f>
        <v>287</v>
      </c>
      <c r="D40" s="97">
        <v>39</v>
      </c>
      <c r="E40" s="97">
        <v>248</v>
      </c>
      <c r="F40" s="97">
        <v>193</v>
      </c>
      <c r="G40" s="97">
        <v>69</v>
      </c>
      <c r="H40" s="97">
        <v>17</v>
      </c>
      <c r="I40" s="97">
        <v>5</v>
      </c>
      <c r="J40" s="97">
        <v>2</v>
      </c>
      <c r="K40" s="97">
        <v>1</v>
      </c>
      <c r="L40" s="97" t="s">
        <v>401</v>
      </c>
      <c r="M40" s="97" t="s">
        <v>401</v>
      </c>
      <c r="N40" s="105">
        <f>SUM(O40:R40)</f>
        <v>767</v>
      </c>
      <c r="O40" s="97">
        <v>100</v>
      </c>
      <c r="P40" s="97">
        <v>286</v>
      </c>
      <c r="Q40" s="97">
        <v>29</v>
      </c>
      <c r="R40" s="97">
        <v>352</v>
      </c>
      <c r="S40" s="97">
        <v>542741</v>
      </c>
      <c r="T40" s="97">
        <v>1070</v>
      </c>
      <c r="U40" s="97">
        <v>148406</v>
      </c>
      <c r="V40" s="97">
        <v>10059</v>
      </c>
    </row>
    <row r="41" spans="1:22" ht="15.75" customHeight="1">
      <c r="A41" s="15"/>
      <c r="B41" s="2"/>
      <c r="C41" s="168"/>
      <c r="D41" s="119"/>
      <c r="E41" s="119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</row>
    <row r="42" spans="1:22" ht="15.75" customHeight="1">
      <c r="A42" s="193" t="s">
        <v>161</v>
      </c>
      <c r="B42" s="200"/>
      <c r="C42" s="170">
        <f>SUM(D42:E42)</f>
        <v>171</v>
      </c>
      <c r="D42" s="170">
        <f>SUM(D43:D45)</f>
        <v>60</v>
      </c>
      <c r="E42" s="170">
        <f aca="true" t="shared" si="9" ref="E42:M42">SUM(E43:E45)</f>
        <v>111</v>
      </c>
      <c r="F42" s="171">
        <f t="shared" si="9"/>
        <v>86</v>
      </c>
      <c r="G42" s="171">
        <f t="shared" si="9"/>
        <v>45</v>
      </c>
      <c r="H42" s="171">
        <f t="shared" si="9"/>
        <v>27</v>
      </c>
      <c r="I42" s="171">
        <f t="shared" si="9"/>
        <v>12</v>
      </c>
      <c r="J42" s="171" t="s">
        <v>401</v>
      </c>
      <c r="K42" s="171">
        <f t="shared" si="9"/>
        <v>1</v>
      </c>
      <c r="L42" s="171" t="s">
        <v>401</v>
      </c>
      <c r="M42" s="111" t="s">
        <v>401</v>
      </c>
      <c r="N42" s="111">
        <f aca="true" t="shared" si="10" ref="N42:V42">SUM(N43:N45)</f>
        <v>655</v>
      </c>
      <c r="O42" s="111">
        <f t="shared" si="10"/>
        <v>98</v>
      </c>
      <c r="P42" s="111">
        <f t="shared" si="10"/>
        <v>95</v>
      </c>
      <c r="Q42" s="111">
        <f t="shared" si="10"/>
        <v>294</v>
      </c>
      <c r="R42" s="111">
        <f t="shared" si="10"/>
        <v>168</v>
      </c>
      <c r="S42" s="111">
        <f t="shared" si="10"/>
        <v>1017892</v>
      </c>
      <c r="T42" s="111">
        <f t="shared" si="10"/>
        <v>24191</v>
      </c>
      <c r="U42" s="111">
        <f t="shared" si="10"/>
        <v>187690</v>
      </c>
      <c r="V42" s="111">
        <f t="shared" si="10"/>
        <v>10216</v>
      </c>
    </row>
    <row r="43" spans="1:22" ht="15.75" customHeight="1">
      <c r="A43" s="3"/>
      <c r="B43" s="2" t="s">
        <v>162</v>
      </c>
      <c r="C43" s="168">
        <f>SUM(D43:E43)</f>
        <v>78</v>
      </c>
      <c r="D43" s="97">
        <v>37</v>
      </c>
      <c r="E43" s="97">
        <v>41</v>
      </c>
      <c r="F43" s="97">
        <v>30</v>
      </c>
      <c r="G43" s="97">
        <v>22</v>
      </c>
      <c r="H43" s="97">
        <v>18</v>
      </c>
      <c r="I43" s="97">
        <v>8</v>
      </c>
      <c r="J43" s="97" t="s">
        <v>401</v>
      </c>
      <c r="K43" s="97" t="s">
        <v>401</v>
      </c>
      <c r="L43" s="97" t="s">
        <v>401</v>
      </c>
      <c r="M43" s="105" t="s">
        <v>401</v>
      </c>
      <c r="N43" s="105">
        <f>SUM(O43:R43)</f>
        <v>342</v>
      </c>
      <c r="O43" s="97">
        <v>47</v>
      </c>
      <c r="P43" s="97">
        <v>31</v>
      </c>
      <c r="Q43" s="97">
        <v>193</v>
      </c>
      <c r="R43" s="97">
        <v>71</v>
      </c>
      <c r="S43" s="97">
        <v>679901</v>
      </c>
      <c r="T43" s="97">
        <v>20571</v>
      </c>
      <c r="U43" s="97">
        <v>135224</v>
      </c>
      <c r="V43" s="97">
        <v>6244</v>
      </c>
    </row>
    <row r="44" spans="1:22" ht="15.75" customHeight="1">
      <c r="A44" s="15"/>
      <c r="B44" s="2" t="s">
        <v>163</v>
      </c>
      <c r="C44" s="168">
        <f>SUM(D44:E44)</f>
        <v>46</v>
      </c>
      <c r="D44" s="97">
        <v>4</v>
      </c>
      <c r="E44" s="97">
        <v>42</v>
      </c>
      <c r="F44" s="97">
        <v>33</v>
      </c>
      <c r="G44" s="97">
        <v>9</v>
      </c>
      <c r="H44" s="97">
        <v>4</v>
      </c>
      <c r="I44" s="97" t="s">
        <v>401</v>
      </c>
      <c r="J44" s="97" t="s">
        <v>401</v>
      </c>
      <c r="K44" s="97" t="s">
        <v>401</v>
      </c>
      <c r="L44" s="97" t="s">
        <v>401</v>
      </c>
      <c r="M44" s="97" t="s">
        <v>401</v>
      </c>
      <c r="N44" s="105">
        <f>SUM(O44:R44)</f>
        <v>106</v>
      </c>
      <c r="O44" s="97">
        <v>34</v>
      </c>
      <c r="P44" s="97">
        <v>40</v>
      </c>
      <c r="Q44" s="97">
        <v>14</v>
      </c>
      <c r="R44" s="97">
        <v>18</v>
      </c>
      <c r="S44" s="97">
        <v>51910</v>
      </c>
      <c r="T44" s="97" t="s">
        <v>401</v>
      </c>
      <c r="U44" s="97">
        <v>5933</v>
      </c>
      <c r="V44" s="97">
        <v>1747</v>
      </c>
    </row>
    <row r="45" spans="1:22" ht="15.75" customHeight="1">
      <c r="A45" s="15"/>
      <c r="B45" s="2" t="s">
        <v>164</v>
      </c>
      <c r="C45" s="168">
        <f>SUM(D45:E45)</f>
        <v>47</v>
      </c>
      <c r="D45" s="97">
        <v>19</v>
      </c>
      <c r="E45" s="97">
        <v>28</v>
      </c>
      <c r="F45" s="97">
        <v>23</v>
      </c>
      <c r="G45" s="97">
        <v>14</v>
      </c>
      <c r="H45" s="97">
        <v>5</v>
      </c>
      <c r="I45" s="97">
        <v>4</v>
      </c>
      <c r="J45" s="97" t="s">
        <v>401</v>
      </c>
      <c r="K45" s="97">
        <v>1</v>
      </c>
      <c r="L45" s="97" t="s">
        <v>401</v>
      </c>
      <c r="M45" s="97" t="s">
        <v>401</v>
      </c>
      <c r="N45" s="105">
        <f>SUM(O45:R45)</f>
        <v>207</v>
      </c>
      <c r="O45" s="97">
        <v>17</v>
      </c>
      <c r="P45" s="97">
        <v>24</v>
      </c>
      <c r="Q45" s="97">
        <v>87</v>
      </c>
      <c r="R45" s="97">
        <v>79</v>
      </c>
      <c r="S45" s="97">
        <v>286081</v>
      </c>
      <c r="T45" s="97">
        <v>3620</v>
      </c>
      <c r="U45" s="97">
        <v>46533</v>
      </c>
      <c r="V45" s="97">
        <v>2225</v>
      </c>
    </row>
    <row r="46" spans="1:22" ht="15.75" customHeight="1">
      <c r="A46" s="15"/>
      <c r="B46" s="2"/>
      <c r="C46" s="168"/>
      <c r="D46" s="119"/>
      <c r="E46" s="119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</row>
    <row r="47" spans="1:22" ht="15.75" customHeight="1">
      <c r="A47" s="193" t="s">
        <v>165</v>
      </c>
      <c r="B47" s="200"/>
      <c r="C47" s="170">
        <f>SUM(D47:E47)</f>
        <v>829</v>
      </c>
      <c r="D47" s="170">
        <f>SUM(D48:D49)</f>
        <v>468</v>
      </c>
      <c r="E47" s="170">
        <f aca="true" t="shared" si="11" ref="E47:M47">SUM(E48:E49)</f>
        <v>361</v>
      </c>
      <c r="F47" s="171">
        <f t="shared" si="11"/>
        <v>208</v>
      </c>
      <c r="G47" s="171">
        <f t="shared" si="11"/>
        <v>317</v>
      </c>
      <c r="H47" s="171">
        <f t="shared" si="11"/>
        <v>276</v>
      </c>
      <c r="I47" s="171">
        <f t="shared" si="11"/>
        <v>25</v>
      </c>
      <c r="J47" s="171">
        <f t="shared" si="11"/>
        <v>2</v>
      </c>
      <c r="K47" s="171">
        <f t="shared" si="11"/>
        <v>1</v>
      </c>
      <c r="L47" s="171" t="s">
        <v>401</v>
      </c>
      <c r="M47" s="111" t="s">
        <v>401</v>
      </c>
      <c r="N47" s="111">
        <f aca="true" t="shared" si="12" ref="N47:V47">SUM(N48:N49)</f>
        <v>3495</v>
      </c>
      <c r="O47" s="111">
        <f t="shared" si="12"/>
        <v>388</v>
      </c>
      <c r="P47" s="111">
        <f t="shared" si="12"/>
        <v>354</v>
      </c>
      <c r="Q47" s="111">
        <f t="shared" si="12"/>
        <v>1859</v>
      </c>
      <c r="R47" s="111">
        <f t="shared" si="12"/>
        <v>894</v>
      </c>
      <c r="S47" s="111">
        <f t="shared" si="12"/>
        <v>7310921</v>
      </c>
      <c r="T47" s="111">
        <f t="shared" si="12"/>
        <v>104186</v>
      </c>
      <c r="U47" s="111">
        <f t="shared" si="12"/>
        <v>261317</v>
      </c>
      <c r="V47" s="111">
        <f t="shared" si="12"/>
        <v>11002</v>
      </c>
    </row>
    <row r="48" spans="1:21" ht="15.75" customHeight="1">
      <c r="A48" s="3"/>
      <c r="B48" s="2" t="s">
        <v>182</v>
      </c>
      <c r="C48" s="168">
        <f>SUM(D48:E48)</f>
        <v>545</v>
      </c>
      <c r="D48" s="97">
        <v>422</v>
      </c>
      <c r="E48" s="97">
        <v>123</v>
      </c>
      <c r="F48" s="97">
        <v>59</v>
      </c>
      <c r="G48" s="97">
        <v>224</v>
      </c>
      <c r="H48" s="97">
        <v>246</v>
      </c>
      <c r="I48" s="97">
        <v>15</v>
      </c>
      <c r="J48" s="97">
        <v>1</v>
      </c>
      <c r="K48" s="97" t="s">
        <v>401</v>
      </c>
      <c r="L48" s="97" t="s">
        <v>401</v>
      </c>
      <c r="M48" s="97" t="s">
        <v>401</v>
      </c>
      <c r="N48" s="105">
        <f>SUM(O48:R48)</f>
        <v>2558</v>
      </c>
      <c r="O48" s="97">
        <v>144</v>
      </c>
      <c r="P48" s="97">
        <v>115</v>
      </c>
      <c r="Q48" s="97">
        <v>1556</v>
      </c>
      <c r="R48" s="97">
        <v>743</v>
      </c>
      <c r="S48" s="97">
        <v>6420890</v>
      </c>
      <c r="T48" s="97">
        <v>65520</v>
      </c>
      <c r="U48" s="97">
        <v>202812</v>
      </c>
    </row>
    <row r="49" spans="1:22" ht="15.75" customHeight="1">
      <c r="A49" s="15"/>
      <c r="B49" s="2" t="s">
        <v>166</v>
      </c>
      <c r="C49" s="168">
        <f>SUM(D49:E49)</f>
        <v>284</v>
      </c>
      <c r="D49" s="97">
        <v>46</v>
      </c>
      <c r="E49" s="97">
        <v>238</v>
      </c>
      <c r="F49" s="97">
        <v>149</v>
      </c>
      <c r="G49" s="97">
        <v>93</v>
      </c>
      <c r="H49" s="97">
        <v>30</v>
      </c>
      <c r="I49" s="97">
        <v>10</v>
      </c>
      <c r="J49" s="97">
        <v>1</v>
      </c>
      <c r="K49" s="97">
        <v>1</v>
      </c>
      <c r="L49" s="97" t="s">
        <v>401</v>
      </c>
      <c r="M49" s="97" t="s">
        <v>401</v>
      </c>
      <c r="N49" s="105">
        <f>SUM(O49:R49)</f>
        <v>937</v>
      </c>
      <c r="O49" s="97">
        <v>244</v>
      </c>
      <c r="P49" s="97">
        <v>239</v>
      </c>
      <c r="Q49" s="97">
        <v>303</v>
      </c>
      <c r="R49" s="97">
        <v>151</v>
      </c>
      <c r="S49" s="97">
        <v>890031</v>
      </c>
      <c r="T49" s="97">
        <v>38666</v>
      </c>
      <c r="U49" s="97">
        <v>58505</v>
      </c>
      <c r="V49" s="97">
        <v>11002</v>
      </c>
    </row>
    <row r="50" spans="1:22" ht="15.75" customHeight="1">
      <c r="A50" s="15"/>
      <c r="B50" s="86"/>
      <c r="C50" s="168"/>
      <c r="D50" s="119"/>
      <c r="E50" s="119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</row>
    <row r="51" spans="1:22" ht="15.75" customHeight="1">
      <c r="A51" s="193" t="s">
        <v>167</v>
      </c>
      <c r="B51" s="194"/>
      <c r="C51" s="170">
        <f>SUM(D51:E51)</f>
        <v>779</v>
      </c>
      <c r="D51" s="170">
        <f>SUM(D52:D54)</f>
        <v>124</v>
      </c>
      <c r="E51" s="170">
        <f aca="true" t="shared" si="13" ref="E51:M51">SUM(E52:E54)</f>
        <v>655</v>
      </c>
      <c r="F51" s="171">
        <f t="shared" si="13"/>
        <v>389</v>
      </c>
      <c r="G51" s="171">
        <f t="shared" si="13"/>
        <v>171</v>
      </c>
      <c r="H51" s="171">
        <f t="shared" si="13"/>
        <v>113</v>
      </c>
      <c r="I51" s="171">
        <f t="shared" si="13"/>
        <v>76</v>
      </c>
      <c r="J51" s="171">
        <f t="shared" si="13"/>
        <v>17</v>
      </c>
      <c r="K51" s="171">
        <f t="shared" si="13"/>
        <v>12</v>
      </c>
      <c r="L51" s="171">
        <f t="shared" si="13"/>
        <v>1</v>
      </c>
      <c r="M51" s="111" t="s">
        <v>401</v>
      </c>
      <c r="N51" s="111">
        <f aca="true" t="shared" si="14" ref="N51:V51">SUM(N52:N54)</f>
        <v>3793</v>
      </c>
      <c r="O51" s="111">
        <f t="shared" si="14"/>
        <v>524</v>
      </c>
      <c r="P51" s="111">
        <f t="shared" si="14"/>
        <v>690</v>
      </c>
      <c r="Q51" s="111">
        <f t="shared" si="14"/>
        <v>1348</v>
      </c>
      <c r="R51" s="111">
        <f t="shared" si="14"/>
        <v>1231</v>
      </c>
      <c r="S51" s="111">
        <f t="shared" si="14"/>
        <v>2150635</v>
      </c>
      <c r="T51" s="111">
        <f t="shared" si="14"/>
        <v>22791</v>
      </c>
      <c r="U51" s="111">
        <f t="shared" si="14"/>
        <v>360808</v>
      </c>
      <c r="V51" s="111">
        <f t="shared" si="14"/>
        <v>32174</v>
      </c>
    </row>
    <row r="52" spans="1:22" ht="15.75" customHeight="1">
      <c r="A52" s="3"/>
      <c r="B52" s="6" t="s">
        <v>168</v>
      </c>
      <c r="C52" s="168">
        <f>SUM(D52:E52)</f>
        <v>296</v>
      </c>
      <c r="D52" s="97">
        <v>95</v>
      </c>
      <c r="E52" s="97">
        <v>201</v>
      </c>
      <c r="F52" s="97">
        <v>136</v>
      </c>
      <c r="G52" s="97">
        <v>90</v>
      </c>
      <c r="H52" s="97">
        <v>46</v>
      </c>
      <c r="I52" s="97">
        <v>19</v>
      </c>
      <c r="J52" s="97">
        <v>1</v>
      </c>
      <c r="K52" s="97">
        <v>4</v>
      </c>
      <c r="L52" s="97" t="s">
        <v>401</v>
      </c>
      <c r="M52" s="97" t="s">
        <v>401</v>
      </c>
      <c r="N52" s="105">
        <f>SUM(O52:R52)</f>
        <v>1213</v>
      </c>
      <c r="O52" s="97">
        <v>173</v>
      </c>
      <c r="P52" s="97">
        <v>212</v>
      </c>
      <c r="Q52" s="97">
        <v>339</v>
      </c>
      <c r="R52" s="97">
        <v>489</v>
      </c>
      <c r="S52" s="97">
        <v>1298931</v>
      </c>
      <c r="T52" s="97">
        <v>3414</v>
      </c>
      <c r="U52" s="97">
        <v>255127</v>
      </c>
      <c r="V52" s="97">
        <v>18780</v>
      </c>
    </row>
    <row r="53" spans="1:22" ht="15.75" customHeight="1">
      <c r="A53" s="3"/>
      <c r="B53" s="6" t="s">
        <v>169</v>
      </c>
      <c r="C53" s="168">
        <f>SUM(D53:E53)</f>
        <v>207</v>
      </c>
      <c r="D53" s="97">
        <v>6</v>
      </c>
      <c r="E53" s="97">
        <v>201</v>
      </c>
      <c r="F53" s="97">
        <v>56</v>
      </c>
      <c r="G53" s="97">
        <v>25</v>
      </c>
      <c r="H53" s="97">
        <v>47</v>
      </c>
      <c r="I53" s="97">
        <v>54</v>
      </c>
      <c r="J53" s="97">
        <v>16</v>
      </c>
      <c r="K53" s="97">
        <v>8</v>
      </c>
      <c r="L53" s="97">
        <v>1</v>
      </c>
      <c r="M53" s="97" t="s">
        <v>401</v>
      </c>
      <c r="N53" s="105">
        <f>SUM(O53:R53)</f>
        <v>1952</v>
      </c>
      <c r="O53" s="97">
        <v>202</v>
      </c>
      <c r="P53" s="97">
        <v>208</v>
      </c>
      <c r="Q53" s="97">
        <v>931</v>
      </c>
      <c r="R53" s="97">
        <v>611</v>
      </c>
      <c r="S53" s="97">
        <v>366573</v>
      </c>
      <c r="T53" s="97">
        <v>18674</v>
      </c>
      <c r="U53" s="97">
        <v>1592</v>
      </c>
      <c r="V53" s="97">
        <v>2610</v>
      </c>
    </row>
    <row r="54" spans="1:22" ht="15.75" customHeight="1">
      <c r="A54" s="109"/>
      <c r="B54" s="6" t="s">
        <v>170</v>
      </c>
      <c r="C54" s="168">
        <f>SUM(D54:E54)</f>
        <v>276</v>
      </c>
      <c r="D54" s="97">
        <v>23</v>
      </c>
      <c r="E54" s="97">
        <v>253</v>
      </c>
      <c r="F54" s="97">
        <v>197</v>
      </c>
      <c r="G54" s="97">
        <v>56</v>
      </c>
      <c r="H54" s="97">
        <v>20</v>
      </c>
      <c r="I54" s="97">
        <v>3</v>
      </c>
      <c r="J54" s="97" t="s">
        <v>401</v>
      </c>
      <c r="K54" s="97" t="s">
        <v>401</v>
      </c>
      <c r="L54" s="97" t="s">
        <v>401</v>
      </c>
      <c r="M54" s="97" t="s">
        <v>401</v>
      </c>
      <c r="N54" s="105">
        <f>SUM(O54:R54)</f>
        <v>628</v>
      </c>
      <c r="O54" s="97">
        <v>149</v>
      </c>
      <c r="P54" s="97">
        <v>270</v>
      </c>
      <c r="Q54" s="97">
        <v>78</v>
      </c>
      <c r="R54" s="97">
        <v>131</v>
      </c>
      <c r="S54" s="97">
        <v>485131</v>
      </c>
      <c r="T54" s="97">
        <v>703</v>
      </c>
      <c r="U54" s="97">
        <v>104089</v>
      </c>
      <c r="V54" s="97">
        <v>10784</v>
      </c>
    </row>
    <row r="55" spans="1:22" ht="15.75" customHeight="1">
      <c r="A55" s="3"/>
      <c r="B55" s="6"/>
      <c r="C55" s="168"/>
      <c r="D55" s="119"/>
      <c r="E55" s="119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</row>
    <row r="56" spans="1:22" ht="15.75" customHeight="1">
      <c r="A56" s="193" t="s">
        <v>175</v>
      </c>
      <c r="B56" s="194"/>
      <c r="C56" s="170">
        <f>SUM(D56:E56)</f>
        <v>107</v>
      </c>
      <c r="D56" s="170">
        <f>SUM(D57:D58)</f>
        <v>6</v>
      </c>
      <c r="E56" s="170">
        <f aca="true" t="shared" si="15" ref="E56:M56">SUM(E57:E58)</f>
        <v>101</v>
      </c>
      <c r="F56" s="171">
        <f t="shared" si="15"/>
        <v>91</v>
      </c>
      <c r="G56" s="171">
        <f t="shared" si="15"/>
        <v>12</v>
      </c>
      <c r="H56" s="171">
        <f t="shared" si="15"/>
        <v>4</v>
      </c>
      <c r="I56" s="171" t="s">
        <v>401</v>
      </c>
      <c r="J56" s="171" t="s">
        <v>401</v>
      </c>
      <c r="K56" s="171" t="s">
        <v>401</v>
      </c>
      <c r="L56" s="171" t="s">
        <v>401</v>
      </c>
      <c r="M56" s="111" t="s">
        <v>401</v>
      </c>
      <c r="N56" s="111">
        <f aca="true" t="shared" si="16" ref="N56:V56">SUM(N57:N58)</f>
        <v>197</v>
      </c>
      <c r="O56" s="171">
        <f t="shared" si="16"/>
        <v>100</v>
      </c>
      <c r="P56" s="171">
        <f t="shared" si="16"/>
        <v>61</v>
      </c>
      <c r="Q56" s="171">
        <f t="shared" si="16"/>
        <v>15</v>
      </c>
      <c r="R56" s="171">
        <f t="shared" si="16"/>
        <v>21</v>
      </c>
      <c r="S56" s="171">
        <f t="shared" si="16"/>
        <v>158261</v>
      </c>
      <c r="T56" s="171">
        <f t="shared" si="16"/>
        <v>1755</v>
      </c>
      <c r="U56" s="171">
        <f t="shared" si="16"/>
        <v>71719</v>
      </c>
      <c r="V56" s="171">
        <f t="shared" si="16"/>
        <v>4317</v>
      </c>
    </row>
    <row r="57" spans="1:22" ht="15.75" customHeight="1">
      <c r="A57" s="3"/>
      <c r="B57" s="6" t="s">
        <v>176</v>
      </c>
      <c r="C57" s="168">
        <f>SUM(D57:E57)</f>
        <v>70</v>
      </c>
      <c r="D57" s="97">
        <v>3</v>
      </c>
      <c r="E57" s="97">
        <v>67</v>
      </c>
      <c r="F57" s="97">
        <v>62</v>
      </c>
      <c r="G57" s="97">
        <v>5</v>
      </c>
      <c r="H57" s="97">
        <v>3</v>
      </c>
      <c r="I57" s="97" t="s">
        <v>401</v>
      </c>
      <c r="J57" s="97" t="s">
        <v>401</v>
      </c>
      <c r="K57" s="97" t="s">
        <v>401</v>
      </c>
      <c r="L57" s="97" t="s">
        <v>401</v>
      </c>
      <c r="M57" s="97" t="s">
        <v>401</v>
      </c>
      <c r="N57" s="105">
        <f>SUM(O57:R57)</f>
        <v>123</v>
      </c>
      <c r="O57" s="97">
        <v>66</v>
      </c>
      <c r="P57" s="97">
        <v>35</v>
      </c>
      <c r="Q57" s="97">
        <v>9</v>
      </c>
      <c r="R57" s="97">
        <v>13</v>
      </c>
      <c r="S57" s="97">
        <v>124546</v>
      </c>
      <c r="T57" s="97">
        <v>764</v>
      </c>
      <c r="U57" s="97">
        <v>58154</v>
      </c>
      <c r="V57" s="97">
        <v>2725</v>
      </c>
    </row>
    <row r="58" spans="1:22" ht="15.75" customHeight="1">
      <c r="A58" s="3"/>
      <c r="B58" s="6" t="s">
        <v>181</v>
      </c>
      <c r="C58" s="168">
        <f>SUM(D58:E58)</f>
        <v>37</v>
      </c>
      <c r="D58" s="97">
        <v>3</v>
      </c>
      <c r="E58" s="97">
        <v>34</v>
      </c>
      <c r="F58" s="97">
        <v>29</v>
      </c>
      <c r="G58" s="97">
        <v>7</v>
      </c>
      <c r="H58" s="97">
        <v>1</v>
      </c>
      <c r="I58" s="97" t="s">
        <v>401</v>
      </c>
      <c r="J58" s="97" t="s">
        <v>401</v>
      </c>
      <c r="K58" s="97" t="s">
        <v>401</v>
      </c>
      <c r="L58" s="97" t="s">
        <v>401</v>
      </c>
      <c r="M58" s="97" t="s">
        <v>401</v>
      </c>
      <c r="N58" s="105">
        <f>SUM(O58:R58)</f>
        <v>74</v>
      </c>
      <c r="O58" s="97">
        <v>34</v>
      </c>
      <c r="P58" s="97">
        <v>26</v>
      </c>
      <c r="Q58" s="97">
        <v>6</v>
      </c>
      <c r="R58" s="97">
        <v>8</v>
      </c>
      <c r="S58" s="97">
        <v>33715</v>
      </c>
      <c r="T58" s="97">
        <v>991</v>
      </c>
      <c r="U58" s="97">
        <v>13565</v>
      </c>
      <c r="V58" s="97">
        <v>1592</v>
      </c>
    </row>
    <row r="59" spans="1:14" ht="15.75" customHeight="1">
      <c r="A59" s="109"/>
      <c r="B59" s="6"/>
      <c r="C59" s="168"/>
      <c r="N59" s="105"/>
    </row>
    <row r="60" spans="1:22" ht="15.75" customHeight="1">
      <c r="A60" s="193" t="s">
        <v>177</v>
      </c>
      <c r="B60" s="194"/>
      <c r="C60" s="170">
        <f aca="true" t="shared" si="17" ref="C60:C68">SUM(D60:E60)</f>
        <v>2066</v>
      </c>
      <c r="D60" s="170">
        <f>SUM(D61:D68)</f>
        <v>290</v>
      </c>
      <c r="E60" s="170">
        <f aca="true" t="shared" si="18" ref="E60:M60">SUM(E61:E68)</f>
        <v>1776</v>
      </c>
      <c r="F60" s="171">
        <f t="shared" si="18"/>
        <v>1491</v>
      </c>
      <c r="G60" s="171">
        <f t="shared" si="18"/>
        <v>391</v>
      </c>
      <c r="H60" s="171">
        <f t="shared" si="18"/>
        <v>136</v>
      </c>
      <c r="I60" s="171">
        <f t="shared" si="18"/>
        <v>39</v>
      </c>
      <c r="J60" s="171">
        <f t="shared" si="18"/>
        <v>6</v>
      </c>
      <c r="K60" s="171">
        <f t="shared" si="18"/>
        <v>3</v>
      </c>
      <c r="L60" s="171" t="s">
        <v>401</v>
      </c>
      <c r="M60" s="111" t="s">
        <v>401</v>
      </c>
      <c r="N60" s="111">
        <f aca="true" t="shared" si="19" ref="N60:V60">SUM(N61:N68)</f>
        <v>5101</v>
      </c>
      <c r="O60" s="171">
        <f t="shared" si="19"/>
        <v>1282</v>
      </c>
      <c r="P60" s="171">
        <f t="shared" si="19"/>
        <v>1609</v>
      </c>
      <c r="Q60" s="171">
        <f t="shared" si="19"/>
        <v>1084</v>
      </c>
      <c r="R60" s="171">
        <f t="shared" si="19"/>
        <v>1126</v>
      </c>
      <c r="S60" s="171">
        <f t="shared" si="19"/>
        <v>4466528</v>
      </c>
      <c r="T60" s="171">
        <f t="shared" si="19"/>
        <v>110676</v>
      </c>
      <c r="U60" s="171">
        <f t="shared" si="19"/>
        <v>1219411</v>
      </c>
      <c r="V60" s="171">
        <f t="shared" si="19"/>
        <v>84244</v>
      </c>
    </row>
    <row r="61" spans="1:22" ht="15.75" customHeight="1">
      <c r="A61" s="3"/>
      <c r="B61" s="6" t="s">
        <v>171</v>
      </c>
      <c r="C61" s="168">
        <f t="shared" si="17"/>
        <v>178</v>
      </c>
      <c r="D61" s="97">
        <v>30</v>
      </c>
      <c r="E61" s="97">
        <v>148</v>
      </c>
      <c r="F61" s="97">
        <v>117</v>
      </c>
      <c r="G61" s="97">
        <v>46</v>
      </c>
      <c r="H61" s="97">
        <v>12</v>
      </c>
      <c r="I61" s="97">
        <v>3</v>
      </c>
      <c r="J61" s="97" t="s">
        <v>401</v>
      </c>
      <c r="K61" s="97" t="s">
        <v>401</v>
      </c>
      <c r="L61" s="97" t="s">
        <v>401</v>
      </c>
      <c r="M61" s="69" t="s">
        <v>401</v>
      </c>
      <c r="N61" s="69">
        <f aca="true" t="shared" si="20" ref="N61:N68">SUM(O61:R61)</f>
        <v>448</v>
      </c>
      <c r="O61" s="97">
        <v>134</v>
      </c>
      <c r="P61" s="97">
        <v>131</v>
      </c>
      <c r="Q61" s="97">
        <v>87</v>
      </c>
      <c r="R61" s="97">
        <v>96</v>
      </c>
      <c r="S61" s="97">
        <v>520557</v>
      </c>
      <c r="T61" s="97">
        <v>3663</v>
      </c>
      <c r="U61" s="97">
        <v>145954</v>
      </c>
      <c r="V61" s="97">
        <v>9117</v>
      </c>
    </row>
    <row r="62" spans="1:22" ht="15.75" customHeight="1">
      <c r="A62" s="3"/>
      <c r="B62" s="6" t="s">
        <v>323</v>
      </c>
      <c r="C62" s="119">
        <f t="shared" si="17"/>
        <v>176</v>
      </c>
      <c r="D62" s="97">
        <v>40</v>
      </c>
      <c r="E62" s="97">
        <v>136</v>
      </c>
      <c r="F62" s="97">
        <v>131</v>
      </c>
      <c r="G62" s="97">
        <v>35</v>
      </c>
      <c r="H62" s="97">
        <v>8</v>
      </c>
      <c r="I62" s="97">
        <v>2</v>
      </c>
      <c r="J62" s="97" t="s">
        <v>401</v>
      </c>
      <c r="K62" s="97" t="s">
        <v>401</v>
      </c>
      <c r="L62" s="97" t="s">
        <v>401</v>
      </c>
      <c r="M62" s="97" t="s">
        <v>401</v>
      </c>
      <c r="N62" s="69">
        <f t="shared" si="20"/>
        <v>393</v>
      </c>
      <c r="O62" s="97">
        <v>65</v>
      </c>
      <c r="P62" s="97">
        <v>124</v>
      </c>
      <c r="Q62" s="97">
        <v>69</v>
      </c>
      <c r="R62" s="97">
        <v>135</v>
      </c>
      <c r="S62" s="97">
        <v>427896</v>
      </c>
      <c r="T62" s="97">
        <v>945</v>
      </c>
      <c r="U62" s="97">
        <v>87893</v>
      </c>
      <c r="V62" s="97">
        <v>12218</v>
      </c>
    </row>
    <row r="63" spans="1:22" ht="15.75" customHeight="1">
      <c r="A63" s="3"/>
      <c r="B63" s="6" t="s">
        <v>172</v>
      </c>
      <c r="C63" s="119">
        <f t="shared" si="17"/>
        <v>74</v>
      </c>
      <c r="D63" s="97">
        <v>29</v>
      </c>
      <c r="E63" s="97">
        <v>45</v>
      </c>
      <c r="F63" s="97">
        <v>35</v>
      </c>
      <c r="G63" s="97">
        <v>26</v>
      </c>
      <c r="H63" s="97">
        <v>6</v>
      </c>
      <c r="I63" s="97">
        <v>6</v>
      </c>
      <c r="J63" s="97">
        <v>1</v>
      </c>
      <c r="K63" s="97" t="s">
        <v>401</v>
      </c>
      <c r="L63" s="97" t="s">
        <v>401</v>
      </c>
      <c r="M63" s="97" t="s">
        <v>401</v>
      </c>
      <c r="N63" s="69">
        <f t="shared" si="20"/>
        <v>283</v>
      </c>
      <c r="O63" s="97">
        <v>40</v>
      </c>
      <c r="P63" s="97">
        <v>31</v>
      </c>
      <c r="Q63" s="97">
        <v>117</v>
      </c>
      <c r="R63" s="97">
        <v>95</v>
      </c>
      <c r="S63" s="97">
        <v>406463</v>
      </c>
      <c r="T63" s="97">
        <v>6801</v>
      </c>
      <c r="U63" s="97">
        <v>98287</v>
      </c>
      <c r="V63" s="97">
        <v>5793</v>
      </c>
    </row>
    <row r="64" spans="1:22" ht="15.75" customHeight="1">
      <c r="A64" s="3"/>
      <c r="B64" s="6" t="s">
        <v>173</v>
      </c>
      <c r="C64" s="119">
        <f t="shared" si="17"/>
        <v>185</v>
      </c>
      <c r="D64" s="97">
        <v>39</v>
      </c>
      <c r="E64" s="97">
        <v>146</v>
      </c>
      <c r="F64" s="97">
        <v>132</v>
      </c>
      <c r="G64" s="97">
        <v>44</v>
      </c>
      <c r="H64" s="97">
        <v>8</v>
      </c>
      <c r="I64" s="97">
        <v>1</v>
      </c>
      <c r="J64" s="97" t="s">
        <v>401</v>
      </c>
      <c r="K64" s="97" t="s">
        <v>401</v>
      </c>
      <c r="L64" s="97" t="s">
        <v>401</v>
      </c>
      <c r="M64" s="97" t="s">
        <v>401</v>
      </c>
      <c r="N64" s="69">
        <f t="shared" si="20"/>
        <v>433</v>
      </c>
      <c r="O64" s="97">
        <v>125</v>
      </c>
      <c r="P64" s="97">
        <v>125</v>
      </c>
      <c r="Q64" s="97">
        <v>76</v>
      </c>
      <c r="R64" s="97">
        <v>107</v>
      </c>
      <c r="S64" s="97">
        <v>428040</v>
      </c>
      <c r="T64" s="97">
        <v>53179</v>
      </c>
      <c r="U64" s="97">
        <v>87628</v>
      </c>
      <c r="V64" s="97">
        <v>4759</v>
      </c>
    </row>
    <row r="65" spans="1:22" ht="15.75" customHeight="1">
      <c r="A65" s="3"/>
      <c r="B65" s="6" t="s">
        <v>174</v>
      </c>
      <c r="C65" s="119">
        <f t="shared" si="17"/>
        <v>256</v>
      </c>
      <c r="D65" s="97">
        <v>41</v>
      </c>
      <c r="E65" s="97">
        <v>215</v>
      </c>
      <c r="F65" s="97">
        <v>173</v>
      </c>
      <c r="G65" s="97">
        <v>59</v>
      </c>
      <c r="H65" s="97">
        <v>18</v>
      </c>
      <c r="I65" s="97">
        <v>5</v>
      </c>
      <c r="J65" s="97">
        <v>1</v>
      </c>
      <c r="K65" s="97" t="s">
        <v>401</v>
      </c>
      <c r="L65" s="97" t="s">
        <v>401</v>
      </c>
      <c r="M65" s="69" t="s">
        <v>401</v>
      </c>
      <c r="N65" s="69">
        <f t="shared" si="20"/>
        <v>685</v>
      </c>
      <c r="O65" s="97">
        <v>237</v>
      </c>
      <c r="P65" s="97">
        <v>161</v>
      </c>
      <c r="Q65" s="97">
        <v>169</v>
      </c>
      <c r="R65" s="97">
        <v>118</v>
      </c>
      <c r="S65" s="97">
        <v>537108</v>
      </c>
      <c r="T65" s="97">
        <v>22371</v>
      </c>
      <c r="U65" s="97">
        <v>313438</v>
      </c>
      <c r="V65" s="97">
        <v>9479</v>
      </c>
    </row>
    <row r="66" spans="1:22" ht="15.75" customHeight="1">
      <c r="A66" s="3"/>
      <c r="B66" s="6" t="s">
        <v>178</v>
      </c>
      <c r="C66" s="119">
        <f t="shared" si="17"/>
        <v>466</v>
      </c>
      <c r="D66" s="97">
        <v>4</v>
      </c>
      <c r="E66" s="97">
        <v>462</v>
      </c>
      <c r="F66" s="97">
        <v>453</v>
      </c>
      <c r="G66" s="97">
        <v>12</v>
      </c>
      <c r="H66" s="97">
        <v>1</v>
      </c>
      <c r="I66" s="97" t="s">
        <v>401</v>
      </c>
      <c r="J66" s="97" t="s">
        <v>401</v>
      </c>
      <c r="K66" s="97" t="s">
        <v>401</v>
      </c>
      <c r="L66" s="97" t="s">
        <v>401</v>
      </c>
      <c r="M66" s="97" t="s">
        <v>401</v>
      </c>
      <c r="N66" s="69">
        <f t="shared" si="20"/>
        <v>612</v>
      </c>
      <c r="O66" s="97">
        <v>119</v>
      </c>
      <c r="P66" s="97">
        <v>466</v>
      </c>
      <c r="Q66" s="97">
        <v>6</v>
      </c>
      <c r="R66" s="97">
        <v>21</v>
      </c>
      <c r="S66" s="97">
        <v>299247</v>
      </c>
      <c r="T66" s="97">
        <v>904</v>
      </c>
      <c r="U66" s="97">
        <v>20779</v>
      </c>
      <c r="V66" s="97">
        <v>7227</v>
      </c>
    </row>
    <row r="67" spans="1:22" ht="15.75" customHeight="1">
      <c r="A67" s="3"/>
      <c r="B67" s="6" t="s">
        <v>179</v>
      </c>
      <c r="C67" s="119">
        <f t="shared" si="17"/>
        <v>223</v>
      </c>
      <c r="D67" s="97">
        <v>25</v>
      </c>
      <c r="E67" s="97">
        <v>198</v>
      </c>
      <c r="F67" s="97">
        <v>151</v>
      </c>
      <c r="G67" s="97">
        <v>48</v>
      </c>
      <c r="H67" s="97">
        <v>23</v>
      </c>
      <c r="I67" s="97">
        <v>1</v>
      </c>
      <c r="J67" s="97" t="s">
        <v>401</v>
      </c>
      <c r="K67" s="97" t="s">
        <v>401</v>
      </c>
      <c r="L67" s="97" t="s">
        <v>401</v>
      </c>
      <c r="M67" s="97" t="s">
        <v>401</v>
      </c>
      <c r="N67" s="69">
        <f t="shared" si="20"/>
        <v>539</v>
      </c>
      <c r="O67" s="97">
        <v>153</v>
      </c>
      <c r="P67" s="97">
        <v>189</v>
      </c>
      <c r="Q67" s="97">
        <v>90</v>
      </c>
      <c r="R67" s="97">
        <v>107</v>
      </c>
      <c r="S67" s="97">
        <v>243531</v>
      </c>
      <c r="T67" s="97">
        <v>2974</v>
      </c>
      <c r="U67" s="97">
        <v>37491</v>
      </c>
      <c r="V67" s="97">
        <v>7501</v>
      </c>
    </row>
    <row r="68" spans="1:22" ht="15.75" customHeight="1">
      <c r="A68" s="89"/>
      <c r="B68" s="72" t="s">
        <v>180</v>
      </c>
      <c r="C68" s="169">
        <f t="shared" si="17"/>
        <v>508</v>
      </c>
      <c r="D68" s="98">
        <v>82</v>
      </c>
      <c r="E68" s="98">
        <v>426</v>
      </c>
      <c r="F68" s="98">
        <v>299</v>
      </c>
      <c r="G68" s="98">
        <v>121</v>
      </c>
      <c r="H68" s="98">
        <v>60</v>
      </c>
      <c r="I68" s="98">
        <v>21</v>
      </c>
      <c r="J68" s="98">
        <v>4</v>
      </c>
      <c r="K68" s="98">
        <v>3</v>
      </c>
      <c r="L68" s="137" t="s">
        <v>401</v>
      </c>
      <c r="M68" s="137" t="s">
        <v>401</v>
      </c>
      <c r="N68" s="137">
        <f t="shared" si="20"/>
        <v>1708</v>
      </c>
      <c r="O68" s="98">
        <v>409</v>
      </c>
      <c r="P68" s="98">
        <v>382</v>
      </c>
      <c r="Q68" s="98">
        <v>470</v>
      </c>
      <c r="R68" s="98">
        <v>447</v>
      </c>
      <c r="S68" s="98">
        <v>1603686</v>
      </c>
      <c r="T68" s="98">
        <v>19839</v>
      </c>
      <c r="U68" s="98">
        <v>427941</v>
      </c>
      <c r="V68" s="98">
        <v>28150</v>
      </c>
    </row>
    <row r="69" spans="1:22" ht="15.75" customHeight="1">
      <c r="A69" s="119" t="s">
        <v>258</v>
      </c>
      <c r="B69" s="128"/>
      <c r="C69" s="128"/>
      <c r="D69" s="128"/>
      <c r="E69" s="128"/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  <c r="V69" s="128"/>
    </row>
  </sheetData>
  <sheetProtection/>
  <mergeCells count="28">
    <mergeCell ref="A3:V3"/>
    <mergeCell ref="A5:B7"/>
    <mergeCell ref="C5:M5"/>
    <mergeCell ref="N5:R5"/>
    <mergeCell ref="S5:S7"/>
    <mergeCell ref="U5:U7"/>
    <mergeCell ref="C6:C7"/>
    <mergeCell ref="D6:E6"/>
    <mergeCell ref="F6:M6"/>
    <mergeCell ref="N6:N7"/>
    <mergeCell ref="O6:P6"/>
    <mergeCell ref="Q6:R6"/>
    <mergeCell ref="A34:B34"/>
    <mergeCell ref="A36:B36"/>
    <mergeCell ref="A12:B12"/>
    <mergeCell ref="A14:B14"/>
    <mergeCell ref="A16:B16"/>
    <mergeCell ref="A24:B24"/>
    <mergeCell ref="A8:B8"/>
    <mergeCell ref="A10:B10"/>
    <mergeCell ref="A28:B28"/>
    <mergeCell ref="A30:B30"/>
    <mergeCell ref="A56:B56"/>
    <mergeCell ref="A60:B60"/>
    <mergeCell ref="A38:B38"/>
    <mergeCell ref="A42:B42"/>
    <mergeCell ref="A47:B47"/>
    <mergeCell ref="A51:B51"/>
  </mergeCells>
  <printOptions horizontalCentered="1"/>
  <pageMargins left="0.5905511811023623" right="0.5905511811023623" top="0.5905511811023623" bottom="0.3937007874015748" header="0" footer="0"/>
  <pageSetup fitToHeight="1" fitToWidth="1" horizontalDpi="300" verticalDpi="300" orientation="landscape" paperSize="8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3"/>
  <sheetViews>
    <sheetView tabSelected="1" zoomScale="75" zoomScaleNormal="75" zoomScalePageLayoutView="0" workbookViewId="0" topLeftCell="G1">
      <selection activeCell="A24" sqref="B24"/>
    </sheetView>
  </sheetViews>
  <sheetFormatPr defaultColWidth="9.00390625" defaultRowHeight="13.5"/>
  <cols>
    <col min="1" max="1" width="3.375" style="0" customWidth="1"/>
    <col min="2" max="2" width="11.75390625" style="0" customWidth="1"/>
    <col min="3" max="4" width="10.125" style="0" customWidth="1"/>
    <col min="5" max="5" width="15.75390625" style="0" customWidth="1"/>
    <col min="6" max="7" width="10.125" style="0" customWidth="1"/>
    <col min="8" max="8" width="14.125" style="0" customWidth="1"/>
    <col min="9" max="10" width="10.125" style="0" customWidth="1"/>
    <col min="11" max="11" width="14.50390625" style="0" customWidth="1"/>
    <col min="14" max="14" width="9.50390625" style="0" customWidth="1"/>
    <col min="15" max="16" width="16.375" style="0" customWidth="1"/>
    <col min="17" max="20" width="9.50390625" style="0" customWidth="1"/>
    <col min="21" max="21" width="13.00390625" style="0" customWidth="1"/>
    <col min="23" max="28" width="5.625" style="0" customWidth="1"/>
    <col min="29" max="29" width="11.00390625" style="0" customWidth="1"/>
  </cols>
  <sheetData>
    <row r="1" spans="1:29" s="16" customFormat="1" ht="15" customHeight="1">
      <c r="A1" s="122" t="s">
        <v>184</v>
      </c>
      <c r="B1" s="129"/>
      <c r="C1" s="130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56"/>
      <c r="Z1" s="129"/>
      <c r="AA1" s="129"/>
      <c r="AB1" s="156"/>
      <c r="AC1" s="44" t="s">
        <v>252</v>
      </c>
    </row>
    <row r="2" spans="1:29" ht="15" customHeight="1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56"/>
    </row>
    <row r="3" spans="1:29" ht="15" customHeight="1">
      <c r="A3" s="287" t="s">
        <v>417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128"/>
      <c r="M3" s="128"/>
      <c r="N3" s="310" t="s">
        <v>418</v>
      </c>
      <c r="O3" s="310"/>
      <c r="P3" s="310"/>
      <c r="Q3" s="310"/>
      <c r="R3" s="310"/>
      <c r="S3" s="310"/>
      <c r="T3" s="310"/>
      <c r="U3" s="310"/>
      <c r="V3" s="310"/>
      <c r="W3" s="310"/>
      <c r="X3" s="128"/>
      <c r="Y3" s="128"/>
      <c r="Z3" s="128"/>
      <c r="AA3" s="128"/>
      <c r="AB3" s="128"/>
      <c r="AC3" s="128"/>
    </row>
    <row r="4" spans="1:29" ht="15" customHeight="1">
      <c r="A4" s="4"/>
      <c r="B4" s="24"/>
      <c r="C4" s="25"/>
      <c r="D4" s="24"/>
      <c r="E4" s="24"/>
      <c r="F4" s="24"/>
      <c r="G4" s="24"/>
      <c r="H4" s="24"/>
      <c r="I4" s="24"/>
      <c r="J4" s="24"/>
      <c r="K4" s="24"/>
      <c r="L4" s="128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</row>
    <row r="5" spans="1:29" ht="15" customHeight="1" thickBot="1">
      <c r="A5" s="4"/>
      <c r="B5" s="26"/>
      <c r="C5" s="26"/>
      <c r="D5" s="26"/>
      <c r="E5" s="26"/>
      <c r="F5" s="26"/>
      <c r="G5" s="26"/>
      <c r="H5" s="26"/>
      <c r="I5" s="26"/>
      <c r="J5" s="26"/>
      <c r="K5" s="27" t="s">
        <v>343</v>
      </c>
      <c r="L5" s="128"/>
      <c r="M5" s="132"/>
      <c r="N5" s="133"/>
      <c r="O5" s="133"/>
      <c r="P5" s="133"/>
      <c r="Q5" s="133"/>
      <c r="R5" s="133"/>
      <c r="S5" s="133"/>
      <c r="T5" s="133"/>
      <c r="U5" s="133"/>
      <c r="V5" s="133"/>
      <c r="W5" s="134" t="s">
        <v>343</v>
      </c>
      <c r="X5" s="132"/>
      <c r="Y5" s="132"/>
      <c r="Z5" s="132"/>
      <c r="AA5" s="132"/>
      <c r="AB5" s="132"/>
      <c r="AC5" s="132"/>
    </row>
    <row r="6" spans="1:29" ht="15" customHeight="1">
      <c r="A6" s="259" t="s">
        <v>185</v>
      </c>
      <c r="B6" s="260"/>
      <c r="C6" s="265" t="s">
        <v>186</v>
      </c>
      <c r="D6" s="266"/>
      <c r="E6" s="267"/>
      <c r="F6" s="265" t="s">
        <v>187</v>
      </c>
      <c r="G6" s="266"/>
      <c r="H6" s="267"/>
      <c r="I6" s="265" t="s">
        <v>188</v>
      </c>
      <c r="J6" s="266"/>
      <c r="K6" s="266"/>
      <c r="L6" s="128"/>
      <c r="M6" s="132"/>
      <c r="N6" s="248" t="s">
        <v>358</v>
      </c>
      <c r="O6" s="249"/>
      <c r="P6" s="249"/>
      <c r="Q6" s="250" t="s">
        <v>253</v>
      </c>
      <c r="R6" s="251"/>
      <c r="S6" s="251" t="s">
        <v>254</v>
      </c>
      <c r="T6" s="251"/>
      <c r="U6" s="251"/>
      <c r="V6" s="251" t="s">
        <v>14</v>
      </c>
      <c r="W6" s="252"/>
      <c r="X6" s="132"/>
      <c r="Y6" s="132"/>
      <c r="Z6" s="132"/>
      <c r="AA6" s="132"/>
      <c r="AB6" s="132"/>
      <c r="AC6" s="132"/>
    </row>
    <row r="7" spans="1:29" ht="15" customHeight="1">
      <c r="A7" s="261"/>
      <c r="B7" s="262"/>
      <c r="C7" s="253" t="s">
        <v>189</v>
      </c>
      <c r="D7" s="253" t="s">
        <v>190</v>
      </c>
      <c r="E7" s="268" t="s">
        <v>191</v>
      </c>
      <c r="F7" s="253" t="s">
        <v>189</v>
      </c>
      <c r="G7" s="253" t="s">
        <v>190</v>
      </c>
      <c r="H7" s="268" t="s">
        <v>191</v>
      </c>
      <c r="I7" s="253" t="s">
        <v>189</v>
      </c>
      <c r="J7" s="253" t="s">
        <v>190</v>
      </c>
      <c r="K7" s="255" t="s">
        <v>191</v>
      </c>
      <c r="L7" s="128"/>
      <c r="M7" s="132"/>
      <c r="N7" s="135"/>
      <c r="O7" s="135"/>
      <c r="P7" s="136"/>
      <c r="Q7" s="270"/>
      <c r="R7" s="271"/>
      <c r="S7" s="272"/>
      <c r="T7" s="272"/>
      <c r="U7" s="272"/>
      <c r="V7" s="271"/>
      <c r="W7" s="271"/>
      <c r="X7" s="132"/>
      <c r="Y7" s="132"/>
      <c r="Z7" s="132"/>
      <c r="AA7" s="132"/>
      <c r="AB7" s="132"/>
      <c r="AC7" s="132"/>
    </row>
    <row r="8" spans="1:29" ht="15" customHeight="1">
      <c r="A8" s="263"/>
      <c r="B8" s="264"/>
      <c r="C8" s="254"/>
      <c r="D8" s="254"/>
      <c r="E8" s="269"/>
      <c r="F8" s="254"/>
      <c r="G8" s="254"/>
      <c r="H8" s="269"/>
      <c r="I8" s="254"/>
      <c r="J8" s="254"/>
      <c r="K8" s="256"/>
      <c r="L8" s="128"/>
      <c r="M8" s="132"/>
      <c r="N8" s="193" t="s">
        <v>244</v>
      </c>
      <c r="O8" s="193"/>
      <c r="P8" s="206"/>
      <c r="Q8" s="247">
        <f>SUM(Q10,Q16:R22)</f>
        <v>7406</v>
      </c>
      <c r="R8" s="247"/>
      <c r="S8" s="247">
        <f>SUM(S10,S16:U22)</f>
        <v>16134</v>
      </c>
      <c r="T8" s="247"/>
      <c r="U8" s="247"/>
      <c r="V8" s="247">
        <f>SUM(V10,V16:W22)</f>
        <v>6133566</v>
      </c>
      <c r="W8" s="247"/>
      <c r="X8" s="132"/>
      <c r="Y8" s="132"/>
      <c r="Z8" s="132"/>
      <c r="AA8" s="132"/>
      <c r="AB8" s="132"/>
      <c r="AC8" s="132"/>
    </row>
    <row r="9" spans="1:29" ht="15" customHeight="1">
      <c r="A9" s="257" t="s">
        <v>192</v>
      </c>
      <c r="B9" s="258"/>
      <c r="C9" s="176">
        <f aca="true" t="shared" si="0" ref="C9:K9">SUM(C11,C22)</f>
        <v>21989</v>
      </c>
      <c r="D9" s="176">
        <f t="shared" si="0"/>
        <v>97325</v>
      </c>
      <c r="E9" s="176">
        <f t="shared" si="0"/>
        <v>294690006</v>
      </c>
      <c r="F9" s="176">
        <f t="shared" si="0"/>
        <v>4146</v>
      </c>
      <c r="G9" s="176">
        <f t="shared" si="0"/>
        <v>38257</v>
      </c>
      <c r="H9" s="176">
        <f t="shared" si="0"/>
        <v>224204113</v>
      </c>
      <c r="I9" s="176">
        <f t="shared" si="0"/>
        <v>17843</v>
      </c>
      <c r="J9" s="176">
        <f t="shared" si="0"/>
        <v>59068</v>
      </c>
      <c r="K9" s="176">
        <f t="shared" si="0"/>
        <v>70485893</v>
      </c>
      <c r="L9" s="128"/>
      <c r="M9" s="132"/>
      <c r="N9" s="80"/>
      <c r="O9" s="243"/>
      <c r="P9" s="244"/>
      <c r="Q9" s="224"/>
      <c r="R9" s="225"/>
      <c r="S9" s="225"/>
      <c r="T9" s="225"/>
      <c r="U9" s="225"/>
      <c r="V9" s="225"/>
      <c r="W9" s="225"/>
      <c r="X9" s="132"/>
      <c r="Y9" s="132"/>
      <c r="Z9" s="132"/>
      <c r="AA9" s="132"/>
      <c r="AB9" s="132"/>
      <c r="AC9" s="132"/>
    </row>
    <row r="10" spans="1:29" ht="15" customHeight="1">
      <c r="A10" s="25"/>
      <c r="B10" s="36"/>
      <c r="C10" s="177"/>
      <c r="D10" s="177"/>
      <c r="E10" s="177"/>
      <c r="F10" s="177"/>
      <c r="G10" s="177"/>
      <c r="H10" s="177"/>
      <c r="I10" s="177"/>
      <c r="J10" s="177"/>
      <c r="K10" s="177"/>
      <c r="L10" s="128"/>
      <c r="M10" s="132"/>
      <c r="N10" s="219" t="s">
        <v>245</v>
      </c>
      <c r="O10" s="219"/>
      <c r="P10" s="220"/>
      <c r="Q10" s="225">
        <f>SUM(Q11:R14)</f>
        <v>1528</v>
      </c>
      <c r="R10" s="225"/>
      <c r="S10" s="225">
        <f>SUM(S11:U14)</f>
        <v>6042</v>
      </c>
      <c r="T10" s="225"/>
      <c r="U10" s="225"/>
      <c r="V10" s="225">
        <f>SUM(V11:W14)</f>
        <v>2554323</v>
      </c>
      <c r="W10" s="225"/>
      <c r="X10" s="132"/>
      <c r="Y10" s="132"/>
      <c r="Z10" s="132"/>
      <c r="AA10" s="132"/>
      <c r="AB10" s="132"/>
      <c r="AC10" s="132"/>
    </row>
    <row r="11" spans="1:29" ht="15" customHeight="1">
      <c r="A11" s="193" t="s">
        <v>193</v>
      </c>
      <c r="B11" s="216"/>
      <c r="C11" s="176">
        <f>SUM(C13:C20)</f>
        <v>16315</v>
      </c>
      <c r="D11" s="176">
        <f>SUM(D13:D20)</f>
        <v>78836</v>
      </c>
      <c r="E11" s="176">
        <f>SUM(E13:E20)</f>
        <v>264609289</v>
      </c>
      <c r="F11" s="176">
        <f aca="true" t="shared" si="1" ref="F11:K11">SUM(F13:F20)</f>
        <v>3614</v>
      </c>
      <c r="G11" s="176">
        <f t="shared" si="1"/>
        <v>34324</v>
      </c>
      <c r="H11" s="176">
        <f t="shared" si="1"/>
        <v>209460446</v>
      </c>
      <c r="I11" s="176">
        <f t="shared" si="1"/>
        <v>12701</v>
      </c>
      <c r="J11" s="176">
        <f t="shared" si="1"/>
        <v>44512</v>
      </c>
      <c r="K11" s="176">
        <f t="shared" si="1"/>
        <v>55148843</v>
      </c>
      <c r="L11" s="128"/>
      <c r="M11" s="132"/>
      <c r="N11" s="80"/>
      <c r="O11" s="245" t="s">
        <v>246</v>
      </c>
      <c r="P11" s="246"/>
      <c r="Q11" s="224">
        <v>689</v>
      </c>
      <c r="R11" s="225"/>
      <c r="S11" s="225">
        <v>2394</v>
      </c>
      <c r="T11" s="225"/>
      <c r="U11" s="225"/>
      <c r="V11" s="225">
        <v>884896</v>
      </c>
      <c r="W11" s="225"/>
      <c r="X11" s="132"/>
      <c r="Y11" s="132"/>
      <c r="Z11" s="132"/>
      <c r="AA11" s="132"/>
      <c r="AB11" s="132"/>
      <c r="AC11" s="132"/>
    </row>
    <row r="12" spans="1:29" ht="15" customHeight="1">
      <c r="A12" s="25"/>
      <c r="B12" s="36"/>
      <c r="C12" s="24"/>
      <c r="D12" s="24"/>
      <c r="E12" s="24"/>
      <c r="F12" s="24"/>
      <c r="G12" s="24"/>
      <c r="H12" s="24"/>
      <c r="I12" s="24"/>
      <c r="J12" s="24"/>
      <c r="K12" s="24"/>
      <c r="L12" s="128"/>
      <c r="M12" s="132"/>
      <c r="N12" s="80"/>
      <c r="O12" s="245" t="s">
        <v>247</v>
      </c>
      <c r="P12" s="246"/>
      <c r="Q12" s="224">
        <v>312</v>
      </c>
      <c r="R12" s="225"/>
      <c r="S12" s="225">
        <v>1336</v>
      </c>
      <c r="T12" s="225"/>
      <c r="U12" s="225"/>
      <c r="V12" s="225">
        <v>645357</v>
      </c>
      <c r="W12" s="225"/>
      <c r="X12" s="132"/>
      <c r="Y12" s="132"/>
      <c r="Z12" s="132"/>
      <c r="AA12" s="132"/>
      <c r="AB12" s="132"/>
      <c r="AC12" s="132"/>
    </row>
    <row r="13" spans="1:29" ht="15" customHeight="1">
      <c r="A13" s="80"/>
      <c r="B13" s="6" t="s">
        <v>194</v>
      </c>
      <c r="C13" s="32">
        <f>SUM(F13,I13)</f>
        <v>9283</v>
      </c>
      <c r="D13" s="32">
        <f>SUM(G13,J13)</f>
        <v>52368</v>
      </c>
      <c r="E13" s="32">
        <f aca="true" t="shared" si="2" ref="D13:E20">SUM(H13,K13)</f>
        <v>217242662</v>
      </c>
      <c r="F13" s="30">
        <v>2696</v>
      </c>
      <c r="G13" s="30">
        <v>27712</v>
      </c>
      <c r="H13" s="30">
        <v>184622854</v>
      </c>
      <c r="I13" s="30">
        <v>6587</v>
      </c>
      <c r="J13" s="30">
        <v>24656</v>
      </c>
      <c r="K13" s="30">
        <v>32619808</v>
      </c>
      <c r="L13" s="128"/>
      <c r="M13" s="132"/>
      <c r="N13" s="80"/>
      <c r="O13" s="245" t="s">
        <v>248</v>
      </c>
      <c r="P13" s="246"/>
      <c r="Q13" s="224">
        <v>198</v>
      </c>
      <c r="R13" s="225"/>
      <c r="S13" s="225">
        <v>1377</v>
      </c>
      <c r="T13" s="225"/>
      <c r="U13" s="225"/>
      <c r="V13" s="225">
        <v>657788</v>
      </c>
      <c r="W13" s="225"/>
      <c r="X13" s="132"/>
      <c r="Y13" s="132"/>
      <c r="Z13" s="132"/>
      <c r="AA13" s="132"/>
      <c r="AB13" s="132"/>
      <c r="AC13" s="132"/>
    </row>
    <row r="14" spans="1:29" ht="15" customHeight="1">
      <c r="A14" s="80"/>
      <c r="B14" s="6" t="s">
        <v>195</v>
      </c>
      <c r="C14" s="32">
        <f aca="true" t="shared" si="3" ref="C14:C20">SUM(F14,I14)</f>
        <v>1346</v>
      </c>
      <c r="D14" s="32">
        <f t="shared" si="2"/>
        <v>5643</v>
      </c>
      <c r="E14" s="32">
        <f>SUM(H14,K14)</f>
        <v>10910244</v>
      </c>
      <c r="F14" s="30">
        <v>228</v>
      </c>
      <c r="G14" s="30">
        <v>1911</v>
      </c>
      <c r="H14" s="30">
        <v>6780870</v>
      </c>
      <c r="I14" s="30">
        <v>1118</v>
      </c>
      <c r="J14" s="30">
        <v>3732</v>
      </c>
      <c r="K14" s="30">
        <v>4129374</v>
      </c>
      <c r="L14" s="128"/>
      <c r="M14" s="132"/>
      <c r="N14" s="80"/>
      <c r="O14" s="320" t="s">
        <v>353</v>
      </c>
      <c r="P14" s="321"/>
      <c r="Q14" s="224">
        <v>329</v>
      </c>
      <c r="R14" s="225"/>
      <c r="S14" s="225">
        <v>935</v>
      </c>
      <c r="T14" s="225"/>
      <c r="U14" s="225"/>
      <c r="V14" s="225">
        <v>366282</v>
      </c>
      <c r="W14" s="225"/>
      <c r="X14" s="132"/>
      <c r="Y14" s="132"/>
      <c r="Z14" s="132"/>
      <c r="AA14" s="132"/>
      <c r="AB14" s="132"/>
      <c r="AC14" s="132"/>
    </row>
    <row r="15" spans="1:29" ht="15" customHeight="1">
      <c r="A15" s="80"/>
      <c r="B15" s="6" t="s">
        <v>196</v>
      </c>
      <c r="C15" s="32">
        <f t="shared" si="3"/>
        <v>1987</v>
      </c>
      <c r="D15" s="32">
        <f t="shared" si="2"/>
        <v>8019</v>
      </c>
      <c r="E15" s="32">
        <f t="shared" si="2"/>
        <v>19093183</v>
      </c>
      <c r="F15" s="30">
        <v>342</v>
      </c>
      <c r="G15" s="30">
        <v>2531</v>
      </c>
      <c r="H15" s="30">
        <v>12235151</v>
      </c>
      <c r="I15" s="30">
        <v>1645</v>
      </c>
      <c r="J15" s="30">
        <v>5488</v>
      </c>
      <c r="K15" s="30">
        <v>6858032</v>
      </c>
      <c r="L15" s="128"/>
      <c r="M15" s="132"/>
      <c r="N15" s="80"/>
      <c r="O15" s="243"/>
      <c r="P15" s="244"/>
      <c r="Q15" s="224"/>
      <c r="R15" s="225"/>
      <c r="S15" s="225"/>
      <c r="T15" s="225"/>
      <c r="U15" s="225"/>
      <c r="V15" s="225"/>
      <c r="W15" s="225"/>
      <c r="X15" s="132"/>
      <c r="Y15" s="132"/>
      <c r="Z15" s="132"/>
      <c r="AA15" s="132"/>
      <c r="AB15" s="132"/>
      <c r="AC15" s="132"/>
    </row>
    <row r="16" spans="1:29" ht="15" customHeight="1">
      <c r="A16" s="80"/>
      <c r="B16" s="6" t="s">
        <v>197</v>
      </c>
      <c r="C16" s="32">
        <f t="shared" si="3"/>
        <v>685</v>
      </c>
      <c r="D16" s="32">
        <f t="shared" si="2"/>
        <v>1963</v>
      </c>
      <c r="E16" s="32">
        <f t="shared" si="2"/>
        <v>2061681</v>
      </c>
      <c r="F16" s="30">
        <v>40</v>
      </c>
      <c r="G16" s="30">
        <v>194</v>
      </c>
      <c r="H16" s="30">
        <v>503085</v>
      </c>
      <c r="I16" s="30">
        <v>645</v>
      </c>
      <c r="J16" s="30">
        <v>1769</v>
      </c>
      <c r="K16" s="30">
        <v>1558596</v>
      </c>
      <c r="L16" s="128"/>
      <c r="M16" s="132"/>
      <c r="N16" s="219" t="s">
        <v>249</v>
      </c>
      <c r="O16" s="219"/>
      <c r="P16" s="220"/>
      <c r="Q16" s="224">
        <v>477</v>
      </c>
      <c r="R16" s="225"/>
      <c r="S16" s="225">
        <v>1482</v>
      </c>
      <c r="T16" s="225"/>
      <c r="U16" s="225"/>
      <c r="V16" s="225">
        <v>472013</v>
      </c>
      <c r="W16" s="225"/>
      <c r="X16" s="132"/>
      <c r="Y16" s="132"/>
      <c r="Z16" s="132"/>
      <c r="AA16" s="132"/>
      <c r="AB16" s="132"/>
      <c r="AC16" s="132"/>
    </row>
    <row r="17" spans="1:29" ht="15" customHeight="1">
      <c r="A17" s="80"/>
      <c r="B17" s="6" t="s">
        <v>198</v>
      </c>
      <c r="C17" s="32">
        <f t="shared" si="3"/>
        <v>617</v>
      </c>
      <c r="D17" s="32">
        <f t="shared" si="2"/>
        <v>1645</v>
      </c>
      <c r="E17" s="32">
        <f t="shared" si="2"/>
        <v>1552819</v>
      </c>
      <c r="F17" s="30">
        <v>35</v>
      </c>
      <c r="G17" s="30">
        <v>210</v>
      </c>
      <c r="H17" s="30">
        <v>419969</v>
      </c>
      <c r="I17" s="30">
        <v>582</v>
      </c>
      <c r="J17" s="30">
        <v>1435</v>
      </c>
      <c r="K17" s="30">
        <v>1132850</v>
      </c>
      <c r="L17" s="128"/>
      <c r="M17" s="132"/>
      <c r="N17" s="219" t="s">
        <v>250</v>
      </c>
      <c r="O17" s="219"/>
      <c r="P17" s="220"/>
      <c r="Q17" s="224">
        <v>555</v>
      </c>
      <c r="R17" s="225"/>
      <c r="S17" s="225">
        <v>1501</v>
      </c>
      <c r="T17" s="225"/>
      <c r="U17" s="225"/>
      <c r="V17" s="225">
        <v>778407</v>
      </c>
      <c r="W17" s="225"/>
      <c r="X17" s="132"/>
      <c r="Y17" s="132"/>
      <c r="Z17" s="132"/>
      <c r="AA17" s="132"/>
      <c r="AB17" s="132"/>
      <c r="AC17" s="132"/>
    </row>
    <row r="18" spans="1:29" ht="15" customHeight="1">
      <c r="A18" s="80"/>
      <c r="B18" s="6" t="s">
        <v>199</v>
      </c>
      <c r="C18" s="32">
        <f t="shared" si="3"/>
        <v>1225</v>
      </c>
      <c r="D18" s="32">
        <f t="shared" si="2"/>
        <v>4739</v>
      </c>
      <c r="E18" s="32">
        <f t="shared" si="2"/>
        <v>6561776</v>
      </c>
      <c r="F18" s="30">
        <v>150</v>
      </c>
      <c r="G18" s="30">
        <v>1043</v>
      </c>
      <c r="H18" s="30">
        <v>2439739</v>
      </c>
      <c r="I18" s="30">
        <v>1075</v>
      </c>
      <c r="J18" s="30">
        <v>3696</v>
      </c>
      <c r="K18" s="30">
        <v>4122037</v>
      </c>
      <c r="L18" s="128"/>
      <c r="M18" s="132"/>
      <c r="N18" s="219" t="s">
        <v>344</v>
      </c>
      <c r="O18" s="219"/>
      <c r="P18" s="220"/>
      <c r="Q18" s="224">
        <v>206</v>
      </c>
      <c r="R18" s="225"/>
      <c r="S18" s="225">
        <v>1390</v>
      </c>
      <c r="T18" s="225"/>
      <c r="U18" s="225"/>
      <c r="V18" s="225">
        <v>629192</v>
      </c>
      <c r="W18" s="225"/>
      <c r="X18" s="132"/>
      <c r="Y18" s="132"/>
      <c r="Z18" s="132"/>
      <c r="AA18" s="132"/>
      <c r="AB18" s="132"/>
      <c r="AC18" s="132"/>
    </row>
    <row r="19" spans="1:29" ht="15" customHeight="1">
      <c r="A19" s="80"/>
      <c r="B19" s="6" t="s">
        <v>200</v>
      </c>
      <c r="C19" s="32">
        <f t="shared" si="3"/>
        <v>553</v>
      </c>
      <c r="D19" s="32">
        <f t="shared" si="2"/>
        <v>1889</v>
      </c>
      <c r="E19" s="32">
        <f t="shared" si="2"/>
        <v>2585338</v>
      </c>
      <c r="F19" s="30">
        <v>41</v>
      </c>
      <c r="G19" s="30">
        <v>205</v>
      </c>
      <c r="H19" s="30">
        <v>576510</v>
      </c>
      <c r="I19" s="30">
        <v>512</v>
      </c>
      <c r="J19" s="30">
        <v>1684</v>
      </c>
      <c r="K19" s="30">
        <v>2008828</v>
      </c>
      <c r="L19" s="128"/>
      <c r="M19" s="132"/>
      <c r="N19" s="226" t="s">
        <v>359</v>
      </c>
      <c r="O19" s="226"/>
      <c r="P19" s="227"/>
      <c r="Q19" s="224">
        <v>1194</v>
      </c>
      <c r="R19" s="225"/>
      <c r="S19" s="225" t="s">
        <v>401</v>
      </c>
      <c r="T19" s="225"/>
      <c r="U19" s="225"/>
      <c r="V19" s="225" t="s">
        <v>401</v>
      </c>
      <c r="W19" s="225"/>
      <c r="X19" s="132"/>
      <c r="Y19" s="132"/>
      <c r="Z19" s="132"/>
      <c r="AA19" s="132"/>
      <c r="AB19" s="132"/>
      <c r="AC19" s="132"/>
    </row>
    <row r="20" spans="1:29" ht="15" customHeight="1">
      <c r="A20" s="80"/>
      <c r="B20" s="6" t="s">
        <v>201</v>
      </c>
      <c r="C20" s="32">
        <f t="shared" si="3"/>
        <v>619</v>
      </c>
      <c r="D20" s="32">
        <f t="shared" si="2"/>
        <v>2570</v>
      </c>
      <c r="E20" s="32">
        <f t="shared" si="2"/>
        <v>4601586</v>
      </c>
      <c r="F20" s="30">
        <v>82</v>
      </c>
      <c r="G20" s="30">
        <v>518</v>
      </c>
      <c r="H20" s="30">
        <v>1882268</v>
      </c>
      <c r="I20" s="30">
        <v>537</v>
      </c>
      <c r="J20" s="30">
        <v>2052</v>
      </c>
      <c r="K20" s="30">
        <v>2719318</v>
      </c>
      <c r="L20" s="128"/>
      <c r="M20" s="132"/>
      <c r="N20" s="219" t="s">
        <v>345</v>
      </c>
      <c r="O20" s="219"/>
      <c r="P20" s="220"/>
      <c r="Q20" s="224">
        <v>1168</v>
      </c>
      <c r="R20" s="225"/>
      <c r="S20" s="225" t="s">
        <v>401</v>
      </c>
      <c r="T20" s="225"/>
      <c r="U20" s="225"/>
      <c r="V20" s="225" t="s">
        <v>401</v>
      </c>
      <c r="W20" s="225"/>
      <c r="X20" s="132"/>
      <c r="Y20" s="132"/>
      <c r="Z20" s="132"/>
      <c r="AA20" s="132"/>
      <c r="AB20" s="132"/>
      <c r="AC20" s="132"/>
    </row>
    <row r="21" spans="1:29" ht="15" customHeight="1">
      <c r="A21" s="80"/>
      <c r="B21" s="6"/>
      <c r="C21" s="32"/>
      <c r="D21" s="32"/>
      <c r="E21" s="32"/>
      <c r="F21" s="32"/>
      <c r="G21" s="32"/>
      <c r="H21" s="32"/>
      <c r="I21" s="32"/>
      <c r="J21" s="32"/>
      <c r="K21" s="32"/>
      <c r="L21" s="128"/>
      <c r="M21" s="132"/>
      <c r="N21" s="219" t="s">
        <v>251</v>
      </c>
      <c r="O21" s="219"/>
      <c r="P21" s="220"/>
      <c r="Q21" s="224">
        <v>1767</v>
      </c>
      <c r="R21" s="225"/>
      <c r="S21" s="225">
        <v>4581</v>
      </c>
      <c r="T21" s="225"/>
      <c r="U21" s="225"/>
      <c r="V21" s="225">
        <v>1349257</v>
      </c>
      <c r="W21" s="225"/>
      <c r="X21" s="132"/>
      <c r="Y21" s="132"/>
      <c r="Z21" s="132"/>
      <c r="AA21" s="132"/>
      <c r="AB21" s="132"/>
      <c r="AC21" s="132"/>
    </row>
    <row r="22" spans="1:29" ht="15" customHeight="1">
      <c r="A22" s="193" t="s">
        <v>243</v>
      </c>
      <c r="B22" s="216"/>
      <c r="C22" s="29">
        <f>SUM(C24,C27,C33,C43,C50,C56,C64,C70)</f>
        <v>5674</v>
      </c>
      <c r="D22" s="29">
        <f>SUM(D24,D27,D33,D43,D50,D56,D64,D70)</f>
        <v>18489</v>
      </c>
      <c r="E22" s="29">
        <f>SUM(E24,E27,E33,E43,E50,E56,E64,E70)</f>
        <v>30080717</v>
      </c>
      <c r="F22" s="29">
        <f aca="true" t="shared" si="4" ref="F22:K22">SUM(F24,F27,F33,F43,F50,F56,F64,F70)</f>
        <v>532</v>
      </c>
      <c r="G22" s="29">
        <f t="shared" si="4"/>
        <v>3933</v>
      </c>
      <c r="H22" s="29">
        <f t="shared" si="4"/>
        <v>14743667</v>
      </c>
      <c r="I22" s="29">
        <f t="shared" si="4"/>
        <v>5142</v>
      </c>
      <c r="J22" s="29">
        <f t="shared" si="4"/>
        <v>14556</v>
      </c>
      <c r="K22" s="29">
        <f t="shared" si="4"/>
        <v>15337050</v>
      </c>
      <c r="L22" s="128"/>
      <c r="M22" s="132"/>
      <c r="N22" s="221" t="s">
        <v>346</v>
      </c>
      <c r="O22" s="221"/>
      <c r="P22" s="222"/>
      <c r="Q22" s="239">
        <v>511</v>
      </c>
      <c r="R22" s="223"/>
      <c r="S22" s="223">
        <v>1138</v>
      </c>
      <c r="T22" s="223"/>
      <c r="U22" s="223"/>
      <c r="V22" s="223">
        <v>350374</v>
      </c>
      <c r="W22" s="223"/>
      <c r="X22" s="132"/>
      <c r="Y22" s="132"/>
      <c r="Z22" s="132"/>
      <c r="AA22" s="132"/>
      <c r="AB22" s="132"/>
      <c r="AC22" s="132"/>
    </row>
    <row r="23" spans="1:29" ht="15" customHeight="1">
      <c r="A23" s="25"/>
      <c r="B23" s="37"/>
      <c r="C23" s="178"/>
      <c r="D23" s="178"/>
      <c r="E23" s="178"/>
      <c r="F23" s="178"/>
      <c r="G23" s="178"/>
      <c r="H23" s="178"/>
      <c r="I23" s="178"/>
      <c r="J23" s="178"/>
      <c r="K23" s="178"/>
      <c r="L23" s="128"/>
      <c r="M23" s="132"/>
      <c r="N23" s="119" t="s">
        <v>423</v>
      </c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</row>
    <row r="24" spans="1:29" ht="15" customHeight="1">
      <c r="A24" s="193" t="s">
        <v>202</v>
      </c>
      <c r="B24" s="206"/>
      <c r="C24" s="29">
        <f>SUM(C25)</f>
        <v>267</v>
      </c>
      <c r="D24" s="29">
        <f>SUM(D25)</f>
        <v>1211</v>
      </c>
      <c r="E24" s="29">
        <f>SUM(E25)</f>
        <v>2169390</v>
      </c>
      <c r="F24" s="29">
        <f aca="true" t="shared" si="5" ref="F24:K24">SUM(F25)</f>
        <v>72</v>
      </c>
      <c r="G24" s="29">
        <f t="shared" si="5"/>
        <v>573</v>
      </c>
      <c r="H24" s="29">
        <f t="shared" si="5"/>
        <v>1491046</v>
      </c>
      <c r="I24" s="29">
        <f t="shared" si="5"/>
        <v>195</v>
      </c>
      <c r="J24" s="29">
        <f t="shared" si="5"/>
        <v>638</v>
      </c>
      <c r="K24" s="29">
        <f t="shared" si="5"/>
        <v>678344</v>
      </c>
      <c r="L24" s="128"/>
      <c r="M24" s="132"/>
      <c r="N24" s="4" t="s">
        <v>257</v>
      </c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</row>
    <row r="25" spans="1:29" ht="15" customHeight="1">
      <c r="A25" s="148"/>
      <c r="B25" s="2" t="s">
        <v>203</v>
      </c>
      <c r="C25" s="173">
        <f>SUM(F25,I25)</f>
        <v>267</v>
      </c>
      <c r="D25" s="32">
        <f>SUM(G25,J25)</f>
        <v>1211</v>
      </c>
      <c r="E25" s="32">
        <f>SUM(H25,K25)</f>
        <v>2169390</v>
      </c>
      <c r="F25" s="30">
        <v>72</v>
      </c>
      <c r="G25" s="30">
        <v>573</v>
      </c>
      <c r="H25" s="30">
        <v>1491046</v>
      </c>
      <c r="I25" s="30">
        <v>195</v>
      </c>
      <c r="J25" s="30">
        <v>638</v>
      </c>
      <c r="K25" s="30">
        <v>678344</v>
      </c>
      <c r="L25" s="128"/>
      <c r="M25" s="132"/>
      <c r="N25" s="119"/>
      <c r="O25" s="119"/>
      <c r="P25" s="119"/>
      <c r="Q25" s="80"/>
      <c r="R25" s="119"/>
      <c r="S25" s="119"/>
      <c r="T25" s="80"/>
      <c r="U25" s="39"/>
      <c r="V25" s="39"/>
      <c r="W25" s="39"/>
      <c r="X25" s="80"/>
      <c r="Y25" s="80"/>
      <c r="Z25" s="39"/>
      <c r="AA25" s="80"/>
      <c r="AB25" s="80"/>
      <c r="AC25" s="119"/>
    </row>
    <row r="26" spans="1:29" ht="15" customHeight="1">
      <c r="A26" s="148"/>
      <c r="B26" s="2"/>
      <c r="C26" s="100"/>
      <c r="D26" s="24"/>
      <c r="E26" s="24"/>
      <c r="F26" s="24"/>
      <c r="G26" s="24"/>
      <c r="H26" s="24"/>
      <c r="I26" s="24"/>
      <c r="J26" s="24"/>
      <c r="K26" s="24"/>
      <c r="L26" s="128"/>
      <c r="M26" s="132"/>
      <c r="N26" s="310" t="s">
        <v>419</v>
      </c>
      <c r="O26" s="310"/>
      <c r="P26" s="310"/>
      <c r="Q26" s="310"/>
      <c r="R26" s="310"/>
      <c r="S26" s="310"/>
      <c r="T26" s="310"/>
      <c r="U26" s="310"/>
      <c r="V26" s="310"/>
      <c r="W26" s="310"/>
      <c r="X26" s="310"/>
      <c r="Y26" s="310"/>
      <c r="Z26" s="310"/>
      <c r="AA26" s="310"/>
      <c r="AB26" s="310"/>
      <c r="AC26" s="310"/>
    </row>
    <row r="27" spans="1:29" ht="15" customHeight="1" thickBot="1">
      <c r="A27" s="193" t="s">
        <v>204</v>
      </c>
      <c r="B27" s="216"/>
      <c r="C27" s="179">
        <f>SUM(C28:C31)</f>
        <v>716</v>
      </c>
      <c r="D27" s="29">
        <f>SUM(D28:D31)</f>
        <v>2521</v>
      </c>
      <c r="E27" s="29">
        <f>SUM(E28:E31)</f>
        <v>3790739</v>
      </c>
      <c r="F27" s="29">
        <f>SUM(F28:F31)</f>
        <v>133</v>
      </c>
      <c r="G27" s="29">
        <v>717</v>
      </c>
      <c r="H27" s="29">
        <v>1895311</v>
      </c>
      <c r="I27" s="29">
        <f>SUM(I28:I31)</f>
        <v>583</v>
      </c>
      <c r="J27" s="29">
        <v>1804</v>
      </c>
      <c r="K27" s="29">
        <v>1895428</v>
      </c>
      <c r="L27" s="128"/>
      <c r="M27" s="132"/>
      <c r="N27" s="138"/>
      <c r="O27" s="138"/>
      <c r="P27" s="138"/>
      <c r="Q27" s="138"/>
      <c r="R27" s="138"/>
      <c r="S27" s="138"/>
      <c r="T27" s="138"/>
      <c r="U27" s="40"/>
      <c r="V27" s="40"/>
      <c r="W27" s="40"/>
      <c r="X27" s="138"/>
      <c r="Y27" s="138"/>
      <c r="Z27" s="40"/>
      <c r="AA27" s="138"/>
      <c r="AB27" s="138"/>
      <c r="AC27" s="27" t="s">
        <v>343</v>
      </c>
    </row>
    <row r="28" spans="1:29" ht="15" customHeight="1">
      <c r="A28" s="148"/>
      <c r="B28" s="2" t="s">
        <v>205</v>
      </c>
      <c r="C28" s="173">
        <f aca="true" t="shared" si="6" ref="C28:E31">SUM(F28,I28)</f>
        <v>204</v>
      </c>
      <c r="D28" s="32">
        <f t="shared" si="6"/>
        <v>704</v>
      </c>
      <c r="E28" s="32">
        <f t="shared" si="6"/>
        <v>829304</v>
      </c>
      <c r="F28" s="30">
        <v>23</v>
      </c>
      <c r="G28" s="30">
        <v>108</v>
      </c>
      <c r="H28" s="30">
        <v>195361</v>
      </c>
      <c r="I28" s="30">
        <v>181</v>
      </c>
      <c r="J28" s="30">
        <v>596</v>
      </c>
      <c r="K28" s="30">
        <v>633943</v>
      </c>
      <c r="L28" s="128"/>
      <c r="M28" s="132"/>
      <c r="N28" s="233" t="s">
        <v>255</v>
      </c>
      <c r="O28" s="230" t="s">
        <v>420</v>
      </c>
      <c r="P28" s="231"/>
      <c r="Q28" s="232"/>
      <c r="R28" s="230" t="s">
        <v>422</v>
      </c>
      <c r="S28" s="231"/>
      <c r="T28" s="232"/>
      <c r="U28" s="236" t="s">
        <v>256</v>
      </c>
      <c r="V28" s="233" t="s">
        <v>255</v>
      </c>
      <c r="W28" s="230" t="s">
        <v>357</v>
      </c>
      <c r="X28" s="231"/>
      <c r="Y28" s="232"/>
      <c r="Z28" s="230" t="s">
        <v>254</v>
      </c>
      <c r="AA28" s="231"/>
      <c r="AB28" s="232"/>
      <c r="AC28" s="240" t="s">
        <v>256</v>
      </c>
    </row>
    <row r="29" spans="1:29" ht="15" customHeight="1">
      <c r="A29" s="148"/>
      <c r="B29" s="2" t="s">
        <v>206</v>
      </c>
      <c r="C29" s="173">
        <f t="shared" si="6"/>
        <v>340</v>
      </c>
      <c r="D29" s="32">
        <f t="shared" si="6"/>
        <v>1361</v>
      </c>
      <c r="E29" s="32">
        <f t="shared" si="6"/>
        <v>2559254</v>
      </c>
      <c r="F29" s="30">
        <v>106</v>
      </c>
      <c r="G29" s="30">
        <v>590</v>
      </c>
      <c r="H29" s="30">
        <v>1673509</v>
      </c>
      <c r="I29" s="30">
        <v>234</v>
      </c>
      <c r="J29" s="30">
        <v>771</v>
      </c>
      <c r="K29" s="30">
        <v>885745</v>
      </c>
      <c r="L29" s="128"/>
      <c r="M29" s="132"/>
      <c r="N29" s="234"/>
      <c r="O29" s="228" t="s">
        <v>2</v>
      </c>
      <c r="P29" s="228" t="s">
        <v>421</v>
      </c>
      <c r="Q29" s="228" t="s">
        <v>1</v>
      </c>
      <c r="R29" s="228" t="s">
        <v>2</v>
      </c>
      <c r="S29" s="228" t="s">
        <v>0</v>
      </c>
      <c r="T29" s="228" t="s">
        <v>1</v>
      </c>
      <c r="U29" s="237"/>
      <c r="V29" s="234"/>
      <c r="W29" s="228" t="s">
        <v>2</v>
      </c>
      <c r="X29" s="228" t="s">
        <v>0</v>
      </c>
      <c r="Y29" s="228" t="s">
        <v>1</v>
      </c>
      <c r="Z29" s="228" t="s">
        <v>2</v>
      </c>
      <c r="AA29" s="228" t="s">
        <v>0</v>
      </c>
      <c r="AB29" s="228" t="s">
        <v>1</v>
      </c>
      <c r="AC29" s="241"/>
    </row>
    <row r="30" spans="1:29" ht="15" customHeight="1">
      <c r="A30" s="148"/>
      <c r="B30" s="2" t="s">
        <v>207</v>
      </c>
      <c r="C30" s="173">
        <f t="shared" si="6"/>
        <v>131</v>
      </c>
      <c r="D30" s="32">
        <v>345</v>
      </c>
      <c r="E30" s="32">
        <v>300025</v>
      </c>
      <c r="F30" s="30">
        <v>3</v>
      </c>
      <c r="G30" s="31" t="s">
        <v>396</v>
      </c>
      <c r="H30" s="31" t="s">
        <v>396</v>
      </c>
      <c r="I30" s="31">
        <v>128</v>
      </c>
      <c r="J30" s="31" t="s">
        <v>396</v>
      </c>
      <c r="K30" s="31" t="s">
        <v>396</v>
      </c>
      <c r="L30" s="128"/>
      <c r="M30" s="132"/>
      <c r="N30" s="235"/>
      <c r="O30" s="229"/>
      <c r="P30" s="229"/>
      <c r="Q30" s="229"/>
      <c r="R30" s="229"/>
      <c r="S30" s="229"/>
      <c r="T30" s="229"/>
      <c r="U30" s="238"/>
      <c r="V30" s="235"/>
      <c r="W30" s="229"/>
      <c r="X30" s="229"/>
      <c r="Y30" s="229"/>
      <c r="Z30" s="229"/>
      <c r="AA30" s="229"/>
      <c r="AB30" s="229"/>
      <c r="AC30" s="242"/>
    </row>
    <row r="31" spans="1:29" ht="15" customHeight="1">
      <c r="A31" s="148"/>
      <c r="B31" s="2" t="s">
        <v>208</v>
      </c>
      <c r="C31" s="173">
        <f t="shared" si="6"/>
        <v>41</v>
      </c>
      <c r="D31" s="32">
        <v>111</v>
      </c>
      <c r="E31" s="32">
        <v>102156</v>
      </c>
      <c r="F31" s="30">
        <v>1</v>
      </c>
      <c r="G31" s="31" t="s">
        <v>396</v>
      </c>
      <c r="H31" s="31" t="s">
        <v>396</v>
      </c>
      <c r="I31" s="31">
        <v>40</v>
      </c>
      <c r="J31" s="31" t="s">
        <v>396</v>
      </c>
      <c r="K31" s="31" t="s">
        <v>396</v>
      </c>
      <c r="L31" s="128"/>
      <c r="M31" s="132"/>
      <c r="N31" s="155" t="s">
        <v>192</v>
      </c>
      <c r="O31" s="182">
        <f>SUM(P31:Q31)</f>
        <v>7406</v>
      </c>
      <c r="P31" s="182">
        <f>SUM(P33,P44)</f>
        <v>686</v>
      </c>
      <c r="Q31" s="182">
        <f>SUM(Q33,Q44)</f>
        <v>6720</v>
      </c>
      <c r="R31" s="182">
        <f>SUM(S31:T31)</f>
        <v>16134</v>
      </c>
      <c r="S31" s="182">
        <f>SUM(S33,S44)</f>
        <v>5632</v>
      </c>
      <c r="T31" s="182">
        <f>SUM(T33,T44)</f>
        <v>10502</v>
      </c>
      <c r="U31" s="183">
        <f>SUM(U33,U44)</f>
        <v>6133866</v>
      </c>
      <c r="V31" s="74"/>
      <c r="W31" s="139"/>
      <c r="X31" s="140"/>
      <c r="Y31" s="140"/>
      <c r="Z31" s="140"/>
      <c r="AA31" s="140"/>
      <c r="AB31" s="140"/>
      <c r="AC31" s="141"/>
    </row>
    <row r="32" spans="1:29" ht="15" customHeight="1">
      <c r="A32" s="148"/>
      <c r="B32" s="2"/>
      <c r="C32" s="100"/>
      <c r="D32" s="24"/>
      <c r="E32" s="24"/>
      <c r="F32" s="24"/>
      <c r="G32" s="24"/>
      <c r="H32" s="24"/>
      <c r="I32" s="24"/>
      <c r="J32" s="24"/>
      <c r="K32" s="24"/>
      <c r="L32" s="128"/>
      <c r="M32" s="132"/>
      <c r="N32" s="119"/>
      <c r="O32" s="150"/>
      <c r="P32" s="150"/>
      <c r="Q32" s="150"/>
      <c r="R32" s="150"/>
      <c r="S32" s="150"/>
      <c r="T32" s="150"/>
      <c r="U32" s="152"/>
      <c r="V32" s="75" t="s">
        <v>215</v>
      </c>
      <c r="W32" s="144">
        <f>SUM(X32:Y32)</f>
        <v>5</v>
      </c>
      <c r="X32" s="142">
        <v>2</v>
      </c>
      <c r="Y32" s="142">
        <v>3</v>
      </c>
      <c r="Z32" s="142">
        <f>SUM(AA32:AB32)</f>
        <v>11</v>
      </c>
      <c r="AA32" s="142">
        <v>4</v>
      </c>
      <c r="AB32" s="142">
        <v>7</v>
      </c>
      <c r="AC32" s="141">
        <v>2280</v>
      </c>
    </row>
    <row r="33" spans="1:29" ht="15" customHeight="1">
      <c r="A33" s="193" t="s">
        <v>209</v>
      </c>
      <c r="B33" s="216"/>
      <c r="C33" s="179">
        <f>SUM(C34:C41)</f>
        <v>1010</v>
      </c>
      <c r="D33" s="29">
        <f>SUM(D34:D41)</f>
        <v>4837</v>
      </c>
      <c r="E33" s="29">
        <f>SUM(E34:E41)</f>
        <v>11906252</v>
      </c>
      <c r="F33" s="29">
        <v>141</v>
      </c>
      <c r="G33" s="29">
        <v>1756</v>
      </c>
      <c r="H33" s="29">
        <v>7628535</v>
      </c>
      <c r="I33" s="29">
        <v>869</v>
      </c>
      <c r="J33" s="29">
        <v>3081</v>
      </c>
      <c r="K33" s="29">
        <v>4277717</v>
      </c>
      <c r="L33" s="128"/>
      <c r="M33" s="132"/>
      <c r="N33" s="109" t="s">
        <v>193</v>
      </c>
      <c r="O33" s="150">
        <f>SUM(P33:Q33)</f>
        <v>6155</v>
      </c>
      <c r="P33" s="150">
        <f>SUM(P35:P42)</f>
        <v>617</v>
      </c>
      <c r="Q33" s="150">
        <f>SUM(Q35:Q42)</f>
        <v>5538</v>
      </c>
      <c r="R33" s="150">
        <f>SUM(S33:T33)</f>
        <v>13363</v>
      </c>
      <c r="S33" s="150">
        <f>SUM(S35:S42)</f>
        <v>4681</v>
      </c>
      <c r="T33" s="150">
        <f>SUM(T35:T42)</f>
        <v>8682</v>
      </c>
      <c r="U33" s="152">
        <f>SUM(U35:U42)</f>
        <v>5068401</v>
      </c>
      <c r="V33" s="75" t="s">
        <v>216</v>
      </c>
      <c r="W33" s="144">
        <f>SUM(X33:Y33)</f>
        <v>10</v>
      </c>
      <c r="X33" s="142" t="s">
        <v>401</v>
      </c>
      <c r="Y33" s="142">
        <v>10</v>
      </c>
      <c r="Z33" s="142">
        <f>SUM(AA33:AB33)</f>
        <v>28</v>
      </c>
      <c r="AA33" s="142">
        <v>10</v>
      </c>
      <c r="AB33" s="142">
        <v>18</v>
      </c>
      <c r="AC33" s="141">
        <v>4178</v>
      </c>
    </row>
    <row r="34" spans="1:29" ht="15" customHeight="1">
      <c r="A34" s="148"/>
      <c r="B34" s="2" t="s">
        <v>210</v>
      </c>
      <c r="C34" s="173">
        <f aca="true" t="shared" si="7" ref="C34:D41">SUM(F34,I34)</f>
        <v>222</v>
      </c>
      <c r="D34" s="32">
        <v>581</v>
      </c>
      <c r="E34" s="32">
        <v>748732</v>
      </c>
      <c r="F34" s="30">
        <v>15</v>
      </c>
      <c r="G34" s="30">
        <v>52</v>
      </c>
      <c r="H34" s="30">
        <v>150927</v>
      </c>
      <c r="I34" s="30">
        <v>207</v>
      </c>
      <c r="J34" s="30">
        <v>529</v>
      </c>
      <c r="K34" s="30">
        <v>597805</v>
      </c>
      <c r="L34" s="128"/>
      <c r="M34" s="132"/>
      <c r="N34" s="119"/>
      <c r="O34" s="142"/>
      <c r="P34" s="142"/>
      <c r="Q34" s="142"/>
      <c r="R34" s="142"/>
      <c r="S34" s="142"/>
      <c r="T34" s="142"/>
      <c r="U34" s="143"/>
      <c r="V34" s="75" t="s">
        <v>217</v>
      </c>
      <c r="W34" s="144">
        <f>SUM(X34:Y34)</f>
        <v>12</v>
      </c>
      <c r="X34" s="142">
        <v>3</v>
      </c>
      <c r="Y34" s="142">
        <v>9</v>
      </c>
      <c r="Z34" s="142">
        <f>SUM(AA34:AB34)</f>
        <v>34</v>
      </c>
      <c r="AA34" s="142">
        <v>11</v>
      </c>
      <c r="AB34" s="142">
        <v>23</v>
      </c>
      <c r="AC34" s="141">
        <v>3115</v>
      </c>
    </row>
    <row r="35" spans="1:29" ht="15" customHeight="1">
      <c r="A35" s="148"/>
      <c r="B35" s="2" t="s">
        <v>211</v>
      </c>
      <c r="C35" s="173">
        <f t="shared" si="7"/>
        <v>260</v>
      </c>
      <c r="D35" s="32">
        <f t="shared" si="7"/>
        <v>857</v>
      </c>
      <c r="E35" s="32">
        <v>992415</v>
      </c>
      <c r="F35" s="30">
        <v>15</v>
      </c>
      <c r="G35" s="30">
        <v>73</v>
      </c>
      <c r="H35" s="30">
        <v>95074</v>
      </c>
      <c r="I35" s="30">
        <v>245</v>
      </c>
      <c r="J35" s="30">
        <v>784</v>
      </c>
      <c r="K35" s="30">
        <v>897341</v>
      </c>
      <c r="L35" s="128"/>
      <c r="M35" s="132"/>
      <c r="N35" s="27" t="s">
        <v>194</v>
      </c>
      <c r="O35" s="142">
        <f aca="true" t="shared" si="8" ref="O35:O42">SUM(P35:Q35)</f>
        <v>4151</v>
      </c>
      <c r="P35" s="142">
        <v>470</v>
      </c>
      <c r="Q35" s="142">
        <v>3681</v>
      </c>
      <c r="R35" s="142">
        <f aca="true" t="shared" si="9" ref="R35:R42">SUM(S35:T35)</f>
        <v>8822</v>
      </c>
      <c r="S35" s="142">
        <v>3130</v>
      </c>
      <c r="T35" s="142">
        <v>5692</v>
      </c>
      <c r="U35" s="143">
        <v>3353976</v>
      </c>
      <c r="V35" s="142"/>
      <c r="W35" s="144"/>
      <c r="X35" s="142"/>
      <c r="Y35" s="142"/>
      <c r="Z35" s="142"/>
      <c r="AA35" s="142"/>
      <c r="AB35" s="142"/>
      <c r="AC35" s="141"/>
    </row>
    <row r="36" spans="1:29" ht="15" customHeight="1">
      <c r="A36" s="148"/>
      <c r="B36" s="2" t="s">
        <v>212</v>
      </c>
      <c r="C36" s="173">
        <f t="shared" si="7"/>
        <v>420</v>
      </c>
      <c r="D36" s="32">
        <v>3186</v>
      </c>
      <c r="E36" s="32">
        <v>9976930</v>
      </c>
      <c r="F36" s="30">
        <v>110</v>
      </c>
      <c r="G36" s="31" t="s">
        <v>396</v>
      </c>
      <c r="H36" s="31" t="s">
        <v>396</v>
      </c>
      <c r="I36" s="31">
        <v>310</v>
      </c>
      <c r="J36" s="31" t="s">
        <v>396</v>
      </c>
      <c r="K36" s="31" t="s">
        <v>396</v>
      </c>
      <c r="L36" s="128"/>
      <c r="M36" s="132"/>
      <c r="N36" s="27" t="s">
        <v>195</v>
      </c>
      <c r="O36" s="142">
        <f t="shared" si="8"/>
        <v>405</v>
      </c>
      <c r="P36" s="142">
        <v>32</v>
      </c>
      <c r="Q36" s="142">
        <v>373</v>
      </c>
      <c r="R36" s="142">
        <f t="shared" si="9"/>
        <v>786</v>
      </c>
      <c r="S36" s="142">
        <v>271</v>
      </c>
      <c r="T36" s="142">
        <v>515</v>
      </c>
      <c r="U36" s="143">
        <v>256706</v>
      </c>
      <c r="V36" s="151" t="s">
        <v>218</v>
      </c>
      <c r="W36" s="186">
        <f>SUM(X36:Y36)</f>
        <v>287</v>
      </c>
      <c r="X36" s="150">
        <f>SUM(X37:X41)</f>
        <v>9</v>
      </c>
      <c r="Y36" s="150">
        <f>SUM(Y37:Y41)</f>
        <v>278</v>
      </c>
      <c r="Z36" s="150">
        <f>SUM(AA36:AB36)</f>
        <v>636</v>
      </c>
      <c r="AA36" s="150">
        <f>SUM(AA37:AA41)</f>
        <v>223</v>
      </c>
      <c r="AB36" s="150">
        <f>SUM(AB37:AB41)</f>
        <v>413</v>
      </c>
      <c r="AC36" s="150">
        <f>SUM(AC37:AC41)</f>
        <v>249874</v>
      </c>
    </row>
    <row r="37" spans="1:29" ht="15" customHeight="1">
      <c r="A37" s="148"/>
      <c r="B37" s="2" t="s">
        <v>213</v>
      </c>
      <c r="C37" s="173">
        <f t="shared" si="7"/>
        <v>7</v>
      </c>
      <c r="D37" s="32">
        <f t="shared" si="7"/>
        <v>12</v>
      </c>
      <c r="E37" s="32">
        <v>5970</v>
      </c>
      <c r="F37" s="31" t="s">
        <v>401</v>
      </c>
      <c r="G37" s="31" t="s">
        <v>401</v>
      </c>
      <c r="H37" s="31" t="s">
        <v>401</v>
      </c>
      <c r="I37" s="31">
        <v>7</v>
      </c>
      <c r="J37" s="31">
        <v>12</v>
      </c>
      <c r="K37" s="31">
        <v>5970</v>
      </c>
      <c r="L37" s="128"/>
      <c r="M37" s="132"/>
      <c r="N37" s="27" t="s">
        <v>196</v>
      </c>
      <c r="O37" s="142">
        <f t="shared" si="8"/>
        <v>538</v>
      </c>
      <c r="P37" s="142">
        <v>33</v>
      </c>
      <c r="Q37" s="142">
        <v>505</v>
      </c>
      <c r="R37" s="142">
        <f t="shared" si="9"/>
        <v>1165</v>
      </c>
      <c r="S37" s="142">
        <v>404</v>
      </c>
      <c r="T37" s="142">
        <v>761</v>
      </c>
      <c r="U37" s="143">
        <v>490439</v>
      </c>
      <c r="V37" s="75" t="s">
        <v>219</v>
      </c>
      <c r="W37" s="144">
        <f aca="true" t="shared" si="10" ref="W37:W60">SUM(X37:Y37)</f>
        <v>78</v>
      </c>
      <c r="X37" s="142">
        <v>6</v>
      </c>
      <c r="Y37" s="142">
        <v>72</v>
      </c>
      <c r="Z37" s="142">
        <f aca="true" t="shared" si="11" ref="Z37:Z60">SUM(AA37:AB37)</f>
        <v>169</v>
      </c>
      <c r="AA37" s="142">
        <v>75</v>
      </c>
      <c r="AB37" s="142">
        <v>94</v>
      </c>
      <c r="AC37" s="141">
        <v>73531</v>
      </c>
    </row>
    <row r="38" spans="1:29" ht="15" customHeight="1">
      <c r="A38" s="148"/>
      <c r="B38" s="2" t="s">
        <v>214</v>
      </c>
      <c r="C38" s="173">
        <f t="shared" si="7"/>
        <v>20</v>
      </c>
      <c r="D38" s="32">
        <f t="shared" si="7"/>
        <v>44</v>
      </c>
      <c r="E38" s="32">
        <v>48793</v>
      </c>
      <c r="F38" s="31" t="s">
        <v>401</v>
      </c>
      <c r="G38" s="31" t="s">
        <v>401</v>
      </c>
      <c r="H38" s="31" t="s">
        <v>401</v>
      </c>
      <c r="I38" s="31">
        <v>20</v>
      </c>
      <c r="J38" s="31">
        <v>44</v>
      </c>
      <c r="K38" s="31">
        <v>48793</v>
      </c>
      <c r="L38" s="128"/>
      <c r="M38" s="132"/>
      <c r="N38" s="27" t="s">
        <v>197</v>
      </c>
      <c r="O38" s="142">
        <f t="shared" si="8"/>
        <v>182</v>
      </c>
      <c r="P38" s="142">
        <v>5</v>
      </c>
      <c r="Q38" s="142">
        <v>177</v>
      </c>
      <c r="R38" s="142">
        <f t="shared" si="9"/>
        <v>359</v>
      </c>
      <c r="S38" s="142">
        <v>113</v>
      </c>
      <c r="T38" s="142">
        <v>246</v>
      </c>
      <c r="U38" s="143">
        <v>125567</v>
      </c>
      <c r="V38" s="75" t="s">
        <v>220</v>
      </c>
      <c r="W38" s="144">
        <f t="shared" si="10"/>
        <v>28</v>
      </c>
      <c r="X38" s="142" t="s">
        <v>401</v>
      </c>
      <c r="Y38" s="142">
        <v>28</v>
      </c>
      <c r="Z38" s="142">
        <f t="shared" si="11"/>
        <v>69</v>
      </c>
      <c r="AA38" s="142">
        <v>27</v>
      </c>
      <c r="AB38" s="142">
        <v>42</v>
      </c>
      <c r="AC38" s="141">
        <v>30599</v>
      </c>
    </row>
    <row r="39" spans="1:29" ht="15" customHeight="1">
      <c r="A39" s="148"/>
      <c r="B39" s="2" t="s">
        <v>215</v>
      </c>
      <c r="C39" s="173">
        <f t="shared" si="7"/>
        <v>33</v>
      </c>
      <c r="D39" s="32">
        <v>61</v>
      </c>
      <c r="E39" s="32">
        <v>45879</v>
      </c>
      <c r="F39" s="30">
        <v>1</v>
      </c>
      <c r="G39" s="31" t="s">
        <v>396</v>
      </c>
      <c r="H39" s="31" t="s">
        <v>396</v>
      </c>
      <c r="I39" s="31">
        <v>32</v>
      </c>
      <c r="J39" s="31" t="s">
        <v>396</v>
      </c>
      <c r="K39" s="31" t="s">
        <v>396</v>
      </c>
      <c r="L39" s="128"/>
      <c r="M39" s="132"/>
      <c r="N39" s="27" t="s">
        <v>198</v>
      </c>
      <c r="O39" s="76">
        <f t="shared" si="8"/>
        <v>108</v>
      </c>
      <c r="P39" s="142">
        <v>4</v>
      </c>
      <c r="Q39" s="76">
        <v>104</v>
      </c>
      <c r="R39" s="76">
        <f t="shared" si="9"/>
        <v>201</v>
      </c>
      <c r="S39" s="142">
        <v>64</v>
      </c>
      <c r="T39" s="76">
        <v>137</v>
      </c>
      <c r="U39" s="94">
        <v>78664</v>
      </c>
      <c r="V39" s="75" t="s">
        <v>221</v>
      </c>
      <c r="W39" s="144">
        <f t="shared" si="10"/>
        <v>37</v>
      </c>
      <c r="X39" s="142">
        <v>1</v>
      </c>
      <c r="Y39" s="142">
        <v>36</v>
      </c>
      <c r="Z39" s="142">
        <f t="shared" si="11"/>
        <v>94</v>
      </c>
      <c r="AA39" s="142">
        <v>33</v>
      </c>
      <c r="AB39" s="142">
        <v>61</v>
      </c>
      <c r="AC39" s="141">
        <v>49245</v>
      </c>
    </row>
    <row r="40" spans="1:29" ht="15" customHeight="1">
      <c r="A40" s="148"/>
      <c r="B40" s="2" t="s">
        <v>216</v>
      </c>
      <c r="C40" s="173">
        <f t="shared" si="7"/>
        <v>13</v>
      </c>
      <c r="D40" s="32">
        <f t="shared" si="7"/>
        <v>25</v>
      </c>
      <c r="E40" s="32">
        <v>37496</v>
      </c>
      <c r="F40" s="31" t="s">
        <v>401</v>
      </c>
      <c r="G40" s="31" t="s">
        <v>401</v>
      </c>
      <c r="H40" s="31" t="s">
        <v>401</v>
      </c>
      <c r="I40" s="31">
        <v>13</v>
      </c>
      <c r="J40" s="31">
        <v>25</v>
      </c>
      <c r="K40" s="31">
        <v>37496</v>
      </c>
      <c r="L40" s="128"/>
      <c r="M40" s="132"/>
      <c r="N40" s="27" t="s">
        <v>199</v>
      </c>
      <c r="O40" s="142">
        <f t="shared" si="8"/>
        <v>446</v>
      </c>
      <c r="P40" s="142">
        <v>39</v>
      </c>
      <c r="Q40" s="142">
        <v>407</v>
      </c>
      <c r="R40" s="142">
        <f t="shared" si="9"/>
        <v>1154</v>
      </c>
      <c r="S40" s="142">
        <v>418</v>
      </c>
      <c r="T40" s="142">
        <v>736</v>
      </c>
      <c r="U40" s="143">
        <v>428476</v>
      </c>
      <c r="V40" s="75" t="s">
        <v>222</v>
      </c>
      <c r="W40" s="144">
        <f t="shared" si="10"/>
        <v>46</v>
      </c>
      <c r="X40" s="142" t="s">
        <v>401</v>
      </c>
      <c r="Y40" s="142">
        <v>46</v>
      </c>
      <c r="Z40" s="142">
        <f t="shared" si="11"/>
        <v>100</v>
      </c>
      <c r="AA40" s="142">
        <v>35</v>
      </c>
      <c r="AB40" s="142">
        <v>65</v>
      </c>
      <c r="AC40" s="141">
        <v>24871</v>
      </c>
    </row>
    <row r="41" spans="1:29" ht="15" customHeight="1">
      <c r="A41" s="148"/>
      <c r="B41" s="2" t="s">
        <v>217</v>
      </c>
      <c r="C41" s="173">
        <f t="shared" si="7"/>
        <v>35</v>
      </c>
      <c r="D41" s="32">
        <v>71</v>
      </c>
      <c r="E41" s="32">
        <v>50037</v>
      </c>
      <c r="F41" s="31" t="s">
        <v>401</v>
      </c>
      <c r="G41" s="31" t="s">
        <v>401</v>
      </c>
      <c r="H41" s="31" t="s">
        <v>401</v>
      </c>
      <c r="I41" s="30">
        <v>35</v>
      </c>
      <c r="J41" s="31">
        <v>71</v>
      </c>
      <c r="K41" s="31">
        <v>50037</v>
      </c>
      <c r="L41" s="128"/>
      <c r="M41" s="132"/>
      <c r="N41" s="27" t="s">
        <v>200</v>
      </c>
      <c r="O41" s="76">
        <f t="shared" si="8"/>
        <v>170</v>
      </c>
      <c r="P41" s="142">
        <v>12</v>
      </c>
      <c r="Q41" s="76">
        <v>158</v>
      </c>
      <c r="R41" s="76">
        <f t="shared" si="9"/>
        <v>344</v>
      </c>
      <c r="S41" s="142">
        <v>103</v>
      </c>
      <c r="T41" s="76">
        <v>241</v>
      </c>
      <c r="U41" s="94">
        <v>125983</v>
      </c>
      <c r="V41" s="75" t="s">
        <v>223</v>
      </c>
      <c r="W41" s="144">
        <f t="shared" si="10"/>
        <v>98</v>
      </c>
      <c r="X41" s="142">
        <v>2</v>
      </c>
      <c r="Y41" s="142">
        <v>96</v>
      </c>
      <c r="Z41" s="142">
        <f t="shared" si="11"/>
        <v>204</v>
      </c>
      <c r="AA41" s="142">
        <v>53</v>
      </c>
      <c r="AB41" s="142">
        <v>151</v>
      </c>
      <c r="AC41" s="141">
        <v>71628</v>
      </c>
    </row>
    <row r="42" spans="1:29" ht="15" customHeight="1">
      <c r="A42" s="148"/>
      <c r="B42" s="2"/>
      <c r="C42" s="100"/>
      <c r="D42" s="24"/>
      <c r="E42" s="24"/>
      <c r="F42" s="24"/>
      <c r="G42" s="24"/>
      <c r="H42" s="24"/>
      <c r="I42" s="24"/>
      <c r="J42" s="24"/>
      <c r="K42" s="24"/>
      <c r="L42" s="128"/>
      <c r="M42" s="132"/>
      <c r="N42" s="27" t="s">
        <v>201</v>
      </c>
      <c r="O42" s="142">
        <f t="shared" si="8"/>
        <v>155</v>
      </c>
      <c r="P42" s="142">
        <v>22</v>
      </c>
      <c r="Q42" s="142">
        <v>133</v>
      </c>
      <c r="R42" s="142">
        <f t="shared" si="9"/>
        <v>532</v>
      </c>
      <c r="S42" s="142">
        <v>178</v>
      </c>
      <c r="T42" s="142">
        <v>354</v>
      </c>
      <c r="U42" s="94">
        <v>208590</v>
      </c>
      <c r="V42" s="151" t="s">
        <v>224</v>
      </c>
      <c r="W42" s="186">
        <f t="shared" si="10"/>
        <v>153</v>
      </c>
      <c r="X42" s="150">
        <f>SUM(X43:X46)</f>
        <v>9</v>
      </c>
      <c r="Y42" s="150">
        <f>SUM(Y43:Y46)</f>
        <v>144</v>
      </c>
      <c r="Z42" s="150">
        <f t="shared" si="11"/>
        <v>365</v>
      </c>
      <c r="AA42" s="150">
        <f>SUM(AA43:AA46)</f>
        <v>128</v>
      </c>
      <c r="AB42" s="150">
        <f>SUM(AB43:AB46)</f>
        <v>237</v>
      </c>
      <c r="AC42" s="150">
        <f>SUM(AC43:AC46)</f>
        <v>175656</v>
      </c>
    </row>
    <row r="43" spans="1:29" ht="15" customHeight="1">
      <c r="A43" s="193" t="s">
        <v>218</v>
      </c>
      <c r="B43" s="216"/>
      <c r="C43" s="179">
        <f>SUM(C44:C48)</f>
        <v>983</v>
      </c>
      <c r="D43" s="29">
        <f>SUM(D44:D48)</f>
        <v>2944</v>
      </c>
      <c r="E43" s="29">
        <f>SUM(E44:E48)</f>
        <v>3708268</v>
      </c>
      <c r="F43" s="29">
        <f aca="true" t="shared" si="12" ref="F43:K43">SUM(F44:F48)</f>
        <v>51</v>
      </c>
      <c r="G43" s="29">
        <f t="shared" si="12"/>
        <v>294</v>
      </c>
      <c r="H43" s="29">
        <f t="shared" si="12"/>
        <v>734492</v>
      </c>
      <c r="I43" s="29">
        <f t="shared" si="12"/>
        <v>932</v>
      </c>
      <c r="J43" s="29">
        <f t="shared" si="12"/>
        <v>2650</v>
      </c>
      <c r="K43" s="29">
        <f t="shared" si="12"/>
        <v>2973776</v>
      </c>
      <c r="L43" s="128"/>
      <c r="M43" s="132"/>
      <c r="N43" s="119"/>
      <c r="O43" s="142"/>
      <c r="P43" s="142"/>
      <c r="Q43" s="142"/>
      <c r="R43" s="142"/>
      <c r="S43" s="142"/>
      <c r="T43" s="142"/>
      <c r="U43" s="143"/>
      <c r="V43" s="75" t="s">
        <v>225</v>
      </c>
      <c r="W43" s="144">
        <f t="shared" si="10"/>
        <v>58</v>
      </c>
      <c r="X43" s="142">
        <v>5</v>
      </c>
      <c r="Y43" s="142">
        <v>53</v>
      </c>
      <c r="Z43" s="142">
        <f t="shared" si="11"/>
        <v>162</v>
      </c>
      <c r="AA43" s="142">
        <v>57</v>
      </c>
      <c r="AB43" s="142">
        <v>105</v>
      </c>
      <c r="AC43" s="142">
        <v>98844</v>
      </c>
    </row>
    <row r="44" spans="1:29" ht="15" customHeight="1">
      <c r="A44" s="148"/>
      <c r="B44" s="2" t="s">
        <v>219</v>
      </c>
      <c r="C44" s="173">
        <f aca="true" t="shared" si="13" ref="C44:E48">SUM(F44,I44)</f>
        <v>275</v>
      </c>
      <c r="D44" s="32">
        <f t="shared" si="13"/>
        <v>887</v>
      </c>
      <c r="E44" s="32">
        <f t="shared" si="13"/>
        <v>1256982</v>
      </c>
      <c r="F44" s="30">
        <v>16</v>
      </c>
      <c r="G44" s="30">
        <v>102</v>
      </c>
      <c r="H44" s="30">
        <v>237726</v>
      </c>
      <c r="I44" s="30">
        <v>259</v>
      </c>
      <c r="J44" s="30">
        <v>785</v>
      </c>
      <c r="K44" s="30">
        <v>1019256</v>
      </c>
      <c r="L44" s="128"/>
      <c r="M44" s="132"/>
      <c r="N44" s="109" t="s">
        <v>243</v>
      </c>
      <c r="O44" s="150">
        <f>SUM(P44:Q44)</f>
        <v>1251</v>
      </c>
      <c r="P44" s="150">
        <f>SUM(P46,P49,P55,X36,X42,X47,X54,X59)</f>
        <v>69</v>
      </c>
      <c r="Q44" s="150">
        <f>SUM(Q46,Q49,Q55,Y36,Y42,Y47,Y54,Y59)</f>
        <v>1182</v>
      </c>
      <c r="R44" s="150">
        <f>SUM(S44:T44)</f>
        <v>2771</v>
      </c>
      <c r="S44" s="150">
        <f>SUM(S46,S49,S55,AA36,AA42,AA47,AA54,AA59)</f>
        <v>951</v>
      </c>
      <c r="T44" s="150">
        <f>SUM(T46,T49,T55,AB36,AB42,AB47,AB54,AB59)</f>
        <v>1820</v>
      </c>
      <c r="U44" s="152">
        <f>SUM(U46,U49,U55,AC36,AC42,AC47,AC54,AC59)</f>
        <v>1065465</v>
      </c>
      <c r="V44" s="75" t="s">
        <v>226</v>
      </c>
      <c r="W44" s="144">
        <f t="shared" si="10"/>
        <v>22</v>
      </c>
      <c r="X44" s="142">
        <v>1</v>
      </c>
      <c r="Y44" s="142">
        <v>21</v>
      </c>
      <c r="Z44" s="142">
        <f t="shared" si="11"/>
        <v>45</v>
      </c>
      <c r="AA44" s="142">
        <v>14</v>
      </c>
      <c r="AB44" s="142">
        <v>31</v>
      </c>
      <c r="AC44" s="142">
        <v>21122</v>
      </c>
    </row>
    <row r="45" spans="1:29" ht="15" customHeight="1">
      <c r="A45" s="148"/>
      <c r="B45" s="2" t="s">
        <v>220</v>
      </c>
      <c r="C45" s="173">
        <f t="shared" si="13"/>
        <v>176</v>
      </c>
      <c r="D45" s="32">
        <f t="shared" si="13"/>
        <v>559</v>
      </c>
      <c r="E45" s="32">
        <f t="shared" si="13"/>
        <v>598583</v>
      </c>
      <c r="F45" s="30">
        <v>8</v>
      </c>
      <c r="G45" s="30">
        <v>65</v>
      </c>
      <c r="H45" s="30">
        <v>75680</v>
      </c>
      <c r="I45" s="30">
        <v>168</v>
      </c>
      <c r="J45" s="30">
        <v>494</v>
      </c>
      <c r="K45" s="30">
        <v>522903</v>
      </c>
      <c r="L45" s="128"/>
      <c r="M45" s="132"/>
      <c r="N45" s="119"/>
      <c r="O45" s="150"/>
      <c r="P45" s="184"/>
      <c r="Q45" s="150"/>
      <c r="R45" s="150"/>
      <c r="S45" s="184"/>
      <c r="T45" s="150"/>
      <c r="U45" s="185"/>
      <c r="V45" s="75" t="s">
        <v>227</v>
      </c>
      <c r="W45" s="144">
        <f t="shared" si="10"/>
        <v>48</v>
      </c>
      <c r="X45" s="142">
        <v>1</v>
      </c>
      <c r="Y45" s="142">
        <v>47</v>
      </c>
      <c r="Z45" s="142">
        <f t="shared" si="11"/>
        <v>107</v>
      </c>
      <c r="AA45" s="142">
        <v>39</v>
      </c>
      <c r="AB45" s="142">
        <v>68</v>
      </c>
      <c r="AC45" s="142">
        <v>32275</v>
      </c>
    </row>
    <row r="46" spans="1:29" ht="15" customHeight="1">
      <c r="A46" s="148"/>
      <c r="B46" s="2" t="s">
        <v>221</v>
      </c>
      <c r="C46" s="173">
        <f t="shared" si="13"/>
        <v>153</v>
      </c>
      <c r="D46" s="32">
        <f t="shared" si="13"/>
        <v>383</v>
      </c>
      <c r="E46" s="32">
        <f t="shared" si="13"/>
        <v>736354</v>
      </c>
      <c r="F46" s="30">
        <v>17</v>
      </c>
      <c r="G46" s="30">
        <v>83</v>
      </c>
      <c r="H46" s="30">
        <v>377461</v>
      </c>
      <c r="I46" s="30">
        <v>136</v>
      </c>
      <c r="J46" s="30">
        <v>300</v>
      </c>
      <c r="K46" s="30">
        <v>358893</v>
      </c>
      <c r="L46" s="128"/>
      <c r="M46" s="132"/>
      <c r="N46" s="109" t="s">
        <v>202</v>
      </c>
      <c r="O46" s="150">
        <f>SUM(P46:Q46)</f>
        <v>67</v>
      </c>
      <c r="P46" s="150">
        <f>SUM(P47)</f>
        <v>3</v>
      </c>
      <c r="Q46" s="150">
        <f>SUM(Q47)</f>
        <v>64</v>
      </c>
      <c r="R46" s="150">
        <f>SUM(S46:T46)</f>
        <v>125</v>
      </c>
      <c r="S46" s="150">
        <f>SUM(S47)</f>
        <v>48</v>
      </c>
      <c r="T46" s="150">
        <f>SUM(T47)</f>
        <v>77</v>
      </c>
      <c r="U46" s="152">
        <f>SUM(U47)</f>
        <v>53873</v>
      </c>
      <c r="V46" s="75" t="s">
        <v>228</v>
      </c>
      <c r="W46" s="144">
        <f t="shared" si="10"/>
        <v>25</v>
      </c>
      <c r="X46" s="142">
        <v>2</v>
      </c>
      <c r="Y46" s="142">
        <v>23</v>
      </c>
      <c r="Z46" s="142">
        <f t="shared" si="11"/>
        <v>51</v>
      </c>
      <c r="AA46" s="142">
        <v>18</v>
      </c>
      <c r="AB46" s="142">
        <v>33</v>
      </c>
      <c r="AC46" s="142">
        <v>23415</v>
      </c>
    </row>
    <row r="47" spans="1:29" ht="15" customHeight="1">
      <c r="A47" s="148"/>
      <c r="B47" s="2" t="s">
        <v>222</v>
      </c>
      <c r="C47" s="173">
        <f t="shared" si="13"/>
        <v>150</v>
      </c>
      <c r="D47" s="32">
        <f t="shared" si="13"/>
        <v>458</v>
      </c>
      <c r="E47" s="32">
        <f t="shared" si="13"/>
        <v>358655</v>
      </c>
      <c r="F47" s="30">
        <v>3</v>
      </c>
      <c r="G47" s="30">
        <v>23</v>
      </c>
      <c r="H47" s="30">
        <v>18665</v>
      </c>
      <c r="I47" s="30">
        <v>147</v>
      </c>
      <c r="J47" s="30">
        <v>435</v>
      </c>
      <c r="K47" s="30">
        <v>339990</v>
      </c>
      <c r="L47" s="128"/>
      <c r="M47" s="132"/>
      <c r="N47" s="27" t="s">
        <v>203</v>
      </c>
      <c r="O47" s="142">
        <f>SUM(P47:Q47)</f>
        <v>67</v>
      </c>
      <c r="P47" s="142">
        <v>3</v>
      </c>
      <c r="Q47" s="142">
        <v>64</v>
      </c>
      <c r="R47" s="142">
        <f>SUM(S47:T47)</f>
        <v>125</v>
      </c>
      <c r="S47" s="142">
        <v>48</v>
      </c>
      <c r="T47" s="142">
        <v>77</v>
      </c>
      <c r="U47" s="94">
        <v>53873</v>
      </c>
      <c r="V47" s="154" t="s">
        <v>229</v>
      </c>
      <c r="W47" s="187">
        <f t="shared" si="10"/>
        <v>113</v>
      </c>
      <c r="X47" s="150">
        <f>SUM(X48:X53)</f>
        <v>3</v>
      </c>
      <c r="Y47" s="150">
        <f>SUM(Y48:Y53)</f>
        <v>110</v>
      </c>
      <c r="Z47" s="184">
        <f t="shared" si="11"/>
        <v>209</v>
      </c>
      <c r="AA47" s="150">
        <f>SUM(AA48:AA53)</f>
        <v>73</v>
      </c>
      <c r="AB47" s="150">
        <f>SUM(AB48:AB53)</f>
        <v>136</v>
      </c>
      <c r="AC47" s="150">
        <f>SUM(AC48:AC53)</f>
        <v>76255</v>
      </c>
    </row>
    <row r="48" spans="1:29" ht="15" customHeight="1">
      <c r="A48" s="148"/>
      <c r="B48" s="2" t="s">
        <v>223</v>
      </c>
      <c r="C48" s="173">
        <f t="shared" si="13"/>
        <v>229</v>
      </c>
      <c r="D48" s="32">
        <f t="shared" si="13"/>
        <v>657</v>
      </c>
      <c r="E48" s="32">
        <f t="shared" si="13"/>
        <v>757694</v>
      </c>
      <c r="F48" s="30">
        <v>7</v>
      </c>
      <c r="G48" s="30">
        <v>21</v>
      </c>
      <c r="H48" s="30">
        <v>24960</v>
      </c>
      <c r="I48" s="30">
        <v>222</v>
      </c>
      <c r="J48" s="30">
        <v>636</v>
      </c>
      <c r="K48" s="30">
        <v>732734</v>
      </c>
      <c r="L48" s="128"/>
      <c r="M48" s="132"/>
      <c r="N48" s="119"/>
      <c r="O48" s="142"/>
      <c r="P48" s="76"/>
      <c r="Q48" s="142"/>
      <c r="R48" s="142"/>
      <c r="S48" s="76"/>
      <c r="T48" s="142"/>
      <c r="U48" s="94"/>
      <c r="V48" s="75" t="s">
        <v>230</v>
      </c>
      <c r="W48" s="144">
        <f t="shared" si="10"/>
        <v>17</v>
      </c>
      <c r="X48" s="76" t="s">
        <v>401</v>
      </c>
      <c r="Y48" s="142">
        <v>17</v>
      </c>
      <c r="Z48" s="142">
        <f t="shared" si="11"/>
        <v>37</v>
      </c>
      <c r="AA48" s="76">
        <v>9</v>
      </c>
      <c r="AB48" s="142">
        <v>28</v>
      </c>
      <c r="AC48" s="142">
        <v>14147</v>
      </c>
    </row>
    <row r="49" spans="1:29" ht="15" customHeight="1">
      <c r="A49" s="148"/>
      <c r="B49" s="2"/>
      <c r="C49" s="100"/>
      <c r="D49" s="24"/>
      <c r="E49" s="24"/>
      <c r="F49" s="24"/>
      <c r="G49" s="24"/>
      <c r="H49" s="24"/>
      <c r="I49" s="24"/>
      <c r="J49" s="24"/>
      <c r="K49" s="24"/>
      <c r="L49" s="128"/>
      <c r="M49" s="132"/>
      <c r="N49" s="109" t="s">
        <v>204</v>
      </c>
      <c r="O49" s="150">
        <f>SUM(P49:Q49)</f>
        <v>115</v>
      </c>
      <c r="P49" s="150">
        <f>SUM(P50:P53)</f>
        <v>6</v>
      </c>
      <c r="Q49" s="150">
        <f>SUM(Q50:Q53)</f>
        <v>109</v>
      </c>
      <c r="R49" s="150">
        <f>SUM(S49:T49)</f>
        <v>265</v>
      </c>
      <c r="S49" s="150">
        <f>SUM(S50:S53)</f>
        <v>97</v>
      </c>
      <c r="T49" s="150">
        <f>SUM(T50:T53)</f>
        <v>168</v>
      </c>
      <c r="U49" s="152">
        <f>SUM(U50:U53)</f>
        <v>108458</v>
      </c>
      <c r="V49" s="75" t="s">
        <v>231</v>
      </c>
      <c r="W49" s="144">
        <f t="shared" si="10"/>
        <v>14</v>
      </c>
      <c r="X49" s="76">
        <v>1</v>
      </c>
      <c r="Y49" s="142">
        <v>13</v>
      </c>
      <c r="Z49" s="142">
        <f t="shared" si="11"/>
        <v>30</v>
      </c>
      <c r="AA49" s="76">
        <v>12</v>
      </c>
      <c r="AB49" s="142">
        <v>18</v>
      </c>
      <c r="AC49" s="142">
        <v>10970</v>
      </c>
    </row>
    <row r="50" spans="1:29" ht="15" customHeight="1">
      <c r="A50" s="193" t="s">
        <v>224</v>
      </c>
      <c r="B50" s="216"/>
      <c r="C50" s="179">
        <f>SUM(C51:C54)</f>
        <v>773</v>
      </c>
      <c r="D50" s="29">
        <f>SUM(D51:D54)</f>
        <v>1988</v>
      </c>
      <c r="E50" s="29">
        <f>SUM(E51:E54)</f>
        <v>1804301</v>
      </c>
      <c r="F50" s="29">
        <f aca="true" t="shared" si="14" ref="F50:K50">SUM(F51:F54)</f>
        <v>25</v>
      </c>
      <c r="G50" s="29">
        <f t="shared" si="14"/>
        <v>105</v>
      </c>
      <c r="H50" s="29">
        <f t="shared" si="14"/>
        <v>222576</v>
      </c>
      <c r="I50" s="29">
        <f t="shared" si="14"/>
        <v>748</v>
      </c>
      <c r="J50" s="29">
        <f t="shared" si="14"/>
        <v>1883</v>
      </c>
      <c r="K50" s="29">
        <f t="shared" si="14"/>
        <v>1581725</v>
      </c>
      <c r="L50" s="128"/>
      <c r="M50" s="132"/>
      <c r="N50" s="27" t="s">
        <v>205</v>
      </c>
      <c r="O50" s="142">
        <f>SUM(P50:Q50)</f>
        <v>41</v>
      </c>
      <c r="P50" s="142">
        <v>2</v>
      </c>
      <c r="Q50" s="142">
        <v>39</v>
      </c>
      <c r="R50" s="142">
        <f>SUM(S50:T50)</f>
        <v>90</v>
      </c>
      <c r="S50" s="142">
        <v>34</v>
      </c>
      <c r="T50" s="142">
        <v>56</v>
      </c>
      <c r="U50" s="94">
        <v>44842</v>
      </c>
      <c r="V50" s="75" t="s">
        <v>232</v>
      </c>
      <c r="W50" s="180">
        <f t="shared" si="10"/>
        <v>22</v>
      </c>
      <c r="X50" s="76" t="s">
        <v>401</v>
      </c>
      <c r="Y50" s="76">
        <v>22</v>
      </c>
      <c r="Z50" s="76">
        <f t="shared" si="11"/>
        <v>42</v>
      </c>
      <c r="AA50" s="76">
        <v>14</v>
      </c>
      <c r="AB50" s="76">
        <v>28</v>
      </c>
      <c r="AC50" s="142">
        <v>13536</v>
      </c>
    </row>
    <row r="51" spans="1:29" ht="15" customHeight="1">
      <c r="A51" s="33"/>
      <c r="B51" s="2" t="s">
        <v>225</v>
      </c>
      <c r="C51" s="173">
        <f aca="true" t="shared" si="15" ref="C51:E54">SUM(F51,I51)</f>
        <v>230</v>
      </c>
      <c r="D51" s="32">
        <f t="shared" si="15"/>
        <v>509</v>
      </c>
      <c r="E51" s="32">
        <f t="shared" si="15"/>
        <v>435916</v>
      </c>
      <c r="F51" s="30">
        <v>7</v>
      </c>
      <c r="G51" s="30">
        <v>17</v>
      </c>
      <c r="H51" s="30">
        <v>22460</v>
      </c>
      <c r="I51" s="30">
        <v>223</v>
      </c>
      <c r="J51" s="30">
        <v>492</v>
      </c>
      <c r="K51" s="30">
        <v>413456</v>
      </c>
      <c r="L51" s="128"/>
      <c r="M51" s="132"/>
      <c r="N51" s="27" t="s">
        <v>206</v>
      </c>
      <c r="O51" s="142">
        <f>SUM(P51:Q51)</f>
        <v>47</v>
      </c>
      <c r="P51" s="142">
        <v>4</v>
      </c>
      <c r="Q51" s="142">
        <v>43</v>
      </c>
      <c r="R51" s="142">
        <f>SUM(S51:T51)</f>
        <v>137</v>
      </c>
      <c r="S51" s="142">
        <v>51</v>
      </c>
      <c r="T51" s="142">
        <v>86</v>
      </c>
      <c r="U51" s="143">
        <v>51196</v>
      </c>
      <c r="V51" s="75" t="s">
        <v>233</v>
      </c>
      <c r="W51" s="144">
        <f t="shared" si="10"/>
        <v>24</v>
      </c>
      <c r="X51" s="142">
        <v>2</v>
      </c>
      <c r="Y51" s="142">
        <v>22</v>
      </c>
      <c r="Z51" s="142">
        <f t="shared" si="11"/>
        <v>47</v>
      </c>
      <c r="AA51" s="142">
        <v>21</v>
      </c>
      <c r="AB51" s="142">
        <v>26</v>
      </c>
      <c r="AC51" s="142">
        <v>17932</v>
      </c>
    </row>
    <row r="52" spans="1:29" ht="15" customHeight="1">
      <c r="A52" s="33"/>
      <c r="B52" s="2" t="s">
        <v>226</v>
      </c>
      <c r="C52" s="173">
        <f t="shared" si="15"/>
        <v>107</v>
      </c>
      <c r="D52" s="32">
        <f t="shared" si="15"/>
        <v>322</v>
      </c>
      <c r="E52" s="32">
        <f t="shared" si="15"/>
        <v>338960</v>
      </c>
      <c r="F52" s="30">
        <v>3</v>
      </c>
      <c r="G52" s="30">
        <v>18</v>
      </c>
      <c r="H52" s="30">
        <v>76081</v>
      </c>
      <c r="I52" s="30">
        <v>104</v>
      </c>
      <c r="J52" s="30">
        <v>304</v>
      </c>
      <c r="K52" s="30">
        <v>262879</v>
      </c>
      <c r="L52" s="128"/>
      <c r="M52" s="132"/>
      <c r="N52" s="27" t="s">
        <v>207</v>
      </c>
      <c r="O52" s="142">
        <f>SUM(P52:Q52)</f>
        <v>23</v>
      </c>
      <c r="P52" s="142" t="s">
        <v>401</v>
      </c>
      <c r="Q52" s="142">
        <v>23</v>
      </c>
      <c r="R52" s="142">
        <f>SUM(S52:T52)</f>
        <v>34</v>
      </c>
      <c r="S52" s="142">
        <v>12</v>
      </c>
      <c r="T52" s="142">
        <v>22</v>
      </c>
      <c r="U52" s="143">
        <v>11355</v>
      </c>
      <c r="V52" s="75" t="s">
        <v>234</v>
      </c>
      <c r="W52" s="144">
        <f t="shared" si="10"/>
        <v>13</v>
      </c>
      <c r="X52" s="142" t="s">
        <v>401</v>
      </c>
      <c r="Y52" s="142">
        <v>13</v>
      </c>
      <c r="Z52" s="142">
        <f t="shared" si="11"/>
        <v>13</v>
      </c>
      <c r="AA52" s="142">
        <v>3</v>
      </c>
      <c r="AB52" s="142">
        <v>10</v>
      </c>
      <c r="AC52" s="142">
        <v>3370</v>
      </c>
    </row>
    <row r="53" spans="1:29" ht="15" customHeight="1">
      <c r="A53" s="33"/>
      <c r="B53" s="2" t="s">
        <v>227</v>
      </c>
      <c r="C53" s="173">
        <f t="shared" si="15"/>
        <v>299</v>
      </c>
      <c r="D53" s="32">
        <f t="shared" si="15"/>
        <v>831</v>
      </c>
      <c r="E53" s="32">
        <f t="shared" si="15"/>
        <v>732339</v>
      </c>
      <c r="F53" s="30">
        <v>11</v>
      </c>
      <c r="G53" s="30">
        <v>35</v>
      </c>
      <c r="H53" s="30">
        <v>59652</v>
      </c>
      <c r="I53" s="30">
        <v>288</v>
      </c>
      <c r="J53" s="30">
        <v>796</v>
      </c>
      <c r="K53" s="30">
        <v>672687</v>
      </c>
      <c r="L53" s="128"/>
      <c r="M53" s="132"/>
      <c r="N53" s="27" t="s">
        <v>208</v>
      </c>
      <c r="O53" s="142">
        <f>SUM(P53:Q53)</f>
        <v>4</v>
      </c>
      <c r="P53" s="142" t="s">
        <v>401</v>
      </c>
      <c r="Q53" s="142">
        <v>4</v>
      </c>
      <c r="R53" s="142">
        <f>SUM(S53:T53)</f>
        <v>4</v>
      </c>
      <c r="S53" s="142" t="s">
        <v>401</v>
      </c>
      <c r="T53" s="142">
        <v>4</v>
      </c>
      <c r="U53" s="143">
        <v>1065</v>
      </c>
      <c r="V53" s="75" t="s">
        <v>235</v>
      </c>
      <c r="W53" s="144">
        <f t="shared" si="10"/>
        <v>23</v>
      </c>
      <c r="X53" s="142" t="s">
        <v>401</v>
      </c>
      <c r="Y53" s="142">
        <v>23</v>
      </c>
      <c r="Z53" s="142">
        <f t="shared" si="11"/>
        <v>40</v>
      </c>
      <c r="AA53" s="142">
        <v>14</v>
      </c>
      <c r="AB53" s="142">
        <v>26</v>
      </c>
      <c r="AC53" s="142">
        <v>16300</v>
      </c>
    </row>
    <row r="54" spans="1:29" ht="15" customHeight="1">
      <c r="A54" s="33"/>
      <c r="B54" s="2" t="s">
        <v>228</v>
      </c>
      <c r="C54" s="173">
        <f t="shared" si="15"/>
        <v>137</v>
      </c>
      <c r="D54" s="32">
        <f t="shared" si="15"/>
        <v>326</v>
      </c>
      <c r="E54" s="32">
        <f t="shared" si="15"/>
        <v>297086</v>
      </c>
      <c r="F54" s="30">
        <v>4</v>
      </c>
      <c r="G54" s="30">
        <v>35</v>
      </c>
      <c r="H54" s="30">
        <v>64383</v>
      </c>
      <c r="I54" s="30">
        <v>133</v>
      </c>
      <c r="J54" s="30">
        <v>291</v>
      </c>
      <c r="K54" s="30">
        <v>232703</v>
      </c>
      <c r="L54" s="128"/>
      <c r="M54" s="132"/>
      <c r="N54" s="119"/>
      <c r="O54" s="142"/>
      <c r="P54" s="76"/>
      <c r="Q54" s="142"/>
      <c r="R54" s="142"/>
      <c r="S54" s="76"/>
      <c r="T54" s="142"/>
      <c r="U54" s="143"/>
      <c r="V54" s="153" t="s">
        <v>367</v>
      </c>
      <c r="W54" s="186">
        <f t="shared" si="10"/>
        <v>167</v>
      </c>
      <c r="X54" s="150">
        <f>SUM(X55:X58)</f>
        <v>7</v>
      </c>
      <c r="Y54" s="150">
        <f>SUM(Y55:Y58)</f>
        <v>160</v>
      </c>
      <c r="Z54" s="150">
        <f t="shared" si="11"/>
        <v>309</v>
      </c>
      <c r="AA54" s="150">
        <f>SUM(AA55:AA58)</f>
        <v>85</v>
      </c>
      <c r="AB54" s="150">
        <f>SUM(AB55:AB58)</f>
        <v>224</v>
      </c>
      <c r="AC54" s="150">
        <f>SUM(AC55:AC58)</f>
        <v>92047</v>
      </c>
    </row>
    <row r="55" spans="1:29" ht="15" customHeight="1">
      <c r="A55" s="33"/>
      <c r="B55" s="2"/>
      <c r="C55" s="100"/>
      <c r="D55" s="24"/>
      <c r="E55" s="24"/>
      <c r="F55" s="24"/>
      <c r="G55" s="24"/>
      <c r="H55" s="24"/>
      <c r="I55" s="24"/>
      <c r="J55" s="24"/>
      <c r="K55" s="24"/>
      <c r="L55" s="128"/>
      <c r="M55" s="132"/>
      <c r="N55" s="109" t="s">
        <v>209</v>
      </c>
      <c r="O55" s="150">
        <f aca="true" t="shared" si="16" ref="O55:O60">SUM(P55:Q55)</f>
        <v>300</v>
      </c>
      <c r="P55" s="150">
        <v>30</v>
      </c>
      <c r="Q55" s="150">
        <v>270</v>
      </c>
      <c r="R55" s="150">
        <f aca="true" t="shared" si="17" ref="R55:R60">SUM(S55:T55)</f>
        <v>786</v>
      </c>
      <c r="S55" s="150">
        <v>278</v>
      </c>
      <c r="T55" s="150">
        <v>508</v>
      </c>
      <c r="U55" s="152">
        <v>288671</v>
      </c>
      <c r="V55" s="75" t="s">
        <v>237</v>
      </c>
      <c r="W55" s="144">
        <f t="shared" si="10"/>
        <v>60</v>
      </c>
      <c r="X55" s="142" t="s">
        <v>401</v>
      </c>
      <c r="Y55" s="142">
        <v>60</v>
      </c>
      <c r="Z55" s="142">
        <f t="shared" si="11"/>
        <v>97</v>
      </c>
      <c r="AA55" s="142">
        <v>30</v>
      </c>
      <c r="AB55" s="142">
        <v>67</v>
      </c>
      <c r="AC55" s="142">
        <v>39620</v>
      </c>
    </row>
    <row r="56" spans="1:29" ht="15" customHeight="1">
      <c r="A56" s="193" t="s">
        <v>229</v>
      </c>
      <c r="B56" s="216"/>
      <c r="C56" s="179">
        <f>SUM(C57:C62)</f>
        <v>725</v>
      </c>
      <c r="D56" s="29">
        <f>SUM(D57:D62)</f>
        <v>1638</v>
      </c>
      <c r="E56" s="29">
        <f>SUM(E57:E62)</f>
        <v>1624966</v>
      </c>
      <c r="F56" s="29">
        <f>SUM(F57:F62)</f>
        <v>35</v>
      </c>
      <c r="G56" s="29">
        <v>158</v>
      </c>
      <c r="H56" s="29">
        <v>552340</v>
      </c>
      <c r="I56" s="29">
        <f>SUM(I57:I62)</f>
        <v>690</v>
      </c>
      <c r="J56" s="29">
        <v>1480</v>
      </c>
      <c r="K56" s="29">
        <v>1072626</v>
      </c>
      <c r="L56" s="128"/>
      <c r="M56" s="132"/>
      <c r="N56" s="27" t="s">
        <v>210</v>
      </c>
      <c r="O56" s="142">
        <f t="shared" si="16"/>
        <v>36</v>
      </c>
      <c r="P56" s="76">
        <v>1</v>
      </c>
      <c r="Q56" s="142">
        <v>35</v>
      </c>
      <c r="R56" s="142">
        <f t="shared" si="17"/>
        <v>51</v>
      </c>
      <c r="S56" s="76">
        <v>20</v>
      </c>
      <c r="T56" s="142">
        <v>31</v>
      </c>
      <c r="U56" s="143">
        <v>17817</v>
      </c>
      <c r="V56" s="75" t="s">
        <v>238</v>
      </c>
      <c r="W56" s="144">
        <f t="shared" si="10"/>
        <v>26</v>
      </c>
      <c r="X56" s="142">
        <v>1</v>
      </c>
      <c r="Y56" s="142">
        <v>25</v>
      </c>
      <c r="Z56" s="142">
        <f t="shared" si="11"/>
        <v>63</v>
      </c>
      <c r="AA56" s="142">
        <v>18</v>
      </c>
      <c r="AB56" s="142">
        <v>45</v>
      </c>
      <c r="AC56" s="142">
        <v>17820</v>
      </c>
    </row>
    <row r="57" spans="1:29" ht="15" customHeight="1">
      <c r="A57" s="148"/>
      <c r="B57" s="2" t="s">
        <v>230</v>
      </c>
      <c r="C57" s="173">
        <f aca="true" t="shared" si="18" ref="C57:E62">SUM(F57,I57)</f>
        <v>116</v>
      </c>
      <c r="D57" s="32">
        <f t="shared" si="18"/>
        <v>281</v>
      </c>
      <c r="E57" s="32">
        <f t="shared" si="18"/>
        <v>270704</v>
      </c>
      <c r="F57" s="30">
        <v>7</v>
      </c>
      <c r="G57" s="30">
        <v>32</v>
      </c>
      <c r="H57" s="30">
        <v>54511</v>
      </c>
      <c r="I57" s="30">
        <v>109</v>
      </c>
      <c r="J57" s="30">
        <v>249</v>
      </c>
      <c r="K57" s="30">
        <v>216193</v>
      </c>
      <c r="L57" s="128"/>
      <c r="M57" s="132"/>
      <c r="N57" s="27" t="s">
        <v>211</v>
      </c>
      <c r="O57" s="142">
        <f t="shared" si="16"/>
        <v>69</v>
      </c>
      <c r="P57" s="76">
        <v>2</v>
      </c>
      <c r="Q57" s="142">
        <v>67</v>
      </c>
      <c r="R57" s="142">
        <f t="shared" si="17"/>
        <v>207</v>
      </c>
      <c r="S57" s="76">
        <v>67</v>
      </c>
      <c r="T57" s="142">
        <v>140</v>
      </c>
      <c r="U57" s="143">
        <v>101448</v>
      </c>
      <c r="V57" s="75" t="s">
        <v>239</v>
      </c>
      <c r="W57" s="180">
        <f t="shared" si="10"/>
        <v>72</v>
      </c>
      <c r="X57" s="76">
        <v>6</v>
      </c>
      <c r="Y57" s="76">
        <v>66</v>
      </c>
      <c r="Z57" s="76">
        <f t="shared" si="11"/>
        <v>135</v>
      </c>
      <c r="AA57" s="76">
        <v>34</v>
      </c>
      <c r="AB57" s="76">
        <v>101</v>
      </c>
      <c r="AC57" s="142">
        <v>28817</v>
      </c>
    </row>
    <row r="58" spans="1:29" ht="15" customHeight="1">
      <c r="A58" s="148"/>
      <c r="B58" s="2" t="s">
        <v>231</v>
      </c>
      <c r="C58" s="173">
        <f t="shared" si="18"/>
        <v>110</v>
      </c>
      <c r="D58" s="32">
        <f t="shared" si="18"/>
        <v>324</v>
      </c>
      <c r="E58" s="32">
        <f t="shared" si="18"/>
        <v>558643</v>
      </c>
      <c r="F58" s="30">
        <v>18</v>
      </c>
      <c r="G58" s="31">
        <v>83</v>
      </c>
      <c r="H58" s="31">
        <v>373377</v>
      </c>
      <c r="I58" s="30">
        <v>92</v>
      </c>
      <c r="J58" s="31">
        <v>241</v>
      </c>
      <c r="K58" s="31">
        <v>185266</v>
      </c>
      <c r="L58" s="128"/>
      <c r="M58" s="132"/>
      <c r="N58" s="27" t="s">
        <v>212</v>
      </c>
      <c r="O58" s="142">
        <f t="shared" si="16"/>
        <v>160</v>
      </c>
      <c r="P58" s="76">
        <v>22</v>
      </c>
      <c r="Q58" s="142">
        <v>138</v>
      </c>
      <c r="R58" s="142" t="s">
        <v>397</v>
      </c>
      <c r="S58" s="76" t="s">
        <v>397</v>
      </c>
      <c r="T58" s="142" t="s">
        <v>397</v>
      </c>
      <c r="U58" s="143" t="s">
        <v>397</v>
      </c>
      <c r="V58" s="75" t="s">
        <v>240</v>
      </c>
      <c r="W58" s="144">
        <f t="shared" si="10"/>
        <v>9</v>
      </c>
      <c r="X58" s="142" t="s">
        <v>401</v>
      </c>
      <c r="Y58" s="142">
        <v>9</v>
      </c>
      <c r="Z58" s="142">
        <f t="shared" si="11"/>
        <v>14</v>
      </c>
      <c r="AA58" s="142">
        <v>3</v>
      </c>
      <c r="AB58" s="142">
        <v>11</v>
      </c>
      <c r="AC58" s="142">
        <v>5790</v>
      </c>
    </row>
    <row r="59" spans="1:29" ht="15" customHeight="1">
      <c r="A59" s="148"/>
      <c r="B59" s="2" t="s">
        <v>232</v>
      </c>
      <c r="C59" s="173">
        <f t="shared" si="18"/>
        <v>174</v>
      </c>
      <c r="D59" s="32">
        <v>369</v>
      </c>
      <c r="E59" s="32">
        <v>303079</v>
      </c>
      <c r="F59" s="30">
        <v>4</v>
      </c>
      <c r="G59" s="31" t="s">
        <v>396</v>
      </c>
      <c r="H59" s="31" t="s">
        <v>396</v>
      </c>
      <c r="I59" s="31">
        <v>170</v>
      </c>
      <c r="J59" s="31" t="s">
        <v>396</v>
      </c>
      <c r="K59" s="31" t="s">
        <v>396</v>
      </c>
      <c r="L59" s="128"/>
      <c r="M59" s="132"/>
      <c r="N59" s="27" t="s">
        <v>213</v>
      </c>
      <c r="O59" s="142">
        <v>2</v>
      </c>
      <c r="P59" s="76" t="s">
        <v>401</v>
      </c>
      <c r="Q59" s="142">
        <v>2</v>
      </c>
      <c r="R59" s="142" t="s">
        <v>397</v>
      </c>
      <c r="S59" s="76" t="s">
        <v>397</v>
      </c>
      <c r="T59" s="142" t="s">
        <v>397</v>
      </c>
      <c r="U59" s="143" t="s">
        <v>397</v>
      </c>
      <c r="V59" s="151" t="s">
        <v>241</v>
      </c>
      <c r="W59" s="186">
        <f t="shared" si="10"/>
        <v>49</v>
      </c>
      <c r="X59" s="150">
        <f>SUM(X60)</f>
        <v>2</v>
      </c>
      <c r="Y59" s="150">
        <f>SUM(Y60)</f>
        <v>47</v>
      </c>
      <c r="Z59" s="150">
        <f t="shared" si="11"/>
        <v>76</v>
      </c>
      <c r="AA59" s="150">
        <f>SUM(AA60)</f>
        <v>19</v>
      </c>
      <c r="AB59" s="150">
        <f>SUM(AB60)</f>
        <v>57</v>
      </c>
      <c r="AC59" s="150">
        <f>SUM(AC60)</f>
        <v>20631</v>
      </c>
    </row>
    <row r="60" spans="1:29" ht="15" customHeight="1">
      <c r="A60" s="148"/>
      <c r="B60" s="2" t="s">
        <v>233</v>
      </c>
      <c r="C60" s="173">
        <f t="shared" si="18"/>
        <v>154</v>
      </c>
      <c r="D60" s="32">
        <v>306</v>
      </c>
      <c r="E60" s="32">
        <v>190963</v>
      </c>
      <c r="F60" s="30">
        <v>1</v>
      </c>
      <c r="G60" s="31" t="s">
        <v>396</v>
      </c>
      <c r="H60" s="31" t="s">
        <v>396</v>
      </c>
      <c r="I60" s="31">
        <v>153</v>
      </c>
      <c r="J60" s="31" t="s">
        <v>396</v>
      </c>
      <c r="K60" s="31" t="s">
        <v>396</v>
      </c>
      <c r="L60" s="128"/>
      <c r="M60" s="132"/>
      <c r="N60" s="96" t="s">
        <v>214</v>
      </c>
      <c r="O60" s="145">
        <f t="shared" si="16"/>
        <v>6</v>
      </c>
      <c r="P60" s="95" t="s">
        <v>401</v>
      </c>
      <c r="Q60" s="145">
        <v>6</v>
      </c>
      <c r="R60" s="145">
        <f t="shared" si="17"/>
        <v>18</v>
      </c>
      <c r="S60" s="95">
        <v>5</v>
      </c>
      <c r="T60" s="145">
        <v>13</v>
      </c>
      <c r="U60" s="146">
        <v>9300</v>
      </c>
      <c r="V60" s="77" t="s">
        <v>242</v>
      </c>
      <c r="W60" s="181">
        <f t="shared" si="10"/>
        <v>49</v>
      </c>
      <c r="X60" s="145">
        <v>2</v>
      </c>
      <c r="Y60" s="145">
        <v>47</v>
      </c>
      <c r="Z60" s="145">
        <f t="shared" si="11"/>
        <v>76</v>
      </c>
      <c r="AA60" s="145">
        <v>19</v>
      </c>
      <c r="AB60" s="145">
        <v>57</v>
      </c>
      <c r="AC60" s="145">
        <v>20631</v>
      </c>
    </row>
    <row r="61" spans="1:29" ht="15" customHeight="1">
      <c r="A61" s="148"/>
      <c r="B61" s="2" t="s">
        <v>234</v>
      </c>
      <c r="C61" s="173">
        <f t="shared" si="18"/>
        <v>64</v>
      </c>
      <c r="D61" s="32">
        <v>114</v>
      </c>
      <c r="E61" s="32">
        <v>79888</v>
      </c>
      <c r="F61" s="30">
        <v>1</v>
      </c>
      <c r="G61" s="31" t="s">
        <v>396</v>
      </c>
      <c r="H61" s="31" t="s">
        <v>396</v>
      </c>
      <c r="I61" s="31">
        <v>63</v>
      </c>
      <c r="J61" s="31" t="s">
        <v>396</v>
      </c>
      <c r="K61" s="31" t="s">
        <v>396</v>
      </c>
      <c r="L61" s="128"/>
      <c r="M61" s="128"/>
      <c r="N61" s="119" t="s">
        <v>424</v>
      </c>
      <c r="O61" s="128"/>
      <c r="P61" s="149"/>
      <c r="Q61" s="149"/>
      <c r="R61" s="128"/>
      <c r="S61" s="149"/>
      <c r="T61" s="149"/>
      <c r="U61" s="128"/>
      <c r="V61" s="128"/>
      <c r="W61" s="128"/>
      <c r="X61" s="128"/>
      <c r="Y61" s="128"/>
      <c r="Z61" s="128"/>
      <c r="AA61" s="128"/>
      <c r="AB61" s="128"/>
      <c r="AC61" s="149"/>
    </row>
    <row r="62" spans="1:29" ht="15" customHeight="1">
      <c r="A62" s="148"/>
      <c r="B62" s="2" t="s">
        <v>235</v>
      </c>
      <c r="C62" s="173">
        <f t="shared" si="18"/>
        <v>107</v>
      </c>
      <c r="D62" s="32">
        <f t="shared" si="18"/>
        <v>244</v>
      </c>
      <c r="E62" s="32">
        <f t="shared" si="18"/>
        <v>221689</v>
      </c>
      <c r="F62" s="30">
        <v>4</v>
      </c>
      <c r="G62" s="30">
        <v>14</v>
      </c>
      <c r="H62" s="30">
        <v>69862</v>
      </c>
      <c r="I62" s="30">
        <v>103</v>
      </c>
      <c r="J62" s="30">
        <v>230</v>
      </c>
      <c r="K62" s="30">
        <v>151827</v>
      </c>
      <c r="L62" s="128"/>
      <c r="M62" s="128"/>
      <c r="N62" s="4" t="s">
        <v>257</v>
      </c>
      <c r="O62" s="128"/>
      <c r="P62" s="149"/>
      <c r="Q62" s="149"/>
      <c r="R62" s="128"/>
      <c r="S62" s="149"/>
      <c r="T62" s="149"/>
      <c r="U62" s="128"/>
      <c r="V62" s="128"/>
      <c r="W62" s="128"/>
      <c r="X62" s="128"/>
      <c r="Y62" s="128"/>
      <c r="Z62" s="128"/>
      <c r="AA62" s="128"/>
      <c r="AB62" s="128"/>
      <c r="AC62" s="149"/>
    </row>
    <row r="63" spans="1:29" ht="15" customHeight="1">
      <c r="A63" s="148"/>
      <c r="B63" s="2"/>
      <c r="C63" s="100"/>
      <c r="D63" s="24"/>
      <c r="E63" s="24"/>
      <c r="F63" s="24"/>
      <c r="G63" s="24"/>
      <c r="H63" s="24"/>
      <c r="I63" s="24"/>
      <c r="J63" s="24"/>
      <c r="K63" s="24"/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  <c r="AA63" s="128"/>
      <c r="AB63" s="128"/>
      <c r="AC63" s="128"/>
    </row>
    <row r="64" spans="1:29" ht="15" customHeight="1">
      <c r="A64" s="193" t="s">
        <v>236</v>
      </c>
      <c r="B64" s="216"/>
      <c r="C64" s="179">
        <f>SUM(C65:C68)</f>
        <v>967</v>
      </c>
      <c r="D64" s="29">
        <f>SUM(D65:D68)</f>
        <v>2700</v>
      </c>
      <c r="E64" s="29">
        <f>SUM(E65:E68)</f>
        <v>3799375</v>
      </c>
      <c r="F64" s="29">
        <v>50</v>
      </c>
      <c r="G64" s="29">
        <v>252</v>
      </c>
      <c r="H64" s="29">
        <v>1373560</v>
      </c>
      <c r="I64" s="29">
        <v>917</v>
      </c>
      <c r="J64" s="29">
        <v>2448</v>
      </c>
      <c r="K64" s="29">
        <v>2425815</v>
      </c>
      <c r="L64" s="128"/>
      <c r="M64" s="128"/>
      <c r="N64" s="128"/>
      <c r="O64" s="128"/>
      <c r="P64" s="128"/>
      <c r="Q64" s="128"/>
      <c r="R64" s="128"/>
      <c r="S64" s="128"/>
      <c r="T64" s="128"/>
      <c r="U64" s="128"/>
      <c r="V64" s="128"/>
      <c r="W64" s="128"/>
      <c r="X64" s="128"/>
      <c r="Y64" s="128"/>
      <c r="Z64" s="128"/>
      <c r="AA64" s="128"/>
      <c r="AB64" s="128"/>
      <c r="AC64" s="128"/>
    </row>
    <row r="65" spans="1:29" ht="15" customHeight="1">
      <c r="A65" s="148"/>
      <c r="B65" s="2" t="s">
        <v>237</v>
      </c>
      <c r="C65" s="173">
        <f>SUM(F65,I65)</f>
        <v>286</v>
      </c>
      <c r="D65" s="32">
        <v>881</v>
      </c>
      <c r="E65" s="32">
        <v>1804897</v>
      </c>
      <c r="F65" s="30">
        <v>15</v>
      </c>
      <c r="G65" s="31" t="s">
        <v>396</v>
      </c>
      <c r="H65" s="31" t="s">
        <v>396</v>
      </c>
      <c r="I65" s="31">
        <v>271</v>
      </c>
      <c r="J65" s="31" t="s">
        <v>396</v>
      </c>
      <c r="K65" s="31" t="s">
        <v>396</v>
      </c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28"/>
      <c r="Z65" s="128"/>
      <c r="AA65" s="128"/>
      <c r="AB65" s="128"/>
      <c r="AC65" s="128"/>
    </row>
    <row r="66" spans="1:29" ht="15" customHeight="1">
      <c r="A66" s="148"/>
      <c r="B66" s="2" t="s">
        <v>238</v>
      </c>
      <c r="C66" s="173">
        <f>SUM(F66,I66)</f>
        <v>227</v>
      </c>
      <c r="D66" s="32">
        <v>496</v>
      </c>
      <c r="E66" s="32">
        <v>339691</v>
      </c>
      <c r="F66" s="30">
        <v>1</v>
      </c>
      <c r="G66" s="31" t="s">
        <v>396</v>
      </c>
      <c r="H66" s="31" t="s">
        <v>396</v>
      </c>
      <c r="I66" s="31">
        <v>226</v>
      </c>
      <c r="J66" s="31" t="s">
        <v>396</v>
      </c>
      <c r="K66" s="31" t="s">
        <v>396</v>
      </c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8"/>
      <c r="Z66" s="128"/>
      <c r="AA66" s="128"/>
      <c r="AB66" s="128"/>
      <c r="AC66" s="128"/>
    </row>
    <row r="67" spans="1:29" ht="15" customHeight="1">
      <c r="A67" s="148"/>
      <c r="B67" s="2" t="s">
        <v>239</v>
      </c>
      <c r="C67" s="173">
        <f>SUM(F67,I67)</f>
        <v>367</v>
      </c>
      <c r="D67" s="32">
        <f>SUM(G67,J67)</f>
        <v>1186</v>
      </c>
      <c r="E67" s="32">
        <f>SUM(H67,K67)</f>
        <v>1538969</v>
      </c>
      <c r="F67" s="30">
        <v>30</v>
      </c>
      <c r="G67" s="31">
        <v>119</v>
      </c>
      <c r="H67" s="31">
        <v>412017</v>
      </c>
      <c r="I67" s="31">
        <v>337</v>
      </c>
      <c r="J67" s="31">
        <v>1067</v>
      </c>
      <c r="K67" s="31">
        <v>1126952</v>
      </c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</row>
    <row r="68" spans="1:29" ht="15" customHeight="1">
      <c r="A68" s="148"/>
      <c r="B68" s="2" t="s">
        <v>240</v>
      </c>
      <c r="C68" s="173">
        <f>SUM(F68,I68)</f>
        <v>87</v>
      </c>
      <c r="D68" s="32">
        <v>137</v>
      </c>
      <c r="E68" s="32">
        <v>115818</v>
      </c>
      <c r="F68" s="31">
        <v>4</v>
      </c>
      <c r="G68" s="31">
        <v>8</v>
      </c>
      <c r="H68" s="31">
        <v>11400</v>
      </c>
      <c r="I68" s="30">
        <v>83</v>
      </c>
      <c r="J68" s="31">
        <v>129</v>
      </c>
      <c r="K68" s="31">
        <v>104418</v>
      </c>
      <c r="L68" s="128"/>
      <c r="M68" s="128"/>
      <c r="N68" s="128"/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8"/>
      <c r="Z68" s="128"/>
      <c r="AA68" s="128"/>
      <c r="AB68" s="128"/>
      <c r="AC68" s="128"/>
    </row>
    <row r="69" spans="1:29" ht="15" customHeight="1">
      <c r="A69" s="148"/>
      <c r="B69" s="2"/>
      <c r="C69" s="100"/>
      <c r="D69" s="24"/>
      <c r="E69" s="24"/>
      <c r="F69" s="24"/>
      <c r="G69" s="24"/>
      <c r="H69" s="24"/>
      <c r="I69" s="24"/>
      <c r="J69" s="24"/>
      <c r="K69" s="24"/>
      <c r="L69" s="128"/>
      <c r="M69" s="128"/>
      <c r="N69" s="128"/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28"/>
      <c r="AB69" s="128"/>
      <c r="AC69" s="128"/>
    </row>
    <row r="70" spans="1:29" ht="15" customHeight="1">
      <c r="A70" s="193" t="s">
        <v>241</v>
      </c>
      <c r="B70" s="216"/>
      <c r="C70" s="179">
        <f>SUM(C71)</f>
        <v>233</v>
      </c>
      <c r="D70" s="29">
        <f>SUM(D71)</f>
        <v>650</v>
      </c>
      <c r="E70" s="29">
        <f>SUM(E71)</f>
        <v>1277426</v>
      </c>
      <c r="F70" s="29">
        <f aca="true" t="shared" si="19" ref="F70:K70">SUM(F71)</f>
        <v>25</v>
      </c>
      <c r="G70" s="29">
        <f t="shared" si="19"/>
        <v>78</v>
      </c>
      <c r="H70" s="29">
        <f t="shared" si="19"/>
        <v>845807</v>
      </c>
      <c r="I70" s="29">
        <f t="shared" si="19"/>
        <v>208</v>
      </c>
      <c r="J70" s="29">
        <f t="shared" si="19"/>
        <v>572</v>
      </c>
      <c r="K70" s="29">
        <f t="shared" si="19"/>
        <v>431619</v>
      </c>
      <c r="L70" s="128"/>
      <c r="M70" s="128"/>
      <c r="N70" s="128"/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8"/>
      <c r="Z70" s="128"/>
      <c r="AA70" s="128"/>
      <c r="AB70" s="128"/>
      <c r="AC70" s="128"/>
    </row>
    <row r="71" spans="1:29" ht="15" customHeight="1">
      <c r="A71" s="147"/>
      <c r="B71" s="34" t="s">
        <v>242</v>
      </c>
      <c r="C71" s="174">
        <f>SUM(F71,I71)</f>
        <v>233</v>
      </c>
      <c r="D71" s="175">
        <f>SUM(G71,J71)</f>
        <v>650</v>
      </c>
      <c r="E71" s="175">
        <f>SUM(H71,K71)</f>
        <v>1277426</v>
      </c>
      <c r="F71" s="35">
        <v>25</v>
      </c>
      <c r="G71" s="35">
        <v>78</v>
      </c>
      <c r="H71" s="35">
        <v>845807</v>
      </c>
      <c r="I71" s="35">
        <v>208</v>
      </c>
      <c r="J71" s="35">
        <v>572</v>
      </c>
      <c r="K71" s="35">
        <v>431619</v>
      </c>
      <c r="L71" s="128"/>
      <c r="M71" s="128"/>
      <c r="N71" s="128"/>
      <c r="O71" s="128"/>
      <c r="P71" s="128"/>
      <c r="Q71" s="128"/>
      <c r="R71" s="128"/>
      <c r="S71" s="128"/>
      <c r="T71" s="128"/>
      <c r="U71" s="128"/>
      <c r="V71" s="128"/>
      <c r="W71" s="128"/>
      <c r="X71" s="128"/>
      <c r="Y71" s="128"/>
      <c r="Z71" s="128"/>
      <c r="AA71" s="128"/>
      <c r="AB71" s="128"/>
      <c r="AC71" s="128"/>
    </row>
    <row r="72" spans="1:29" ht="15" customHeight="1">
      <c r="A72" s="4" t="s">
        <v>257</v>
      </c>
      <c r="B72" s="4"/>
      <c r="C72" s="4"/>
      <c r="D72" s="4"/>
      <c r="E72" s="4"/>
      <c r="F72" s="4"/>
      <c r="G72" s="4"/>
      <c r="H72" s="4"/>
      <c r="I72" s="4"/>
      <c r="J72" s="4"/>
      <c r="K72" s="4"/>
      <c r="L72" s="128"/>
      <c r="M72" s="128"/>
      <c r="N72" s="128"/>
      <c r="O72" s="128"/>
      <c r="P72" s="128"/>
      <c r="Q72" s="128"/>
      <c r="R72" s="128"/>
      <c r="S72" s="128"/>
      <c r="T72" s="128"/>
      <c r="U72" s="128"/>
      <c r="V72" s="128"/>
      <c r="W72" s="128"/>
      <c r="X72" s="128"/>
      <c r="Y72" s="128"/>
      <c r="Z72" s="128"/>
      <c r="AA72" s="128"/>
      <c r="AB72" s="128"/>
      <c r="AC72" s="128"/>
    </row>
    <row r="73" spans="2:11" ht="14.25">
      <c r="B73" s="4"/>
      <c r="C73" s="4"/>
      <c r="D73" s="4"/>
      <c r="E73" s="4"/>
      <c r="F73" s="4"/>
      <c r="G73" s="4"/>
      <c r="H73" s="4"/>
      <c r="I73" s="4"/>
      <c r="J73" s="4"/>
      <c r="K73" s="4"/>
    </row>
  </sheetData>
  <sheetProtection/>
  <mergeCells count="114">
    <mergeCell ref="A3:K3"/>
    <mergeCell ref="N3:W3"/>
    <mergeCell ref="Q20:R20"/>
    <mergeCell ref="S20:U20"/>
    <mergeCell ref="V20:W20"/>
    <mergeCell ref="H7:H8"/>
    <mergeCell ref="Q7:R7"/>
    <mergeCell ref="S7:U7"/>
    <mergeCell ref="V7:W7"/>
    <mergeCell ref="N8:P8"/>
    <mergeCell ref="Q8:R8"/>
    <mergeCell ref="S8:U8"/>
    <mergeCell ref="A9:B9"/>
    <mergeCell ref="A6:B8"/>
    <mergeCell ref="C6:E6"/>
    <mergeCell ref="F6:H6"/>
    <mergeCell ref="I6:K6"/>
    <mergeCell ref="C7:C8"/>
    <mergeCell ref="D7:D8"/>
    <mergeCell ref="E7:E8"/>
    <mergeCell ref="F7:F8"/>
    <mergeCell ref="G7:G8"/>
    <mergeCell ref="A70:B70"/>
    <mergeCell ref="A22:B22"/>
    <mergeCell ref="A27:B27"/>
    <mergeCell ref="A33:B33"/>
    <mergeCell ref="A43:B43"/>
    <mergeCell ref="A50:B50"/>
    <mergeCell ref="A24:B24"/>
    <mergeCell ref="N6:P6"/>
    <mergeCell ref="Q6:R6"/>
    <mergeCell ref="S6:U6"/>
    <mergeCell ref="V6:W6"/>
    <mergeCell ref="A56:B56"/>
    <mergeCell ref="A64:B64"/>
    <mergeCell ref="A11:B11"/>
    <mergeCell ref="I7:I8"/>
    <mergeCell ref="J7:J8"/>
    <mergeCell ref="K7:K8"/>
    <mergeCell ref="N10:P10"/>
    <mergeCell ref="Q10:R10"/>
    <mergeCell ref="S10:U10"/>
    <mergeCell ref="V10:W10"/>
    <mergeCell ref="V8:W8"/>
    <mergeCell ref="O9:P9"/>
    <mergeCell ref="Q9:R9"/>
    <mergeCell ref="S9:U9"/>
    <mergeCell ref="V9:W9"/>
    <mergeCell ref="O12:P12"/>
    <mergeCell ref="Q12:R12"/>
    <mergeCell ref="S12:U12"/>
    <mergeCell ref="V12:W12"/>
    <mergeCell ref="O11:P11"/>
    <mergeCell ref="Q11:R11"/>
    <mergeCell ref="S11:U11"/>
    <mergeCell ref="V11:W11"/>
    <mergeCell ref="O14:P14"/>
    <mergeCell ref="Q14:R14"/>
    <mergeCell ref="S14:U14"/>
    <mergeCell ref="V14:W14"/>
    <mergeCell ref="O13:P13"/>
    <mergeCell ref="Q13:R13"/>
    <mergeCell ref="S13:U13"/>
    <mergeCell ref="V13:W13"/>
    <mergeCell ref="Q16:R16"/>
    <mergeCell ref="S16:U16"/>
    <mergeCell ref="V16:W16"/>
    <mergeCell ref="O15:P15"/>
    <mergeCell ref="Q15:R15"/>
    <mergeCell ref="S15:U15"/>
    <mergeCell ref="V15:W15"/>
    <mergeCell ref="N16:P16"/>
    <mergeCell ref="Q17:R17"/>
    <mergeCell ref="S17:U17"/>
    <mergeCell ref="V17:W17"/>
    <mergeCell ref="Q19:R19"/>
    <mergeCell ref="S19:U19"/>
    <mergeCell ref="V19:W19"/>
    <mergeCell ref="Q18:R18"/>
    <mergeCell ref="S18:U18"/>
    <mergeCell ref="V18:W18"/>
    <mergeCell ref="N28:N30"/>
    <mergeCell ref="U28:U30"/>
    <mergeCell ref="Q22:R22"/>
    <mergeCell ref="S22:U22"/>
    <mergeCell ref="N26:AC26"/>
    <mergeCell ref="AC28:AC30"/>
    <mergeCell ref="V28:V30"/>
    <mergeCell ref="O28:Q28"/>
    <mergeCell ref="R28:T28"/>
    <mergeCell ref="O29:O30"/>
    <mergeCell ref="Z28:AB28"/>
    <mergeCell ref="W29:W30"/>
    <mergeCell ref="X29:X30"/>
    <mergeCell ref="Y29:Y30"/>
    <mergeCell ref="Z29:Z30"/>
    <mergeCell ref="AA29:AA30"/>
    <mergeCell ref="AB29:AB30"/>
    <mergeCell ref="N17:P17"/>
    <mergeCell ref="N18:P18"/>
    <mergeCell ref="N19:P19"/>
    <mergeCell ref="N20:P20"/>
    <mergeCell ref="T29:T30"/>
    <mergeCell ref="W28:Y28"/>
    <mergeCell ref="P29:P30"/>
    <mergeCell ref="Q29:Q30"/>
    <mergeCell ref="R29:R30"/>
    <mergeCell ref="S29:S30"/>
    <mergeCell ref="N21:P21"/>
    <mergeCell ref="N22:P22"/>
    <mergeCell ref="V22:W22"/>
    <mergeCell ref="Q21:R21"/>
    <mergeCell ref="S21:U21"/>
    <mergeCell ref="V21:W21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W100"/>
  <sheetViews>
    <sheetView tabSelected="1" zoomScale="75" zoomScaleNormal="75" zoomScalePageLayoutView="0" workbookViewId="0" topLeftCell="A1">
      <selection activeCell="A24" sqref="B24"/>
    </sheetView>
  </sheetViews>
  <sheetFormatPr defaultColWidth="10.625" defaultRowHeight="13.5"/>
  <cols>
    <col min="1" max="1" width="16.00390625" style="4" customWidth="1"/>
    <col min="2" max="9" width="12.875" style="4" customWidth="1"/>
    <col min="10" max="10" width="6.125" style="4" customWidth="1"/>
    <col min="11" max="11" width="2.75390625" style="4" customWidth="1"/>
    <col min="12" max="12" width="3.75390625" style="15" customWidth="1"/>
    <col min="13" max="13" width="2.375" style="15" customWidth="1"/>
    <col min="14" max="14" width="19.625" style="15" customWidth="1"/>
    <col min="15" max="15" width="4.25390625" style="15" customWidth="1"/>
    <col min="16" max="16" width="11.75390625" style="4" customWidth="1"/>
    <col min="17" max="17" width="16.375" style="4" customWidth="1"/>
    <col min="18" max="18" width="9.25390625" style="4" customWidth="1"/>
    <col min="19" max="19" width="13.75390625" style="4" customWidth="1"/>
    <col min="20" max="20" width="13.125" style="4" customWidth="1"/>
    <col min="21" max="21" width="13.875" style="4" customWidth="1"/>
    <col min="22" max="22" width="13.375" style="4" customWidth="1"/>
    <col min="23" max="23" width="12.25390625" style="4" customWidth="1"/>
    <col min="24" max="24" width="12.625" style="4" customWidth="1"/>
    <col min="25" max="25" width="12.125" style="4" customWidth="1"/>
    <col min="26" max="27" width="10.625" style="4" customWidth="1"/>
    <col min="28" max="29" width="2.625" style="4" customWidth="1"/>
    <col min="30" max="16384" width="10.625" style="4" customWidth="1"/>
  </cols>
  <sheetData>
    <row r="1" spans="1:25" s="42" customFormat="1" ht="21" customHeight="1">
      <c r="A1" s="162" t="s">
        <v>394</v>
      </c>
      <c r="B1" s="41"/>
      <c r="L1" s="43"/>
      <c r="M1" s="43"/>
      <c r="N1" s="43"/>
      <c r="O1" s="43"/>
      <c r="Y1" s="44" t="s">
        <v>395</v>
      </c>
    </row>
    <row r="2" spans="3:231" s="5" customFormat="1" ht="18" customHeight="1">
      <c r="C2" s="316"/>
      <c r="D2" s="316"/>
      <c r="E2" s="316"/>
      <c r="F2" s="316"/>
      <c r="G2" s="316"/>
      <c r="H2" s="316"/>
      <c r="I2" s="45"/>
      <c r="J2" s="46"/>
      <c r="M2" s="319"/>
      <c r="N2" s="319"/>
      <c r="O2" s="319"/>
      <c r="P2" s="319"/>
      <c r="Q2" s="319"/>
      <c r="R2" s="319"/>
      <c r="S2" s="319"/>
      <c r="T2" s="319"/>
      <c r="U2" s="319"/>
      <c r="V2" s="319"/>
      <c r="W2" s="319"/>
      <c r="X2" s="319"/>
      <c r="Y2" s="319"/>
      <c r="Z2" s="3"/>
      <c r="AA2" s="46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</row>
    <row r="3" spans="1:231" s="5" customFormat="1" ht="21" customHeight="1">
      <c r="A3" s="317" t="s">
        <v>440</v>
      </c>
      <c r="B3" s="317"/>
      <c r="C3" s="317"/>
      <c r="D3" s="317"/>
      <c r="E3" s="317"/>
      <c r="F3" s="317"/>
      <c r="G3" s="317"/>
      <c r="H3" s="317"/>
      <c r="I3" s="317"/>
      <c r="J3" s="47"/>
      <c r="K3" s="311" t="s">
        <v>442</v>
      </c>
      <c r="L3" s="311"/>
      <c r="M3" s="311"/>
      <c r="N3" s="311"/>
      <c r="O3" s="311"/>
      <c r="P3" s="311"/>
      <c r="Q3" s="311"/>
      <c r="R3" s="311"/>
      <c r="S3" s="311"/>
      <c r="T3" s="311"/>
      <c r="U3" s="311"/>
      <c r="V3" s="311"/>
      <c r="W3" s="311"/>
      <c r="X3" s="311"/>
      <c r="Y3" s="311"/>
      <c r="Z3" s="3"/>
      <c r="AA3" s="46"/>
      <c r="AB3" s="59"/>
      <c r="AC3" s="59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</row>
    <row r="4" spans="3:25" ht="21" customHeight="1" thickBot="1">
      <c r="C4" s="26"/>
      <c r="D4" s="26"/>
      <c r="E4" s="26"/>
      <c r="F4" s="26"/>
      <c r="G4" s="26"/>
      <c r="H4" s="26"/>
      <c r="I4" s="27" t="s">
        <v>369</v>
      </c>
      <c r="L4" s="4"/>
      <c r="M4" s="4"/>
      <c r="N4" s="4"/>
      <c r="O4" s="4"/>
      <c r="Y4" s="48" t="s">
        <v>321</v>
      </c>
    </row>
    <row r="5" spans="1:25" ht="30.75" customHeight="1">
      <c r="A5" s="60" t="s">
        <v>370</v>
      </c>
      <c r="B5" s="293" t="s">
        <v>371</v>
      </c>
      <c r="C5" s="294"/>
      <c r="D5" s="293" t="s">
        <v>372</v>
      </c>
      <c r="E5" s="294"/>
      <c r="F5" s="293" t="s">
        <v>373</v>
      </c>
      <c r="G5" s="294"/>
      <c r="H5" s="293" t="s">
        <v>355</v>
      </c>
      <c r="I5" s="295"/>
      <c r="J5" s="24"/>
      <c r="K5" s="289" t="s">
        <v>322</v>
      </c>
      <c r="L5" s="289"/>
      <c r="M5" s="289"/>
      <c r="N5" s="290"/>
      <c r="O5" s="61" t="s">
        <v>262</v>
      </c>
      <c r="P5" s="67" t="s">
        <v>263</v>
      </c>
      <c r="Q5" s="68" t="s">
        <v>264</v>
      </c>
      <c r="R5" s="64" t="s">
        <v>310</v>
      </c>
      <c r="S5" s="65" t="s">
        <v>312</v>
      </c>
      <c r="T5" s="65" t="s">
        <v>313</v>
      </c>
      <c r="U5" s="65" t="s">
        <v>265</v>
      </c>
      <c r="V5" s="65" t="s">
        <v>266</v>
      </c>
      <c r="W5" s="65" t="s">
        <v>314</v>
      </c>
      <c r="X5" s="65" t="s">
        <v>315</v>
      </c>
      <c r="Y5" s="66" t="s">
        <v>267</v>
      </c>
    </row>
    <row r="6" spans="1:25" ht="21" customHeight="1">
      <c r="A6" s="99" t="s">
        <v>360</v>
      </c>
      <c r="B6" s="296">
        <v>26682</v>
      </c>
      <c r="C6" s="296"/>
      <c r="D6" s="296">
        <v>9658</v>
      </c>
      <c r="E6" s="296"/>
      <c r="F6" s="296">
        <v>2020</v>
      </c>
      <c r="G6" s="296"/>
      <c r="H6" s="296">
        <v>3235</v>
      </c>
      <c r="I6" s="296"/>
      <c r="J6" s="32"/>
      <c r="K6" s="198" t="s">
        <v>268</v>
      </c>
      <c r="L6" s="198"/>
      <c r="M6" s="198"/>
      <c r="N6" s="292"/>
      <c r="O6" s="164" t="s">
        <v>269</v>
      </c>
      <c r="P6" s="50" t="s">
        <v>401</v>
      </c>
      <c r="Q6" s="163">
        <f>SUM(S6:Y6)</f>
        <v>29515748</v>
      </c>
      <c r="R6" s="190">
        <f>Q6/$Q$6*100</f>
        <v>100</v>
      </c>
      <c r="S6" s="163">
        <v>16131845</v>
      </c>
      <c r="T6" s="163">
        <v>4179007</v>
      </c>
      <c r="U6" s="163">
        <v>5815996</v>
      </c>
      <c r="V6" s="163">
        <v>766297</v>
      </c>
      <c r="W6" s="163">
        <v>1532616</v>
      </c>
      <c r="X6" s="163">
        <v>1011320</v>
      </c>
      <c r="Y6" s="163">
        <v>78667</v>
      </c>
    </row>
    <row r="7" spans="1:25" ht="21" customHeight="1">
      <c r="A7" s="99" t="s">
        <v>425</v>
      </c>
      <c r="B7" s="285">
        <v>29317</v>
      </c>
      <c r="C7" s="285"/>
      <c r="D7" s="285">
        <v>10736</v>
      </c>
      <c r="E7" s="285"/>
      <c r="F7" s="285">
        <v>2322</v>
      </c>
      <c r="G7" s="285"/>
      <c r="H7" s="285" t="s">
        <v>401</v>
      </c>
      <c r="I7" s="285"/>
      <c r="J7" s="32"/>
      <c r="K7" s="51"/>
      <c r="L7" s="62"/>
      <c r="M7" s="291"/>
      <c r="N7" s="262"/>
      <c r="O7" s="49"/>
      <c r="P7" s="50"/>
      <c r="Q7" s="159"/>
      <c r="R7" s="160"/>
      <c r="S7" s="159"/>
      <c r="T7" s="159"/>
      <c r="U7" s="159"/>
      <c r="V7" s="159"/>
      <c r="W7" s="159"/>
      <c r="X7" s="159"/>
      <c r="Y7" s="159"/>
    </row>
    <row r="8" spans="1:30" ht="21" customHeight="1">
      <c r="A8" s="99" t="s">
        <v>426</v>
      </c>
      <c r="B8" s="285">
        <v>32679</v>
      </c>
      <c r="C8" s="285"/>
      <c r="D8" s="285">
        <v>12145</v>
      </c>
      <c r="E8" s="285"/>
      <c r="F8" s="285">
        <v>2519</v>
      </c>
      <c r="G8" s="285"/>
      <c r="H8" s="285" t="s">
        <v>401</v>
      </c>
      <c r="I8" s="285"/>
      <c r="J8" s="32"/>
      <c r="K8" s="51" t="s">
        <v>316</v>
      </c>
      <c r="L8" s="273" t="s">
        <v>270</v>
      </c>
      <c r="M8" s="273"/>
      <c r="N8" s="274"/>
      <c r="O8" s="53" t="s">
        <v>317</v>
      </c>
      <c r="P8" s="50">
        <v>8600</v>
      </c>
      <c r="Q8" s="50">
        <f>SUM(S8:Y8)</f>
        <v>84538</v>
      </c>
      <c r="R8" s="188">
        <f>Q8/$Q$6*100</f>
        <v>0.2864165936096215</v>
      </c>
      <c r="S8" s="50">
        <v>84538</v>
      </c>
      <c r="T8" s="50" t="s">
        <v>401</v>
      </c>
      <c r="U8" s="50" t="s">
        <v>401</v>
      </c>
      <c r="V8" s="50" t="s">
        <v>401</v>
      </c>
      <c r="W8" s="50" t="s">
        <v>401</v>
      </c>
      <c r="X8" s="50" t="s">
        <v>401</v>
      </c>
      <c r="Y8" s="50" t="s">
        <v>401</v>
      </c>
      <c r="AB8" s="288"/>
      <c r="AC8" s="288"/>
      <c r="AD8" s="288"/>
    </row>
    <row r="9" spans="1:25" ht="21" customHeight="1">
      <c r="A9" s="99" t="s">
        <v>427</v>
      </c>
      <c r="B9" s="285">
        <v>34707</v>
      </c>
      <c r="C9" s="285"/>
      <c r="D9" s="285">
        <v>13126</v>
      </c>
      <c r="E9" s="285"/>
      <c r="F9" s="285">
        <v>2667</v>
      </c>
      <c r="G9" s="285"/>
      <c r="H9" s="285" t="s">
        <v>401</v>
      </c>
      <c r="I9" s="285"/>
      <c r="J9" s="32"/>
      <c r="K9" s="5"/>
      <c r="L9" s="5"/>
      <c r="M9" s="5"/>
      <c r="N9" s="52"/>
      <c r="O9" s="53"/>
      <c r="P9" s="50"/>
      <c r="Q9" s="11"/>
      <c r="R9" s="78"/>
      <c r="S9" s="11"/>
      <c r="T9" s="50"/>
      <c r="U9" s="50"/>
      <c r="V9" s="50"/>
      <c r="W9" s="50"/>
      <c r="X9" s="50"/>
      <c r="Y9" s="50"/>
    </row>
    <row r="10" spans="1:25" ht="21" customHeight="1">
      <c r="A10" s="99" t="s">
        <v>428</v>
      </c>
      <c r="B10" s="299">
        <f>SUM(B12:C15,B17:C20,B22:C25)</f>
        <v>35637</v>
      </c>
      <c r="C10" s="299"/>
      <c r="D10" s="299">
        <f>SUM(D12:E15,D17:E20,D22:E25)</f>
        <v>13647</v>
      </c>
      <c r="E10" s="299"/>
      <c r="F10" s="299">
        <f>SUM(F12:G15,F17:G20,F22:G25)</f>
        <v>2531</v>
      </c>
      <c r="G10" s="299"/>
      <c r="H10" s="299" t="s">
        <v>401</v>
      </c>
      <c r="I10" s="299"/>
      <c r="J10" s="38"/>
      <c r="K10" s="51" t="s">
        <v>318</v>
      </c>
      <c r="L10" s="273" t="s">
        <v>332</v>
      </c>
      <c r="M10" s="273"/>
      <c r="N10" s="274"/>
      <c r="O10" s="53" t="s">
        <v>269</v>
      </c>
      <c r="P10" s="50" t="s">
        <v>401</v>
      </c>
      <c r="Q10" s="50">
        <f>SUM(S10:Y10)</f>
        <v>83300</v>
      </c>
      <c r="R10" s="188">
        <f>Q10/$Q$6*100</f>
        <v>0.28222222252337975</v>
      </c>
      <c r="S10" s="50">
        <v>816</v>
      </c>
      <c r="T10" s="50">
        <v>6289</v>
      </c>
      <c r="U10" s="50">
        <v>62835</v>
      </c>
      <c r="V10" s="50" t="s">
        <v>401</v>
      </c>
      <c r="W10" s="50" t="s">
        <v>401</v>
      </c>
      <c r="X10" s="50">
        <v>13360</v>
      </c>
      <c r="Y10" s="50" t="s">
        <v>401</v>
      </c>
    </row>
    <row r="11" spans="1:25" ht="21" customHeight="1">
      <c r="A11" s="157"/>
      <c r="B11" s="261"/>
      <c r="C11" s="261"/>
      <c r="D11" s="261"/>
      <c r="E11" s="261"/>
      <c r="F11" s="261"/>
      <c r="G11" s="261"/>
      <c r="H11" s="261"/>
      <c r="I11" s="261"/>
      <c r="J11" s="5"/>
      <c r="K11" s="28"/>
      <c r="L11" s="5"/>
      <c r="M11" s="5"/>
      <c r="N11" s="52"/>
      <c r="O11" s="53"/>
      <c r="P11" s="54"/>
      <c r="Q11" s="11"/>
      <c r="R11" s="78"/>
      <c r="S11" s="11"/>
      <c r="T11" s="11"/>
      <c r="U11" s="11"/>
      <c r="V11" s="11"/>
      <c r="W11" s="11"/>
      <c r="X11" s="11"/>
      <c r="Y11" s="11"/>
    </row>
    <row r="12" spans="1:25" ht="21" customHeight="1">
      <c r="A12" s="99" t="s">
        <v>361</v>
      </c>
      <c r="B12" s="285">
        <v>2180</v>
      </c>
      <c r="C12" s="285"/>
      <c r="D12" s="285">
        <v>907</v>
      </c>
      <c r="E12" s="285"/>
      <c r="F12" s="285">
        <v>174</v>
      </c>
      <c r="G12" s="285"/>
      <c r="H12" s="285" t="s">
        <v>401</v>
      </c>
      <c r="I12" s="285"/>
      <c r="J12" s="32"/>
      <c r="K12" s="51" t="s">
        <v>319</v>
      </c>
      <c r="L12" s="273" t="s">
        <v>320</v>
      </c>
      <c r="M12" s="273"/>
      <c r="N12" s="274"/>
      <c r="O12" s="53" t="s">
        <v>269</v>
      </c>
      <c r="P12" s="50" t="s">
        <v>401</v>
      </c>
      <c r="Q12" s="50">
        <f aca="true" t="shared" si="0" ref="Q12:Q20">SUM(S12:Y12)</f>
        <v>17307173</v>
      </c>
      <c r="R12" s="78">
        <f aca="true" t="shared" si="1" ref="R12:R24">Q12/$Q$6*100</f>
        <v>58.63708078819483</v>
      </c>
      <c r="S12" s="11">
        <v>10909136</v>
      </c>
      <c r="T12" s="11">
        <v>1829304</v>
      </c>
      <c r="U12" s="11">
        <v>2804723</v>
      </c>
      <c r="V12" s="11">
        <v>490825</v>
      </c>
      <c r="W12" s="11">
        <v>921079</v>
      </c>
      <c r="X12" s="11">
        <v>348034</v>
      </c>
      <c r="Y12" s="11">
        <v>4072</v>
      </c>
    </row>
    <row r="13" spans="1:25" ht="21" customHeight="1">
      <c r="A13" s="99" t="s">
        <v>429</v>
      </c>
      <c r="B13" s="285">
        <v>2222</v>
      </c>
      <c r="C13" s="285"/>
      <c r="D13" s="285">
        <v>803</v>
      </c>
      <c r="E13" s="285"/>
      <c r="F13" s="285">
        <v>138</v>
      </c>
      <c r="G13" s="285"/>
      <c r="H13" s="285" t="s">
        <v>401</v>
      </c>
      <c r="I13" s="285"/>
      <c r="J13" s="32"/>
      <c r="K13" s="5"/>
      <c r="L13" s="63" t="s">
        <v>271</v>
      </c>
      <c r="M13" s="273" t="s">
        <v>272</v>
      </c>
      <c r="N13" s="274"/>
      <c r="O13" s="53" t="s">
        <v>273</v>
      </c>
      <c r="P13" s="50">
        <v>4056</v>
      </c>
      <c r="Q13" s="50">
        <f t="shared" si="0"/>
        <v>303909</v>
      </c>
      <c r="R13" s="78">
        <f t="shared" si="1"/>
        <v>1.0296503412347877</v>
      </c>
      <c r="S13" s="11">
        <v>254164</v>
      </c>
      <c r="T13" s="11">
        <v>35410</v>
      </c>
      <c r="U13" s="50">
        <v>6102</v>
      </c>
      <c r="V13" s="11">
        <v>280</v>
      </c>
      <c r="W13" s="50">
        <v>1748</v>
      </c>
      <c r="X13" s="50">
        <v>6205</v>
      </c>
      <c r="Y13" s="50" t="s">
        <v>401</v>
      </c>
    </row>
    <row r="14" spans="1:25" ht="21" customHeight="1">
      <c r="A14" s="99" t="s">
        <v>430</v>
      </c>
      <c r="B14" s="285">
        <v>3616</v>
      </c>
      <c r="C14" s="285"/>
      <c r="D14" s="285">
        <v>1488</v>
      </c>
      <c r="E14" s="285"/>
      <c r="F14" s="285">
        <v>352</v>
      </c>
      <c r="G14" s="285"/>
      <c r="H14" s="285" t="s">
        <v>401</v>
      </c>
      <c r="I14" s="285"/>
      <c r="J14" s="32"/>
      <c r="K14" s="5"/>
      <c r="L14" s="63" t="s">
        <v>274</v>
      </c>
      <c r="M14" s="273" t="s">
        <v>275</v>
      </c>
      <c r="N14" s="274"/>
      <c r="O14" s="53" t="s">
        <v>276</v>
      </c>
      <c r="P14" s="50">
        <v>536905</v>
      </c>
      <c r="Q14" s="50">
        <f t="shared" si="0"/>
        <v>15987629</v>
      </c>
      <c r="R14" s="78">
        <f t="shared" si="1"/>
        <v>54.166436845849205</v>
      </c>
      <c r="S14" s="11">
        <v>10141500</v>
      </c>
      <c r="T14" s="11">
        <v>1568065</v>
      </c>
      <c r="U14" s="11">
        <v>2702597</v>
      </c>
      <c r="V14" s="11">
        <v>473636</v>
      </c>
      <c r="W14" s="11">
        <v>842707</v>
      </c>
      <c r="X14" s="11">
        <v>258312</v>
      </c>
      <c r="Y14" s="50">
        <v>812</v>
      </c>
    </row>
    <row r="15" spans="1:25" ht="21" customHeight="1">
      <c r="A15" s="99" t="s">
        <v>431</v>
      </c>
      <c r="B15" s="285">
        <v>2737</v>
      </c>
      <c r="C15" s="285"/>
      <c r="D15" s="285">
        <v>1084</v>
      </c>
      <c r="E15" s="285"/>
      <c r="F15" s="285">
        <v>198</v>
      </c>
      <c r="G15" s="285"/>
      <c r="H15" s="285" t="s">
        <v>401</v>
      </c>
      <c r="I15" s="285"/>
      <c r="J15" s="32"/>
      <c r="K15" s="5"/>
      <c r="L15" s="5"/>
      <c r="M15" s="5"/>
      <c r="N15" s="18" t="s">
        <v>277</v>
      </c>
      <c r="O15" s="53" t="s">
        <v>278</v>
      </c>
      <c r="P15" s="54">
        <v>8302</v>
      </c>
      <c r="Q15" s="50">
        <f t="shared" si="0"/>
        <v>630622</v>
      </c>
      <c r="R15" s="78">
        <f t="shared" si="1"/>
        <v>2.1365611333990246</v>
      </c>
      <c r="S15" s="11">
        <v>540682</v>
      </c>
      <c r="T15" s="11">
        <v>13303</v>
      </c>
      <c r="U15" s="11">
        <v>71856</v>
      </c>
      <c r="V15" s="50" t="s">
        <v>401</v>
      </c>
      <c r="W15" s="50">
        <v>2283</v>
      </c>
      <c r="X15" s="50">
        <v>2157</v>
      </c>
      <c r="Y15" s="50">
        <v>341</v>
      </c>
    </row>
    <row r="16" spans="1:25" ht="21" customHeight="1">
      <c r="A16" s="157"/>
      <c r="B16" s="300"/>
      <c r="C16" s="300"/>
      <c r="D16" s="300"/>
      <c r="E16" s="300"/>
      <c r="F16" s="300"/>
      <c r="G16" s="300"/>
      <c r="H16" s="300"/>
      <c r="I16" s="300"/>
      <c r="J16" s="24"/>
      <c r="K16" s="5"/>
      <c r="L16" s="5"/>
      <c r="M16" s="5"/>
      <c r="N16" s="18" t="s">
        <v>279</v>
      </c>
      <c r="O16" s="53" t="s">
        <v>278</v>
      </c>
      <c r="P16" s="54">
        <v>7354</v>
      </c>
      <c r="Q16" s="50">
        <f t="shared" si="0"/>
        <v>150271</v>
      </c>
      <c r="R16" s="78">
        <f t="shared" si="1"/>
        <v>0.5091214357840431</v>
      </c>
      <c r="S16" s="11">
        <v>105620</v>
      </c>
      <c r="T16" s="11">
        <v>5667</v>
      </c>
      <c r="U16" s="11">
        <v>22648</v>
      </c>
      <c r="V16" s="11">
        <v>1184</v>
      </c>
      <c r="W16" s="11">
        <v>4539</v>
      </c>
      <c r="X16" s="11">
        <v>10482</v>
      </c>
      <c r="Y16" s="50">
        <v>131</v>
      </c>
    </row>
    <row r="17" spans="1:25" ht="21" customHeight="1">
      <c r="A17" s="99" t="s">
        <v>432</v>
      </c>
      <c r="B17" s="285">
        <v>2567</v>
      </c>
      <c r="C17" s="285"/>
      <c r="D17" s="285">
        <v>936</v>
      </c>
      <c r="E17" s="285"/>
      <c r="F17" s="285">
        <v>174</v>
      </c>
      <c r="G17" s="285"/>
      <c r="H17" s="285" t="s">
        <v>401</v>
      </c>
      <c r="I17" s="285"/>
      <c r="J17" s="32"/>
      <c r="K17" s="5"/>
      <c r="L17" s="5"/>
      <c r="M17" s="5"/>
      <c r="N17" s="18" t="s">
        <v>280</v>
      </c>
      <c r="O17" s="53" t="s">
        <v>278</v>
      </c>
      <c r="P17" s="54">
        <v>10992</v>
      </c>
      <c r="Q17" s="50">
        <f t="shared" si="0"/>
        <v>282734</v>
      </c>
      <c r="R17" s="78">
        <f t="shared" si="1"/>
        <v>0.9579089779462815</v>
      </c>
      <c r="S17" s="11">
        <v>220381</v>
      </c>
      <c r="T17" s="11">
        <v>18314</v>
      </c>
      <c r="U17" s="11">
        <v>33232</v>
      </c>
      <c r="V17" s="50">
        <v>930</v>
      </c>
      <c r="W17" s="50">
        <v>7025</v>
      </c>
      <c r="X17" s="11">
        <v>2806</v>
      </c>
      <c r="Y17" s="50">
        <v>46</v>
      </c>
    </row>
    <row r="18" spans="1:25" ht="21" customHeight="1">
      <c r="A18" s="99" t="s">
        <v>433</v>
      </c>
      <c r="B18" s="285">
        <v>2544</v>
      </c>
      <c r="C18" s="285"/>
      <c r="D18" s="285">
        <v>1106</v>
      </c>
      <c r="E18" s="285"/>
      <c r="F18" s="285">
        <v>229</v>
      </c>
      <c r="G18" s="285"/>
      <c r="H18" s="285" t="s">
        <v>401</v>
      </c>
      <c r="I18" s="285"/>
      <c r="J18" s="32"/>
      <c r="K18" s="5"/>
      <c r="L18" s="5"/>
      <c r="M18" s="5"/>
      <c r="N18" s="18" t="s">
        <v>281</v>
      </c>
      <c r="O18" s="53" t="s">
        <v>278</v>
      </c>
      <c r="P18" s="55">
        <v>2142</v>
      </c>
      <c r="Q18" s="50">
        <f t="shared" si="0"/>
        <v>51711</v>
      </c>
      <c r="R18" s="78">
        <f t="shared" si="1"/>
        <v>0.17519799938663252</v>
      </c>
      <c r="S18" s="50">
        <v>40832</v>
      </c>
      <c r="T18" s="50">
        <v>2493</v>
      </c>
      <c r="U18" s="50">
        <v>2795</v>
      </c>
      <c r="V18" s="50">
        <v>323</v>
      </c>
      <c r="W18" s="50">
        <v>2511</v>
      </c>
      <c r="X18" s="50">
        <v>2727</v>
      </c>
      <c r="Y18" s="50">
        <v>30</v>
      </c>
    </row>
    <row r="19" spans="1:25" ht="21" customHeight="1">
      <c r="A19" s="99" t="s">
        <v>434</v>
      </c>
      <c r="B19" s="285">
        <v>3698</v>
      </c>
      <c r="C19" s="285"/>
      <c r="D19" s="285">
        <v>1210</v>
      </c>
      <c r="E19" s="285"/>
      <c r="F19" s="285">
        <v>213</v>
      </c>
      <c r="G19" s="285"/>
      <c r="H19" s="285" t="s">
        <v>401</v>
      </c>
      <c r="I19" s="285"/>
      <c r="J19" s="32"/>
      <c r="K19" s="5"/>
      <c r="L19" s="5"/>
      <c r="M19" s="5"/>
      <c r="N19" s="18" t="s">
        <v>282</v>
      </c>
      <c r="O19" s="53" t="s">
        <v>278</v>
      </c>
      <c r="P19" s="54">
        <v>507688</v>
      </c>
      <c r="Q19" s="50">
        <f t="shared" si="0"/>
        <v>14859025</v>
      </c>
      <c r="R19" s="78">
        <f t="shared" si="1"/>
        <v>50.34270180108599</v>
      </c>
      <c r="S19" s="11">
        <v>9230692</v>
      </c>
      <c r="T19" s="11">
        <v>1527816</v>
      </c>
      <c r="U19" s="11">
        <v>2563105</v>
      </c>
      <c r="V19" s="11">
        <v>470935</v>
      </c>
      <c r="W19" s="11">
        <v>826331</v>
      </c>
      <c r="X19" s="11">
        <v>239929</v>
      </c>
      <c r="Y19" s="50">
        <v>217</v>
      </c>
    </row>
    <row r="20" spans="1:25" ht="21" customHeight="1">
      <c r="A20" s="99" t="s">
        <v>435</v>
      </c>
      <c r="B20" s="285">
        <v>2284</v>
      </c>
      <c r="C20" s="285"/>
      <c r="D20" s="285">
        <v>746</v>
      </c>
      <c r="E20" s="285"/>
      <c r="F20" s="285">
        <v>153</v>
      </c>
      <c r="G20" s="285"/>
      <c r="H20" s="285" t="s">
        <v>401</v>
      </c>
      <c r="I20" s="285"/>
      <c r="J20" s="32"/>
      <c r="K20" s="5"/>
      <c r="L20" s="5"/>
      <c r="M20" s="5"/>
      <c r="N20" s="18" t="s">
        <v>283</v>
      </c>
      <c r="O20" s="53" t="s">
        <v>278</v>
      </c>
      <c r="P20" s="55">
        <v>427</v>
      </c>
      <c r="Q20" s="50">
        <f t="shared" si="0"/>
        <v>13266</v>
      </c>
      <c r="R20" s="78">
        <f t="shared" si="1"/>
        <v>0.044945498247240756</v>
      </c>
      <c r="S20" s="50">
        <v>3293</v>
      </c>
      <c r="T20" s="50">
        <v>472</v>
      </c>
      <c r="U20" s="50">
        <v>8961</v>
      </c>
      <c r="V20" s="50">
        <v>264</v>
      </c>
      <c r="W20" s="50">
        <v>18</v>
      </c>
      <c r="X20" s="50">
        <v>211</v>
      </c>
      <c r="Y20" s="50">
        <v>47</v>
      </c>
    </row>
    <row r="21" spans="1:25" ht="21" customHeight="1">
      <c r="A21" s="157"/>
      <c r="B21" s="287"/>
      <c r="C21" s="287"/>
      <c r="D21" s="287"/>
      <c r="E21" s="287"/>
      <c r="F21" s="287"/>
      <c r="G21" s="287"/>
      <c r="H21" s="287"/>
      <c r="I21" s="287"/>
      <c r="J21" s="24"/>
      <c r="K21" s="5"/>
      <c r="L21" s="63" t="s">
        <v>284</v>
      </c>
      <c r="M21" s="273" t="s">
        <v>376</v>
      </c>
      <c r="N21" s="274"/>
      <c r="O21" s="53" t="s">
        <v>377</v>
      </c>
      <c r="P21" s="55" t="s">
        <v>401</v>
      </c>
      <c r="Q21" s="50" t="s">
        <v>401</v>
      </c>
      <c r="R21" s="78">
        <v>0</v>
      </c>
      <c r="S21" s="50" t="s">
        <v>401</v>
      </c>
      <c r="T21" s="50" t="s">
        <v>401</v>
      </c>
      <c r="U21" s="50" t="s">
        <v>401</v>
      </c>
      <c r="V21" s="50" t="s">
        <v>401</v>
      </c>
      <c r="W21" s="50" t="s">
        <v>401</v>
      </c>
      <c r="X21" s="50" t="s">
        <v>401</v>
      </c>
      <c r="Y21" s="50" t="s">
        <v>401</v>
      </c>
    </row>
    <row r="22" spans="1:25" ht="21" customHeight="1">
      <c r="A22" s="99" t="s">
        <v>436</v>
      </c>
      <c r="B22" s="285">
        <v>2721</v>
      </c>
      <c r="C22" s="285"/>
      <c r="D22" s="285">
        <v>1069</v>
      </c>
      <c r="E22" s="285"/>
      <c r="F22" s="285">
        <v>234</v>
      </c>
      <c r="G22" s="285"/>
      <c r="H22" s="285" t="s">
        <v>401</v>
      </c>
      <c r="I22" s="285"/>
      <c r="J22" s="32"/>
      <c r="K22" s="5"/>
      <c r="L22" s="63" t="s">
        <v>285</v>
      </c>
      <c r="M22" s="273" t="s">
        <v>286</v>
      </c>
      <c r="N22" s="274"/>
      <c r="O22" s="53" t="s">
        <v>269</v>
      </c>
      <c r="P22" s="55" t="s">
        <v>401</v>
      </c>
      <c r="Q22" s="11">
        <v>467538</v>
      </c>
      <c r="R22" s="78">
        <f t="shared" si="1"/>
        <v>1.5840289732789423</v>
      </c>
      <c r="S22" s="11">
        <v>181778</v>
      </c>
      <c r="T22" s="11">
        <v>126462</v>
      </c>
      <c r="U22" s="11">
        <v>68676</v>
      </c>
      <c r="V22" s="50">
        <v>12532</v>
      </c>
      <c r="W22" s="11">
        <v>19079</v>
      </c>
      <c r="X22" s="11">
        <v>55341</v>
      </c>
      <c r="Y22" s="50">
        <v>3240</v>
      </c>
    </row>
    <row r="23" spans="1:25" ht="21" customHeight="1">
      <c r="A23" s="99" t="s">
        <v>437</v>
      </c>
      <c r="B23" s="285">
        <v>2912</v>
      </c>
      <c r="C23" s="285"/>
      <c r="D23" s="285">
        <v>1210</v>
      </c>
      <c r="E23" s="285"/>
      <c r="F23" s="285">
        <v>191</v>
      </c>
      <c r="G23" s="285"/>
      <c r="H23" s="285" t="s">
        <v>401</v>
      </c>
      <c r="I23" s="285"/>
      <c r="J23" s="32"/>
      <c r="K23" s="5"/>
      <c r="L23" s="63" t="s">
        <v>287</v>
      </c>
      <c r="M23" s="273" t="s">
        <v>288</v>
      </c>
      <c r="N23" s="274"/>
      <c r="O23" s="53" t="s">
        <v>289</v>
      </c>
      <c r="P23" s="55">
        <v>154</v>
      </c>
      <c r="Q23" s="50">
        <f>SUM(S23:Y23)</f>
        <v>6625</v>
      </c>
      <c r="R23" s="78">
        <f t="shared" si="1"/>
        <v>0.022445644948588122</v>
      </c>
      <c r="S23" s="50" t="s">
        <v>401</v>
      </c>
      <c r="T23" s="50">
        <v>6625</v>
      </c>
      <c r="U23" s="50" t="s">
        <v>401</v>
      </c>
      <c r="V23" s="50" t="s">
        <v>401</v>
      </c>
      <c r="W23" s="50" t="s">
        <v>401</v>
      </c>
      <c r="X23" s="50" t="s">
        <v>401</v>
      </c>
      <c r="Y23" s="50" t="s">
        <v>401</v>
      </c>
    </row>
    <row r="24" spans="1:25" ht="21" customHeight="1">
      <c r="A24" s="99" t="s">
        <v>438</v>
      </c>
      <c r="B24" s="285">
        <v>2753</v>
      </c>
      <c r="C24" s="285"/>
      <c r="D24" s="285">
        <v>1232</v>
      </c>
      <c r="E24" s="285"/>
      <c r="F24" s="285">
        <v>182</v>
      </c>
      <c r="G24" s="285"/>
      <c r="H24" s="285" t="s">
        <v>401</v>
      </c>
      <c r="I24" s="285"/>
      <c r="J24" s="32"/>
      <c r="K24" s="5"/>
      <c r="L24" s="63" t="s">
        <v>290</v>
      </c>
      <c r="M24" s="273" t="s">
        <v>291</v>
      </c>
      <c r="N24" s="274"/>
      <c r="O24" s="53" t="s">
        <v>269</v>
      </c>
      <c r="P24" s="55" t="s">
        <v>401</v>
      </c>
      <c r="Q24" s="50">
        <f>SUM(S24:Y24)</f>
        <v>541472</v>
      </c>
      <c r="R24" s="78">
        <f t="shared" si="1"/>
        <v>1.8345189828833068</v>
      </c>
      <c r="S24" s="11">
        <v>331694</v>
      </c>
      <c r="T24" s="11">
        <v>92312</v>
      </c>
      <c r="U24" s="11">
        <v>27348</v>
      </c>
      <c r="V24" s="11">
        <v>4377</v>
      </c>
      <c r="W24" s="11">
        <v>57545</v>
      </c>
      <c r="X24" s="11">
        <v>28176</v>
      </c>
      <c r="Y24" s="50">
        <v>20</v>
      </c>
    </row>
    <row r="25" spans="1:25" ht="21" customHeight="1">
      <c r="A25" s="158" t="s">
        <v>439</v>
      </c>
      <c r="B25" s="286">
        <v>5403</v>
      </c>
      <c r="C25" s="286"/>
      <c r="D25" s="286">
        <v>1856</v>
      </c>
      <c r="E25" s="286"/>
      <c r="F25" s="286">
        <v>293</v>
      </c>
      <c r="G25" s="286"/>
      <c r="H25" s="286" t="s">
        <v>401</v>
      </c>
      <c r="I25" s="286"/>
      <c r="J25" s="32"/>
      <c r="K25" s="5"/>
      <c r="L25" s="5"/>
      <c r="M25" s="5"/>
      <c r="N25" s="52"/>
      <c r="O25" s="53"/>
      <c r="P25" s="55"/>
      <c r="Q25" s="11"/>
      <c r="R25" s="78"/>
      <c r="S25" s="50"/>
      <c r="T25" s="50"/>
      <c r="U25" s="11"/>
      <c r="V25" s="50"/>
      <c r="W25" s="50"/>
      <c r="X25" s="50"/>
      <c r="Y25" s="50"/>
    </row>
    <row r="26" spans="1:25" ht="21" customHeight="1">
      <c r="A26" s="56"/>
      <c r="B26" s="56"/>
      <c r="C26" s="56"/>
      <c r="D26" s="56"/>
      <c r="E26" s="56"/>
      <c r="F26" s="56"/>
      <c r="G26" s="56"/>
      <c r="H26" s="15"/>
      <c r="I26" s="15"/>
      <c r="J26" s="15"/>
      <c r="K26" s="51" t="s">
        <v>378</v>
      </c>
      <c r="L26" s="273" t="s">
        <v>379</v>
      </c>
      <c r="M26" s="273"/>
      <c r="N26" s="274"/>
      <c r="O26" s="53" t="s">
        <v>269</v>
      </c>
      <c r="P26" s="55" t="s">
        <v>401</v>
      </c>
      <c r="Q26" s="50">
        <v>6204</v>
      </c>
      <c r="R26" s="78">
        <f>Q26/$Q$6*100</f>
        <v>0.021019287737515577</v>
      </c>
      <c r="S26" s="50">
        <v>207</v>
      </c>
      <c r="T26" s="50" t="s">
        <v>401</v>
      </c>
      <c r="U26" s="50">
        <v>8997</v>
      </c>
      <c r="V26" s="50" t="s">
        <v>401</v>
      </c>
      <c r="W26" s="50" t="s">
        <v>401</v>
      </c>
      <c r="X26" s="50" t="s">
        <v>401</v>
      </c>
      <c r="Y26" s="50" t="s">
        <v>401</v>
      </c>
    </row>
    <row r="27" spans="11:25" ht="21" customHeight="1">
      <c r="K27" s="28"/>
      <c r="L27" s="5"/>
      <c r="M27" s="5"/>
      <c r="N27" s="52"/>
      <c r="O27" s="53"/>
      <c r="P27" s="54"/>
      <c r="Q27" s="11"/>
      <c r="R27" s="78"/>
      <c r="S27" s="11"/>
      <c r="T27" s="11"/>
      <c r="U27" s="11"/>
      <c r="V27" s="11"/>
      <c r="W27" s="11"/>
      <c r="X27" s="11"/>
      <c r="Y27" s="50"/>
    </row>
    <row r="28" spans="2:25" ht="21" customHeight="1">
      <c r="B28" s="45"/>
      <c r="C28" s="46"/>
      <c r="D28" s="46"/>
      <c r="E28" s="46"/>
      <c r="F28" s="46"/>
      <c r="G28" s="46"/>
      <c r="H28" s="46"/>
      <c r="I28" s="46"/>
      <c r="J28" s="46"/>
      <c r="K28" s="51" t="s">
        <v>380</v>
      </c>
      <c r="L28" s="273" t="s">
        <v>381</v>
      </c>
      <c r="M28" s="273"/>
      <c r="N28" s="274"/>
      <c r="O28" s="53" t="s">
        <v>269</v>
      </c>
      <c r="P28" s="55" t="s">
        <v>401</v>
      </c>
      <c r="Q28" s="50">
        <f>SUM(S28:Y28)</f>
        <v>23651</v>
      </c>
      <c r="R28" s="78">
        <f>Q28/$Q$6*100</f>
        <v>0.08013010546098985</v>
      </c>
      <c r="S28" s="11">
        <v>22482</v>
      </c>
      <c r="T28" s="50">
        <v>84</v>
      </c>
      <c r="U28" s="11">
        <v>1039</v>
      </c>
      <c r="V28" s="50" t="s">
        <v>401</v>
      </c>
      <c r="W28" s="50" t="s">
        <v>401</v>
      </c>
      <c r="X28" s="50">
        <v>46</v>
      </c>
      <c r="Y28" s="50" t="s">
        <v>401</v>
      </c>
    </row>
    <row r="29" spans="2:25" ht="21" customHeight="1">
      <c r="B29" s="45"/>
      <c r="C29" s="46"/>
      <c r="D29" s="46"/>
      <c r="E29" s="46"/>
      <c r="F29" s="46"/>
      <c r="G29" s="46"/>
      <c r="H29" s="46"/>
      <c r="I29" s="46"/>
      <c r="J29" s="24"/>
      <c r="K29" s="28"/>
      <c r="L29" s="5"/>
      <c r="M29" s="5"/>
      <c r="N29" s="52"/>
      <c r="O29" s="53"/>
      <c r="P29" s="54"/>
      <c r="Q29" s="11"/>
      <c r="R29" s="78"/>
      <c r="S29" s="11"/>
      <c r="T29" s="11"/>
      <c r="U29" s="11"/>
      <c r="V29" s="11"/>
      <c r="W29" s="11"/>
      <c r="X29" s="11"/>
      <c r="Y29" s="11"/>
    </row>
    <row r="30" spans="1:25" ht="21" customHeight="1">
      <c r="A30" s="318" t="s">
        <v>441</v>
      </c>
      <c r="B30" s="318"/>
      <c r="C30" s="318"/>
      <c r="D30" s="318"/>
      <c r="E30" s="318"/>
      <c r="F30" s="318"/>
      <c r="G30" s="318"/>
      <c r="H30" s="318"/>
      <c r="I30" s="318"/>
      <c r="K30" s="51" t="s">
        <v>382</v>
      </c>
      <c r="L30" s="273" t="s">
        <v>383</v>
      </c>
      <c r="M30" s="273"/>
      <c r="N30" s="274"/>
      <c r="O30" s="53" t="s">
        <v>269</v>
      </c>
      <c r="P30" s="55" t="s">
        <v>401</v>
      </c>
      <c r="Q30" s="50">
        <f aca="true" t="shared" si="2" ref="Q30:Q35">SUM(S30:Y30)</f>
        <v>871090</v>
      </c>
      <c r="R30" s="78">
        <f aca="true" t="shared" si="3" ref="R30:R35">Q30/$Q$6*100</f>
        <v>2.9512719786061328</v>
      </c>
      <c r="S30" s="11">
        <v>153781</v>
      </c>
      <c r="T30" s="11">
        <v>95292</v>
      </c>
      <c r="U30" s="11">
        <v>358395</v>
      </c>
      <c r="V30" s="50">
        <v>56256</v>
      </c>
      <c r="W30" s="50">
        <v>8757</v>
      </c>
      <c r="X30" s="11">
        <v>194739</v>
      </c>
      <c r="Y30" s="11">
        <v>3870</v>
      </c>
    </row>
    <row r="31" spans="3:25" ht="21" customHeight="1" thickBot="1">
      <c r="C31" s="26"/>
      <c r="D31" s="57"/>
      <c r="E31" s="57"/>
      <c r="F31" s="57"/>
      <c r="G31" s="57"/>
      <c r="H31" s="26"/>
      <c r="I31" s="27" t="s">
        <v>260</v>
      </c>
      <c r="J31" s="24"/>
      <c r="K31" s="28"/>
      <c r="L31" s="63" t="s">
        <v>271</v>
      </c>
      <c r="M31" s="273" t="s">
        <v>384</v>
      </c>
      <c r="N31" s="274"/>
      <c r="O31" s="53" t="s">
        <v>269</v>
      </c>
      <c r="P31" s="55" t="s">
        <v>401</v>
      </c>
      <c r="Q31" s="50">
        <f t="shared" si="2"/>
        <v>33183</v>
      </c>
      <c r="R31" s="78">
        <f t="shared" si="3"/>
        <v>0.11242473001192449</v>
      </c>
      <c r="S31" s="50">
        <v>16968</v>
      </c>
      <c r="T31" s="50">
        <v>50</v>
      </c>
      <c r="U31" s="50" t="s">
        <v>401</v>
      </c>
      <c r="V31" s="50" t="s">
        <v>401</v>
      </c>
      <c r="W31" s="50">
        <v>1165</v>
      </c>
      <c r="X31" s="50">
        <v>15000</v>
      </c>
      <c r="Y31" s="50" t="s">
        <v>401</v>
      </c>
    </row>
    <row r="32" spans="1:25" ht="21" customHeight="1">
      <c r="A32" s="277" t="s">
        <v>292</v>
      </c>
      <c r="B32" s="279" t="s">
        <v>374</v>
      </c>
      <c r="C32" s="280"/>
      <c r="D32" s="283" t="s">
        <v>368</v>
      </c>
      <c r="E32" s="280"/>
      <c r="F32" s="283" t="s">
        <v>375</v>
      </c>
      <c r="G32" s="280"/>
      <c r="H32" s="283" t="s">
        <v>261</v>
      </c>
      <c r="I32" s="297"/>
      <c r="J32" s="28"/>
      <c r="K32" s="28"/>
      <c r="L32" s="63" t="s">
        <v>274</v>
      </c>
      <c r="M32" s="273" t="s">
        <v>293</v>
      </c>
      <c r="N32" s="274"/>
      <c r="O32" s="53" t="s">
        <v>294</v>
      </c>
      <c r="P32" s="55">
        <v>954742</v>
      </c>
      <c r="Q32" s="50">
        <f t="shared" si="2"/>
        <v>262892</v>
      </c>
      <c r="R32" s="78">
        <f t="shared" si="3"/>
        <v>0.8906838478225252</v>
      </c>
      <c r="S32" s="50">
        <v>14933</v>
      </c>
      <c r="T32" s="50">
        <v>11085</v>
      </c>
      <c r="U32" s="11">
        <v>216298</v>
      </c>
      <c r="V32" s="50">
        <v>692</v>
      </c>
      <c r="W32" s="50">
        <v>4251</v>
      </c>
      <c r="X32" s="50">
        <v>11763</v>
      </c>
      <c r="Y32" s="50">
        <v>3870</v>
      </c>
    </row>
    <row r="33" spans="1:25" ht="21" customHeight="1">
      <c r="A33" s="278"/>
      <c r="B33" s="281"/>
      <c r="C33" s="282"/>
      <c r="D33" s="284"/>
      <c r="E33" s="282"/>
      <c r="F33" s="284"/>
      <c r="G33" s="282"/>
      <c r="H33" s="284"/>
      <c r="I33" s="298"/>
      <c r="J33" s="32"/>
      <c r="K33" s="28"/>
      <c r="L33" s="63"/>
      <c r="M33" s="5"/>
      <c r="N33" s="18" t="s">
        <v>385</v>
      </c>
      <c r="O33" s="53" t="s">
        <v>278</v>
      </c>
      <c r="P33" s="55">
        <v>937384</v>
      </c>
      <c r="Q33" s="50">
        <f t="shared" si="2"/>
        <v>204634</v>
      </c>
      <c r="R33" s="78">
        <f t="shared" si="3"/>
        <v>0.693304469193869</v>
      </c>
      <c r="S33" s="11">
        <v>13233</v>
      </c>
      <c r="T33" s="50">
        <v>8751</v>
      </c>
      <c r="U33" s="11">
        <v>163762</v>
      </c>
      <c r="V33" s="50">
        <v>639</v>
      </c>
      <c r="W33" s="50">
        <v>4251</v>
      </c>
      <c r="X33" s="50">
        <v>11620</v>
      </c>
      <c r="Y33" s="50">
        <v>2378</v>
      </c>
    </row>
    <row r="34" spans="1:25" ht="21" customHeight="1">
      <c r="A34" s="99" t="s">
        <v>360</v>
      </c>
      <c r="B34" s="301">
        <v>4680</v>
      </c>
      <c r="C34" s="296"/>
      <c r="D34" s="296">
        <v>5126</v>
      </c>
      <c r="E34" s="296"/>
      <c r="F34" s="296">
        <v>814</v>
      </c>
      <c r="G34" s="296"/>
      <c r="H34" s="296">
        <v>1151</v>
      </c>
      <c r="I34" s="296"/>
      <c r="J34" s="32"/>
      <c r="K34" s="28"/>
      <c r="L34" s="63"/>
      <c r="M34" s="5"/>
      <c r="N34" s="18" t="s">
        <v>295</v>
      </c>
      <c r="O34" s="53" t="s">
        <v>278</v>
      </c>
      <c r="P34" s="55">
        <v>17358</v>
      </c>
      <c r="Q34" s="50">
        <f t="shared" si="2"/>
        <v>58258</v>
      </c>
      <c r="R34" s="78">
        <f t="shared" si="3"/>
        <v>0.19737937862865612</v>
      </c>
      <c r="S34" s="50">
        <v>1700</v>
      </c>
      <c r="T34" s="50">
        <v>2334</v>
      </c>
      <c r="U34" s="11">
        <v>52536</v>
      </c>
      <c r="V34" s="50">
        <v>53</v>
      </c>
      <c r="W34" s="50" t="s">
        <v>401</v>
      </c>
      <c r="X34" s="50">
        <v>143</v>
      </c>
      <c r="Y34" s="50">
        <v>1492</v>
      </c>
    </row>
    <row r="35" spans="1:25" ht="21" customHeight="1">
      <c r="A35" s="99" t="s">
        <v>425</v>
      </c>
      <c r="B35" s="302">
        <v>4456</v>
      </c>
      <c r="C35" s="285"/>
      <c r="D35" s="285">
        <v>5514</v>
      </c>
      <c r="E35" s="285"/>
      <c r="F35" s="285">
        <v>856</v>
      </c>
      <c r="G35" s="285"/>
      <c r="H35" s="285">
        <v>5433</v>
      </c>
      <c r="I35" s="285"/>
      <c r="J35" s="32"/>
      <c r="K35" s="28"/>
      <c r="L35" s="63" t="s">
        <v>284</v>
      </c>
      <c r="M35" s="273" t="s">
        <v>296</v>
      </c>
      <c r="N35" s="274"/>
      <c r="O35" s="53" t="s">
        <v>269</v>
      </c>
      <c r="P35" s="55" t="s">
        <v>401</v>
      </c>
      <c r="Q35" s="50">
        <f t="shared" si="2"/>
        <v>575015</v>
      </c>
      <c r="R35" s="78">
        <f t="shared" si="3"/>
        <v>1.9481634007716828</v>
      </c>
      <c r="S35" s="11">
        <v>121880</v>
      </c>
      <c r="T35" s="50">
        <v>84157</v>
      </c>
      <c r="U35" s="11">
        <v>142097</v>
      </c>
      <c r="V35" s="50">
        <v>55564</v>
      </c>
      <c r="W35" s="50">
        <v>3341</v>
      </c>
      <c r="X35" s="50">
        <v>167976</v>
      </c>
      <c r="Y35" s="50" t="s">
        <v>401</v>
      </c>
    </row>
    <row r="36" spans="1:25" ht="21" customHeight="1">
      <c r="A36" s="99" t="s">
        <v>426</v>
      </c>
      <c r="B36" s="302">
        <v>4990</v>
      </c>
      <c r="C36" s="285"/>
      <c r="D36" s="285">
        <v>6006</v>
      </c>
      <c r="E36" s="285"/>
      <c r="F36" s="285">
        <v>854</v>
      </c>
      <c r="G36" s="285"/>
      <c r="H36" s="285">
        <v>6165</v>
      </c>
      <c r="I36" s="285"/>
      <c r="J36" s="32"/>
      <c r="K36" s="28"/>
      <c r="L36" s="5"/>
      <c r="M36" s="275"/>
      <c r="N36" s="276"/>
      <c r="O36" s="53"/>
      <c r="P36" s="54"/>
      <c r="Q36" s="11"/>
      <c r="R36" s="78"/>
      <c r="S36" s="11"/>
      <c r="T36" s="11"/>
      <c r="U36" s="11"/>
      <c r="V36" s="11"/>
      <c r="W36" s="11"/>
      <c r="X36" s="11"/>
      <c r="Y36" s="11"/>
    </row>
    <row r="37" spans="1:25" ht="21" customHeight="1">
      <c r="A37" s="99" t="s">
        <v>427</v>
      </c>
      <c r="B37" s="302">
        <v>5472</v>
      </c>
      <c r="C37" s="285"/>
      <c r="D37" s="285">
        <v>6597</v>
      </c>
      <c r="E37" s="285"/>
      <c r="F37" s="285">
        <v>809</v>
      </c>
      <c r="G37" s="285"/>
      <c r="H37" s="285">
        <v>6036</v>
      </c>
      <c r="I37" s="285"/>
      <c r="J37" s="38"/>
      <c r="K37" s="51" t="s">
        <v>386</v>
      </c>
      <c r="L37" s="273" t="s">
        <v>387</v>
      </c>
      <c r="M37" s="273"/>
      <c r="N37" s="274"/>
      <c r="O37" s="53" t="s">
        <v>269</v>
      </c>
      <c r="P37" s="55" t="s">
        <v>401</v>
      </c>
      <c r="Q37" s="50">
        <f>SUM(S37:Y37)</f>
        <v>341521</v>
      </c>
      <c r="R37" s="78">
        <f>Q37/$Q$6*100</f>
        <v>1.1570806201489456</v>
      </c>
      <c r="S37" s="11">
        <v>136973</v>
      </c>
      <c r="T37" s="11">
        <v>6782</v>
      </c>
      <c r="U37" s="11">
        <v>151948</v>
      </c>
      <c r="V37" s="50">
        <v>9806</v>
      </c>
      <c r="W37" s="50">
        <v>19828</v>
      </c>
      <c r="X37" s="50">
        <v>14876</v>
      </c>
      <c r="Y37" s="50">
        <v>1308</v>
      </c>
    </row>
    <row r="38" spans="1:25" ht="21" customHeight="1">
      <c r="A38" s="99" t="s">
        <v>428</v>
      </c>
      <c r="B38" s="303">
        <f aca="true" t="shared" si="4" ref="B38:H38">SUM(B40:C43,B45:C48,B50:C53)</f>
        <v>5845</v>
      </c>
      <c r="C38" s="304"/>
      <c r="D38" s="304">
        <f t="shared" si="4"/>
        <v>7077</v>
      </c>
      <c r="E38" s="304"/>
      <c r="F38" s="304">
        <f t="shared" si="4"/>
        <v>814</v>
      </c>
      <c r="G38" s="304"/>
      <c r="H38" s="304">
        <f t="shared" si="4"/>
        <v>5723</v>
      </c>
      <c r="I38" s="304"/>
      <c r="J38" s="24"/>
      <c r="K38" s="28"/>
      <c r="L38" s="275"/>
      <c r="M38" s="275"/>
      <c r="N38" s="276"/>
      <c r="O38" s="53"/>
      <c r="P38" s="54"/>
      <c r="Q38" s="11"/>
      <c r="R38" s="78"/>
      <c r="S38" s="11"/>
      <c r="T38" s="11"/>
      <c r="U38" s="11"/>
      <c r="V38" s="11"/>
      <c r="W38" s="11"/>
      <c r="X38" s="11"/>
      <c r="Y38" s="11"/>
    </row>
    <row r="39" spans="1:25" ht="21" customHeight="1">
      <c r="A39" s="157"/>
      <c r="B39" s="305"/>
      <c r="C39" s="261"/>
      <c r="D39" s="261"/>
      <c r="E39" s="261"/>
      <c r="F39" s="261"/>
      <c r="G39" s="261"/>
      <c r="H39" s="261"/>
      <c r="I39" s="261"/>
      <c r="J39" s="32"/>
      <c r="K39" s="51" t="s">
        <v>388</v>
      </c>
      <c r="L39" s="273" t="s">
        <v>389</v>
      </c>
      <c r="M39" s="273"/>
      <c r="N39" s="274"/>
      <c r="O39" s="53" t="s">
        <v>269</v>
      </c>
      <c r="P39" s="55" t="s">
        <v>401</v>
      </c>
      <c r="Q39" s="50">
        <f aca="true" t="shared" si="5" ref="Q39:Q47">SUM(S39:Y39)</f>
        <v>10685656</v>
      </c>
      <c r="R39" s="78">
        <f aca="true" t="shared" si="6" ref="R39:R47">Q39/$Q$6*100</f>
        <v>36.203236319811374</v>
      </c>
      <c r="S39" s="11">
        <v>4806583</v>
      </c>
      <c r="T39" s="11">
        <v>2226381</v>
      </c>
      <c r="U39" s="11">
        <v>2355778</v>
      </c>
      <c r="V39" s="11">
        <v>208368</v>
      </c>
      <c r="W39" s="11">
        <v>581893</v>
      </c>
      <c r="X39" s="11">
        <v>438891</v>
      </c>
      <c r="Y39" s="11">
        <v>67762</v>
      </c>
    </row>
    <row r="40" spans="1:25" ht="21" customHeight="1">
      <c r="A40" s="99" t="s">
        <v>361</v>
      </c>
      <c r="B40" s="302">
        <v>227</v>
      </c>
      <c r="C40" s="285"/>
      <c r="D40" s="285">
        <v>316</v>
      </c>
      <c r="E40" s="285"/>
      <c r="F40" s="285">
        <v>59</v>
      </c>
      <c r="G40" s="285"/>
      <c r="H40" s="285">
        <v>497</v>
      </c>
      <c r="I40" s="285"/>
      <c r="J40" s="32"/>
      <c r="K40" s="28"/>
      <c r="L40" s="63" t="s">
        <v>271</v>
      </c>
      <c r="M40" s="273" t="s">
        <v>297</v>
      </c>
      <c r="N40" s="274"/>
      <c r="O40" s="53" t="s">
        <v>298</v>
      </c>
      <c r="P40" s="55">
        <v>4111</v>
      </c>
      <c r="Q40" s="50">
        <f t="shared" si="5"/>
        <v>4004487</v>
      </c>
      <c r="R40" s="78">
        <f t="shared" si="6"/>
        <v>13.567289570299895</v>
      </c>
      <c r="S40" s="11">
        <v>1882065</v>
      </c>
      <c r="T40" s="11">
        <v>614928</v>
      </c>
      <c r="U40" s="11">
        <v>757005</v>
      </c>
      <c r="V40" s="50">
        <v>132404</v>
      </c>
      <c r="W40" s="11">
        <v>426319</v>
      </c>
      <c r="X40" s="11">
        <v>191766</v>
      </c>
      <c r="Y40" s="50" t="s">
        <v>401</v>
      </c>
    </row>
    <row r="41" spans="1:25" ht="21" customHeight="1">
      <c r="A41" s="99" t="s">
        <v>429</v>
      </c>
      <c r="B41" s="302">
        <v>420</v>
      </c>
      <c r="C41" s="285"/>
      <c r="D41" s="285">
        <v>312</v>
      </c>
      <c r="E41" s="285"/>
      <c r="F41" s="285">
        <v>52</v>
      </c>
      <c r="G41" s="285"/>
      <c r="H41" s="285">
        <v>497</v>
      </c>
      <c r="I41" s="285"/>
      <c r="J41" s="32"/>
      <c r="K41" s="28"/>
      <c r="L41" s="63" t="s">
        <v>274</v>
      </c>
      <c r="M41" s="273" t="s">
        <v>299</v>
      </c>
      <c r="N41" s="274"/>
      <c r="O41" s="53" t="s">
        <v>269</v>
      </c>
      <c r="P41" s="55" t="s">
        <v>401</v>
      </c>
      <c r="Q41" s="50">
        <f t="shared" si="5"/>
        <v>1531638</v>
      </c>
      <c r="R41" s="78">
        <f t="shared" si="6"/>
        <v>5.189223054757075</v>
      </c>
      <c r="S41" s="11">
        <v>129387</v>
      </c>
      <c r="T41" s="11">
        <v>759309</v>
      </c>
      <c r="U41" s="11">
        <v>436422</v>
      </c>
      <c r="V41" s="50">
        <v>8117</v>
      </c>
      <c r="W41" s="50">
        <v>78635</v>
      </c>
      <c r="X41" s="50">
        <v>112088</v>
      </c>
      <c r="Y41" s="50">
        <v>7680</v>
      </c>
    </row>
    <row r="42" spans="1:25" ht="21" customHeight="1">
      <c r="A42" s="99" t="s">
        <v>430</v>
      </c>
      <c r="B42" s="302">
        <v>633</v>
      </c>
      <c r="C42" s="285"/>
      <c r="D42" s="285">
        <v>456</v>
      </c>
      <c r="E42" s="285"/>
      <c r="F42" s="285">
        <v>86</v>
      </c>
      <c r="G42" s="285"/>
      <c r="H42" s="285">
        <v>601</v>
      </c>
      <c r="I42" s="285"/>
      <c r="J42" s="32"/>
      <c r="K42" s="28"/>
      <c r="L42" s="63" t="s">
        <v>284</v>
      </c>
      <c r="M42" s="273" t="s">
        <v>390</v>
      </c>
      <c r="N42" s="274"/>
      <c r="O42" s="53" t="s">
        <v>269</v>
      </c>
      <c r="P42" s="55" t="s">
        <v>401</v>
      </c>
      <c r="Q42" s="50">
        <f t="shared" si="5"/>
        <v>1740594</v>
      </c>
      <c r="R42" s="78">
        <f t="shared" si="6"/>
        <v>5.897170554512121</v>
      </c>
      <c r="S42" s="11">
        <v>1530893</v>
      </c>
      <c r="T42" s="11">
        <v>73128</v>
      </c>
      <c r="U42" s="11">
        <v>111039</v>
      </c>
      <c r="V42" s="11">
        <v>5379</v>
      </c>
      <c r="W42" s="11">
        <v>9323</v>
      </c>
      <c r="X42" s="50">
        <v>18</v>
      </c>
      <c r="Y42" s="11">
        <v>10814</v>
      </c>
    </row>
    <row r="43" spans="1:25" ht="21" customHeight="1">
      <c r="A43" s="99" t="s">
        <v>431</v>
      </c>
      <c r="B43" s="302">
        <v>601</v>
      </c>
      <c r="C43" s="285"/>
      <c r="D43" s="285">
        <v>392</v>
      </c>
      <c r="E43" s="285"/>
      <c r="F43" s="285">
        <v>69</v>
      </c>
      <c r="G43" s="285"/>
      <c r="H43" s="285">
        <v>393</v>
      </c>
      <c r="I43" s="285"/>
      <c r="J43" s="24"/>
      <c r="K43" s="28"/>
      <c r="L43" s="63" t="s">
        <v>285</v>
      </c>
      <c r="M43" s="273" t="s">
        <v>300</v>
      </c>
      <c r="N43" s="274"/>
      <c r="O43" s="53" t="s">
        <v>269</v>
      </c>
      <c r="P43" s="55" t="s">
        <v>401</v>
      </c>
      <c r="Q43" s="50">
        <f t="shared" si="5"/>
        <v>88735</v>
      </c>
      <c r="R43" s="78">
        <f t="shared" si="6"/>
        <v>0.30063612143591956</v>
      </c>
      <c r="S43" s="11">
        <v>67252</v>
      </c>
      <c r="T43" s="11">
        <v>1020</v>
      </c>
      <c r="U43" s="11">
        <v>19900</v>
      </c>
      <c r="V43" s="50" t="s">
        <v>401</v>
      </c>
      <c r="W43" s="50">
        <v>176</v>
      </c>
      <c r="X43" s="50">
        <v>387</v>
      </c>
      <c r="Y43" s="50" t="s">
        <v>401</v>
      </c>
    </row>
    <row r="44" spans="1:25" ht="21" customHeight="1">
      <c r="A44" s="157"/>
      <c r="B44" s="306"/>
      <c r="C44" s="300"/>
      <c r="D44" s="300"/>
      <c r="E44" s="300"/>
      <c r="F44" s="300"/>
      <c r="G44" s="300"/>
      <c r="H44" s="300"/>
      <c r="I44" s="300"/>
      <c r="J44" s="32"/>
      <c r="K44" s="28"/>
      <c r="L44" s="63" t="s">
        <v>287</v>
      </c>
      <c r="M44" s="273" t="s">
        <v>301</v>
      </c>
      <c r="N44" s="274"/>
      <c r="O44" s="53" t="s">
        <v>269</v>
      </c>
      <c r="P44" s="55" t="s">
        <v>401</v>
      </c>
      <c r="Q44" s="50">
        <f t="shared" si="5"/>
        <v>16111</v>
      </c>
      <c r="R44" s="188">
        <f t="shared" si="6"/>
        <v>0.05458442049308728</v>
      </c>
      <c r="S44" s="50">
        <v>12663</v>
      </c>
      <c r="T44" s="50">
        <v>2900</v>
      </c>
      <c r="U44" s="50">
        <v>548</v>
      </c>
      <c r="V44" s="50" t="s">
        <v>401</v>
      </c>
      <c r="W44" s="50" t="s">
        <v>401</v>
      </c>
      <c r="X44" s="50" t="s">
        <v>401</v>
      </c>
      <c r="Y44" s="50" t="s">
        <v>401</v>
      </c>
    </row>
    <row r="45" spans="1:25" ht="21" customHeight="1">
      <c r="A45" s="99" t="s">
        <v>432</v>
      </c>
      <c r="B45" s="302">
        <v>455</v>
      </c>
      <c r="C45" s="285"/>
      <c r="D45" s="285">
        <v>364</v>
      </c>
      <c r="E45" s="285"/>
      <c r="F45" s="285">
        <v>67</v>
      </c>
      <c r="G45" s="285"/>
      <c r="H45" s="285">
        <v>571</v>
      </c>
      <c r="I45" s="285"/>
      <c r="J45" s="32"/>
      <c r="K45" s="28"/>
      <c r="L45" s="63" t="s">
        <v>290</v>
      </c>
      <c r="M45" s="273" t="s">
        <v>302</v>
      </c>
      <c r="N45" s="274"/>
      <c r="O45" s="53" t="s">
        <v>269</v>
      </c>
      <c r="P45" s="55" t="s">
        <v>401</v>
      </c>
      <c r="Q45" s="50">
        <f t="shared" si="5"/>
        <v>1881635</v>
      </c>
      <c r="R45" s="78">
        <f t="shared" si="6"/>
        <v>6.375020548352696</v>
      </c>
      <c r="S45" s="11">
        <v>743090</v>
      </c>
      <c r="T45" s="11">
        <v>636285</v>
      </c>
      <c r="U45" s="11">
        <v>393127</v>
      </c>
      <c r="V45" s="50">
        <v>20896</v>
      </c>
      <c r="W45" s="50">
        <v>9270</v>
      </c>
      <c r="X45" s="50">
        <v>75953</v>
      </c>
      <c r="Y45" s="50">
        <v>3014</v>
      </c>
    </row>
    <row r="46" spans="1:25" ht="21" customHeight="1">
      <c r="A46" s="99" t="s">
        <v>433</v>
      </c>
      <c r="B46" s="302">
        <v>412</v>
      </c>
      <c r="C46" s="285"/>
      <c r="D46" s="285">
        <v>364</v>
      </c>
      <c r="E46" s="285"/>
      <c r="F46" s="285">
        <v>60</v>
      </c>
      <c r="G46" s="285"/>
      <c r="H46" s="285">
        <v>373</v>
      </c>
      <c r="I46" s="285"/>
      <c r="J46" s="32"/>
      <c r="K46" s="28"/>
      <c r="L46" s="63" t="s">
        <v>303</v>
      </c>
      <c r="M46" s="273" t="s">
        <v>304</v>
      </c>
      <c r="N46" s="274"/>
      <c r="O46" s="53" t="s">
        <v>269</v>
      </c>
      <c r="P46" s="55" t="s">
        <v>401</v>
      </c>
      <c r="Q46" s="50">
        <f t="shared" si="5"/>
        <v>534606</v>
      </c>
      <c r="R46" s="78">
        <f t="shared" si="6"/>
        <v>1.811256824661872</v>
      </c>
      <c r="S46" s="11">
        <v>220006</v>
      </c>
      <c r="T46" s="50">
        <v>883</v>
      </c>
      <c r="U46" s="11">
        <v>237793</v>
      </c>
      <c r="V46" s="50">
        <v>5265</v>
      </c>
      <c r="W46" s="50">
        <v>32160</v>
      </c>
      <c r="X46" s="50">
        <v>38001</v>
      </c>
      <c r="Y46" s="50">
        <v>498</v>
      </c>
    </row>
    <row r="47" spans="1:25" ht="21" customHeight="1">
      <c r="A47" s="99" t="s">
        <v>434</v>
      </c>
      <c r="B47" s="302">
        <v>482</v>
      </c>
      <c r="C47" s="285"/>
      <c r="D47" s="285">
        <v>1267</v>
      </c>
      <c r="E47" s="285"/>
      <c r="F47" s="285">
        <v>72</v>
      </c>
      <c r="G47" s="285"/>
      <c r="H47" s="285">
        <v>454</v>
      </c>
      <c r="I47" s="285"/>
      <c r="J47" s="32"/>
      <c r="K47" s="28"/>
      <c r="L47" s="63" t="s">
        <v>305</v>
      </c>
      <c r="M47" s="273" t="s">
        <v>306</v>
      </c>
      <c r="N47" s="274"/>
      <c r="O47" s="53" t="s">
        <v>269</v>
      </c>
      <c r="P47" s="55" t="s">
        <v>401</v>
      </c>
      <c r="Q47" s="50">
        <f t="shared" si="5"/>
        <v>887850</v>
      </c>
      <c r="R47" s="78">
        <f t="shared" si="6"/>
        <v>3.008055225298712</v>
      </c>
      <c r="S47" s="11">
        <v>221227</v>
      </c>
      <c r="T47" s="11">
        <v>137928</v>
      </c>
      <c r="U47" s="11">
        <v>399944</v>
      </c>
      <c r="V47" s="11">
        <v>36307</v>
      </c>
      <c r="W47" s="50">
        <v>26010</v>
      </c>
      <c r="X47" s="11">
        <v>20678</v>
      </c>
      <c r="Y47" s="11">
        <v>45756</v>
      </c>
    </row>
    <row r="48" spans="1:25" ht="21" customHeight="1">
      <c r="A48" s="99" t="s">
        <v>435</v>
      </c>
      <c r="B48" s="302">
        <v>452</v>
      </c>
      <c r="C48" s="285"/>
      <c r="D48" s="285">
        <v>503</v>
      </c>
      <c r="E48" s="285"/>
      <c r="F48" s="285">
        <v>93</v>
      </c>
      <c r="G48" s="285"/>
      <c r="H48" s="285">
        <v>337</v>
      </c>
      <c r="I48" s="285"/>
      <c r="J48" s="24"/>
      <c r="K48" s="28"/>
      <c r="L48" s="5"/>
      <c r="M48" s="5"/>
      <c r="N48" s="52"/>
      <c r="O48" s="53"/>
      <c r="P48" s="54"/>
      <c r="Q48" s="11"/>
      <c r="R48" s="78"/>
      <c r="S48" s="11"/>
      <c r="T48" s="11"/>
      <c r="U48" s="11"/>
      <c r="V48" s="11"/>
      <c r="W48" s="11"/>
      <c r="X48" s="11"/>
      <c r="Y48" s="11"/>
    </row>
    <row r="49" spans="1:25" ht="21" customHeight="1">
      <c r="A49" s="157"/>
      <c r="B49" s="307"/>
      <c r="C49" s="287"/>
      <c r="D49" s="287"/>
      <c r="E49" s="287"/>
      <c r="F49" s="287"/>
      <c r="G49" s="287"/>
      <c r="H49" s="287"/>
      <c r="I49" s="287"/>
      <c r="J49" s="32"/>
      <c r="K49" s="51" t="s">
        <v>391</v>
      </c>
      <c r="L49" s="273" t="s">
        <v>392</v>
      </c>
      <c r="M49" s="273"/>
      <c r="N49" s="274"/>
      <c r="O49" s="53" t="s">
        <v>269</v>
      </c>
      <c r="P49" s="55" t="s">
        <v>401</v>
      </c>
      <c r="Q49" s="11">
        <v>109615</v>
      </c>
      <c r="R49" s="78">
        <f>Q49/$Q$6*100</f>
        <v>0.3713780182701113</v>
      </c>
      <c r="S49" s="11">
        <v>17929</v>
      </c>
      <c r="T49" s="11">
        <v>14875</v>
      </c>
      <c r="U49" s="11">
        <v>72281</v>
      </c>
      <c r="V49" s="11">
        <v>1042</v>
      </c>
      <c r="W49" s="11">
        <v>1059</v>
      </c>
      <c r="X49" s="50">
        <v>1374</v>
      </c>
      <c r="Y49" s="50">
        <v>1655</v>
      </c>
    </row>
    <row r="50" spans="1:25" ht="21" customHeight="1">
      <c r="A50" s="99" t="s">
        <v>436</v>
      </c>
      <c r="B50" s="302">
        <v>468</v>
      </c>
      <c r="C50" s="285"/>
      <c r="D50" s="285">
        <v>343</v>
      </c>
      <c r="E50" s="285"/>
      <c r="F50" s="285">
        <v>56</v>
      </c>
      <c r="G50" s="285"/>
      <c r="H50" s="285">
        <v>551</v>
      </c>
      <c r="I50" s="285"/>
      <c r="J50" s="32"/>
      <c r="K50" s="28"/>
      <c r="L50" s="63" t="s">
        <v>271</v>
      </c>
      <c r="M50" s="273" t="s">
        <v>307</v>
      </c>
      <c r="N50" s="274"/>
      <c r="O50" s="53" t="s">
        <v>308</v>
      </c>
      <c r="P50" s="55">
        <v>3026112</v>
      </c>
      <c r="Q50" s="50">
        <f>SUM(S50:Y50)</f>
        <v>65221</v>
      </c>
      <c r="R50" s="78">
        <f>Q50/$Q$6*100</f>
        <v>0.2209701749723571</v>
      </c>
      <c r="S50" s="11">
        <v>15128</v>
      </c>
      <c r="T50" s="11">
        <v>14875</v>
      </c>
      <c r="U50" s="11">
        <v>32372</v>
      </c>
      <c r="V50" s="50">
        <v>1042</v>
      </c>
      <c r="W50" s="50">
        <v>429</v>
      </c>
      <c r="X50" s="50">
        <v>1374</v>
      </c>
      <c r="Y50" s="50">
        <v>1</v>
      </c>
    </row>
    <row r="51" spans="1:25" ht="21" customHeight="1">
      <c r="A51" s="99" t="s">
        <v>437</v>
      </c>
      <c r="B51" s="302">
        <v>624</v>
      </c>
      <c r="C51" s="285"/>
      <c r="D51" s="285">
        <v>399</v>
      </c>
      <c r="E51" s="285"/>
      <c r="F51" s="285">
        <v>58</v>
      </c>
      <c r="G51" s="285"/>
      <c r="H51" s="285">
        <v>430</v>
      </c>
      <c r="I51" s="285"/>
      <c r="J51" s="32"/>
      <c r="K51" s="28"/>
      <c r="L51" s="63" t="s">
        <v>274</v>
      </c>
      <c r="M51" s="273" t="s">
        <v>309</v>
      </c>
      <c r="N51" s="274"/>
      <c r="O51" s="53" t="s">
        <v>269</v>
      </c>
      <c r="P51" s="55" t="s">
        <v>401</v>
      </c>
      <c r="Q51" s="50">
        <f>SUM(S51:Y51)</f>
        <v>44394</v>
      </c>
      <c r="R51" s="78">
        <f>Q51/$Q$6*100</f>
        <v>0.1504078432977541</v>
      </c>
      <c r="S51" s="11">
        <v>2201</v>
      </c>
      <c r="T51" s="50" t="s">
        <v>401</v>
      </c>
      <c r="U51" s="50">
        <v>39909</v>
      </c>
      <c r="V51" s="50" t="s">
        <v>401</v>
      </c>
      <c r="W51" s="50">
        <v>630</v>
      </c>
      <c r="X51" s="50" t="s">
        <v>401</v>
      </c>
      <c r="Y51" s="50">
        <v>1654</v>
      </c>
    </row>
    <row r="52" spans="1:25" ht="21" customHeight="1">
      <c r="A52" s="99" t="s">
        <v>438</v>
      </c>
      <c r="B52" s="302">
        <v>474</v>
      </c>
      <c r="C52" s="285"/>
      <c r="D52" s="285">
        <v>448</v>
      </c>
      <c r="E52" s="285"/>
      <c r="F52" s="285">
        <v>62</v>
      </c>
      <c r="G52" s="285"/>
      <c r="H52" s="285">
        <v>355</v>
      </c>
      <c r="I52" s="285"/>
      <c r="J52" s="32"/>
      <c r="K52" s="28"/>
      <c r="L52" s="5"/>
      <c r="M52" s="275"/>
      <c r="N52" s="276"/>
      <c r="O52" s="53"/>
      <c r="P52" s="54"/>
      <c r="Q52" s="11"/>
      <c r="R52" s="78"/>
      <c r="S52" s="11"/>
      <c r="T52" s="11"/>
      <c r="U52" s="11"/>
      <c r="V52" s="11"/>
      <c r="W52" s="11"/>
      <c r="X52" s="11"/>
      <c r="Y52" s="11"/>
    </row>
    <row r="53" spans="1:26" ht="21" customHeight="1">
      <c r="A53" s="158" t="s">
        <v>439</v>
      </c>
      <c r="B53" s="302">
        <v>597</v>
      </c>
      <c r="C53" s="286"/>
      <c r="D53" s="286">
        <v>1913</v>
      </c>
      <c r="E53" s="286"/>
      <c r="F53" s="286">
        <v>80</v>
      </c>
      <c r="G53" s="286"/>
      <c r="H53" s="286">
        <v>664</v>
      </c>
      <c r="I53" s="286"/>
      <c r="J53" s="15"/>
      <c r="K53" s="261" t="s">
        <v>393</v>
      </c>
      <c r="L53" s="261"/>
      <c r="M53" s="261"/>
      <c r="N53" s="262"/>
      <c r="O53" s="53"/>
      <c r="P53" s="55"/>
      <c r="Q53" s="189">
        <f>Q6/$Q$6*100</f>
        <v>100</v>
      </c>
      <c r="R53" s="79"/>
      <c r="S53" s="189">
        <f aca="true" t="shared" si="7" ref="S53:Y53">S6/$Q$6*100</f>
        <v>54.655043809155714</v>
      </c>
      <c r="T53" s="189">
        <f t="shared" si="7"/>
        <v>14.15856714862859</v>
      </c>
      <c r="U53" s="189">
        <f t="shared" si="7"/>
        <v>19.70472169636358</v>
      </c>
      <c r="V53" s="189">
        <f t="shared" si="7"/>
        <v>2.5962310018367143</v>
      </c>
      <c r="W53" s="189">
        <f t="shared" si="7"/>
        <v>5.192536540154768</v>
      </c>
      <c r="X53" s="189">
        <f t="shared" si="7"/>
        <v>3.4263742867028135</v>
      </c>
      <c r="Y53" s="189">
        <f t="shared" si="7"/>
        <v>0.2665255171578237</v>
      </c>
      <c r="Z53" s="161"/>
    </row>
    <row r="54" spans="1:18" ht="21" customHeight="1">
      <c r="A54" s="56" t="s">
        <v>354</v>
      </c>
      <c r="B54" s="56"/>
      <c r="C54" s="56"/>
      <c r="D54" s="56"/>
      <c r="E54" s="56"/>
      <c r="F54" s="56"/>
      <c r="G54" s="56"/>
      <c r="H54" s="15"/>
      <c r="I54" s="15"/>
      <c r="K54" s="58" t="s">
        <v>311</v>
      </c>
      <c r="L54" s="58"/>
      <c r="M54" s="58"/>
      <c r="N54" s="58"/>
      <c r="O54" s="58"/>
      <c r="P54" s="58"/>
      <c r="Q54" s="58"/>
      <c r="R54" s="5"/>
    </row>
    <row r="55" ht="21" customHeight="1">
      <c r="A55" s="3" t="s">
        <v>356</v>
      </c>
    </row>
    <row r="56" ht="21.75" customHeight="1"/>
    <row r="57" ht="21.75" customHeight="1"/>
    <row r="58" spans="12:15" ht="21.75" customHeight="1">
      <c r="L58" s="4"/>
      <c r="M58" s="4"/>
      <c r="N58" s="4"/>
      <c r="O58" s="4"/>
    </row>
    <row r="59" ht="21.75" customHeight="1"/>
    <row r="60" ht="21.75" customHeight="1"/>
    <row r="61" spans="12:15" ht="21.75" customHeight="1">
      <c r="L61" s="4"/>
      <c r="M61" s="4"/>
      <c r="N61" s="4"/>
      <c r="O61" s="4"/>
    </row>
    <row r="62" spans="12:15" ht="21.75" customHeight="1">
      <c r="L62" s="4"/>
      <c r="M62" s="4"/>
      <c r="N62" s="4"/>
      <c r="O62" s="4"/>
    </row>
    <row r="63" spans="12:15" ht="21.75" customHeight="1">
      <c r="L63" s="4"/>
      <c r="M63" s="4"/>
      <c r="N63" s="4"/>
      <c r="O63" s="4"/>
    </row>
    <row r="64" spans="12:15" ht="21.75" customHeight="1">
      <c r="L64" s="4"/>
      <c r="M64" s="4"/>
      <c r="N64" s="4"/>
      <c r="O64" s="4"/>
    </row>
    <row r="65" spans="12:15" ht="21.75" customHeight="1">
      <c r="L65" s="4"/>
      <c r="M65" s="4"/>
      <c r="N65" s="4"/>
      <c r="O65" s="4"/>
    </row>
    <row r="66" spans="12:15" ht="21.75" customHeight="1">
      <c r="L66" s="4"/>
      <c r="M66" s="4"/>
      <c r="N66" s="4"/>
      <c r="O66" s="4"/>
    </row>
    <row r="67" spans="12:15" ht="21.75" customHeight="1">
      <c r="L67" s="4"/>
      <c r="M67" s="4"/>
      <c r="N67" s="4"/>
      <c r="O67" s="4"/>
    </row>
    <row r="68" spans="12:15" ht="21.75" customHeight="1">
      <c r="L68" s="4"/>
      <c r="M68" s="4"/>
      <c r="N68" s="4"/>
      <c r="O68" s="4"/>
    </row>
    <row r="69" spans="12:15" ht="15" customHeight="1">
      <c r="L69" s="4"/>
      <c r="M69" s="4"/>
      <c r="N69" s="4"/>
      <c r="O69" s="4"/>
    </row>
    <row r="70" spans="12:15" ht="15" customHeight="1">
      <c r="L70" s="4"/>
      <c r="M70" s="4"/>
      <c r="N70" s="4"/>
      <c r="O70" s="4"/>
    </row>
    <row r="71" spans="12:15" ht="15" customHeight="1">
      <c r="L71" s="4"/>
      <c r="M71" s="4"/>
      <c r="N71" s="4"/>
      <c r="O71" s="4"/>
    </row>
    <row r="72" spans="12:15" ht="15" customHeight="1">
      <c r="L72" s="4"/>
      <c r="M72" s="4"/>
      <c r="N72" s="4"/>
      <c r="O72" s="4"/>
    </row>
    <row r="73" spans="12:15" ht="15" customHeight="1">
      <c r="L73" s="4"/>
      <c r="M73" s="4"/>
      <c r="N73" s="4"/>
      <c r="O73" s="4"/>
    </row>
    <row r="74" spans="12:15" ht="15" customHeight="1">
      <c r="L74" s="4"/>
      <c r="M74" s="4"/>
      <c r="N74" s="4"/>
      <c r="O74" s="4"/>
    </row>
    <row r="75" spans="12:15" ht="14.25">
      <c r="L75" s="4"/>
      <c r="M75" s="4"/>
      <c r="N75" s="4"/>
      <c r="O75" s="4"/>
    </row>
    <row r="76" spans="12:15" ht="14.25">
      <c r="L76" s="4"/>
      <c r="M76" s="4"/>
      <c r="N76" s="4"/>
      <c r="O76" s="4"/>
    </row>
    <row r="77" spans="12:15" ht="14.25">
      <c r="L77" s="4"/>
      <c r="M77" s="4"/>
      <c r="N77" s="4"/>
      <c r="O77" s="4"/>
    </row>
    <row r="78" spans="12:15" ht="14.25">
      <c r="L78" s="4"/>
      <c r="M78" s="4"/>
      <c r="N78" s="4"/>
      <c r="O78" s="4"/>
    </row>
    <row r="79" spans="12:15" ht="14.25">
      <c r="L79" s="4"/>
      <c r="M79" s="4"/>
      <c r="N79" s="4"/>
      <c r="O79" s="4"/>
    </row>
    <row r="80" spans="12:15" ht="14.25">
      <c r="L80" s="4"/>
      <c r="M80" s="4"/>
      <c r="N80" s="4"/>
      <c r="O80" s="4"/>
    </row>
    <row r="81" spans="12:15" ht="14.25">
      <c r="L81" s="4"/>
      <c r="M81" s="4"/>
      <c r="N81" s="4"/>
      <c r="O81" s="4"/>
    </row>
    <row r="82" spans="12:15" ht="14.25">
      <c r="L82" s="4"/>
      <c r="M82" s="4"/>
      <c r="N82" s="4"/>
      <c r="O82" s="4"/>
    </row>
    <row r="83" spans="12:15" ht="14.25">
      <c r="L83" s="4"/>
      <c r="M83" s="4"/>
      <c r="N83" s="4"/>
      <c r="O83" s="4"/>
    </row>
    <row r="84" spans="12:15" ht="14.25">
      <c r="L84" s="4"/>
      <c r="M84" s="4"/>
      <c r="N84" s="4"/>
      <c r="O84" s="4"/>
    </row>
    <row r="85" spans="12:15" ht="14.25">
      <c r="L85" s="4"/>
      <c r="M85" s="4"/>
      <c r="N85" s="4"/>
      <c r="O85" s="4"/>
    </row>
    <row r="86" spans="12:15" ht="14.25">
      <c r="L86" s="4"/>
      <c r="M86" s="4"/>
      <c r="N86" s="4"/>
      <c r="O86" s="4"/>
    </row>
    <row r="87" spans="12:15" ht="14.25">
      <c r="L87" s="4"/>
      <c r="M87" s="4"/>
      <c r="N87" s="4"/>
      <c r="O87" s="4"/>
    </row>
    <row r="88" spans="12:15" ht="14.25">
      <c r="L88" s="4"/>
      <c r="M88" s="4"/>
      <c r="N88" s="4"/>
      <c r="O88" s="4"/>
    </row>
    <row r="89" spans="12:15" ht="14.25">
      <c r="L89" s="4"/>
      <c r="M89" s="4"/>
      <c r="N89" s="4"/>
      <c r="O89" s="4"/>
    </row>
    <row r="90" spans="12:15" ht="14.25">
      <c r="L90" s="4"/>
      <c r="M90" s="4"/>
      <c r="N90" s="4"/>
      <c r="O90" s="4"/>
    </row>
    <row r="91" spans="12:15" ht="14.25">
      <c r="L91" s="4"/>
      <c r="M91" s="4"/>
      <c r="N91" s="4"/>
      <c r="O91" s="4"/>
    </row>
    <row r="92" spans="12:15" ht="14.25">
      <c r="L92" s="4"/>
      <c r="M92" s="4"/>
      <c r="N92" s="4"/>
      <c r="O92" s="4"/>
    </row>
    <row r="93" spans="12:15" ht="14.25">
      <c r="L93" s="4"/>
      <c r="M93" s="4"/>
      <c r="N93" s="4"/>
      <c r="O93" s="4"/>
    </row>
    <row r="94" spans="12:15" ht="14.25">
      <c r="L94" s="4"/>
      <c r="M94" s="4"/>
      <c r="N94" s="4"/>
      <c r="O94" s="4"/>
    </row>
    <row r="95" spans="12:15" ht="14.25">
      <c r="L95" s="4"/>
      <c r="M95" s="4"/>
      <c r="N95" s="4"/>
      <c r="O95" s="4"/>
    </row>
    <row r="96" spans="12:15" ht="14.25">
      <c r="L96" s="4"/>
      <c r="M96" s="4"/>
      <c r="N96" s="4"/>
      <c r="O96" s="4"/>
    </row>
    <row r="97" spans="12:15" ht="14.25">
      <c r="L97" s="4"/>
      <c r="M97" s="4"/>
      <c r="N97" s="4"/>
      <c r="O97" s="4"/>
    </row>
    <row r="98" spans="12:15" ht="14.25">
      <c r="L98" s="4"/>
      <c r="M98" s="4"/>
      <c r="N98" s="4"/>
      <c r="O98" s="4"/>
    </row>
    <row r="99" spans="12:15" ht="14.25">
      <c r="L99" s="4"/>
      <c r="M99" s="4"/>
      <c r="N99" s="4"/>
      <c r="O99" s="4"/>
    </row>
    <row r="100" spans="12:15" ht="14.25">
      <c r="L100" s="4"/>
      <c r="M100" s="4"/>
      <c r="N100" s="4"/>
      <c r="O100" s="4"/>
    </row>
  </sheetData>
  <sheetProtection/>
  <mergeCells count="208">
    <mergeCell ref="A3:I3"/>
    <mergeCell ref="A30:I30"/>
    <mergeCell ref="K3:Y3"/>
    <mergeCell ref="D53:E53"/>
    <mergeCell ref="F53:G53"/>
    <mergeCell ref="H53:I53"/>
    <mergeCell ref="D51:E51"/>
    <mergeCell ref="F51:G51"/>
    <mergeCell ref="H51:I51"/>
    <mergeCell ref="D52:E52"/>
    <mergeCell ref="F52:G52"/>
    <mergeCell ref="H52:I52"/>
    <mergeCell ref="D49:E49"/>
    <mergeCell ref="F49:G49"/>
    <mergeCell ref="H49:I49"/>
    <mergeCell ref="D50:E50"/>
    <mergeCell ref="F50:G50"/>
    <mergeCell ref="H50:I50"/>
    <mergeCell ref="D47:E47"/>
    <mergeCell ref="F47:G47"/>
    <mergeCell ref="H47:I47"/>
    <mergeCell ref="D48:E48"/>
    <mergeCell ref="F48:G48"/>
    <mergeCell ref="H48:I48"/>
    <mergeCell ref="D45:E45"/>
    <mergeCell ref="F45:G45"/>
    <mergeCell ref="H45:I45"/>
    <mergeCell ref="D46:E46"/>
    <mergeCell ref="F46:G46"/>
    <mergeCell ref="H46:I46"/>
    <mergeCell ref="D43:E43"/>
    <mergeCell ref="F43:G43"/>
    <mergeCell ref="H43:I43"/>
    <mergeCell ref="D44:E44"/>
    <mergeCell ref="F44:G44"/>
    <mergeCell ref="H44:I44"/>
    <mergeCell ref="D41:E41"/>
    <mergeCell ref="F41:G41"/>
    <mergeCell ref="H41:I41"/>
    <mergeCell ref="D42:E42"/>
    <mergeCell ref="F42:G42"/>
    <mergeCell ref="H42:I42"/>
    <mergeCell ref="D39:E39"/>
    <mergeCell ref="F39:G39"/>
    <mergeCell ref="H39:I39"/>
    <mergeCell ref="D40:E40"/>
    <mergeCell ref="F40:G40"/>
    <mergeCell ref="H40:I40"/>
    <mergeCell ref="H36:I36"/>
    <mergeCell ref="D37:E37"/>
    <mergeCell ref="F37:G37"/>
    <mergeCell ref="H37:I37"/>
    <mergeCell ref="D38:E38"/>
    <mergeCell ref="F38:G38"/>
    <mergeCell ref="H38:I38"/>
    <mergeCell ref="B52:C52"/>
    <mergeCell ref="B53:C53"/>
    <mergeCell ref="D34:E34"/>
    <mergeCell ref="F34:G34"/>
    <mergeCell ref="H34:I34"/>
    <mergeCell ref="D35:E35"/>
    <mergeCell ref="F35:G35"/>
    <mergeCell ref="H35:I35"/>
    <mergeCell ref="D36:E36"/>
    <mergeCell ref="F36:G36"/>
    <mergeCell ref="B46:C46"/>
    <mergeCell ref="B47:C47"/>
    <mergeCell ref="B48:C48"/>
    <mergeCell ref="B49:C49"/>
    <mergeCell ref="B50:C50"/>
    <mergeCell ref="B51:C51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D25:E25"/>
    <mergeCell ref="F25:G25"/>
    <mergeCell ref="B6:C6"/>
    <mergeCell ref="B7:C7"/>
    <mergeCell ref="B8:C8"/>
    <mergeCell ref="B9:C9"/>
    <mergeCell ref="B10:C10"/>
    <mergeCell ref="B11:C11"/>
    <mergeCell ref="B12:C12"/>
    <mergeCell ref="B13:C13"/>
    <mergeCell ref="D22:E22"/>
    <mergeCell ref="F22:G22"/>
    <mergeCell ref="D23:E23"/>
    <mergeCell ref="F23:G23"/>
    <mergeCell ref="D24:E24"/>
    <mergeCell ref="F24:G24"/>
    <mergeCell ref="D19:E19"/>
    <mergeCell ref="F19:G19"/>
    <mergeCell ref="D20:E20"/>
    <mergeCell ref="F20:G20"/>
    <mergeCell ref="D21:E21"/>
    <mergeCell ref="F21:G21"/>
    <mergeCell ref="D16:E16"/>
    <mergeCell ref="F16:G16"/>
    <mergeCell ref="D17:E17"/>
    <mergeCell ref="F17:G17"/>
    <mergeCell ref="D18:E18"/>
    <mergeCell ref="F18:G18"/>
    <mergeCell ref="D13:E13"/>
    <mergeCell ref="F13:G13"/>
    <mergeCell ref="D14:E14"/>
    <mergeCell ref="F14:G14"/>
    <mergeCell ref="D15:E15"/>
    <mergeCell ref="F15:G15"/>
    <mergeCell ref="D10:E10"/>
    <mergeCell ref="F10:G10"/>
    <mergeCell ref="D11:E11"/>
    <mergeCell ref="F11:G11"/>
    <mergeCell ref="D12:E12"/>
    <mergeCell ref="F12:G12"/>
    <mergeCell ref="H32:I33"/>
    <mergeCell ref="H10:I10"/>
    <mergeCell ref="H16:I16"/>
    <mergeCell ref="D6:E6"/>
    <mergeCell ref="F6:G6"/>
    <mergeCell ref="D7:E7"/>
    <mergeCell ref="F7:G7"/>
    <mergeCell ref="D8:E8"/>
    <mergeCell ref="F8:G8"/>
    <mergeCell ref="D9:E9"/>
    <mergeCell ref="B5:C5"/>
    <mergeCell ref="D5:E5"/>
    <mergeCell ref="F5:G5"/>
    <mergeCell ref="H11:I11"/>
    <mergeCell ref="H5:I5"/>
    <mergeCell ref="H6:I6"/>
    <mergeCell ref="H7:I7"/>
    <mergeCell ref="H8:I8"/>
    <mergeCell ref="H9:I9"/>
    <mergeCell ref="F9:G9"/>
    <mergeCell ref="K5:N5"/>
    <mergeCell ref="M7:N7"/>
    <mergeCell ref="L8:N8"/>
    <mergeCell ref="K6:N6"/>
    <mergeCell ref="M14:N14"/>
    <mergeCell ref="H12:I12"/>
    <mergeCell ref="H13:I13"/>
    <mergeCell ref="H14:I14"/>
    <mergeCell ref="AB8:AD8"/>
    <mergeCell ref="L10:N10"/>
    <mergeCell ref="L12:N12"/>
    <mergeCell ref="M13:N13"/>
    <mergeCell ref="H17:I17"/>
    <mergeCell ref="H18:I18"/>
    <mergeCell ref="H15:I15"/>
    <mergeCell ref="L26:N26"/>
    <mergeCell ref="L28:N28"/>
    <mergeCell ref="M21:N21"/>
    <mergeCell ref="M22:N22"/>
    <mergeCell ref="M23:N23"/>
    <mergeCell ref="M24:N24"/>
    <mergeCell ref="H19:I19"/>
    <mergeCell ref="H20:I20"/>
    <mergeCell ref="H22:I22"/>
    <mergeCell ref="H23:I23"/>
    <mergeCell ref="H24:I24"/>
    <mergeCell ref="H25:I25"/>
    <mergeCell ref="H21:I21"/>
    <mergeCell ref="M32:N32"/>
    <mergeCell ref="M35:N35"/>
    <mergeCell ref="M36:N36"/>
    <mergeCell ref="L37:N37"/>
    <mergeCell ref="L30:N30"/>
    <mergeCell ref="A32:A33"/>
    <mergeCell ref="M31:N31"/>
    <mergeCell ref="B32:C33"/>
    <mergeCell ref="D32:E33"/>
    <mergeCell ref="F32:G33"/>
    <mergeCell ref="M44:N44"/>
    <mergeCell ref="M45:N45"/>
    <mergeCell ref="L38:N38"/>
    <mergeCell ref="L39:N39"/>
    <mergeCell ref="M40:N40"/>
    <mergeCell ref="M41:N41"/>
    <mergeCell ref="M42:N42"/>
    <mergeCell ref="M43:N43"/>
    <mergeCell ref="M51:N51"/>
    <mergeCell ref="M52:N52"/>
    <mergeCell ref="K53:N53"/>
    <mergeCell ref="M46:N46"/>
    <mergeCell ref="M47:N47"/>
    <mergeCell ref="L49:N49"/>
    <mergeCell ref="M50:N50"/>
  </mergeCells>
  <printOptions horizontalCentered="1"/>
  <pageMargins left="0.5905511811023623" right="0.5905511811023623" top="0.5905511811023623" bottom="0.3937007874015748" header="0" footer="0"/>
  <pageSetup fitToHeight="1" fitToWidth="1" horizontalDpi="300" verticalDpi="300" orientation="landscape" paperSize="8" scale="69" r:id="rId1"/>
  <colBreaks count="1" manualBreakCount="1">
    <brk id="2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＊＊＊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＊＊＊</dc:creator>
  <cp:keywords/>
  <dc:description/>
  <cp:lastModifiedBy>yutaka-k</cp:lastModifiedBy>
  <cp:lastPrinted>2013-08-08T04:47:10Z</cp:lastPrinted>
  <dcterms:created xsi:type="dcterms:W3CDTF">2004-02-06T06:34:45Z</dcterms:created>
  <dcterms:modified xsi:type="dcterms:W3CDTF">2013-08-08T04:47:24Z</dcterms:modified>
  <cp:category/>
  <cp:version/>
  <cp:contentType/>
  <cp:contentStatus/>
</cp:coreProperties>
</file>