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85" windowHeight="8775" activeTab="0"/>
  </bookViews>
  <sheets>
    <sheet name="213" sheetId="1" r:id="rId1"/>
    <sheet name="214" sheetId="2" r:id="rId2"/>
    <sheet name="216" sheetId="3" r:id="rId3"/>
    <sheet name="218" sheetId="4" r:id="rId4"/>
    <sheet name="220" sheetId="5" r:id="rId5"/>
    <sheet name="222" sheetId="6" r:id="rId6"/>
    <sheet name="224" sheetId="7" r:id="rId7"/>
    <sheet name="226" sheetId="8" r:id="rId8"/>
    <sheet name="228" sheetId="9" r:id="rId9"/>
    <sheet name="230" sheetId="10" r:id="rId10"/>
    <sheet name="232" sheetId="11" r:id="rId11"/>
    <sheet name="234" sheetId="12" r:id="rId12"/>
    <sheet name="236" sheetId="13" r:id="rId13"/>
    <sheet name="238" sheetId="14" r:id="rId14"/>
  </sheets>
  <definedNames>
    <definedName name="_xlnm.Print_Area" localSheetId="0">'213'!$A$1:$R$53</definedName>
    <definedName name="_xlnm.Print_Area" localSheetId="1">'214'!$A$1:$V$76</definedName>
    <definedName name="_xlnm.Print_Area" localSheetId="2">'216'!$A$1:$AA$65</definedName>
    <definedName name="_xlnm.Print_Area" localSheetId="3">'218'!$A$1:$AE$67</definedName>
    <definedName name="_xlnm.Print_Area" localSheetId="4">'220'!$A$1:$R$63</definedName>
    <definedName name="_xlnm.Print_Area" localSheetId="5">'222'!$A$1:$T$76</definedName>
    <definedName name="_xlnm.Print_Area" localSheetId="6">'224'!$A$1:$Y$69</definedName>
    <definedName name="_xlnm.Print_Area" localSheetId="7">'226'!$A$1:$Y$68</definedName>
    <definedName name="_xlnm.Print_Area" localSheetId="8">'228'!$A$1:$S$68</definedName>
    <definedName name="_xlnm.Print_Area" localSheetId="9">'230'!$A$1:$AG$70</definedName>
    <definedName name="_xlnm.Print_Area" localSheetId="10">'232'!$A$1:$AC$69</definedName>
    <definedName name="_xlnm.Print_Area" localSheetId="11">'234'!$A$1:$AC$69</definedName>
    <definedName name="_xlnm.Print_Area" localSheetId="12">'236'!$A$1:$W$69</definedName>
    <definedName name="_xlnm.Print_Area" localSheetId="13">'238'!$A$1:$W$51</definedName>
  </definedNames>
  <calcPr calcMode="manual" fullCalcOnLoad="1"/>
</workbook>
</file>

<file path=xl/sharedStrings.xml><?xml version="1.0" encoding="utf-8"?>
<sst xmlns="http://schemas.openxmlformats.org/spreadsheetml/2006/main" count="2234" uniqueCount="539">
  <si>
    <t>労働及び賃金　213</t>
  </si>
  <si>
    <t>総数</t>
  </si>
  <si>
    <t>男</t>
  </si>
  <si>
    <t>男</t>
  </si>
  <si>
    <t>女</t>
  </si>
  <si>
    <t>計</t>
  </si>
  <si>
    <t>労働力状態別</t>
  </si>
  <si>
    <t>人口</t>
  </si>
  <si>
    <t>労働力</t>
  </si>
  <si>
    <t>就業者</t>
  </si>
  <si>
    <t>完全失業者</t>
  </si>
  <si>
    <t>非労働力</t>
  </si>
  <si>
    <t>男</t>
  </si>
  <si>
    <t>女</t>
  </si>
  <si>
    <t>55年</t>
  </si>
  <si>
    <t>増加数</t>
  </si>
  <si>
    <t>増加率（％）</t>
  </si>
  <si>
    <t>（△は減少）</t>
  </si>
  <si>
    <t>労働力状態別割合</t>
  </si>
  <si>
    <t>就業者　2）</t>
  </si>
  <si>
    <t>完全失業者　3）</t>
  </si>
  <si>
    <t>非労働力人口　4）</t>
  </si>
  <si>
    <t>総　　　数</t>
  </si>
  <si>
    <t>総　　　数</t>
  </si>
  <si>
    <t>割　　　　　　　　　　　　　合</t>
  </si>
  <si>
    <t>男 女 別</t>
  </si>
  <si>
    <t>4）は調査期間中収入になる仕事を少しもせず、また仕事をもっていなかった人のうち、仕事につくことが不可能か、又は、仕事を積極的に探さなかった人、たとえば病人、通学、家事従事者等をいう。</t>
  </si>
  <si>
    <t>1）は労働力状態「不詳」を含む。</t>
  </si>
  <si>
    <t>注</t>
  </si>
  <si>
    <t>産  業 （大  分  類） 別</t>
  </si>
  <si>
    <t>就　　業　　者　　数</t>
  </si>
  <si>
    <t>産　　業　　別　　割　　合</t>
  </si>
  <si>
    <t>産 業（大 分 類）別</t>
  </si>
  <si>
    <t>雇　用　者</t>
  </si>
  <si>
    <t>役　　　員</t>
  </si>
  <si>
    <t>雇人のある　　　　　業　　　主</t>
  </si>
  <si>
    <t>家族従業者</t>
  </si>
  <si>
    <t>第　１　次　産　業</t>
  </si>
  <si>
    <t>農業</t>
  </si>
  <si>
    <t>鉱業</t>
  </si>
  <si>
    <t>第　２　次　産　業</t>
  </si>
  <si>
    <t>建設業</t>
  </si>
  <si>
    <t>製造業</t>
  </si>
  <si>
    <t>運輸・通信業</t>
  </si>
  <si>
    <t>第　３　次　産　業</t>
  </si>
  <si>
    <t>金融・保険業</t>
  </si>
  <si>
    <t>不動産業</t>
  </si>
  <si>
    <t>サービス業</t>
  </si>
  <si>
    <t>分類不能の産業</t>
  </si>
  <si>
    <t>分 類 不 能 の 産 業</t>
  </si>
  <si>
    <t>女</t>
  </si>
  <si>
    <t>50年～55年の増加</t>
  </si>
  <si>
    <t>公務</t>
  </si>
  <si>
    <t>注　1）は分類不能の産業を含む。</t>
  </si>
  <si>
    <t>総　　　　数　　1）</t>
  </si>
  <si>
    <t>　　2）「家庭内職者」を含む。</t>
  </si>
  <si>
    <t>年次及び産業別</t>
  </si>
  <si>
    <t>組合数</t>
  </si>
  <si>
    <t>計</t>
  </si>
  <si>
    <t>男</t>
  </si>
  <si>
    <t>鉱業</t>
  </si>
  <si>
    <t>組合数</t>
  </si>
  <si>
    <t>組合員数</t>
  </si>
  <si>
    <t>農業</t>
  </si>
  <si>
    <t>林業、狩猟業</t>
  </si>
  <si>
    <t>漁業、水産養殖業</t>
  </si>
  <si>
    <t>電気・ガス・水道業</t>
  </si>
  <si>
    <t>29人以下</t>
  </si>
  <si>
    <t>1000人以上</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</si>
  <si>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</si>
  <si>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</si>
  <si>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</si>
  <si>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</si>
  <si>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</si>
  <si>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</si>
  <si>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</si>
  <si>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</si>
  <si>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</si>
  <si>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</si>
  <si>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</si>
  <si>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</si>
  <si>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</si>
  <si>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</si>
  <si>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</si>
  <si>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</si>
  <si>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労組法</t>
  </si>
  <si>
    <t>地公労法</t>
  </si>
  <si>
    <t>国公法</t>
  </si>
  <si>
    <t>地公法</t>
  </si>
  <si>
    <t>建設業</t>
  </si>
  <si>
    <t>製造業</t>
  </si>
  <si>
    <t>金融・保険業</t>
  </si>
  <si>
    <t xml:space="preserve">不動産業   </t>
  </si>
  <si>
    <t>運輸・通信業</t>
  </si>
  <si>
    <t>サービス業</t>
  </si>
  <si>
    <t>公務</t>
  </si>
  <si>
    <t>年次及び産業別</t>
  </si>
  <si>
    <t>30～99</t>
  </si>
  <si>
    <t>100～299</t>
  </si>
  <si>
    <t>300～499</t>
  </si>
  <si>
    <t>500～999</t>
  </si>
  <si>
    <t>資料　石川県労政訓練課「労働組合基本調査」による。</t>
  </si>
  <si>
    <t>組合員数</t>
  </si>
  <si>
    <t>216　労働及び賃金</t>
  </si>
  <si>
    <t>労働及び賃金　217</t>
  </si>
  <si>
    <t>機械</t>
  </si>
  <si>
    <t>輸送用機械</t>
  </si>
  <si>
    <t>繊維</t>
  </si>
  <si>
    <t>出版・印刷</t>
  </si>
  <si>
    <t>窯業・土石</t>
  </si>
  <si>
    <t>その他</t>
  </si>
  <si>
    <t>電気業</t>
  </si>
  <si>
    <t>区分</t>
  </si>
  <si>
    <t>件数</t>
  </si>
  <si>
    <t>参加人員</t>
  </si>
  <si>
    <t>製造業</t>
  </si>
  <si>
    <t>総　　　　数</t>
  </si>
  <si>
    <t>1月</t>
  </si>
  <si>
    <t>2月</t>
  </si>
  <si>
    <t>3月</t>
  </si>
  <si>
    <t>4月</t>
  </si>
  <si>
    <t>5月</t>
  </si>
  <si>
    <t>6月</t>
  </si>
  <si>
    <t>7月</t>
  </si>
  <si>
    <t>8月</t>
  </si>
  <si>
    <t>9月</t>
  </si>
  <si>
    <t>10月</t>
  </si>
  <si>
    <t>11月</t>
  </si>
  <si>
    <t>12月</t>
  </si>
  <si>
    <t>建設業</t>
  </si>
  <si>
    <t>卸売・小売業</t>
  </si>
  <si>
    <t>金融・保険業</t>
  </si>
  <si>
    <t>サービス業</t>
  </si>
  <si>
    <t>公務</t>
  </si>
  <si>
    <t>218　労働及び賃金</t>
  </si>
  <si>
    <t>休業</t>
  </si>
  <si>
    <t>閉鎖</t>
  </si>
  <si>
    <t>縮小</t>
  </si>
  <si>
    <t>整理人員</t>
  </si>
  <si>
    <t>事業所数</t>
  </si>
  <si>
    <t>繊維関係工業</t>
  </si>
  <si>
    <t>木材、木製品製造業</t>
  </si>
  <si>
    <t>鉄鋼業</t>
  </si>
  <si>
    <t>機械関係工業</t>
  </si>
  <si>
    <t>その他の製造業</t>
  </si>
  <si>
    <t>整理形態</t>
  </si>
  <si>
    <t>資料　石川県職業安定課「職業安定行政年報」による。</t>
  </si>
  <si>
    <t>4月～6</t>
  </si>
  <si>
    <t>1～3月</t>
  </si>
  <si>
    <t>新規求人数</t>
  </si>
  <si>
    <t>7～9</t>
  </si>
  <si>
    <t>10～12</t>
  </si>
  <si>
    <t>求職者数</t>
  </si>
  <si>
    <t>新規求職</t>
  </si>
  <si>
    <t>申込件数</t>
  </si>
  <si>
    <t>就職全数</t>
  </si>
  <si>
    <t>他府県への就職数</t>
  </si>
  <si>
    <t>就　　　職</t>
  </si>
  <si>
    <t>求　　　人</t>
  </si>
  <si>
    <t>月間有効求人数</t>
  </si>
  <si>
    <t>充　　　足</t>
  </si>
  <si>
    <t>充足全数</t>
  </si>
  <si>
    <t>他府県からの充足</t>
  </si>
  <si>
    <t>求　　　職</t>
  </si>
  <si>
    <t>金沢</t>
  </si>
  <si>
    <t>小松</t>
  </si>
  <si>
    <t>七尾</t>
  </si>
  <si>
    <t>加賀</t>
  </si>
  <si>
    <t>羽咋</t>
  </si>
  <si>
    <t>穴水</t>
  </si>
  <si>
    <t>合計</t>
  </si>
  <si>
    <t>金沢</t>
  </si>
  <si>
    <t>小松</t>
  </si>
  <si>
    <t>七尾</t>
  </si>
  <si>
    <t>加賀</t>
  </si>
  <si>
    <t>羽咋</t>
  </si>
  <si>
    <t>穴水</t>
  </si>
  <si>
    <t>求職申込件数</t>
  </si>
  <si>
    <t>求人数</t>
  </si>
  <si>
    <t>就職件数</t>
  </si>
  <si>
    <t>中学校</t>
  </si>
  <si>
    <t>高等学校</t>
  </si>
  <si>
    <t>年次及び月次</t>
  </si>
  <si>
    <t>月間有効</t>
  </si>
  <si>
    <t>新規求人員</t>
  </si>
  <si>
    <t>就労実人員</t>
  </si>
  <si>
    <t>民間事業等</t>
  </si>
  <si>
    <t>公共、準公共事業</t>
  </si>
  <si>
    <t>常用労働者30人以上を雇用する事業所について平均したものである。</t>
  </si>
  <si>
    <t>サービス　　　　業を除く</t>
  </si>
  <si>
    <r>
      <t>製造</t>
    </r>
    <r>
      <rPr>
        <sz val="12"/>
        <rFont val="ＭＳ 明朝"/>
        <family val="1"/>
      </rPr>
      <t>業</t>
    </r>
  </si>
  <si>
    <r>
      <t>建設</t>
    </r>
    <r>
      <rPr>
        <sz val="12"/>
        <rFont val="ＭＳ 明朝"/>
        <family val="1"/>
      </rPr>
      <t>業</t>
    </r>
  </si>
  <si>
    <t>サービス業</t>
  </si>
  <si>
    <t>調査産業計　　</t>
  </si>
  <si>
    <t>実質賃金指数</t>
  </si>
  <si>
    <t>雇用指数</t>
  </si>
  <si>
    <t>資料　石川県統計情報課「毎月勤労統計調査地方調査」による。</t>
  </si>
  <si>
    <t>産業分類</t>
  </si>
  <si>
    <t>調査産業計（サービス業を除く）</t>
  </si>
  <si>
    <t>製　　造　　業　　計</t>
  </si>
  <si>
    <t>衣服・その他の繊維製品製造業</t>
  </si>
  <si>
    <t>年　次　　　　　及び月次</t>
  </si>
  <si>
    <t>現金給与　　　　総　　額</t>
  </si>
  <si>
    <t>定期給与</t>
  </si>
  <si>
    <t>特別給与</t>
  </si>
  <si>
    <t>女</t>
  </si>
  <si>
    <t>(単位＝円)</t>
  </si>
  <si>
    <t>年  次　　　　　　及び月次</t>
  </si>
  <si>
    <t>現金給与　　　　　　　総　　額</t>
  </si>
  <si>
    <t>サ　　　　　　　　　　ー　　　　　　　　　　ビ　　　　　　　　　　ス　　　　　　　　　　業</t>
  </si>
  <si>
    <t>サ ー ビ ス 業 計</t>
  </si>
  <si>
    <t>旅館・その他の宿泊所</t>
  </si>
  <si>
    <t>医　　　療　　　業</t>
  </si>
  <si>
    <t>教　　　　　　　　　育</t>
  </si>
  <si>
    <t>その他のサービス業</t>
  </si>
  <si>
    <t>年  次　　　　　　　及び月次</t>
  </si>
  <si>
    <t>調査産業計（サービス業を除く）</t>
  </si>
  <si>
    <t>建　　　設　　　業</t>
  </si>
  <si>
    <t>製　　　　　　　　　　　　　　　　　　　　造　　　　　　　　　　　　　　　　　　　　業</t>
  </si>
  <si>
    <t>製　　造　　業　　計</t>
  </si>
  <si>
    <t>食料品・たばこ製造業</t>
  </si>
  <si>
    <t>繊　　維　　工　　業</t>
  </si>
  <si>
    <t>衣服・その他の繊維製品製造業</t>
  </si>
  <si>
    <t>出版・印刷・同関連産業</t>
  </si>
  <si>
    <t>出　勤日　数</t>
  </si>
  <si>
    <t>総実労働時間</t>
  </si>
  <si>
    <t>所定内労　働時　間</t>
  </si>
  <si>
    <t>所定外労　働時　間</t>
  </si>
  <si>
    <t>年  次</t>
  </si>
  <si>
    <t>及び月次</t>
  </si>
  <si>
    <t>製　　　　　　　　　　　　　　　　　　　造　　　　　　　　　　　　　　　　　　　業</t>
  </si>
  <si>
    <t>窯 業・土 石 製 品 製 造 業</t>
  </si>
  <si>
    <t>金  属  製  品  製  造  業</t>
  </si>
  <si>
    <t>一 般 機 械 器 具 製 造 業</t>
  </si>
  <si>
    <t>電 気 機 械 器 具 製 造 業</t>
  </si>
  <si>
    <t xml:space="preserve">そ  の  他  の  製  造  業 </t>
  </si>
  <si>
    <t>サ　　　　　　　　　　　　ー　　　　　　　　　　　　ビ　　　　　　　　　　　　ス　　　　　　　　　　　　業</t>
  </si>
  <si>
    <t>サ　ー　ビ　ス　業　計</t>
  </si>
  <si>
    <t>医　　　　療　　　　業</t>
  </si>
  <si>
    <t>教　　　　　　　　育</t>
  </si>
  <si>
    <t>年  次　　　　　　　　及び月次</t>
  </si>
  <si>
    <t>製造業計</t>
  </si>
  <si>
    <t>（単位＝日、時間）</t>
  </si>
  <si>
    <t>（単位＝人）</t>
  </si>
  <si>
    <t>（サービス業を除く）</t>
  </si>
  <si>
    <t>調査産業計</t>
  </si>
  <si>
    <r>
      <t>建設</t>
    </r>
    <r>
      <rPr>
        <sz val="12"/>
        <rFont val="ＭＳ 明朝"/>
        <family val="1"/>
      </rPr>
      <t>業</t>
    </r>
  </si>
  <si>
    <r>
      <t>繊維工</t>
    </r>
    <r>
      <rPr>
        <sz val="12"/>
        <rFont val="ＭＳ 明朝"/>
        <family val="1"/>
      </rPr>
      <t>業</t>
    </r>
  </si>
  <si>
    <t>衣服・その他の繊維製品製造業</t>
  </si>
  <si>
    <r>
      <t>金属製品</t>
    </r>
    <r>
      <rPr>
        <sz val="12"/>
        <rFont val="ＭＳ 明朝"/>
        <family val="1"/>
      </rPr>
      <t>製</t>
    </r>
    <r>
      <rPr>
        <sz val="12"/>
        <rFont val="ＭＳ 明朝"/>
        <family val="1"/>
      </rPr>
      <t>造</t>
    </r>
    <r>
      <rPr>
        <sz val="12"/>
        <rFont val="ＭＳ 明朝"/>
        <family val="1"/>
      </rPr>
      <t>業</t>
    </r>
  </si>
  <si>
    <r>
      <t>一般機械</t>
    </r>
    <r>
      <rPr>
        <sz val="12"/>
        <rFont val="ＭＳ 明朝"/>
        <family val="1"/>
      </rPr>
      <t>器具製</t>
    </r>
    <r>
      <rPr>
        <sz val="12"/>
        <rFont val="ＭＳ 明朝"/>
        <family val="1"/>
      </rPr>
      <t>造</t>
    </r>
    <r>
      <rPr>
        <sz val="12"/>
        <rFont val="ＭＳ 明朝"/>
        <family val="1"/>
      </rPr>
      <t>業</t>
    </r>
  </si>
  <si>
    <r>
      <t>電気機械器具</t>
    </r>
    <r>
      <rPr>
        <sz val="12"/>
        <rFont val="ＭＳ 明朝"/>
        <family val="1"/>
      </rPr>
      <t>製</t>
    </r>
    <r>
      <rPr>
        <sz val="12"/>
        <rFont val="ＭＳ 明朝"/>
        <family val="1"/>
      </rPr>
      <t>造</t>
    </r>
    <r>
      <rPr>
        <sz val="12"/>
        <rFont val="ＭＳ 明朝"/>
        <family val="1"/>
      </rPr>
      <t>業</t>
    </r>
  </si>
  <si>
    <r>
      <t>その他の製</t>
    </r>
    <r>
      <rPr>
        <sz val="12"/>
        <rFont val="ＭＳ 明朝"/>
        <family val="1"/>
      </rPr>
      <t>造</t>
    </r>
    <r>
      <rPr>
        <sz val="12"/>
        <rFont val="ＭＳ 明朝"/>
        <family val="1"/>
      </rPr>
      <t>業</t>
    </r>
  </si>
  <si>
    <r>
      <t>運輸・通</t>
    </r>
    <r>
      <rPr>
        <sz val="12"/>
        <rFont val="ＭＳ 明朝"/>
        <family val="1"/>
      </rPr>
      <t>信</t>
    </r>
    <r>
      <rPr>
        <sz val="12"/>
        <rFont val="ＭＳ 明朝"/>
        <family val="1"/>
      </rPr>
      <t>業</t>
    </r>
  </si>
  <si>
    <r>
      <t>金融・保</t>
    </r>
    <r>
      <rPr>
        <sz val="12"/>
        <rFont val="ＭＳ 明朝"/>
        <family val="1"/>
      </rPr>
      <t>険</t>
    </r>
    <r>
      <rPr>
        <sz val="12"/>
        <rFont val="ＭＳ 明朝"/>
        <family val="1"/>
      </rPr>
      <t>業</t>
    </r>
  </si>
  <si>
    <r>
      <t>サービス</t>
    </r>
    <r>
      <rPr>
        <sz val="12"/>
        <rFont val="ＭＳ 明朝"/>
        <family val="1"/>
      </rPr>
      <t>業</t>
    </r>
    <r>
      <rPr>
        <sz val="12"/>
        <rFont val="ＭＳ 明朝"/>
        <family val="1"/>
      </rPr>
      <t>計</t>
    </r>
  </si>
  <si>
    <r>
      <t>旅館・その他の宿</t>
    </r>
    <r>
      <rPr>
        <sz val="12"/>
        <rFont val="ＭＳ 明朝"/>
        <family val="1"/>
      </rPr>
      <t>泊</t>
    </r>
    <r>
      <rPr>
        <sz val="12"/>
        <rFont val="ＭＳ 明朝"/>
        <family val="1"/>
      </rPr>
      <t>所</t>
    </r>
  </si>
  <si>
    <r>
      <t>医療</t>
    </r>
    <r>
      <rPr>
        <sz val="12"/>
        <rFont val="ＭＳ 明朝"/>
        <family val="1"/>
      </rPr>
      <t>業</t>
    </r>
  </si>
  <si>
    <t>教育</t>
  </si>
  <si>
    <t>その他のサービス業</t>
  </si>
  <si>
    <t>製造業</t>
  </si>
  <si>
    <t>（単位＝日、時間）</t>
  </si>
  <si>
    <t>建　  　設　  　業</t>
  </si>
  <si>
    <t>製　　　　　　　　　　　　　　　　　　　　　　　造　　　　　　　　　　　　　　　　　　　　　　　業</t>
  </si>
  <si>
    <t>食 料 品・た ば こ 製 造 業</t>
  </si>
  <si>
    <t>繊　   維   　工   　業</t>
  </si>
  <si>
    <t>出 版・印 刷・同 関 連 産 業</t>
  </si>
  <si>
    <t>製　　　　　　　　　　　　　　　　　　　　造　　　　　　　　　　　　　　　　　　　　業</t>
  </si>
  <si>
    <t>窯 業・土 石 製 品 製 造 業</t>
  </si>
  <si>
    <t>金  属  製  品  製  造  業</t>
  </si>
  <si>
    <t>一 般 機 械 器 具 製 造 業</t>
  </si>
  <si>
    <t>電 気 機 械 器 具 製 造 業</t>
  </si>
  <si>
    <t>そ  の  他  の  製  造  業</t>
  </si>
  <si>
    <t>金沢＝石川郡、河北郡、金沢市、松任市</t>
  </si>
  <si>
    <t>七尾＝羽咋郡、鹿島郡、羽咋市、七尾市</t>
  </si>
  <si>
    <t>小松＝江沼郡、能美郡、加賀市、小松市</t>
  </si>
  <si>
    <t>輪島＝鳳至郡、珠洲郡、輪島市、珠洲市</t>
  </si>
  <si>
    <t>公労法</t>
  </si>
  <si>
    <t>年次及び産業別</t>
  </si>
  <si>
    <t>組合数</t>
  </si>
  <si>
    <t>組合員数</t>
  </si>
  <si>
    <t>上部組合で協</t>
  </si>
  <si>
    <t>約を締結した</t>
  </si>
  <si>
    <t>独自協約、上部</t>
  </si>
  <si>
    <t>組合での協約</t>
  </si>
  <si>
    <t>とも有するもの</t>
  </si>
  <si>
    <t>無協約組合</t>
  </si>
  <si>
    <t>有　　協　　約　　組　　合</t>
  </si>
  <si>
    <t>比率（％）　1）</t>
  </si>
  <si>
    <t>農業</t>
  </si>
  <si>
    <t>林業、狩猟業</t>
  </si>
  <si>
    <t>漁業、水産養殖業</t>
  </si>
  <si>
    <t>鉱業</t>
  </si>
  <si>
    <t>建設業</t>
  </si>
  <si>
    <t>卸売業、小売業</t>
  </si>
  <si>
    <t>金融・保険業</t>
  </si>
  <si>
    <t>不動産業</t>
  </si>
  <si>
    <t>運輸・通信業</t>
  </si>
  <si>
    <t>電気・ガス・水道業</t>
  </si>
  <si>
    <t>サービス業</t>
  </si>
  <si>
    <t>注　　１）は有協約組合数及び組合員数の総数に対する比率である。</t>
  </si>
  <si>
    <t>年度及び月次</t>
  </si>
  <si>
    <t>増加数</t>
  </si>
  <si>
    <t>増加率（％）</t>
  </si>
  <si>
    <t>増加数</t>
  </si>
  <si>
    <t>資料　石川県労政訓練課「労働争議月報」による。</t>
  </si>
  <si>
    <t>資料　石川県職業安定課「職業安定行政年報」による。</t>
  </si>
  <si>
    <t>3）は、調査期間中収入になる仕事を少しもせず、また仕事をもっていなかった人のうち、仕事につくことが可能であって、かつ職業安定所に申し込むなどして積極的に仕事を探していた人をいう。</t>
  </si>
  <si>
    <t>卸売業、小売業</t>
  </si>
  <si>
    <t>林業、狩猟業</t>
  </si>
  <si>
    <t>漁業、水産養殖業</t>
  </si>
  <si>
    <t>卸売業、小売業</t>
  </si>
  <si>
    <t>卸売業、小売業</t>
  </si>
  <si>
    <t>　本法における適用法規中、労組法とは労働組合法、公労法とは公共企業体等労働関係法、国公法とは国家公務員法、地公法とは地方公務員法、地公労法とは地方公営企業労働関係法を示す。</t>
  </si>
  <si>
    <t>運輸・通信その他</t>
  </si>
  <si>
    <t>年度及び産業別</t>
  </si>
  <si>
    <t>資料　　石川県労政訓練課「労働組合基本調査」による。</t>
  </si>
  <si>
    <t>前月から繰越された有効求職者数</t>
  </si>
  <si>
    <t>前月から繰越された有効求人数</t>
  </si>
  <si>
    <t>金融・保険・不動産業</t>
  </si>
  <si>
    <t>（昭和55年＝100）</t>
  </si>
  <si>
    <t>本表以下102表までは、鉱工業及び不動産業は調査対象事業所が少なく公表していないが、調査産業計には含まれている。</t>
  </si>
  <si>
    <t>サービス業</t>
  </si>
  <si>
    <r>
      <t>医療</t>
    </r>
    <r>
      <rPr>
        <sz val="12"/>
        <rFont val="ＭＳ 明朝"/>
        <family val="1"/>
      </rPr>
      <t>業</t>
    </r>
  </si>
  <si>
    <t>教育</t>
  </si>
  <si>
    <t>現金給与額</t>
  </si>
  <si>
    <t>月間推計延人員</t>
  </si>
  <si>
    <t>（単位＝円、人）</t>
  </si>
  <si>
    <t>90　 労  働  力  状  態  別  人  口</t>
  </si>
  <si>
    <t>昭和45年</t>
  </si>
  <si>
    <t>50年</t>
  </si>
  <si>
    <t>全国55年</t>
  </si>
  <si>
    <t>45年～50年の増加</t>
  </si>
  <si>
    <t>雇人のない　　　　　業主2)</t>
  </si>
  <si>
    <t>1)</t>
  </si>
  <si>
    <t>注　1.本表における地域は次のとおりである。又、順位は規模別順である。</t>
  </si>
  <si>
    <t>有するもの</t>
  </si>
  <si>
    <t>もの</t>
  </si>
  <si>
    <t>農林水産業</t>
  </si>
  <si>
    <t>サービス　　　　業を含む</t>
  </si>
  <si>
    <t>運輸・　　通信業</t>
  </si>
  <si>
    <t>卸売業　　小売業</t>
  </si>
  <si>
    <t>金融・　　保険業</t>
  </si>
  <si>
    <t>電気ガス　　水道　　熱供給業</t>
  </si>
  <si>
    <t>調査産業計（サービス業含む）</t>
  </si>
  <si>
    <t>卸売業・小売業</t>
  </si>
  <si>
    <t>電気・ガス・水道・熱供給業</t>
  </si>
  <si>
    <t>調査産業計（サービス業含む）</t>
  </si>
  <si>
    <t>所定内　労働時間</t>
  </si>
  <si>
    <t>金融・保険業</t>
  </si>
  <si>
    <t>電気・ガス・水道・熱供給業</t>
  </si>
  <si>
    <t>（サービス業含む）</t>
  </si>
  <si>
    <t>食料品・たばこ  製造業</t>
  </si>
  <si>
    <t>出版・印刷・同関連産業</t>
  </si>
  <si>
    <t>窯業・　土石製品製造業</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</si>
  <si>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</si>
  <si>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</si>
  <si>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</si>
  <si>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</si>
  <si>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</si>
  <si>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</si>
  <si>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</si>
  <si>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</si>
  <si>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</si>
  <si>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</si>
  <si>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</si>
  <si>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r>
      <t>昭和</t>
    </r>
    <r>
      <rPr>
        <sz val="12"/>
        <color indexed="8"/>
        <rFont val="ＭＳ 明朝"/>
        <family val="1"/>
      </rPr>
      <t>54</t>
    </r>
    <r>
      <rPr>
        <sz val="12"/>
        <color indexed="9"/>
        <rFont val="ＭＳ 明朝"/>
        <family val="1"/>
      </rPr>
      <t>年</t>
    </r>
  </si>
  <si>
    <r>
      <t>昭和</t>
    </r>
    <r>
      <rPr>
        <sz val="12"/>
        <color indexed="8"/>
        <rFont val="ＭＳ 明朝"/>
        <family val="1"/>
      </rPr>
      <t>55</t>
    </r>
    <r>
      <rPr>
        <sz val="12"/>
        <color indexed="9"/>
        <rFont val="ＭＳ 明朝"/>
        <family val="1"/>
      </rPr>
      <t>年</t>
    </r>
  </si>
  <si>
    <r>
      <t>昭和59年</t>
    </r>
    <r>
      <rPr>
        <sz val="12"/>
        <rFont val="ＭＳ 明朝"/>
        <family val="1"/>
      </rPr>
      <t>5</t>
    </r>
    <r>
      <rPr>
        <sz val="12"/>
        <color indexed="9"/>
        <rFont val="ＭＳ 明朝"/>
        <family val="1"/>
      </rPr>
      <t>月</t>
    </r>
  </si>
  <si>
    <r>
      <t>昭和59年</t>
    </r>
    <r>
      <rPr>
        <sz val="12"/>
        <rFont val="ＭＳ 明朝"/>
        <family val="1"/>
      </rPr>
      <t>6</t>
    </r>
    <r>
      <rPr>
        <sz val="12"/>
        <color indexed="9"/>
        <rFont val="ＭＳ 明朝"/>
        <family val="1"/>
      </rPr>
      <t>月</t>
    </r>
  </si>
  <si>
    <r>
      <t>昭和59年</t>
    </r>
    <r>
      <rPr>
        <sz val="12"/>
        <rFont val="ＭＳ 明朝"/>
        <family val="1"/>
      </rPr>
      <t>7</t>
    </r>
    <r>
      <rPr>
        <sz val="12"/>
        <color indexed="9"/>
        <rFont val="ＭＳ 明朝"/>
        <family val="1"/>
      </rPr>
      <t>月</t>
    </r>
  </si>
  <si>
    <r>
      <t>昭和59年</t>
    </r>
    <r>
      <rPr>
        <sz val="12"/>
        <rFont val="ＭＳ 明朝"/>
        <family val="1"/>
      </rPr>
      <t>8</t>
    </r>
    <r>
      <rPr>
        <sz val="12"/>
        <color indexed="9"/>
        <rFont val="ＭＳ 明朝"/>
        <family val="1"/>
      </rPr>
      <t>月</t>
    </r>
  </si>
  <si>
    <r>
      <t>昭和59年</t>
    </r>
    <r>
      <rPr>
        <sz val="12"/>
        <rFont val="ＭＳ 明朝"/>
        <family val="1"/>
      </rPr>
      <t>9</t>
    </r>
    <r>
      <rPr>
        <sz val="12"/>
        <color indexed="9"/>
        <rFont val="ＭＳ 明朝"/>
        <family val="1"/>
      </rPr>
      <t>月</t>
    </r>
  </si>
  <si>
    <r>
      <t>昭和59年</t>
    </r>
    <r>
      <rPr>
        <sz val="12"/>
        <rFont val="ＭＳ 明朝"/>
        <family val="1"/>
      </rPr>
      <t>10</t>
    </r>
    <r>
      <rPr>
        <sz val="12"/>
        <color indexed="9"/>
        <rFont val="ＭＳ 明朝"/>
        <family val="1"/>
      </rPr>
      <t>月</t>
    </r>
  </si>
  <si>
    <r>
      <t>昭和59年</t>
    </r>
    <r>
      <rPr>
        <sz val="12"/>
        <rFont val="ＭＳ 明朝"/>
        <family val="1"/>
      </rPr>
      <t>11</t>
    </r>
    <r>
      <rPr>
        <sz val="12"/>
        <color indexed="9"/>
        <rFont val="ＭＳ 明朝"/>
        <family val="1"/>
      </rPr>
      <t>月</t>
    </r>
  </si>
  <si>
    <r>
      <t>昭和59年</t>
    </r>
    <r>
      <rPr>
        <sz val="12"/>
        <rFont val="ＭＳ 明朝"/>
        <family val="1"/>
      </rPr>
      <t>12</t>
    </r>
    <r>
      <rPr>
        <sz val="12"/>
        <color indexed="9"/>
        <rFont val="ＭＳ 明朝"/>
        <family val="1"/>
      </rPr>
      <t>月</t>
    </r>
  </si>
  <si>
    <r>
      <t>昭和59年</t>
    </r>
    <r>
      <rPr>
        <sz val="12"/>
        <rFont val="ＭＳ 明朝"/>
        <family val="1"/>
      </rPr>
      <t>2</t>
    </r>
    <r>
      <rPr>
        <sz val="12"/>
        <color indexed="9"/>
        <rFont val="ＭＳ 明朝"/>
        <family val="1"/>
      </rPr>
      <t>月</t>
    </r>
  </si>
  <si>
    <r>
      <t>昭和59年</t>
    </r>
    <r>
      <rPr>
        <sz val="12"/>
        <rFont val="ＭＳ 明朝"/>
        <family val="1"/>
      </rPr>
      <t>3</t>
    </r>
    <r>
      <rPr>
        <sz val="12"/>
        <color indexed="9"/>
        <rFont val="ＭＳ 明朝"/>
        <family val="1"/>
      </rPr>
      <t>月</t>
    </r>
  </si>
  <si>
    <r>
      <t>昭和59年</t>
    </r>
    <r>
      <rPr>
        <sz val="12"/>
        <rFont val="ＭＳ 明朝"/>
        <family val="1"/>
      </rPr>
      <t>5</t>
    </r>
    <r>
      <rPr>
        <sz val="12"/>
        <color indexed="9"/>
        <rFont val="ＭＳ 明朝"/>
        <family val="1"/>
      </rPr>
      <t>月</t>
    </r>
  </si>
  <si>
    <r>
      <t>昭和59年</t>
    </r>
    <r>
      <rPr>
        <sz val="12"/>
        <rFont val="ＭＳ 明朝"/>
        <family val="1"/>
      </rPr>
      <t>6</t>
    </r>
    <r>
      <rPr>
        <sz val="12"/>
        <color indexed="9"/>
        <rFont val="ＭＳ 明朝"/>
        <family val="1"/>
      </rPr>
      <t>月</t>
    </r>
  </si>
  <si>
    <r>
      <t>昭和59年</t>
    </r>
    <r>
      <rPr>
        <sz val="12"/>
        <rFont val="ＭＳ 明朝"/>
        <family val="1"/>
      </rPr>
      <t>7</t>
    </r>
    <r>
      <rPr>
        <sz val="12"/>
        <color indexed="9"/>
        <rFont val="ＭＳ 明朝"/>
        <family val="1"/>
      </rPr>
      <t>月</t>
    </r>
  </si>
  <si>
    <r>
      <t>昭和59年</t>
    </r>
    <r>
      <rPr>
        <sz val="12"/>
        <rFont val="ＭＳ 明朝"/>
        <family val="1"/>
      </rPr>
      <t>8</t>
    </r>
    <r>
      <rPr>
        <sz val="12"/>
        <color indexed="9"/>
        <rFont val="ＭＳ 明朝"/>
        <family val="1"/>
      </rPr>
      <t>月</t>
    </r>
  </si>
  <si>
    <r>
      <t>昭和59年</t>
    </r>
    <r>
      <rPr>
        <sz val="12"/>
        <rFont val="ＭＳ 明朝"/>
        <family val="1"/>
      </rPr>
      <t>9</t>
    </r>
    <r>
      <rPr>
        <sz val="12"/>
        <color indexed="9"/>
        <rFont val="ＭＳ 明朝"/>
        <family val="1"/>
      </rPr>
      <t>月</t>
    </r>
  </si>
  <si>
    <r>
      <t>昭和59年</t>
    </r>
    <r>
      <rPr>
        <sz val="12"/>
        <rFont val="ＭＳ 明朝"/>
        <family val="1"/>
      </rPr>
      <t>10</t>
    </r>
    <r>
      <rPr>
        <sz val="12"/>
        <color indexed="9"/>
        <rFont val="ＭＳ 明朝"/>
        <family val="1"/>
      </rPr>
      <t>月</t>
    </r>
  </si>
  <si>
    <r>
      <t>昭和59年</t>
    </r>
    <r>
      <rPr>
        <sz val="12"/>
        <rFont val="ＭＳ 明朝"/>
        <family val="1"/>
      </rPr>
      <t>11</t>
    </r>
    <r>
      <rPr>
        <sz val="12"/>
        <color indexed="9"/>
        <rFont val="ＭＳ 明朝"/>
        <family val="1"/>
      </rPr>
      <t>月</t>
    </r>
  </si>
  <si>
    <r>
      <t>昭和59年</t>
    </r>
    <r>
      <rPr>
        <sz val="12"/>
        <rFont val="ＭＳ 明朝"/>
        <family val="1"/>
      </rPr>
      <t>12</t>
    </r>
    <r>
      <rPr>
        <sz val="12"/>
        <color indexed="9"/>
        <rFont val="ＭＳ 明朝"/>
        <family val="1"/>
      </rPr>
      <t>月</t>
    </r>
  </si>
  <si>
    <r>
      <t>昭和59年</t>
    </r>
    <r>
      <rPr>
        <sz val="12"/>
        <rFont val="ＭＳ 明朝"/>
        <family val="1"/>
      </rPr>
      <t>2</t>
    </r>
    <r>
      <rPr>
        <sz val="12"/>
        <color indexed="9"/>
        <rFont val="ＭＳ 明朝"/>
        <family val="1"/>
      </rPr>
      <t>月</t>
    </r>
  </si>
  <si>
    <r>
      <t>昭和59年</t>
    </r>
    <r>
      <rPr>
        <sz val="12"/>
        <rFont val="ＭＳ 明朝"/>
        <family val="1"/>
      </rPr>
      <t>3</t>
    </r>
    <r>
      <rPr>
        <sz val="12"/>
        <color indexed="9"/>
        <rFont val="ＭＳ 明朝"/>
        <family val="1"/>
      </rPr>
      <t>月</t>
    </r>
  </si>
  <si>
    <t>2）は15才以上の者のうちで、調査機関中（調査期日前1週間）に収入を伴う仕事に従事した人（無報酬の家族従事者を含む）と、収入となる仕事をもっていながら、調査期間中仕事を休んでいて、その休業期間が、調査の時からさかのぼって1ヶ月未満の者（ただし、休業期間が1ヶ月以上であっても給料又は支払いを受けている者又は、うける予定になっているものを含む。）とである。</t>
  </si>
  <si>
    <t>資料　総理府統計局「国勢調査報告」による。</t>
  </si>
  <si>
    <t>資料　総理府統計局「国勢調査」による。</t>
  </si>
  <si>
    <t>資料　総理府統計局「国勢調査報告」による。</t>
  </si>
  <si>
    <t>失業対策事業</t>
  </si>
  <si>
    <r>
      <t>昭和</t>
    </r>
    <r>
      <rPr>
        <sz val="12"/>
        <color indexed="8"/>
        <rFont val="ＭＳ 明朝"/>
        <family val="1"/>
      </rPr>
      <t>53</t>
    </r>
    <r>
      <rPr>
        <sz val="12"/>
        <color indexed="9"/>
        <rFont val="ＭＳ 明朝"/>
        <family val="1"/>
      </rPr>
      <t>年</t>
    </r>
  </si>
  <si>
    <t>整理前　従業員数</t>
  </si>
  <si>
    <t>事業所の規模</t>
  </si>
  <si>
    <t>14人以下</t>
  </si>
  <si>
    <t>15～99</t>
  </si>
  <si>
    <t>100～499</t>
  </si>
  <si>
    <t>500人　以上</t>
  </si>
  <si>
    <t>食料品・タバコ製造業</t>
  </si>
  <si>
    <t>窯業、土石製品製造業</t>
  </si>
  <si>
    <t>卸・小売業</t>
  </si>
  <si>
    <t>運輸通信業</t>
  </si>
  <si>
    <t>年度及び月次</t>
  </si>
  <si>
    <t>　労働及び賃金　219</t>
  </si>
  <si>
    <t>他府県への就職及び(保)の就職</t>
  </si>
  <si>
    <t>(保)の就職数</t>
  </si>
  <si>
    <t>注　(保)は失業保険受給者である。</t>
  </si>
  <si>
    <r>
      <t>昭和</t>
    </r>
    <r>
      <rPr>
        <sz val="12"/>
        <color indexed="8"/>
        <rFont val="ＭＳ 明朝"/>
        <family val="1"/>
      </rPr>
      <t>52</t>
    </r>
    <r>
      <rPr>
        <sz val="12"/>
        <color indexed="9"/>
        <rFont val="ＭＳ 明朝"/>
        <family val="1"/>
      </rPr>
      <t>年</t>
    </r>
  </si>
  <si>
    <t>昭和57年1月</t>
  </si>
  <si>
    <t>昭和52年</t>
  </si>
  <si>
    <t>昭和54年</t>
  </si>
  <si>
    <t>94　産業別、月別労働争議発生件数及び参加人員（昭和56年）</t>
  </si>
  <si>
    <t>昭和52年度</t>
  </si>
  <si>
    <t>昭和56年4月</t>
  </si>
  <si>
    <t>95　企業整備状況（昭和52年度～56年度）</t>
  </si>
  <si>
    <t>昭和52年度</t>
  </si>
  <si>
    <t>97　日雇職業紹介状況（昭和52～56年度）</t>
  </si>
  <si>
    <t>昭和50年</t>
  </si>
  <si>
    <r>
      <t>昭和</t>
    </r>
    <r>
      <rPr>
        <sz val="12"/>
        <color indexed="8"/>
        <rFont val="ＭＳ 明朝"/>
        <family val="1"/>
      </rPr>
      <t>51</t>
    </r>
    <r>
      <rPr>
        <sz val="12"/>
        <color indexed="9"/>
        <rFont val="ＭＳ 明朝"/>
        <family val="1"/>
      </rPr>
      <t>年</t>
    </r>
  </si>
  <si>
    <r>
      <t>昭和</t>
    </r>
    <r>
      <rPr>
        <b/>
        <sz val="12"/>
        <color indexed="8"/>
        <rFont val="ＭＳ 明朝"/>
        <family val="1"/>
      </rPr>
      <t>56</t>
    </r>
    <r>
      <rPr>
        <sz val="12"/>
        <color indexed="9"/>
        <rFont val="ＭＳ 明朝"/>
        <family val="1"/>
      </rPr>
      <t>年</t>
    </r>
  </si>
  <si>
    <t>昭和56年1月</t>
  </si>
  <si>
    <t>99　産業大分類（製造業、サービス業―中分類）別、性別、常用労働者の１人平均月間現金給与額（昭和54～56年）</t>
  </si>
  <si>
    <t>昭和54年平均</t>
  </si>
  <si>
    <r>
      <t>昭和</t>
    </r>
    <r>
      <rPr>
        <sz val="12"/>
        <color indexed="8"/>
        <rFont val="ＭＳ 明朝"/>
        <family val="1"/>
      </rPr>
      <t>55</t>
    </r>
    <r>
      <rPr>
        <sz val="12"/>
        <color indexed="9"/>
        <rFont val="ＭＳ 明朝"/>
        <family val="1"/>
      </rPr>
      <t>年平均</t>
    </r>
  </si>
  <si>
    <r>
      <t>昭和</t>
    </r>
    <r>
      <rPr>
        <b/>
        <sz val="12"/>
        <color indexed="8"/>
        <rFont val="ＭＳ 明朝"/>
        <family val="1"/>
      </rPr>
      <t>56</t>
    </r>
    <r>
      <rPr>
        <sz val="12"/>
        <color indexed="9"/>
        <rFont val="ＭＳ 明朝"/>
        <family val="1"/>
      </rPr>
      <t>年平均</t>
    </r>
  </si>
  <si>
    <t>産業大分類（製造業、サービス業―中分類）別、性別、常用労働者の１人平均月間現金給与額（昭和54～56年）（つづき）</t>
  </si>
  <si>
    <t>100　産業大分類（製造業、サービス業―中分類）別、性別、常用労働者１人平均月間出勤日数及び実労働時間数（昭和54～56年）</t>
  </si>
  <si>
    <t>産業大分類（製造業、サービス業―中分類）別、性別、常用労働者１人平均月間出勤日数及び実労働時間数（昭和54～56年）（つづき）</t>
  </si>
  <si>
    <t>101　産業大分類（製造業、サービス業―中分類）別、性別、月末推計常用労働者数（昭和54～56年）</t>
  </si>
  <si>
    <t>102　産業大分類（製造業、サービス業―中分類）別、臨時及び日雇労働者の１人１日平均現金給与額及び月間推計延人員（昭和54～56年）</t>
  </si>
  <si>
    <t>卸売業・小売業</t>
  </si>
  <si>
    <t>電気・ガス・水道・熱供給業</t>
  </si>
  <si>
    <t>※</t>
  </si>
  <si>
    <t>※</t>
  </si>
  <si>
    <t>製造</t>
  </si>
  <si>
    <t>卸売業、小売業</t>
  </si>
  <si>
    <t>電気･ガス･水道･熱供給業</t>
  </si>
  <si>
    <t>公務</t>
  </si>
  <si>
    <t>電気･ガス･水道業</t>
  </si>
  <si>
    <t>注　1）従業上の地位「不詳」を含む。</t>
  </si>
  <si>
    <t>214 労働及び賃金</t>
  </si>
  <si>
    <t>労働及び賃金 215</t>
  </si>
  <si>
    <t>女　　　　　1）</t>
  </si>
  <si>
    <t>男　　　　　1）</t>
  </si>
  <si>
    <t>総数</t>
  </si>
  <si>
    <t>220 労働及び賃金</t>
  </si>
  <si>
    <t>労働及び賃金 221</t>
  </si>
  <si>
    <t>名目賃金指数</t>
  </si>
  <si>
    <t>労働及び賃金　225</t>
  </si>
  <si>
    <t>合　　　　計</t>
  </si>
  <si>
    <t>226 労働及び賃金</t>
  </si>
  <si>
    <t>労働及び賃金 227</t>
  </si>
  <si>
    <t>228 労働及び賃金</t>
  </si>
  <si>
    <t>労働及び賃金 229</t>
  </si>
  <si>
    <t>230 労働及び賃金</t>
  </si>
  <si>
    <t>労働及び賃金 231</t>
  </si>
  <si>
    <t>232 労働及び賃金</t>
  </si>
  <si>
    <t>労働及び賃金 233</t>
  </si>
  <si>
    <t>234 労働及び賃金</t>
  </si>
  <si>
    <t>労働及び賃金 235</t>
  </si>
  <si>
    <t>236 労働及び賃金</t>
  </si>
  <si>
    <t>労働及び賃金 237</t>
  </si>
  <si>
    <t>238 労働及び賃金</t>
  </si>
  <si>
    <t>労働及び賃金 239</t>
  </si>
  <si>
    <t>1)</t>
  </si>
  <si>
    <t>総　数</t>
  </si>
  <si>
    <t>金　沢</t>
  </si>
  <si>
    <t>小　松</t>
  </si>
  <si>
    <t>七　尾</t>
  </si>
  <si>
    <t>能　都</t>
  </si>
  <si>
    <t>加　賀</t>
  </si>
  <si>
    <t>羽　咋</t>
  </si>
  <si>
    <t>穴　水</t>
  </si>
  <si>
    <t>－</t>
  </si>
  <si>
    <t>－</t>
  </si>
  <si>
    <t>全　数</t>
  </si>
  <si>
    <t>１４　労　　働　　及　　び　　賃　　金</t>
  </si>
  <si>
    <t>（1）　労働力状態別、男女別15歳以上及び割合（昭和55.10.1現在）</t>
  </si>
  <si>
    <t>（2）　労働力状態別、人口とその割合及び変遷（昭和45.50.55年）</t>
  </si>
  <si>
    <t>人　　　　　口</t>
  </si>
  <si>
    <t>注　　※は労働力状態「不詳」を含む。</t>
  </si>
  <si>
    <t>　</t>
  </si>
  <si>
    <t>91　　産　業　別　就　業　者　数</t>
  </si>
  <si>
    <r>
      <t>（</t>
    </r>
    <r>
      <rPr>
        <sz val="12"/>
        <rFont val="ＭＳ Ｐゴシック"/>
        <family val="3"/>
      </rPr>
      <t>1</t>
    </r>
    <r>
      <rPr>
        <sz val="12"/>
        <rFont val="ＭＳ 明朝"/>
        <family val="1"/>
      </rPr>
      <t>）　産業（大分類）別就業者数とその割合及び変遷（昭和</t>
    </r>
    <r>
      <rPr>
        <sz val="12"/>
        <rFont val="ＭＳ Ｐゴシック"/>
        <family val="3"/>
      </rPr>
      <t>45.50.55年</t>
    </r>
    <r>
      <rPr>
        <sz val="12"/>
        <rFont val="ＭＳ 明朝"/>
        <family val="1"/>
      </rPr>
      <t>）</t>
    </r>
  </si>
  <si>
    <t>（2）　産業（大分類）別、従業上地位（５区分）別15才以上就業者数（昭和55.10.1現在）</t>
  </si>
  <si>
    <t>（1）　産　業　別　、　地　域　別　労　働　組　合　数　及　び　組　合　員　数</t>
  </si>
  <si>
    <t>総　　　　　　　　　　数</t>
  </si>
  <si>
    <t>金　　　　　　　　　　沢</t>
  </si>
  <si>
    <t>小　　　　　　　　　　松</t>
  </si>
  <si>
    <t>七　　　　　　　　　　尾</t>
  </si>
  <si>
    <t>輪　　　　　　　　　　島</t>
  </si>
  <si>
    <t>92　　労　　働　　組　　合　　数　　及　　び　　組　　合　　員　　数　（昭和52年～56年）</t>
  </si>
  <si>
    <t>（2）　産 業 別 、 規 模 別 労 働 組 合 数 及 び 組 合 員 数</t>
  </si>
  <si>
    <t>（3）　市 都 別 、 適 用 法 規 別 労 働 組 合 数 及 び 組 合 員 数</t>
  </si>
  <si>
    <t>年次及び　市都別</t>
  </si>
  <si>
    <t>合　　　計</t>
  </si>
  <si>
    <t>総　　数</t>
  </si>
  <si>
    <t>本表は労働組合法適用組合のみについて示したものである。</t>
  </si>
  <si>
    <t>93　産 業 別 労 働 協 約 締 結 状 況（昭和54～56年）</t>
  </si>
  <si>
    <t>独自協約を</t>
  </si>
  <si>
    <t>（1）　産　業　別　企　業　整　備　状　況</t>
  </si>
  <si>
    <t>（2）　月　別　企　業　整　備　状　況</t>
  </si>
  <si>
    <t>96　職　　業　　紹　　介　　状　　況（昭和52～56年度）</t>
  </si>
  <si>
    <t>（1）　一　般　職　業　紹　介　状　況（新規学卒を除く）</t>
  </si>
  <si>
    <t>能都</t>
  </si>
  <si>
    <t>能都</t>
  </si>
  <si>
    <t>年度及び月次　　安定所別</t>
  </si>
  <si>
    <r>
      <rPr>
        <sz val="12"/>
        <color indexed="9"/>
        <rFont val="ＭＳ 明朝"/>
        <family val="1"/>
      </rPr>
      <t>昭和59年</t>
    </r>
    <r>
      <rPr>
        <sz val="12"/>
        <rFont val="ＭＳ 明朝"/>
        <family val="1"/>
      </rPr>
      <t>5</t>
    </r>
    <r>
      <rPr>
        <sz val="12"/>
        <color indexed="9"/>
        <rFont val="ＭＳ 明朝"/>
        <family val="1"/>
      </rPr>
      <t>月</t>
    </r>
  </si>
  <si>
    <r>
      <rPr>
        <sz val="12"/>
        <color indexed="9"/>
        <rFont val="ＭＳ 明朝"/>
        <family val="1"/>
      </rPr>
      <t>昭和59年</t>
    </r>
    <r>
      <rPr>
        <sz val="12"/>
        <rFont val="ＭＳ 明朝"/>
        <family val="1"/>
      </rPr>
      <t>6</t>
    </r>
    <r>
      <rPr>
        <sz val="12"/>
        <color indexed="9"/>
        <rFont val="ＭＳ 明朝"/>
        <family val="1"/>
      </rPr>
      <t>月</t>
    </r>
  </si>
  <si>
    <r>
      <rPr>
        <sz val="12"/>
        <color indexed="9"/>
        <rFont val="ＭＳ 明朝"/>
        <family val="1"/>
      </rPr>
      <t>昭和59年</t>
    </r>
    <r>
      <rPr>
        <sz val="12"/>
        <rFont val="ＭＳ 明朝"/>
        <family val="1"/>
      </rPr>
      <t>7</t>
    </r>
    <r>
      <rPr>
        <sz val="12"/>
        <color indexed="9"/>
        <rFont val="ＭＳ 明朝"/>
        <family val="1"/>
      </rPr>
      <t>月</t>
    </r>
  </si>
  <si>
    <r>
      <rPr>
        <sz val="12"/>
        <color indexed="9"/>
        <rFont val="ＭＳ 明朝"/>
        <family val="1"/>
      </rPr>
      <t>昭和59年</t>
    </r>
    <r>
      <rPr>
        <sz val="12"/>
        <rFont val="ＭＳ 明朝"/>
        <family val="1"/>
      </rPr>
      <t>8</t>
    </r>
    <r>
      <rPr>
        <sz val="12"/>
        <color indexed="9"/>
        <rFont val="ＭＳ 明朝"/>
        <family val="1"/>
      </rPr>
      <t>月</t>
    </r>
  </si>
  <si>
    <r>
      <rPr>
        <sz val="12"/>
        <color indexed="9"/>
        <rFont val="ＭＳ 明朝"/>
        <family val="1"/>
      </rPr>
      <t>昭和59年</t>
    </r>
    <r>
      <rPr>
        <sz val="12"/>
        <rFont val="ＭＳ 明朝"/>
        <family val="1"/>
      </rPr>
      <t>9</t>
    </r>
    <r>
      <rPr>
        <sz val="12"/>
        <color indexed="9"/>
        <rFont val="ＭＳ 明朝"/>
        <family val="1"/>
      </rPr>
      <t>月</t>
    </r>
  </si>
  <si>
    <r>
      <rPr>
        <sz val="12"/>
        <color indexed="9"/>
        <rFont val="ＭＳ 明朝"/>
        <family val="1"/>
      </rPr>
      <t>昭和59年</t>
    </r>
    <r>
      <rPr>
        <sz val="12"/>
        <rFont val="ＭＳ 明朝"/>
        <family val="1"/>
      </rPr>
      <t>10</t>
    </r>
    <r>
      <rPr>
        <sz val="12"/>
        <color indexed="9"/>
        <rFont val="ＭＳ 明朝"/>
        <family val="1"/>
      </rPr>
      <t>月</t>
    </r>
  </si>
  <si>
    <r>
      <rPr>
        <sz val="12"/>
        <color indexed="9"/>
        <rFont val="ＭＳ 明朝"/>
        <family val="1"/>
      </rPr>
      <t>昭和59年</t>
    </r>
    <r>
      <rPr>
        <sz val="12"/>
        <rFont val="ＭＳ 明朝"/>
        <family val="1"/>
      </rPr>
      <t>11</t>
    </r>
    <r>
      <rPr>
        <sz val="12"/>
        <color indexed="9"/>
        <rFont val="ＭＳ 明朝"/>
        <family val="1"/>
      </rPr>
      <t>月</t>
    </r>
  </si>
  <si>
    <r>
      <rPr>
        <sz val="12"/>
        <color indexed="9"/>
        <rFont val="ＭＳ 明朝"/>
        <family val="1"/>
      </rPr>
      <t>昭和59年</t>
    </r>
    <r>
      <rPr>
        <sz val="12"/>
        <rFont val="ＭＳ 明朝"/>
        <family val="1"/>
      </rPr>
      <t>12</t>
    </r>
    <r>
      <rPr>
        <sz val="12"/>
        <color indexed="9"/>
        <rFont val="ＭＳ 明朝"/>
        <family val="1"/>
      </rPr>
      <t>月</t>
    </r>
  </si>
  <si>
    <r>
      <rPr>
        <sz val="12"/>
        <color indexed="9"/>
        <rFont val="ＭＳ 明朝"/>
        <family val="1"/>
      </rPr>
      <t>昭和59年</t>
    </r>
    <r>
      <rPr>
        <sz val="12"/>
        <rFont val="ＭＳ 明朝"/>
        <family val="1"/>
      </rPr>
      <t>2</t>
    </r>
    <r>
      <rPr>
        <sz val="12"/>
        <color indexed="9"/>
        <rFont val="ＭＳ 明朝"/>
        <family val="1"/>
      </rPr>
      <t>月</t>
    </r>
  </si>
  <si>
    <r>
      <rPr>
        <sz val="12"/>
        <color indexed="9"/>
        <rFont val="ＭＳ 明朝"/>
        <family val="1"/>
      </rPr>
      <t>昭和59年</t>
    </r>
    <r>
      <rPr>
        <sz val="12"/>
        <rFont val="ＭＳ 明朝"/>
        <family val="1"/>
      </rPr>
      <t>3</t>
    </r>
    <r>
      <rPr>
        <sz val="12"/>
        <color indexed="9"/>
        <rFont val="ＭＳ 明朝"/>
        <family val="1"/>
      </rPr>
      <t>月</t>
    </r>
  </si>
  <si>
    <t>（2）　産業一般求人状況（新規学卒を除く）（昭和56年度）</t>
  </si>
  <si>
    <t>産　業　別</t>
  </si>
  <si>
    <t>項　　　目</t>
  </si>
  <si>
    <t>（3）　昭和56年3月新規学校卒業者の安定所別職業紹介状況</t>
  </si>
  <si>
    <t>労働及び賃金　223</t>
  </si>
  <si>
    <t>222　労働及び賃金</t>
  </si>
  <si>
    <t>年度及び　月次</t>
  </si>
  <si>
    <t>（1）　月　別　日　雇　職　業　紹　介　状　況</t>
  </si>
  <si>
    <t>就　　　労　　　延　　　数</t>
  </si>
  <si>
    <t>（2）　月　別　、　安　定　所　別　日　雇　就　労　状　況</t>
  </si>
  <si>
    <t>98　産業大分類別賃金指数及び雇用指数（昭和50～56年）</t>
  </si>
  <si>
    <t>224　労働及び賃金</t>
  </si>
  <si>
    <t>所 定 内　　労働時間</t>
  </si>
  <si>
    <t>所 定 内労働時間</t>
  </si>
  <si>
    <t>産業大分類（製造業、サービス業―中分類）別、性別、常用労働者１人平均月間出勤日数及び実労働時間数（昭和54～56年）（つづき）</t>
  </si>
  <si>
    <t>総実労  働時間</t>
  </si>
  <si>
    <t>総実労 働時間</t>
  </si>
  <si>
    <t>サ　　ー　　ビ　　ス　　業</t>
  </si>
  <si>
    <t>製　　　　　　　　　　　　造　　　　　　　　　　　　業</t>
  </si>
  <si>
    <t>産　　業　　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</si>
</sst>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
    <numFmt numFmtId="180" formatCode="0;&quot;△ &quot;0"/>
    <numFmt numFmtId="181" formatCode="0.0;&quot;△ &quot;0.0"/>
    <numFmt numFmtId="182" formatCode="#,##0_);[Red]\(#,##0\)"/>
    <numFmt numFmtId="183" formatCode="#,##0.0"/>
    <numFmt numFmtId="184" formatCode="#,##0.0_);[Red]\(#,##0.0\)"/>
    <numFmt numFmtId="185" formatCode="#,##0;&quot;△ &quot;#,##0"/>
  </numFmts>
  <fonts count="64">
    <font>
      <sz val="11"/>
      <name val="ＭＳ Ｐゴシック"/>
      <family val="3"/>
    </font>
    <font>
      <sz val="6"/>
      <name val="ＭＳ Ｐゴシック"/>
      <family val="3"/>
    </font>
    <font>
      <b/>
      <sz val="11"/>
      <name val="ＭＳ Ｐゴシック"/>
      <family val="3"/>
    </font>
    <font>
      <sz val="11"/>
      <name val="ＭＳ 明朝"/>
      <family val="1"/>
    </font>
    <font>
      <sz val="11"/>
      <name val="ＭＳ ゴシック"/>
      <family val="3"/>
    </font>
    <font>
      <sz val="14"/>
      <name val="ＭＳ ゴシック"/>
      <family val="3"/>
    </font>
    <font>
      <sz val="12"/>
      <name val="ＭＳ Ｐゴシック"/>
      <family val="3"/>
    </font>
    <font>
      <sz val="12"/>
      <name val="ＭＳ 明朝"/>
      <family val="1"/>
    </font>
    <font>
      <b/>
      <sz val="12"/>
      <name val="ＭＳ 明朝"/>
      <family val="1"/>
    </font>
    <font>
      <sz val="12"/>
      <color indexed="12"/>
      <name val="ＭＳ 明朝"/>
      <family val="1"/>
    </font>
    <font>
      <sz val="6"/>
      <name val="ＭＳ Ｐ明朝"/>
      <family val="1"/>
    </font>
    <font>
      <b/>
      <sz val="12"/>
      <name val="ＭＳ ゴシック"/>
      <family val="3"/>
    </font>
    <font>
      <b/>
      <sz val="12"/>
      <color indexed="56"/>
      <name val="ＭＳ ゴシック"/>
      <family val="3"/>
    </font>
    <font>
      <b/>
      <sz val="12"/>
      <color indexed="56"/>
      <name val="ＭＳ 明朝"/>
      <family val="1"/>
    </font>
    <font>
      <sz val="12"/>
      <color indexed="56"/>
      <name val="ＭＳ 明朝"/>
      <family val="1"/>
    </font>
    <font>
      <sz val="10"/>
      <name val="ＭＳ 明朝"/>
      <family val="1"/>
    </font>
    <font>
      <sz val="12"/>
      <color indexed="8"/>
      <name val="ＭＳ 明朝"/>
      <family val="1"/>
    </font>
    <font>
      <sz val="14"/>
      <name val="ＭＳ Ｐゴシック"/>
      <family val="3"/>
    </font>
    <font>
      <sz val="12"/>
      <color indexed="56"/>
      <name val="ＭＳ ゴシック"/>
      <family val="3"/>
    </font>
    <font>
      <sz val="12"/>
      <name val="ＭＳ ゴシック"/>
      <family val="3"/>
    </font>
    <font>
      <sz val="6"/>
      <name val="ＭＳ 明朝"/>
      <family val="1"/>
    </font>
    <font>
      <b/>
      <sz val="12"/>
      <color indexed="8"/>
      <name val="ＭＳ 明朝"/>
      <family val="1"/>
    </font>
    <font>
      <sz val="14"/>
      <name val="ＭＳ 明朝"/>
      <family val="1"/>
    </font>
    <font>
      <sz val="10"/>
      <name val="ＭＳ Ｐゴシック"/>
      <family val="3"/>
    </font>
    <font>
      <sz val="12"/>
      <color indexed="9"/>
      <name val="ＭＳ 明朝"/>
      <family val="1"/>
    </font>
    <font>
      <b/>
      <sz val="11"/>
      <name val="ＭＳ ゴシック"/>
      <family val="3"/>
    </font>
    <font>
      <b/>
      <sz val="14"/>
      <name val="ＭＳ ゴシック"/>
      <family val="3"/>
    </font>
    <font>
      <b/>
      <sz val="12"/>
      <color indexed="8"/>
      <name val="ＭＳ ゴシック"/>
      <family val="3"/>
    </font>
    <font>
      <b/>
      <sz val="16"/>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color indexed="8"/>
      </left>
      <right>
        <color indexed="63"/>
      </right>
      <top style="thin">
        <color indexed="8"/>
      </top>
      <bottom style="thin">
        <color indexed="8"/>
      </bottom>
    </border>
    <border>
      <left>
        <color indexed="63"/>
      </left>
      <right style="thin"/>
      <top>
        <color indexed="63"/>
      </top>
      <bottom style="thin"/>
    </border>
    <border>
      <left>
        <color indexed="63"/>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style="thin">
        <color indexed="8"/>
      </right>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style="thin"/>
    </border>
    <border>
      <left>
        <color indexed="63"/>
      </left>
      <right>
        <color indexed="63"/>
      </right>
      <top style="medium">
        <color indexed="8"/>
      </top>
      <bottom>
        <color indexed="63"/>
      </bottom>
    </border>
    <border>
      <left>
        <color indexed="63"/>
      </left>
      <right style="thin">
        <color indexed="8"/>
      </right>
      <top>
        <color indexed="63"/>
      </top>
      <bottom style="thin"/>
    </border>
    <border>
      <left style="thin"/>
      <right style="thin"/>
      <top style="medium"/>
      <bottom style="thin"/>
    </border>
    <border>
      <left style="thin"/>
      <right style="thin"/>
      <top style="medium"/>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568">
    <xf numFmtId="0" fontId="0" fillId="0" borderId="0" xfId="0" applyAlignment="1">
      <alignment/>
    </xf>
    <xf numFmtId="0" fontId="0" fillId="0" borderId="0" xfId="0" applyAlignment="1">
      <alignment vertical="center"/>
    </xf>
    <xf numFmtId="0" fontId="0" fillId="0" borderId="0" xfId="0" applyBorder="1" applyAlignment="1">
      <alignment/>
    </xf>
    <xf numFmtId="0" fontId="7" fillId="0" borderId="0" xfId="0" applyFont="1" applyAlignment="1">
      <alignment/>
    </xf>
    <xf numFmtId="177" fontId="7" fillId="0" borderId="0" xfId="48" applyNumberFormat="1" applyFont="1" applyAlignment="1">
      <alignment/>
    </xf>
    <xf numFmtId="0" fontId="0" fillId="0" borderId="0" xfId="0" applyAlignment="1">
      <alignment wrapText="1"/>
    </xf>
    <xf numFmtId="0" fontId="7" fillId="0" borderId="0" xfId="0" applyFont="1" applyFill="1" applyAlignment="1">
      <alignment vertical="top"/>
    </xf>
    <xf numFmtId="0" fontId="3" fillId="0" borderId="0" xfId="0" applyFont="1" applyFill="1" applyAlignment="1">
      <alignment horizontal="right" vertical="top"/>
    </xf>
    <xf numFmtId="0" fontId="5" fillId="0" borderId="0" xfId="0" applyFont="1" applyFill="1" applyBorder="1" applyAlignment="1" applyProtection="1">
      <alignment horizontal="center" vertical="center"/>
      <protection/>
    </xf>
    <xf numFmtId="0" fontId="7" fillId="0" borderId="0" xfId="0" applyFont="1" applyFill="1" applyAlignment="1">
      <alignment vertical="center"/>
    </xf>
    <xf numFmtId="0" fontId="7" fillId="0"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Continuous" vertical="center"/>
      <protection/>
    </xf>
    <xf numFmtId="0" fontId="7" fillId="0" borderId="10" xfId="0" applyFont="1" applyFill="1" applyBorder="1" applyAlignment="1" applyProtection="1">
      <alignment vertical="center"/>
      <protection/>
    </xf>
    <xf numFmtId="0" fontId="7" fillId="0" borderId="10" xfId="0" applyFont="1" applyFill="1" applyBorder="1" applyAlignment="1" applyProtection="1">
      <alignment horizontal="right" vertical="center"/>
      <protection/>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7" fillId="0" borderId="0" xfId="0" applyFont="1" applyFill="1" applyBorder="1" applyAlignment="1">
      <alignment vertical="center"/>
    </xf>
    <xf numFmtId="0" fontId="7" fillId="0" borderId="0" xfId="0" applyFont="1" applyFill="1" applyBorder="1" applyAlignment="1" applyProtection="1">
      <alignment horizontal="distributed" vertical="center"/>
      <protection/>
    </xf>
    <xf numFmtId="37" fontId="14" fillId="0" borderId="0" xfId="0" applyNumberFormat="1" applyFont="1" applyFill="1" applyBorder="1" applyAlignment="1" applyProtection="1">
      <alignment vertical="center"/>
      <protection/>
    </xf>
    <xf numFmtId="0" fontId="7" fillId="0" borderId="11" xfId="0" applyFont="1" applyFill="1" applyBorder="1" applyAlignment="1" applyProtection="1">
      <alignment horizontal="distributed" vertical="center"/>
      <protection/>
    </xf>
    <xf numFmtId="37" fontId="7" fillId="0" borderId="12" xfId="0"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0" fontId="7" fillId="0" borderId="13" xfId="0" applyFont="1" applyFill="1" applyBorder="1" applyAlignment="1" applyProtection="1">
      <alignment vertical="center"/>
      <protection/>
    </xf>
    <xf numFmtId="37" fontId="7" fillId="0" borderId="0" xfId="0" applyNumberFormat="1"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lignment horizontal="right" vertical="center"/>
    </xf>
    <xf numFmtId="0" fontId="7" fillId="0" borderId="14"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37" fontId="9"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38" fontId="7" fillId="0" borderId="0" xfId="48" applyFont="1" applyFill="1" applyBorder="1" applyAlignment="1" applyProtection="1">
      <alignment horizontal="right" vertical="center"/>
      <protection/>
    </xf>
    <xf numFmtId="38" fontId="7" fillId="0" borderId="0" xfId="48" applyFont="1" applyFill="1" applyAlignment="1" applyProtection="1">
      <alignment horizontal="right" vertical="center"/>
      <protection/>
    </xf>
    <xf numFmtId="0" fontId="7" fillId="0" borderId="18" xfId="0" applyFont="1" applyFill="1" applyBorder="1" applyAlignment="1" applyProtection="1">
      <alignment vertical="center"/>
      <protection/>
    </xf>
    <xf numFmtId="0" fontId="7" fillId="0" borderId="18" xfId="0" applyFont="1" applyFill="1" applyBorder="1" applyAlignment="1" applyProtection="1">
      <alignment horizontal="centerContinuous" vertical="center"/>
      <protection/>
    </xf>
    <xf numFmtId="0" fontId="7" fillId="0" borderId="19" xfId="0" applyFont="1" applyFill="1" applyBorder="1" applyAlignment="1" applyProtection="1">
      <alignment horizontal="center" vertical="center" shrinkToFit="1"/>
      <protection/>
    </xf>
    <xf numFmtId="0" fontId="7" fillId="0" borderId="16" xfId="0" applyFont="1" applyFill="1" applyBorder="1" applyAlignment="1" applyProtection="1">
      <alignment horizontal="distributed" vertical="center"/>
      <protection/>
    </xf>
    <xf numFmtId="0" fontId="7" fillId="0" borderId="16" xfId="0" applyFont="1" applyFill="1" applyBorder="1" applyAlignment="1">
      <alignment vertical="center"/>
    </xf>
    <xf numFmtId="0" fontId="7" fillId="0" borderId="20" xfId="0" applyFont="1" applyFill="1" applyBorder="1" applyAlignment="1" applyProtection="1">
      <alignment horizontal="distributed" vertical="center"/>
      <protection/>
    </xf>
    <xf numFmtId="0" fontId="7" fillId="0" borderId="0" xfId="0" applyFont="1" applyFill="1" applyBorder="1" applyAlignment="1">
      <alignment horizontal="center" vertical="center"/>
    </xf>
    <xf numFmtId="0" fontId="7" fillId="0" borderId="20" xfId="0" applyFont="1" applyFill="1" applyBorder="1" applyAlignment="1">
      <alignment vertical="center"/>
    </xf>
    <xf numFmtId="0" fontId="7" fillId="0" borderId="21" xfId="0" applyFont="1" applyFill="1" applyBorder="1" applyAlignment="1" applyProtection="1">
      <alignment horizontal="center" vertical="center"/>
      <protection/>
    </xf>
    <xf numFmtId="0" fontId="7" fillId="0" borderId="0" xfId="0" applyFont="1" applyFill="1" applyBorder="1" applyAlignment="1" applyProtection="1" quotePrefix="1">
      <alignment horizontal="center" vertical="center"/>
      <protection/>
    </xf>
    <xf numFmtId="37" fontId="13"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0" fontId="2" fillId="0" borderId="0" xfId="0" applyFont="1" applyAlignment="1">
      <alignment/>
    </xf>
    <xf numFmtId="0" fontId="7" fillId="0" borderId="16" xfId="0" applyFont="1" applyFill="1" applyBorder="1" applyAlignment="1" applyProtection="1" quotePrefix="1">
      <alignment horizontal="center" vertical="center"/>
      <protection/>
    </xf>
    <xf numFmtId="0" fontId="7" fillId="0" borderId="16" xfId="0" applyFont="1" applyFill="1" applyBorder="1" applyAlignment="1" applyProtection="1">
      <alignment horizontal="centerContinuous" vertical="center"/>
      <protection/>
    </xf>
    <xf numFmtId="0" fontId="7" fillId="0" borderId="22"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2" xfId="0" applyFont="1" applyFill="1" applyBorder="1" applyAlignment="1" applyProtection="1">
      <alignment horizontal="distributed" vertical="center"/>
      <protection/>
    </xf>
    <xf numFmtId="0" fontId="7" fillId="0" borderId="23" xfId="0" applyFont="1" applyFill="1" applyBorder="1" applyAlignment="1" applyProtection="1">
      <alignment horizontal="distributed" vertical="center"/>
      <protection/>
    </xf>
    <xf numFmtId="0" fontId="7" fillId="0" borderId="24" xfId="0" applyFont="1" applyFill="1" applyBorder="1" applyAlignment="1" applyProtection="1">
      <alignment horizontal="distributed" vertical="center"/>
      <protection/>
    </xf>
    <xf numFmtId="0" fontId="7" fillId="0" borderId="0" xfId="0" applyFont="1" applyBorder="1" applyAlignment="1">
      <alignment horizontal="center" vertical="center"/>
    </xf>
    <xf numFmtId="0" fontId="7" fillId="0" borderId="0" xfId="0" applyFont="1" applyBorder="1" applyAlignment="1">
      <alignment/>
    </xf>
    <xf numFmtId="0" fontId="0" fillId="0" borderId="0" xfId="0" applyBorder="1" applyAlignment="1">
      <alignment/>
    </xf>
    <xf numFmtId="37" fontId="7" fillId="0" borderId="0" xfId="0" applyNumberFormat="1"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2" fillId="0" borderId="0" xfId="0" applyFont="1" applyBorder="1" applyAlignment="1">
      <alignment/>
    </xf>
    <xf numFmtId="0" fontId="5" fillId="0" borderId="0" xfId="0" applyFont="1" applyFill="1" applyBorder="1" applyAlignment="1" applyProtection="1">
      <alignment horizontal="left" vertical="center"/>
      <protection/>
    </xf>
    <xf numFmtId="0" fontId="0" fillId="0" borderId="0" xfId="0" applyAlignment="1">
      <alignment horizontal="left"/>
    </xf>
    <xf numFmtId="0" fontId="7" fillId="0" borderId="0" xfId="0" applyFont="1" applyFill="1" applyBorder="1" applyAlignment="1" applyProtection="1" quotePrefix="1">
      <alignment horizontal="right" vertical="center"/>
      <protection/>
    </xf>
    <xf numFmtId="0" fontId="7" fillId="0" borderId="21" xfId="0" applyFont="1" applyFill="1" applyBorder="1" applyAlignment="1">
      <alignment vertical="center"/>
    </xf>
    <xf numFmtId="2" fontId="18" fillId="0" borderId="0" xfId="0" applyNumberFormat="1" applyFont="1" applyFill="1" applyBorder="1" applyAlignment="1" applyProtection="1">
      <alignment vertical="center"/>
      <protection/>
    </xf>
    <xf numFmtId="0" fontId="11" fillId="0" borderId="0" xfId="0" applyFont="1" applyFill="1" applyBorder="1" applyAlignment="1">
      <alignment vertical="center"/>
    </xf>
    <xf numFmtId="2" fontId="12" fillId="0" borderId="0" xfId="0" applyNumberFormat="1" applyFont="1" applyFill="1" applyBorder="1" applyAlignment="1" applyProtection="1">
      <alignment vertical="center"/>
      <protection/>
    </xf>
    <xf numFmtId="2" fontId="14" fillId="0" borderId="0" xfId="0" applyNumberFormat="1" applyFont="1" applyFill="1" applyBorder="1" applyAlignment="1" applyProtection="1">
      <alignment vertical="center"/>
      <protection/>
    </xf>
    <xf numFmtId="38" fontId="7" fillId="0" borderId="0" xfId="0" applyNumberFormat="1" applyFont="1" applyFill="1" applyBorder="1" applyAlignment="1" applyProtection="1">
      <alignment horizontal="center" vertical="center"/>
      <protection/>
    </xf>
    <xf numFmtId="0" fontId="15" fillId="0" borderId="16" xfId="0" applyFont="1" applyFill="1" applyBorder="1" applyAlignment="1" applyProtection="1">
      <alignment horizontal="distributed" vertical="center"/>
      <protection/>
    </xf>
    <xf numFmtId="0" fontId="7" fillId="0" borderId="25" xfId="0" applyFont="1" applyFill="1" applyBorder="1" applyAlignment="1" applyProtection="1">
      <alignment horizontal="center" vertical="center" wrapText="1"/>
      <protection/>
    </xf>
    <xf numFmtId="0" fontId="7" fillId="0" borderId="26" xfId="0" applyFont="1" applyFill="1" applyBorder="1" applyAlignment="1">
      <alignment horizontal="center" vertical="center" wrapText="1"/>
    </xf>
    <xf numFmtId="0" fontId="7" fillId="0" borderId="22" xfId="0" applyFont="1" applyFill="1" applyBorder="1" applyAlignment="1" applyProtection="1">
      <alignment vertical="center" shrinkToFit="1"/>
      <protection/>
    </xf>
    <xf numFmtId="0" fontId="7" fillId="0" borderId="18" xfId="0" applyFont="1" applyFill="1" applyBorder="1" applyAlignment="1">
      <alignment vertical="center"/>
    </xf>
    <xf numFmtId="0" fontId="7" fillId="0" borderId="11" xfId="0" applyFont="1" applyFill="1" applyBorder="1" applyAlignment="1" applyProtection="1">
      <alignment horizontal="distributed" vertical="center"/>
      <protection/>
    </xf>
    <xf numFmtId="0" fontId="7" fillId="0" borderId="15" xfId="0" applyFont="1" applyFill="1" applyBorder="1" applyAlignment="1" applyProtection="1">
      <alignment horizontal="distributed" vertical="center"/>
      <protection/>
    </xf>
    <xf numFmtId="0" fontId="3" fillId="0" borderId="0" xfId="0" applyFont="1" applyFill="1" applyAlignment="1">
      <alignment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right" vertical="center"/>
    </xf>
    <xf numFmtId="0" fontId="7" fillId="0" borderId="25" xfId="0" applyFont="1" applyFill="1" applyBorder="1" applyAlignment="1">
      <alignment horizontal="center" vertical="center"/>
    </xf>
    <xf numFmtId="0" fontId="7" fillId="0" borderId="21" xfId="0" applyFont="1" applyFill="1" applyBorder="1" applyAlignment="1">
      <alignment horizontal="center" vertical="center"/>
    </xf>
    <xf numFmtId="0" fontId="3" fillId="0" borderId="27" xfId="0" applyFont="1" applyFill="1" applyBorder="1" applyAlignment="1">
      <alignment horizontal="center" vertical="center" wrapText="1"/>
    </xf>
    <xf numFmtId="0" fontId="11" fillId="0" borderId="21" xfId="0" applyFont="1" applyFill="1" applyBorder="1" applyAlignment="1">
      <alignment horizontal="distributed" vertical="center"/>
    </xf>
    <xf numFmtId="0" fontId="7" fillId="0" borderId="28" xfId="0" applyFont="1" applyFill="1" applyBorder="1" applyAlignment="1" applyProtection="1">
      <alignment horizontal="right" vertical="center"/>
      <protection/>
    </xf>
    <xf numFmtId="0" fontId="7" fillId="0" borderId="25" xfId="0" applyFont="1" applyFill="1" applyBorder="1" applyAlignment="1">
      <alignment vertical="center"/>
    </xf>
    <xf numFmtId="0" fontId="19" fillId="0" borderId="0" xfId="0" applyFont="1" applyFill="1" applyAlignment="1">
      <alignment vertical="center"/>
    </xf>
    <xf numFmtId="0" fontId="7" fillId="0" borderId="0" xfId="0" applyFont="1" applyFill="1" applyBorder="1" applyAlignment="1" applyProtection="1" quotePrefix="1">
      <alignment horizontal="left" vertical="center"/>
      <protection/>
    </xf>
    <xf numFmtId="0" fontId="7" fillId="0" borderId="11" xfId="0" applyFont="1" applyFill="1" applyBorder="1" applyAlignment="1">
      <alignment vertical="center"/>
    </xf>
    <xf numFmtId="0" fontId="7" fillId="0" borderId="11" xfId="0" applyFont="1" applyFill="1" applyBorder="1" applyAlignment="1" applyProtection="1">
      <alignment horizontal="right" vertical="center"/>
      <protection/>
    </xf>
    <xf numFmtId="0" fontId="7" fillId="0" borderId="15" xfId="0" applyFont="1" applyFill="1" applyBorder="1" applyAlignment="1" applyProtection="1">
      <alignment vertical="center"/>
      <protection/>
    </xf>
    <xf numFmtId="0" fontId="7" fillId="0" borderId="11" xfId="0" applyFont="1" applyFill="1" applyBorder="1" applyAlignment="1" applyProtection="1">
      <alignment horizontal="centerContinuous" vertical="center"/>
      <protection/>
    </xf>
    <xf numFmtId="37" fontId="7" fillId="0" borderId="0" xfId="0" applyNumberFormat="1" applyFont="1" applyFill="1" applyBorder="1" applyAlignment="1" applyProtection="1">
      <alignment horizontal="centerContinuous" vertical="center"/>
      <protection/>
    </xf>
    <xf numFmtId="37" fontId="7" fillId="0" borderId="0" xfId="0" applyNumberFormat="1" applyFont="1" applyFill="1" applyAlignment="1" applyProtection="1">
      <alignment horizontal="right" vertical="center"/>
      <protection/>
    </xf>
    <xf numFmtId="0" fontId="7" fillId="0" borderId="0" xfId="0" applyFont="1" applyFill="1" applyBorder="1" applyAlignment="1">
      <alignment/>
    </xf>
    <xf numFmtId="182" fontId="7" fillId="0" borderId="0" xfId="0" applyNumberFormat="1" applyFont="1" applyFill="1" applyBorder="1" applyAlignment="1">
      <alignment horizontal="right"/>
    </xf>
    <xf numFmtId="182" fontId="7" fillId="0" borderId="0" xfId="0" applyNumberFormat="1" applyFont="1" applyFill="1" applyBorder="1" applyAlignment="1" applyProtection="1">
      <alignment horizontal="right" vertical="center"/>
      <protection/>
    </xf>
    <xf numFmtId="182" fontId="14" fillId="0" borderId="0" xfId="0" applyNumberFormat="1" applyFont="1" applyFill="1" applyBorder="1" applyAlignment="1" applyProtection="1">
      <alignment horizontal="right" vertical="center"/>
      <protection/>
    </xf>
    <xf numFmtId="182" fontId="7" fillId="0" borderId="25" xfId="0" applyNumberFormat="1" applyFont="1" applyFill="1" applyBorder="1" applyAlignment="1" applyProtection="1">
      <alignment horizontal="right" vertical="center"/>
      <protection/>
    </xf>
    <xf numFmtId="182" fontId="7" fillId="0" borderId="12" xfId="0" applyNumberFormat="1" applyFont="1" applyFill="1" applyBorder="1" applyAlignment="1" applyProtection="1">
      <alignment horizontal="right" vertical="center"/>
      <protection/>
    </xf>
    <xf numFmtId="182" fontId="7" fillId="0" borderId="0" xfId="0" applyNumberFormat="1" applyFont="1" applyFill="1" applyBorder="1" applyAlignment="1">
      <alignment horizontal="right" vertical="center"/>
    </xf>
    <xf numFmtId="182" fontId="7" fillId="0" borderId="26" xfId="0" applyNumberFormat="1" applyFont="1" applyFill="1" applyBorder="1" applyAlignment="1" applyProtection="1">
      <alignment horizontal="right" vertical="center"/>
      <protection/>
    </xf>
    <xf numFmtId="0" fontId="2" fillId="0" borderId="0" xfId="0" applyFont="1" applyAlignment="1">
      <alignment vertical="center"/>
    </xf>
    <xf numFmtId="3" fontId="7" fillId="0" borderId="0" xfId="0" applyNumberFormat="1" applyFont="1" applyFill="1" applyBorder="1" applyAlignment="1" applyProtection="1">
      <alignment horizontal="right" vertical="center"/>
      <protection/>
    </xf>
    <xf numFmtId="0" fontId="7" fillId="0" borderId="0" xfId="0" applyFont="1" applyFill="1" applyBorder="1" applyAlignment="1">
      <alignment/>
    </xf>
    <xf numFmtId="184" fontId="16" fillId="0" borderId="12" xfId="0" applyNumberFormat="1" applyFont="1" applyFill="1" applyBorder="1" applyAlignment="1" applyProtection="1">
      <alignment horizontal="right" vertical="center"/>
      <protection/>
    </xf>
    <xf numFmtId="184" fontId="16" fillId="0" borderId="0" xfId="0" applyNumberFormat="1" applyFont="1" applyFill="1" applyBorder="1" applyAlignment="1" applyProtection="1">
      <alignment horizontal="right" vertical="center"/>
      <protection/>
    </xf>
    <xf numFmtId="184" fontId="16" fillId="0" borderId="12" xfId="0" applyNumberFormat="1" applyFont="1" applyFill="1" applyBorder="1" applyAlignment="1">
      <alignment horizontal="right" vertical="center"/>
    </xf>
    <xf numFmtId="184" fontId="16" fillId="0" borderId="0" xfId="0" applyNumberFormat="1" applyFont="1" applyFill="1" applyBorder="1" applyAlignment="1">
      <alignment horizontal="right" vertical="center"/>
    </xf>
    <xf numFmtId="184" fontId="16" fillId="0" borderId="17" xfId="0" applyNumberFormat="1" applyFont="1" applyFill="1" applyBorder="1" applyAlignment="1">
      <alignment horizontal="right" vertical="center"/>
    </xf>
    <xf numFmtId="182" fontId="16" fillId="0" borderId="0" xfId="0" applyNumberFormat="1" applyFont="1" applyAlignment="1">
      <alignment horizontal="right"/>
    </xf>
    <xf numFmtId="182" fontId="16" fillId="0" borderId="0" xfId="0" applyNumberFormat="1" applyFont="1" applyBorder="1" applyAlignment="1">
      <alignment horizontal="right"/>
    </xf>
    <xf numFmtId="182" fontId="16" fillId="0" borderId="17" xfId="0" applyNumberFormat="1" applyFont="1" applyBorder="1" applyAlignment="1">
      <alignment horizontal="right"/>
    </xf>
    <xf numFmtId="182" fontId="21" fillId="0" borderId="0" xfId="0" applyNumberFormat="1" applyFont="1" applyAlignment="1">
      <alignment horizontal="right"/>
    </xf>
    <xf numFmtId="0" fontId="7" fillId="0" borderId="0" xfId="0" applyFont="1" applyFill="1" applyAlignment="1">
      <alignment/>
    </xf>
    <xf numFmtId="0" fontId="7" fillId="0" borderId="11" xfId="0" applyFont="1" applyFill="1" applyBorder="1" applyAlignment="1" applyProtection="1" quotePrefix="1">
      <alignment horizontal="left" vertical="center"/>
      <protection/>
    </xf>
    <xf numFmtId="0" fontId="7" fillId="0" borderId="29" xfId="0" applyFont="1" applyFill="1" applyBorder="1" applyAlignment="1" applyProtection="1" quotePrefix="1">
      <alignment horizontal="left" vertical="center"/>
      <protection/>
    </xf>
    <xf numFmtId="0" fontId="7" fillId="0" borderId="16" xfId="0" applyFont="1" applyFill="1" applyBorder="1" applyAlignment="1" applyProtection="1" quotePrefix="1">
      <alignment horizontal="left" vertical="center"/>
      <protection/>
    </xf>
    <xf numFmtId="184" fontId="16" fillId="0" borderId="30" xfId="0" applyNumberFormat="1" applyFont="1" applyFill="1" applyBorder="1" applyAlignment="1" applyProtection="1">
      <alignment horizontal="right" vertical="center"/>
      <protection/>
    </xf>
    <xf numFmtId="184" fontId="16" fillId="0" borderId="30" xfId="0" applyNumberFormat="1" applyFont="1" applyFill="1" applyBorder="1" applyAlignment="1">
      <alignment horizontal="right" vertical="center"/>
    </xf>
    <xf numFmtId="184" fontId="16" fillId="0" borderId="31" xfId="0" applyNumberFormat="1" applyFont="1" applyFill="1" applyBorder="1" applyAlignment="1">
      <alignment horizontal="right" vertical="center"/>
    </xf>
    <xf numFmtId="0" fontId="7" fillId="0" borderId="30" xfId="0" applyFont="1" applyFill="1" applyBorder="1" applyAlignment="1">
      <alignment vertical="center"/>
    </xf>
    <xf numFmtId="0" fontId="7" fillId="0" borderId="30" xfId="0" applyFont="1" applyFill="1" applyBorder="1" applyAlignment="1">
      <alignment horizontal="right" vertical="center"/>
    </xf>
    <xf numFmtId="0" fontId="7" fillId="0" borderId="30" xfId="0" applyFont="1" applyFill="1" applyBorder="1" applyAlignment="1" applyProtection="1">
      <alignment horizontal="center" vertical="center"/>
      <protection/>
    </xf>
    <xf numFmtId="38" fontId="7" fillId="0" borderId="0" xfId="48" applyFont="1" applyFill="1" applyBorder="1" applyAlignment="1">
      <alignment/>
    </xf>
    <xf numFmtId="38" fontId="7" fillId="0" borderId="0" xfId="48" applyFont="1" applyFill="1" applyBorder="1" applyAlignment="1">
      <alignment/>
    </xf>
    <xf numFmtId="182" fontId="16" fillId="0" borderId="0" xfId="0" applyNumberFormat="1" applyFont="1" applyFill="1" applyBorder="1" applyAlignment="1" applyProtection="1">
      <alignment horizontal="right" vertical="center"/>
      <protection/>
    </xf>
    <xf numFmtId="182" fontId="16" fillId="0" borderId="0" xfId="0" applyNumberFormat="1" applyFont="1" applyFill="1" applyBorder="1" applyAlignment="1">
      <alignment horizontal="right"/>
    </xf>
    <xf numFmtId="0" fontId="7" fillId="0" borderId="16" xfId="0" applyFont="1" applyFill="1" applyBorder="1" applyAlignment="1">
      <alignment horizontal="distributed" vertical="center"/>
    </xf>
    <xf numFmtId="3" fontId="3"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0" fillId="0" borderId="0" xfId="0" applyFill="1" applyAlignment="1">
      <alignment/>
    </xf>
    <xf numFmtId="0" fontId="0" fillId="0" borderId="0" xfId="0" applyFill="1" applyAlignment="1">
      <alignment horizontal="left"/>
    </xf>
    <xf numFmtId="0" fontId="7" fillId="0" borderId="0" xfId="0" applyFont="1" applyFill="1" applyAlignment="1">
      <alignment horizontal="left"/>
    </xf>
    <xf numFmtId="3" fontId="3" fillId="0" borderId="17" xfId="0" applyNumberFormat="1" applyFont="1" applyFill="1" applyBorder="1" applyAlignment="1">
      <alignment horizontal="right"/>
    </xf>
    <xf numFmtId="0" fontId="3" fillId="0" borderId="32" xfId="0" applyFont="1" applyFill="1" applyBorder="1" applyAlignment="1">
      <alignment horizontal="distributed" vertical="center"/>
    </xf>
    <xf numFmtId="0" fontId="3" fillId="0" borderId="33" xfId="0" applyFont="1" applyFill="1" applyBorder="1" applyAlignment="1">
      <alignment horizontal="distributed" vertical="center"/>
    </xf>
    <xf numFmtId="0" fontId="7" fillId="0" borderId="17" xfId="0" applyFont="1" applyFill="1" applyBorder="1" applyAlignment="1">
      <alignment horizontal="right"/>
    </xf>
    <xf numFmtId="0" fontId="7" fillId="0" borderId="31" xfId="0" applyFont="1" applyFill="1" applyBorder="1" applyAlignment="1">
      <alignment horizontal="right"/>
    </xf>
    <xf numFmtId="38" fontId="7" fillId="0" borderId="0" xfId="48" applyFont="1" applyFill="1" applyAlignment="1">
      <alignment horizontal="right"/>
    </xf>
    <xf numFmtId="0" fontId="7" fillId="0" borderId="0" xfId="0" applyFont="1" applyFill="1" applyBorder="1" applyAlignment="1">
      <alignment horizontal="right"/>
    </xf>
    <xf numFmtId="0" fontId="7" fillId="0" borderId="0" xfId="0" applyFont="1" applyFill="1" applyAlignment="1">
      <alignment horizontal="right"/>
    </xf>
    <xf numFmtId="0" fontId="7" fillId="0" borderId="16" xfId="0" applyFont="1" applyFill="1" applyBorder="1" applyAlignment="1">
      <alignment horizontal="right"/>
    </xf>
    <xf numFmtId="38" fontId="11" fillId="0" borderId="0" xfId="48" applyFont="1" applyFill="1" applyAlignment="1">
      <alignment horizontal="right"/>
    </xf>
    <xf numFmtId="0" fontId="11" fillId="0" borderId="16" xfId="0" applyFont="1" applyFill="1" applyBorder="1" applyAlignment="1">
      <alignment horizontal="center"/>
    </xf>
    <xf numFmtId="0" fontId="11" fillId="0" borderId="0" xfId="0" applyFont="1" applyFill="1" applyBorder="1" applyAlignment="1">
      <alignment/>
    </xf>
    <xf numFmtId="0" fontId="7" fillId="0" borderId="0" xfId="0" applyFont="1" applyFill="1" applyBorder="1" applyAlignment="1">
      <alignment horizontal="center"/>
    </xf>
    <xf numFmtId="0" fontId="7" fillId="0" borderId="16" xfId="0" applyFont="1" applyFill="1" applyBorder="1" applyAlignment="1">
      <alignment horizontal="center"/>
    </xf>
    <xf numFmtId="0" fontId="7" fillId="0" borderId="34" xfId="0" applyFont="1" applyFill="1" applyBorder="1" applyAlignment="1">
      <alignment/>
    </xf>
    <xf numFmtId="0" fontId="7" fillId="0" borderId="13" xfId="0" applyFont="1" applyFill="1" applyBorder="1" applyAlignment="1">
      <alignment/>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6" xfId="0" applyFont="1" applyFill="1" applyBorder="1" applyAlignment="1">
      <alignment horizontal="center" vertical="center"/>
    </xf>
    <xf numFmtId="0" fontId="25" fillId="0" borderId="33" xfId="0" applyFont="1" applyFill="1" applyBorder="1" applyAlignment="1">
      <alignment horizontal="center" vertical="center"/>
    </xf>
    <xf numFmtId="0" fontId="11" fillId="0" borderId="16" xfId="0" applyFont="1" applyFill="1" applyBorder="1" applyAlignment="1">
      <alignment horizontal="distributed" vertical="center"/>
    </xf>
    <xf numFmtId="0" fontId="25" fillId="0" borderId="35" xfId="0" applyFont="1" applyFill="1" applyBorder="1" applyAlignment="1">
      <alignment horizontal="distributed"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17" fillId="0" borderId="0" xfId="0" applyFont="1" applyFill="1" applyAlignment="1">
      <alignment horizontal="left"/>
    </xf>
    <xf numFmtId="0" fontId="0" fillId="0" borderId="18" xfId="0" applyFill="1" applyBorder="1" applyAlignment="1">
      <alignment horizontal="left"/>
    </xf>
    <xf numFmtId="0" fontId="7" fillId="0" borderId="20" xfId="0" applyFont="1" applyFill="1" applyBorder="1" applyAlignment="1">
      <alignment horizontal="right"/>
    </xf>
    <xf numFmtId="0" fontId="0" fillId="0" borderId="17" xfId="0" applyFill="1" applyBorder="1" applyAlignment="1">
      <alignment/>
    </xf>
    <xf numFmtId="0" fontId="7" fillId="0" borderId="0" xfId="0" applyFont="1" applyFill="1" applyBorder="1" applyAlignment="1">
      <alignment horizontal="distributed"/>
    </xf>
    <xf numFmtId="0" fontId="0" fillId="0" borderId="0" xfId="0" applyFont="1" applyFill="1" applyAlignment="1">
      <alignment horizontal="left"/>
    </xf>
    <xf numFmtId="0" fontId="3" fillId="0" borderId="0" xfId="0" applyFont="1" applyFill="1" applyAlignment="1">
      <alignment horizontal="left"/>
    </xf>
    <xf numFmtId="183" fontId="7" fillId="0" borderId="17" xfId="0" applyNumberFormat="1" applyFont="1" applyFill="1" applyBorder="1" applyAlignment="1">
      <alignment horizontal="right"/>
    </xf>
    <xf numFmtId="3" fontId="7" fillId="0" borderId="17" xfId="0" applyNumberFormat="1" applyFont="1" applyFill="1" applyBorder="1" applyAlignment="1">
      <alignment horizontal="right"/>
    </xf>
    <xf numFmtId="3" fontId="7" fillId="0" borderId="31" xfId="0" applyNumberFormat="1" applyFont="1" applyFill="1" applyBorder="1" applyAlignment="1">
      <alignment horizontal="right"/>
    </xf>
    <xf numFmtId="0" fontId="7" fillId="0" borderId="20" xfId="0" applyFont="1" applyFill="1" applyBorder="1" applyAlignment="1">
      <alignment horizontal="distributed"/>
    </xf>
    <xf numFmtId="3" fontId="7" fillId="0" borderId="0" xfId="0" applyNumberFormat="1" applyFont="1" applyFill="1" applyBorder="1" applyAlignment="1">
      <alignment horizontal="right"/>
    </xf>
    <xf numFmtId="183" fontId="7" fillId="0" borderId="0" xfId="0" applyNumberFormat="1" applyFont="1" applyFill="1" applyBorder="1" applyAlignment="1">
      <alignment horizontal="right"/>
    </xf>
    <xf numFmtId="3" fontId="7" fillId="0" borderId="30" xfId="0" applyNumberFormat="1" applyFont="1" applyFill="1" applyBorder="1" applyAlignment="1">
      <alignment horizontal="right"/>
    </xf>
    <xf numFmtId="3" fontId="7" fillId="0" borderId="13" xfId="0" applyNumberFormat="1" applyFont="1" applyFill="1" applyBorder="1" applyAlignment="1">
      <alignment horizontal="right"/>
    </xf>
    <xf numFmtId="3" fontId="7" fillId="0" borderId="13" xfId="0" applyNumberFormat="1" applyFont="1" applyFill="1" applyBorder="1" applyAlignment="1">
      <alignment horizontal="right" vertical="center"/>
    </xf>
    <xf numFmtId="0" fontId="7" fillId="0" borderId="22" xfId="0" applyFont="1" applyFill="1" applyBorder="1" applyAlignment="1">
      <alignment horizontal="center" vertical="center"/>
    </xf>
    <xf numFmtId="0" fontId="3" fillId="0" borderId="0" xfId="0" applyFont="1" applyFill="1" applyAlignment="1">
      <alignment horizontal="left" vertical="top"/>
    </xf>
    <xf numFmtId="177" fontId="7" fillId="0" borderId="17" xfId="48" applyNumberFormat="1" applyFont="1" applyFill="1" applyBorder="1" applyAlignment="1">
      <alignment/>
    </xf>
    <xf numFmtId="177" fontId="7" fillId="0" borderId="17" xfId="48" applyNumberFormat="1" applyFont="1" applyFill="1" applyBorder="1" applyAlignment="1">
      <alignment horizontal="right"/>
    </xf>
    <xf numFmtId="38" fontId="7" fillId="0" borderId="17" xfId="48" applyFont="1" applyFill="1" applyBorder="1" applyAlignment="1">
      <alignment/>
    </xf>
    <xf numFmtId="0" fontId="7" fillId="0" borderId="17" xfId="0" applyFont="1" applyFill="1" applyBorder="1" applyAlignment="1">
      <alignment horizontal="distributed"/>
    </xf>
    <xf numFmtId="177" fontId="7" fillId="0" borderId="0" xfId="48" applyNumberFormat="1" applyFont="1" applyFill="1" applyAlignment="1">
      <alignment/>
    </xf>
    <xf numFmtId="177" fontId="7" fillId="0" borderId="0" xfId="48" applyNumberFormat="1" applyFont="1" applyFill="1" applyAlignment="1">
      <alignment horizontal="right"/>
    </xf>
    <xf numFmtId="38" fontId="7" fillId="0" borderId="0" xfId="48" applyFont="1" applyFill="1" applyAlignment="1">
      <alignment/>
    </xf>
    <xf numFmtId="0" fontId="7" fillId="0" borderId="0" xfId="0" applyFont="1" applyFill="1" applyBorder="1" applyAlignment="1">
      <alignment horizontal="distributed" vertical="center"/>
    </xf>
    <xf numFmtId="177" fontId="7" fillId="0" borderId="0" xfId="48" applyNumberFormat="1" applyFont="1" applyFill="1" applyAlignment="1">
      <alignment horizontal="center"/>
    </xf>
    <xf numFmtId="0" fontId="11" fillId="0" borderId="0" xfId="0" applyFont="1" applyFill="1" applyBorder="1" applyAlignment="1">
      <alignment horizontal="distributed" vertical="center"/>
    </xf>
    <xf numFmtId="177" fontId="7" fillId="0" borderId="0" xfId="48" applyNumberFormat="1" applyFont="1" applyFill="1" applyAlignment="1">
      <alignment horizontal="left"/>
    </xf>
    <xf numFmtId="0" fontId="7" fillId="0" borderId="23" xfId="0" applyFont="1" applyFill="1" applyBorder="1" applyAlignment="1">
      <alignment horizontal="center" vertical="center"/>
    </xf>
    <xf numFmtId="0" fontId="7" fillId="0" borderId="18" xfId="0" applyFont="1" applyFill="1" applyBorder="1" applyAlignment="1">
      <alignment/>
    </xf>
    <xf numFmtId="0" fontId="0" fillId="0" borderId="0" xfId="0" applyFill="1" applyAlignment="1">
      <alignment wrapText="1"/>
    </xf>
    <xf numFmtId="176" fontId="7" fillId="0" borderId="17" xfId="0" applyNumberFormat="1" applyFont="1" applyFill="1" applyBorder="1" applyAlignment="1">
      <alignment horizontal="right"/>
    </xf>
    <xf numFmtId="176" fontId="7" fillId="0" borderId="0" xfId="0" applyNumberFormat="1" applyFont="1" applyFill="1" applyBorder="1" applyAlignment="1">
      <alignment/>
    </xf>
    <xf numFmtId="176" fontId="7" fillId="0" borderId="0" xfId="0" applyNumberFormat="1" applyFont="1" applyFill="1" applyBorder="1" applyAlignment="1">
      <alignment horizontal="right"/>
    </xf>
    <xf numFmtId="176" fontId="11" fillId="0" borderId="13" xfId="0" applyNumberFormat="1" applyFont="1" applyFill="1" applyBorder="1" applyAlignment="1">
      <alignment/>
    </xf>
    <xf numFmtId="176" fontId="11" fillId="0" borderId="13" xfId="0" applyNumberFormat="1" applyFont="1" applyFill="1" applyBorder="1" applyAlignment="1">
      <alignment horizontal="right"/>
    </xf>
    <xf numFmtId="38" fontId="7" fillId="0" borderId="17" xfId="48" applyFont="1" applyFill="1" applyBorder="1" applyAlignment="1">
      <alignment horizontal="right"/>
    </xf>
    <xf numFmtId="38" fontId="7" fillId="0" borderId="0" xfId="48" applyFont="1" applyFill="1" applyBorder="1" applyAlignment="1">
      <alignment horizontal="right"/>
    </xf>
    <xf numFmtId="0" fontId="4" fillId="0" borderId="0" xfId="0" applyFont="1" applyFill="1" applyAlignment="1">
      <alignment/>
    </xf>
    <xf numFmtId="0" fontId="3" fillId="0" borderId="0" xfId="0" applyFont="1" applyFill="1" applyAlignment="1">
      <alignment horizontal="right"/>
    </xf>
    <xf numFmtId="0" fontId="0" fillId="0" borderId="0" xfId="0" applyFill="1" applyBorder="1" applyAlignment="1">
      <alignment/>
    </xf>
    <xf numFmtId="37" fontId="8" fillId="0" borderId="0" xfId="0" applyNumberFormat="1" applyFont="1" applyFill="1" applyBorder="1" applyAlignment="1" applyProtection="1">
      <alignment vertical="center"/>
      <protection/>
    </xf>
    <xf numFmtId="181" fontId="7" fillId="0" borderId="0" xfId="0" applyNumberFormat="1" applyFont="1" applyFill="1" applyBorder="1" applyAlignment="1" applyProtection="1">
      <alignment horizontal="center" vertical="center"/>
      <protection/>
    </xf>
    <xf numFmtId="38" fontId="7" fillId="0" borderId="0" xfId="48" applyFont="1" applyFill="1" applyBorder="1" applyAlignment="1" applyProtection="1">
      <alignment horizontal="center" vertical="center"/>
      <protection/>
    </xf>
    <xf numFmtId="177" fontId="7" fillId="0" borderId="0" xfId="48" applyNumberFormat="1" applyFont="1" applyFill="1" applyBorder="1" applyAlignment="1" applyProtection="1">
      <alignment horizontal="center" vertical="center"/>
      <protection/>
    </xf>
    <xf numFmtId="0" fontId="7" fillId="0" borderId="12" xfId="0" applyFont="1" applyFill="1" applyBorder="1" applyAlignment="1">
      <alignment vertical="center"/>
    </xf>
    <xf numFmtId="185" fontId="7" fillId="0" borderId="0" xfId="48" applyNumberFormat="1" applyFont="1" applyFill="1" applyAlignment="1" applyProtection="1">
      <alignment vertical="center"/>
      <protection/>
    </xf>
    <xf numFmtId="181" fontId="7" fillId="0" borderId="0" xfId="48" applyNumberFormat="1" applyFont="1" applyFill="1" applyAlignment="1" applyProtection="1">
      <alignment vertical="center"/>
      <protection/>
    </xf>
    <xf numFmtId="178" fontId="7" fillId="0" borderId="0" xfId="0" applyNumberFormat="1" applyFont="1" applyFill="1" applyAlignment="1" applyProtection="1">
      <alignment vertical="center"/>
      <protection/>
    </xf>
    <xf numFmtId="180" fontId="7" fillId="0" borderId="0" xfId="48" applyNumberFormat="1" applyFont="1" applyFill="1" applyAlignment="1" applyProtection="1">
      <alignment horizontal="right" vertical="center"/>
      <protection/>
    </xf>
    <xf numFmtId="37" fontId="7" fillId="0" borderId="30" xfId="0" applyNumberFormat="1"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Continuous" vertical="center"/>
      <protection/>
    </xf>
    <xf numFmtId="178" fontId="7" fillId="0" borderId="17"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178" fontId="11" fillId="0" borderId="0" xfId="0" applyNumberFormat="1" applyFont="1" applyFill="1" applyAlignment="1" applyProtection="1">
      <alignment vertical="center"/>
      <protection/>
    </xf>
    <xf numFmtId="37" fontId="11" fillId="0" borderId="30" xfId="0" applyNumberFormat="1" applyFont="1" applyFill="1" applyBorder="1" applyAlignment="1" applyProtection="1">
      <alignment horizontal="right" vertical="center"/>
      <protection/>
    </xf>
    <xf numFmtId="0" fontId="26" fillId="0" borderId="0" xfId="0" applyFont="1" applyFill="1" applyBorder="1" applyAlignment="1" applyProtection="1">
      <alignment horizontal="center" vertical="center"/>
      <protection/>
    </xf>
    <xf numFmtId="182" fontId="7" fillId="0" borderId="17" xfId="0" applyNumberFormat="1" applyFont="1" applyFill="1" applyBorder="1" applyAlignment="1" applyProtection="1">
      <alignment horizontal="right" vertical="center"/>
      <protection/>
    </xf>
    <xf numFmtId="182" fontId="7" fillId="0" borderId="0" xfId="0" applyNumberFormat="1" applyFont="1" applyFill="1" applyAlignment="1">
      <alignment horizontal="right"/>
    </xf>
    <xf numFmtId="182" fontId="7" fillId="0" borderId="31" xfId="0" applyNumberFormat="1" applyFont="1" applyFill="1" applyBorder="1" applyAlignment="1">
      <alignment horizontal="right"/>
    </xf>
    <xf numFmtId="182" fontId="7" fillId="0" borderId="17" xfId="0" applyNumberFormat="1" applyFont="1" applyFill="1" applyBorder="1" applyAlignment="1">
      <alignment horizontal="right"/>
    </xf>
    <xf numFmtId="0" fontId="7" fillId="0" borderId="20" xfId="0" applyFont="1" applyFill="1" applyBorder="1" applyAlignment="1">
      <alignment horizontal="distributed" vertical="top"/>
    </xf>
    <xf numFmtId="3" fontId="7" fillId="0" borderId="0" xfId="0" applyNumberFormat="1" applyFont="1" applyFill="1" applyAlignment="1">
      <alignment horizontal="right"/>
    </xf>
    <xf numFmtId="0" fontId="7" fillId="0" borderId="16" xfId="0" applyFont="1" applyFill="1" applyBorder="1" applyAlignment="1">
      <alignment horizontal="distributed" vertical="top"/>
    </xf>
    <xf numFmtId="0" fontId="11" fillId="0" borderId="16" xfId="0" applyFont="1" applyFill="1" applyBorder="1" applyAlignment="1" applyProtection="1" quotePrefix="1">
      <alignment horizontal="center" vertical="center"/>
      <protection/>
    </xf>
    <xf numFmtId="0" fontId="7" fillId="0" borderId="34" xfId="0" applyFont="1" applyFill="1" applyBorder="1" applyAlignment="1">
      <alignment/>
    </xf>
    <xf numFmtId="37" fontId="7" fillId="0" borderId="0" xfId="0" applyNumberFormat="1" applyFont="1" applyFill="1" applyBorder="1" applyAlignment="1">
      <alignment horizontal="right" vertical="center"/>
    </xf>
    <xf numFmtId="37" fontId="7" fillId="0" borderId="0" xfId="0" applyNumberFormat="1" applyFont="1" applyFill="1" applyBorder="1" applyAlignment="1">
      <alignment vertical="center"/>
    </xf>
    <xf numFmtId="0" fontId="11" fillId="0" borderId="0" xfId="0" applyFont="1" applyFill="1" applyBorder="1" applyAlignment="1" applyProtection="1" quotePrefix="1">
      <alignment horizontal="center" vertical="center"/>
      <protection/>
    </xf>
    <xf numFmtId="0" fontId="0" fillId="0" borderId="18" xfId="0" applyFill="1" applyBorder="1" applyAlignment="1">
      <alignment/>
    </xf>
    <xf numFmtId="182" fontId="7" fillId="0" borderId="21" xfId="0" applyNumberFormat="1" applyFont="1" applyFill="1" applyBorder="1" applyAlignment="1" applyProtection="1">
      <alignment horizontal="right" vertical="center"/>
      <protection/>
    </xf>
    <xf numFmtId="0" fontId="3" fillId="0" borderId="0" xfId="0" applyFont="1" applyFill="1" applyAlignment="1">
      <alignment/>
    </xf>
    <xf numFmtId="0" fontId="3" fillId="0" borderId="18" xfId="0" applyFont="1" applyFill="1" applyBorder="1" applyAlignment="1">
      <alignment/>
    </xf>
    <xf numFmtId="0" fontId="0" fillId="0" borderId="18" xfId="0" applyFont="1" applyFill="1" applyBorder="1" applyAlignment="1">
      <alignment/>
    </xf>
    <xf numFmtId="0" fontId="3" fillId="0" borderId="0" xfId="0"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shrinkToFit="1"/>
    </xf>
    <xf numFmtId="0" fontId="7" fillId="0" borderId="16" xfId="0" applyFont="1" applyFill="1" applyBorder="1" applyAlignment="1">
      <alignment/>
    </xf>
    <xf numFmtId="0" fontId="7" fillId="0" borderId="17" xfId="0" applyFont="1" applyFill="1" applyBorder="1" applyAlignment="1">
      <alignment/>
    </xf>
    <xf numFmtId="0" fontId="6" fillId="0" borderId="17" xfId="0" applyFont="1" applyFill="1" applyBorder="1" applyAlignment="1">
      <alignment/>
    </xf>
    <xf numFmtId="0" fontId="7" fillId="0" borderId="34" xfId="0" applyFont="1" applyFill="1" applyBorder="1" applyAlignment="1">
      <alignment horizontal="right"/>
    </xf>
    <xf numFmtId="38" fontId="7" fillId="0" borderId="13" xfId="48" applyFont="1" applyFill="1" applyBorder="1" applyAlignment="1">
      <alignment/>
    </xf>
    <xf numFmtId="0" fontId="0" fillId="0" borderId="0" xfId="0" applyFont="1" applyFill="1" applyBorder="1" applyAlignment="1">
      <alignment/>
    </xf>
    <xf numFmtId="184" fontId="16" fillId="0" borderId="17" xfId="0" applyNumberFormat="1" applyFont="1" applyFill="1" applyBorder="1" applyAlignment="1">
      <alignment horizontal="right"/>
    </xf>
    <xf numFmtId="0" fontId="24" fillId="0" borderId="20" xfId="0" applyFont="1" applyFill="1" applyBorder="1" applyAlignment="1">
      <alignment horizontal="center" vertical="center"/>
    </xf>
    <xf numFmtId="0" fontId="24" fillId="0" borderId="0" xfId="0" applyFont="1" applyFill="1" applyBorder="1" applyAlignment="1">
      <alignment horizontal="center" vertical="center"/>
    </xf>
    <xf numFmtId="184" fontId="27" fillId="0" borderId="0" xfId="0" applyNumberFormat="1" applyFont="1" applyFill="1" applyBorder="1" applyAlignment="1" applyProtection="1">
      <alignment horizontal="right" vertical="center"/>
      <protection/>
    </xf>
    <xf numFmtId="184" fontId="27" fillId="0" borderId="12" xfId="0" applyNumberFormat="1" applyFont="1" applyFill="1" applyBorder="1" applyAlignment="1" applyProtection="1">
      <alignment horizontal="right" vertical="center"/>
      <protection/>
    </xf>
    <xf numFmtId="0" fontId="24" fillId="0" borderId="20"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0" xfId="0" applyFill="1" applyAlignment="1">
      <alignment horizontal="center"/>
    </xf>
    <xf numFmtId="0" fontId="11" fillId="0" borderId="16"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0" xfId="0" applyFont="1" applyFill="1" applyBorder="1" applyAlignment="1">
      <alignment horizontal="left" vertical="center"/>
    </xf>
    <xf numFmtId="0" fontId="11" fillId="0" borderId="0" xfId="0" applyFont="1" applyFill="1" applyBorder="1" applyAlignment="1">
      <alignment/>
    </xf>
    <xf numFmtId="0" fontId="7" fillId="0" borderId="23"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22" fillId="0" borderId="0" xfId="0" applyFont="1" applyFill="1" applyAlignment="1">
      <alignment/>
    </xf>
    <xf numFmtId="37" fontId="7" fillId="0" borderId="10" xfId="0" applyNumberFormat="1" applyFont="1" applyFill="1" applyBorder="1" applyAlignment="1" applyProtection="1">
      <alignment vertical="center"/>
      <protection/>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1" xfId="0" applyFont="1" applyFill="1" applyBorder="1" applyAlignment="1">
      <alignment horizontal="center" vertical="center"/>
    </xf>
    <xf numFmtId="182" fontId="16" fillId="0" borderId="0" xfId="0" applyNumberFormat="1" applyFont="1" applyFill="1" applyAlignment="1">
      <alignment horizontal="right"/>
    </xf>
    <xf numFmtId="182" fontId="16" fillId="0" borderId="12" xfId="0" applyNumberFormat="1" applyFont="1" applyFill="1" applyBorder="1" applyAlignment="1">
      <alignment horizontal="right"/>
    </xf>
    <xf numFmtId="0" fontId="7" fillId="0" borderId="11" xfId="0" applyFont="1" applyFill="1" applyBorder="1" applyAlignment="1">
      <alignment horizontal="center"/>
    </xf>
    <xf numFmtId="0" fontId="11" fillId="0" borderId="11" xfId="0" applyFont="1" applyFill="1" applyBorder="1" applyAlignment="1" applyProtection="1">
      <alignment horizontal="center" vertical="center"/>
      <protection/>
    </xf>
    <xf numFmtId="182" fontId="16" fillId="0" borderId="25" xfId="0" applyNumberFormat="1" applyFont="1" applyFill="1" applyBorder="1" applyAlignment="1">
      <alignment horizontal="right"/>
    </xf>
    <xf numFmtId="0" fontId="11" fillId="0" borderId="29" xfId="0" applyFont="1" applyFill="1" applyBorder="1" applyAlignment="1" applyProtection="1">
      <alignment horizontal="center" vertical="center"/>
      <protection/>
    </xf>
    <xf numFmtId="184" fontId="7" fillId="0" borderId="17" xfId="0" applyNumberFormat="1" applyFont="1" applyFill="1" applyBorder="1" applyAlignment="1">
      <alignment horizontal="right"/>
    </xf>
    <xf numFmtId="184" fontId="16" fillId="0" borderId="26" xfId="0" applyNumberFormat="1" applyFont="1" applyFill="1" applyBorder="1" applyAlignment="1">
      <alignment horizontal="right"/>
    </xf>
    <xf numFmtId="184" fontId="7" fillId="0" borderId="0" xfId="0" applyNumberFormat="1" applyFont="1" applyFill="1" applyBorder="1" applyAlignment="1">
      <alignment horizontal="right"/>
    </xf>
    <xf numFmtId="184" fontId="7" fillId="0" borderId="0" xfId="0" applyNumberFormat="1" applyFont="1" applyFill="1" applyAlignment="1">
      <alignment horizontal="right"/>
    </xf>
    <xf numFmtId="184" fontId="16" fillId="0" borderId="12" xfId="0" applyNumberFormat="1" applyFont="1" applyFill="1" applyBorder="1" applyAlignment="1">
      <alignment horizontal="right"/>
    </xf>
    <xf numFmtId="184" fontId="11" fillId="0" borderId="0" xfId="0" applyNumberFormat="1" applyFont="1" applyFill="1" applyAlignment="1">
      <alignment horizontal="right"/>
    </xf>
    <xf numFmtId="184" fontId="27" fillId="0" borderId="12" xfId="0" applyNumberFormat="1" applyFont="1" applyFill="1" applyBorder="1" applyAlignment="1">
      <alignment horizontal="right"/>
    </xf>
    <xf numFmtId="184" fontId="7" fillId="0" borderId="17" xfId="0" applyNumberFormat="1" applyFont="1" applyFill="1" applyBorder="1" applyAlignment="1">
      <alignment/>
    </xf>
    <xf numFmtId="0" fontId="11" fillId="0" borderId="16" xfId="0" applyFont="1" applyFill="1" applyBorder="1" applyAlignment="1" applyProtection="1">
      <alignment horizontal="center" vertical="center"/>
      <protection/>
    </xf>
    <xf numFmtId="38" fontId="11" fillId="0" borderId="13" xfId="48" applyFont="1" applyFill="1" applyBorder="1" applyAlignment="1">
      <alignment horizontal="right"/>
    </xf>
    <xf numFmtId="185" fontId="7" fillId="0" borderId="0" xfId="48" applyNumberFormat="1" applyFont="1" applyFill="1" applyAlignment="1" applyProtection="1">
      <alignment horizontal="right" vertical="center"/>
      <protection/>
    </xf>
    <xf numFmtId="185" fontId="7" fillId="0" borderId="0" xfId="48" applyNumberFormat="1" applyFont="1" applyFill="1" applyBorder="1" applyAlignment="1" applyProtection="1">
      <alignment vertical="center"/>
      <protection/>
    </xf>
    <xf numFmtId="185" fontId="7" fillId="0" borderId="17" xfId="48" applyNumberFormat="1" applyFont="1" applyFill="1" applyBorder="1" applyAlignment="1" applyProtection="1">
      <alignment vertical="center"/>
      <protection/>
    </xf>
    <xf numFmtId="181" fontId="7" fillId="0" borderId="17" xfId="48" applyNumberFormat="1" applyFont="1" applyFill="1" applyBorder="1" applyAlignment="1" applyProtection="1">
      <alignment vertical="center"/>
      <protection/>
    </xf>
    <xf numFmtId="185" fontId="7" fillId="0" borderId="17" xfId="48" applyNumberFormat="1" applyFont="1" applyFill="1" applyBorder="1" applyAlignment="1" applyProtection="1">
      <alignment horizontal="right" vertical="center"/>
      <protection/>
    </xf>
    <xf numFmtId="38" fontId="11" fillId="0" borderId="0" xfId="48" applyFont="1" applyFill="1" applyAlignment="1" applyProtection="1">
      <alignment vertical="center"/>
      <protection/>
    </xf>
    <xf numFmtId="181" fontId="11" fillId="0" borderId="0" xfId="48" applyNumberFormat="1" applyFont="1" applyFill="1" applyAlignment="1" applyProtection="1">
      <alignment vertical="center"/>
      <protection/>
    </xf>
    <xf numFmtId="185" fontId="11" fillId="0" borderId="0" xfId="48" applyNumberFormat="1" applyFont="1" applyFill="1" applyAlignment="1" applyProtection="1">
      <alignment horizontal="right" vertical="center"/>
      <protection/>
    </xf>
    <xf numFmtId="185" fontId="11" fillId="0" borderId="0" xfId="48" applyNumberFormat="1" applyFont="1" applyFill="1" applyAlignment="1" applyProtection="1">
      <alignment vertical="center"/>
      <protection/>
    </xf>
    <xf numFmtId="37" fontId="11" fillId="0" borderId="12" xfId="0" applyNumberFormat="1" applyFont="1" applyFill="1" applyBorder="1" applyAlignment="1">
      <alignment vertical="center"/>
    </xf>
    <xf numFmtId="37" fontId="11" fillId="0" borderId="0" xfId="0" applyNumberFormat="1" applyFont="1" applyFill="1" applyBorder="1" applyAlignment="1">
      <alignment vertical="center"/>
    </xf>
    <xf numFmtId="37" fontId="11" fillId="0" borderId="0" xfId="0" applyNumberFormat="1" applyFont="1" applyFill="1" applyBorder="1" applyAlignment="1" applyProtection="1">
      <alignment horizontal="right" vertical="center"/>
      <protection/>
    </xf>
    <xf numFmtId="182" fontId="7" fillId="0" borderId="13" xfId="0" applyNumberFormat="1" applyFont="1" applyFill="1" applyBorder="1" applyAlignment="1">
      <alignment horizontal="right"/>
    </xf>
    <xf numFmtId="182" fontId="11" fillId="0" borderId="0" xfId="0" applyNumberFormat="1" applyFont="1" applyFill="1" applyAlignment="1">
      <alignment horizontal="right"/>
    </xf>
    <xf numFmtId="182" fontId="11" fillId="0" borderId="0" xfId="0" applyNumberFormat="1" applyFont="1" applyFill="1" applyBorder="1" applyAlignment="1">
      <alignment horizontal="right"/>
    </xf>
    <xf numFmtId="182" fontId="11" fillId="0" borderId="0" xfId="0" applyNumberFormat="1" applyFont="1" applyFill="1" applyBorder="1" applyAlignment="1" applyProtection="1">
      <alignment horizontal="right" vertical="center"/>
      <protection/>
    </xf>
    <xf numFmtId="3" fontId="11" fillId="0" borderId="0" xfId="0" applyNumberFormat="1" applyFont="1" applyFill="1" applyAlignment="1">
      <alignment horizontal="right"/>
    </xf>
    <xf numFmtId="3" fontId="7" fillId="0" borderId="36" xfId="0" applyNumberFormat="1" applyFont="1" applyFill="1" applyBorder="1" applyAlignment="1">
      <alignment horizontal="right" vertical="center"/>
    </xf>
    <xf numFmtId="183" fontId="7" fillId="0" borderId="13" xfId="0" applyNumberFormat="1" applyFont="1" applyFill="1" applyBorder="1" applyAlignment="1">
      <alignment horizontal="right" vertical="center"/>
    </xf>
    <xf numFmtId="3" fontId="11" fillId="0" borderId="30" xfId="0" applyNumberFormat="1" applyFont="1" applyFill="1" applyBorder="1" applyAlignment="1">
      <alignment horizontal="right"/>
    </xf>
    <xf numFmtId="3" fontId="11" fillId="0" borderId="0" xfId="0" applyNumberFormat="1" applyFont="1" applyFill="1" applyBorder="1" applyAlignment="1">
      <alignment horizontal="right"/>
    </xf>
    <xf numFmtId="183" fontId="11" fillId="0" borderId="0" xfId="0" applyNumberFormat="1" applyFont="1" applyFill="1" applyBorder="1" applyAlignment="1">
      <alignment horizontal="right"/>
    </xf>
    <xf numFmtId="182" fontId="7" fillId="0" borderId="21"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182" fontId="11" fillId="0" borderId="12" xfId="0" applyNumberFormat="1" applyFont="1" applyFill="1" applyBorder="1" applyAlignment="1" applyProtection="1">
      <alignment horizontal="right" vertical="center"/>
      <protection/>
    </xf>
    <xf numFmtId="182" fontId="11" fillId="0" borderId="0" xfId="0" applyNumberFormat="1" applyFont="1" applyFill="1" applyBorder="1" applyAlignment="1">
      <alignment horizontal="right" vertical="center"/>
    </xf>
    <xf numFmtId="38" fontId="7" fillId="0" borderId="31" xfId="48" applyFont="1" applyFill="1" applyBorder="1" applyAlignment="1">
      <alignment/>
    </xf>
    <xf numFmtId="38" fontId="11" fillId="0" borderId="0" xfId="48" applyFont="1" applyFill="1" applyAlignment="1">
      <alignment/>
    </xf>
    <xf numFmtId="38" fontId="7" fillId="0" borderId="30" xfId="48" applyFont="1" applyFill="1" applyBorder="1" applyAlignment="1">
      <alignment/>
    </xf>
    <xf numFmtId="184" fontId="11" fillId="0" borderId="12" xfId="0" applyNumberFormat="1" applyFont="1" applyFill="1" applyBorder="1" applyAlignment="1" applyProtection="1">
      <alignment horizontal="right" vertical="center"/>
      <protection/>
    </xf>
    <xf numFmtId="184" fontId="11" fillId="0" borderId="0" xfId="0" applyNumberFormat="1" applyFont="1" applyFill="1" applyBorder="1" applyAlignment="1" applyProtection="1">
      <alignment horizontal="right" vertical="center"/>
      <protection/>
    </xf>
    <xf numFmtId="176" fontId="7" fillId="0" borderId="0" xfId="0" applyNumberFormat="1" applyFont="1" applyFill="1" applyBorder="1" applyAlignment="1" applyProtection="1">
      <alignment horizontal="left" vertical="center"/>
      <protection/>
    </xf>
    <xf numFmtId="37" fontId="7" fillId="0" borderId="26" xfId="0" applyNumberFormat="1" applyFont="1" applyFill="1" applyBorder="1" applyAlignment="1" applyProtection="1">
      <alignment vertical="center"/>
      <protection/>
    </xf>
    <xf numFmtId="37" fontId="11" fillId="0" borderId="12" xfId="0" applyNumberFormat="1" applyFont="1" applyFill="1" applyBorder="1" applyAlignment="1" applyProtection="1">
      <alignment vertical="center"/>
      <protection/>
    </xf>
    <xf numFmtId="182" fontId="7" fillId="0" borderId="12" xfId="0" applyNumberFormat="1" applyFont="1" applyFill="1" applyBorder="1" applyAlignment="1">
      <alignment horizontal="right"/>
    </xf>
    <xf numFmtId="182" fontId="7" fillId="0" borderId="26" xfId="0" applyNumberFormat="1" applyFont="1" applyFill="1" applyBorder="1" applyAlignment="1">
      <alignment horizontal="right"/>
    </xf>
    <xf numFmtId="182" fontId="11" fillId="0" borderId="12" xfId="0" applyNumberFormat="1" applyFont="1" applyFill="1" applyBorder="1" applyAlignment="1">
      <alignment horizontal="right"/>
    </xf>
    <xf numFmtId="184" fontId="7" fillId="0" borderId="0" xfId="0" applyNumberFormat="1" applyFont="1" applyFill="1" applyBorder="1" applyAlignment="1" applyProtection="1">
      <alignment horizontal="right" vertical="center"/>
      <protection/>
    </xf>
    <xf numFmtId="184" fontId="7" fillId="0" borderId="12" xfId="0" applyNumberFormat="1" applyFont="1" applyFill="1" applyBorder="1" applyAlignment="1">
      <alignment horizontal="right"/>
    </xf>
    <xf numFmtId="184" fontId="7" fillId="0" borderId="26" xfId="0" applyNumberFormat="1" applyFont="1" applyFill="1" applyBorder="1" applyAlignment="1">
      <alignment horizontal="right"/>
    </xf>
    <xf numFmtId="184" fontId="11" fillId="0" borderId="12" xfId="0" applyNumberFormat="1" applyFont="1" applyFill="1" applyBorder="1" applyAlignment="1">
      <alignment horizontal="right"/>
    </xf>
    <xf numFmtId="184" fontId="11" fillId="0" borderId="0" xfId="0" applyNumberFormat="1" applyFont="1" applyFill="1" applyBorder="1" applyAlignment="1">
      <alignment horizontal="right"/>
    </xf>
    <xf numFmtId="0" fontId="7" fillId="0" borderId="3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right"/>
    </xf>
    <xf numFmtId="0" fontId="29" fillId="0" borderId="0" xfId="0" applyFont="1" applyFill="1" applyBorder="1" applyAlignment="1" applyProtection="1">
      <alignment horizontal="center" vertical="center"/>
      <protection/>
    </xf>
    <xf numFmtId="0" fontId="7" fillId="0" borderId="38" xfId="0" applyFont="1" applyFill="1" applyBorder="1" applyAlignment="1">
      <alignment horizontal="center" vertical="center" wrapText="1"/>
    </xf>
    <xf numFmtId="38" fontId="7" fillId="0" borderId="0" xfId="48" applyFont="1" applyFill="1" applyBorder="1" applyAlignment="1">
      <alignment horizontal="right"/>
    </xf>
    <xf numFmtId="38" fontId="11" fillId="0" borderId="13" xfId="48" applyFont="1" applyFill="1" applyBorder="1" applyAlignment="1">
      <alignment horizontal="right"/>
    </xf>
    <xf numFmtId="0" fontId="7" fillId="0" borderId="2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xf>
    <xf numFmtId="176" fontId="11" fillId="0" borderId="13" xfId="0" applyNumberFormat="1" applyFont="1" applyFill="1" applyBorder="1" applyAlignment="1">
      <alignment horizontal="right"/>
    </xf>
    <xf numFmtId="176" fontId="7" fillId="0" borderId="17" xfId="0" applyNumberFormat="1" applyFont="1" applyFill="1" applyBorder="1" applyAlignment="1">
      <alignment horizontal="right"/>
    </xf>
    <xf numFmtId="38" fontId="7" fillId="0" borderId="17" xfId="48" applyFont="1" applyFill="1" applyBorder="1" applyAlignment="1">
      <alignment horizontal="right"/>
    </xf>
    <xf numFmtId="176" fontId="7" fillId="0" borderId="0" xfId="0" applyNumberFormat="1" applyFont="1" applyFill="1" applyBorder="1" applyAlignment="1">
      <alignment horizontal="right"/>
    </xf>
    <xf numFmtId="0" fontId="7" fillId="0" borderId="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32" xfId="0" applyFont="1" applyFill="1" applyBorder="1" applyAlignment="1">
      <alignment horizontal="center" vertical="center"/>
    </xf>
    <xf numFmtId="0" fontId="7" fillId="0" borderId="22" xfId="0" applyFont="1" applyFill="1" applyBorder="1" applyAlignment="1">
      <alignment horizontal="center" vertical="center"/>
    </xf>
    <xf numFmtId="0" fontId="11" fillId="0" borderId="13" xfId="0" applyFont="1" applyFill="1" applyBorder="1" applyAlignment="1">
      <alignment horizontal="distributed" vertical="center"/>
    </xf>
    <xf numFmtId="0" fontId="11" fillId="0" borderId="34"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0" xfId="0" applyFont="1" applyFill="1" applyAlignment="1">
      <alignment horizontal="left"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43" xfId="0" applyFont="1" applyFill="1" applyBorder="1" applyAlignment="1">
      <alignment horizontal="distributed" vertical="center"/>
    </xf>
    <xf numFmtId="0" fontId="0" fillId="0" borderId="44" xfId="0" applyFill="1" applyBorder="1" applyAlignment="1">
      <alignment horizontal="distributed" vertical="center"/>
    </xf>
    <xf numFmtId="0" fontId="0" fillId="0" borderId="45" xfId="0" applyFill="1" applyBorder="1" applyAlignment="1">
      <alignment horizontal="distributed" vertical="center"/>
    </xf>
    <xf numFmtId="0" fontId="7" fillId="0" borderId="0" xfId="0" applyFont="1" applyFill="1" applyBorder="1" applyAlignment="1" applyProtection="1">
      <alignment horizontal="distributed" vertical="center"/>
      <protection/>
    </xf>
    <xf numFmtId="0" fontId="7" fillId="0" borderId="11" xfId="0" applyFont="1" applyFill="1" applyBorder="1" applyAlignment="1">
      <alignment horizontal="distributed" vertical="center"/>
    </xf>
    <xf numFmtId="0" fontId="7" fillId="0" borderId="11" xfId="0" applyFont="1" applyFill="1" applyBorder="1" applyAlignment="1" applyProtection="1">
      <alignment horizontal="distributed" vertical="center"/>
      <protection/>
    </xf>
    <xf numFmtId="0" fontId="7" fillId="0" borderId="27" xfId="0" applyFont="1" applyFill="1" applyBorder="1" applyAlignment="1" applyProtection="1">
      <alignment horizontal="distributed" vertical="center" wrapText="1"/>
      <protection/>
    </xf>
    <xf numFmtId="0" fontId="7" fillId="0" borderId="46" xfId="0" applyFont="1" applyFill="1" applyBorder="1" applyAlignment="1" applyProtection="1">
      <alignment horizontal="distributed" vertical="center" wrapText="1"/>
      <protection/>
    </xf>
    <xf numFmtId="0" fontId="7" fillId="0" borderId="27"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protection/>
    </xf>
    <xf numFmtId="0" fontId="7" fillId="0" borderId="10" xfId="0" applyFont="1" applyFill="1" applyBorder="1" applyAlignment="1" applyProtection="1">
      <alignment horizontal="distributed" vertical="center"/>
      <protection/>
    </xf>
    <xf numFmtId="0" fontId="7" fillId="0" borderId="15" xfId="0" applyFont="1" applyFill="1" applyBorder="1" applyAlignment="1" applyProtection="1">
      <alignment horizontal="distributed" vertical="center"/>
      <protection/>
    </xf>
    <xf numFmtId="0" fontId="11" fillId="0" borderId="0" xfId="0" applyFont="1" applyFill="1" applyBorder="1" applyAlignment="1" applyProtection="1">
      <alignment horizontal="right" vertical="center"/>
      <protection/>
    </xf>
    <xf numFmtId="0" fontId="11" fillId="0" borderId="11" xfId="0" applyFont="1" applyFill="1" applyBorder="1" applyAlignment="1" applyProtection="1">
      <alignment horizontal="right" vertical="center"/>
      <protection/>
    </xf>
    <xf numFmtId="0" fontId="7" fillId="0" borderId="47"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protection/>
    </xf>
    <xf numFmtId="0" fontId="8" fillId="0" borderId="21" xfId="0" applyFont="1" applyFill="1" applyBorder="1" applyAlignment="1" applyProtection="1">
      <alignment horizontal="right" vertical="center"/>
      <protection/>
    </xf>
    <xf numFmtId="0" fontId="7" fillId="0" borderId="29" xfId="0" applyFont="1" applyFill="1" applyBorder="1" applyAlignment="1">
      <alignment horizontal="right"/>
    </xf>
    <xf numFmtId="0" fontId="7" fillId="0" borderId="4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pplyProtection="1">
      <alignment horizontal="center" vertical="center"/>
      <protection/>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29"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49" xfId="0" applyFont="1" applyFill="1" applyBorder="1" applyAlignment="1">
      <alignment horizontal="center" vertical="center"/>
    </xf>
    <xf numFmtId="0" fontId="7" fillId="0" borderId="27" xfId="0" applyFont="1" applyFill="1" applyBorder="1" applyAlignment="1" applyProtection="1">
      <alignment horizontal="center" vertical="center" wrapText="1"/>
      <protection/>
    </xf>
    <xf numFmtId="0" fontId="7" fillId="0" borderId="46" xfId="0" applyFont="1" applyFill="1" applyBorder="1" applyAlignment="1" applyProtection="1">
      <alignment horizontal="center" vertical="center" wrapText="1"/>
      <protection/>
    </xf>
    <xf numFmtId="0" fontId="7" fillId="0" borderId="41"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50" xfId="0" applyFont="1" applyFill="1" applyBorder="1" applyAlignment="1" applyProtection="1">
      <alignment horizontal="center" vertical="center"/>
      <protection/>
    </xf>
    <xf numFmtId="0" fontId="11" fillId="0" borderId="0"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182" fontId="7" fillId="0" borderId="0" xfId="0" applyNumberFormat="1" applyFont="1" applyFill="1" applyBorder="1" applyAlignment="1" applyProtection="1">
      <alignment horizontal="right" vertical="center"/>
      <protection/>
    </xf>
    <xf numFmtId="182" fontId="7" fillId="0" borderId="17" xfId="0" applyNumberFormat="1" applyFont="1" applyFill="1" applyBorder="1" applyAlignment="1" applyProtection="1">
      <alignment horizontal="right" vertical="center"/>
      <protection/>
    </xf>
    <xf numFmtId="182" fontId="7" fillId="0" borderId="13" xfId="0" applyNumberFormat="1" applyFont="1" applyFill="1" applyBorder="1" applyAlignment="1" applyProtection="1">
      <alignment horizontal="right" vertical="center"/>
      <protection/>
    </xf>
    <xf numFmtId="182" fontId="11" fillId="0" borderId="0" xfId="0" applyNumberFormat="1" applyFont="1" applyFill="1" applyBorder="1" applyAlignment="1" applyProtection="1">
      <alignment horizontal="right" vertical="center"/>
      <protection/>
    </xf>
    <xf numFmtId="182" fontId="7" fillId="0" borderId="0" xfId="0" applyNumberFormat="1" applyFont="1" applyFill="1" applyBorder="1" applyAlignment="1">
      <alignment horizontal="right"/>
    </xf>
    <xf numFmtId="182" fontId="7" fillId="0" borderId="17" xfId="0" applyNumberFormat="1" applyFont="1" applyFill="1" applyBorder="1" applyAlignment="1">
      <alignment horizontal="right"/>
    </xf>
    <xf numFmtId="0" fontId="0" fillId="0" borderId="23" xfId="0" applyFill="1" applyBorder="1" applyAlignment="1">
      <alignment horizontal="distributed" vertical="center"/>
    </xf>
    <xf numFmtId="0" fontId="0" fillId="0" borderId="39" xfId="0" applyFill="1" applyBorder="1" applyAlignment="1">
      <alignment horizontal="distributed" vertical="center"/>
    </xf>
    <xf numFmtId="0" fontId="0" fillId="0" borderId="24" xfId="0" applyFill="1" applyBorder="1" applyAlignment="1">
      <alignment horizontal="distributed" vertical="center"/>
    </xf>
    <xf numFmtId="0" fontId="7" fillId="0" borderId="22" xfId="0" applyFont="1" applyFill="1" applyBorder="1" applyAlignment="1" applyProtection="1">
      <alignment horizontal="center" vertical="center"/>
      <protection/>
    </xf>
    <xf numFmtId="182" fontId="7" fillId="0" borderId="13" xfId="0" applyNumberFormat="1" applyFont="1" applyFill="1" applyBorder="1" applyAlignment="1">
      <alignment horizontal="right"/>
    </xf>
    <xf numFmtId="182" fontId="11" fillId="0" borderId="0" xfId="0" applyNumberFormat="1" applyFont="1" applyFill="1" applyBorder="1" applyAlignment="1">
      <alignment horizontal="right"/>
    </xf>
    <xf numFmtId="0" fontId="7" fillId="0" borderId="35"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16" xfId="0" applyFont="1" applyFill="1" applyBorder="1" applyAlignment="1" applyProtection="1">
      <alignment horizontal="distributed" vertical="center"/>
      <protection/>
    </xf>
    <xf numFmtId="0" fontId="7" fillId="0" borderId="17"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7" fillId="0" borderId="31"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0" xfId="0" applyFont="1" applyFill="1" applyBorder="1" applyAlignment="1">
      <alignment horizontal="left" vertical="center" wrapText="1"/>
    </xf>
    <xf numFmtId="0" fontId="0" fillId="0" borderId="0" xfId="0" applyFill="1" applyBorder="1" applyAlignment="1">
      <alignment vertical="center"/>
    </xf>
    <xf numFmtId="0" fontId="7" fillId="0" borderId="0" xfId="0" applyFont="1" applyFill="1" applyBorder="1" applyAlignment="1" applyProtection="1" quotePrefix="1">
      <alignment horizontal="center" vertical="center"/>
      <protection/>
    </xf>
    <xf numFmtId="0" fontId="7" fillId="0" borderId="16" xfId="0" applyFont="1" applyFill="1" applyBorder="1" applyAlignment="1" applyProtection="1" quotePrefix="1">
      <alignment horizontal="center" vertical="center"/>
      <protection/>
    </xf>
    <xf numFmtId="0" fontId="7" fillId="0" borderId="32" xfId="0" applyFont="1" applyFill="1" applyBorder="1" applyAlignment="1">
      <alignment horizontal="distributed"/>
    </xf>
    <xf numFmtId="0" fontId="16" fillId="0" borderId="42"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7" fillId="0" borderId="4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horizontal="distributed"/>
    </xf>
    <xf numFmtId="0" fontId="7" fillId="0" borderId="31" xfId="0" applyFont="1" applyFill="1" applyBorder="1" applyAlignment="1">
      <alignment horizontal="distributed"/>
    </xf>
    <xf numFmtId="0" fontId="11" fillId="0" borderId="0" xfId="0" applyFont="1" applyFill="1" applyBorder="1" applyAlignment="1" applyProtection="1" quotePrefix="1">
      <alignment horizontal="center" vertical="center"/>
      <protection/>
    </xf>
    <xf numFmtId="0" fontId="11" fillId="0" borderId="16" xfId="0" applyFont="1" applyFill="1" applyBorder="1" applyAlignment="1" applyProtection="1" quotePrefix="1">
      <alignment horizontal="center" vertical="center"/>
      <protection/>
    </xf>
    <xf numFmtId="0" fontId="7" fillId="0" borderId="45"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textRotation="255"/>
    </xf>
    <xf numFmtId="0" fontId="7" fillId="0" borderId="22" xfId="0" applyFont="1" applyFill="1" applyBorder="1" applyAlignment="1">
      <alignment horizontal="center" vertical="center" textRotation="255"/>
    </xf>
    <xf numFmtId="0" fontId="7" fillId="0" borderId="3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textRotation="255"/>
    </xf>
    <xf numFmtId="0" fontId="7" fillId="0" borderId="33"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0" borderId="36"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7" fillId="0" borderId="30" xfId="0" applyFont="1" applyFill="1" applyBorder="1" applyAlignment="1">
      <alignment horizontal="center" vertical="center"/>
    </xf>
    <xf numFmtId="0" fontId="7" fillId="0" borderId="0" xfId="0" applyFont="1" applyFill="1" applyBorder="1" applyAlignment="1">
      <alignment horizontal="distributed"/>
    </xf>
    <xf numFmtId="0" fontId="7" fillId="0" borderId="16" xfId="0" applyFont="1" applyFill="1" applyBorder="1" applyAlignment="1">
      <alignment horizontal="distributed"/>
    </xf>
    <xf numFmtId="0" fontId="7" fillId="0" borderId="0" xfId="0" applyFont="1" applyFill="1" applyBorder="1" applyAlignment="1">
      <alignment horizontal="center"/>
    </xf>
    <xf numFmtId="0" fontId="7" fillId="0" borderId="16" xfId="0" applyFont="1" applyFill="1" applyBorder="1" applyAlignment="1">
      <alignment horizontal="center"/>
    </xf>
    <xf numFmtId="0" fontId="11" fillId="0" borderId="0" xfId="0" applyFont="1" applyFill="1" applyBorder="1" applyAlignment="1">
      <alignment horizontal="center"/>
    </xf>
    <xf numFmtId="0" fontId="11" fillId="0" borderId="16" xfId="0" applyFont="1" applyFill="1" applyBorder="1" applyAlignment="1">
      <alignment horizontal="center"/>
    </xf>
    <xf numFmtId="0" fontId="0" fillId="0" borderId="45" xfId="0" applyFill="1" applyBorder="1" applyAlignment="1">
      <alignment horizontal="center" vertical="center"/>
    </xf>
    <xf numFmtId="0" fontId="0" fillId="0" borderId="51" xfId="0" applyFill="1" applyBorder="1" applyAlignment="1">
      <alignment horizontal="center" vertical="center"/>
    </xf>
    <xf numFmtId="0" fontId="7" fillId="0" borderId="0" xfId="0" applyFont="1" applyFill="1" applyAlignment="1">
      <alignment horizontal="distributed" vertical="center"/>
    </xf>
    <xf numFmtId="0" fontId="11" fillId="0" borderId="0" xfId="0" applyFont="1" applyFill="1" applyAlignment="1">
      <alignment horizontal="distributed" vertical="center"/>
    </xf>
    <xf numFmtId="0" fontId="7" fillId="0" borderId="0" xfId="0" applyFont="1" applyFill="1" applyAlignment="1">
      <alignment horizontal="center" vertical="distributed" textRotation="255"/>
    </xf>
    <xf numFmtId="0" fontId="6" fillId="0" borderId="0" xfId="0" applyFont="1" applyFill="1" applyAlignment="1">
      <alignment horizontal="center" vertical="distributed" textRotation="255"/>
    </xf>
    <xf numFmtId="0" fontId="7" fillId="0" borderId="5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4"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16" xfId="0" applyFont="1" applyFill="1" applyBorder="1" applyAlignment="1">
      <alignment horizontal="distributed" vertical="center" shrinkToFit="1"/>
    </xf>
    <xf numFmtId="0" fontId="0" fillId="0" borderId="16" xfId="0" applyFill="1" applyBorder="1" applyAlignment="1">
      <alignment horizontal="distributed"/>
    </xf>
    <xf numFmtId="0" fontId="0" fillId="0" borderId="16" xfId="0" applyFill="1" applyBorder="1" applyAlignment="1">
      <alignment horizontal="distributed"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wrapText="1"/>
    </xf>
    <xf numFmtId="0" fontId="24" fillId="0" borderId="0"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182" fontId="7" fillId="0" borderId="0"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3"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0" fontId="7" fillId="0" borderId="34"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36" xfId="0" applyFont="1" applyFill="1" applyBorder="1" applyAlignment="1" applyProtection="1">
      <alignment horizontal="center" vertical="center" shrinkToFit="1"/>
      <protection/>
    </xf>
    <xf numFmtId="0" fontId="7" fillId="0" borderId="34" xfId="0" applyFont="1" applyFill="1" applyBorder="1" applyAlignment="1" applyProtection="1">
      <alignment horizontal="center" vertical="center" shrinkToFit="1"/>
      <protection/>
    </xf>
    <xf numFmtId="0" fontId="7" fillId="0" borderId="31" xfId="0" applyFont="1" applyFill="1" applyBorder="1" applyAlignment="1" applyProtection="1">
      <alignment horizontal="center" vertical="center" shrinkToFit="1"/>
      <protection/>
    </xf>
    <xf numFmtId="0" fontId="7" fillId="0" borderId="20" xfId="0" applyFont="1" applyFill="1" applyBorder="1" applyAlignment="1" applyProtection="1">
      <alignment horizontal="center" vertical="center" shrinkToFit="1"/>
      <protection/>
    </xf>
    <xf numFmtId="0" fontId="7" fillId="0" borderId="43"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wrapText="1"/>
      <protection/>
    </xf>
    <xf numFmtId="0" fontId="15" fillId="0" borderId="26"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protection/>
    </xf>
    <xf numFmtId="0" fontId="7" fillId="0" borderId="54"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shrinkToFit="1"/>
      <protection/>
    </xf>
    <xf numFmtId="0" fontId="7" fillId="0" borderId="24" xfId="0" applyFont="1" applyFill="1" applyBorder="1" applyAlignment="1" applyProtection="1">
      <alignment horizontal="center" vertical="center" shrinkToFit="1"/>
      <protection/>
    </xf>
    <xf numFmtId="0" fontId="7" fillId="0" borderId="35" xfId="0" applyFont="1" applyFill="1" applyBorder="1" applyAlignment="1">
      <alignment horizontal="center" vertical="center" wrapText="1"/>
    </xf>
    <xf numFmtId="0" fontId="7" fillId="0" borderId="28"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5" fillId="0" borderId="36"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wrapText="1" shrinkToFit="1"/>
      <protection/>
    </xf>
    <xf numFmtId="0" fontId="7" fillId="0" borderId="13" xfId="0" applyFont="1" applyFill="1" applyBorder="1" applyAlignment="1" applyProtection="1">
      <alignment horizontal="center" vertical="center" wrapText="1" shrinkToFit="1"/>
      <protection/>
    </xf>
    <xf numFmtId="0" fontId="7" fillId="0" borderId="31" xfId="0" applyFont="1" applyFill="1" applyBorder="1" applyAlignment="1" applyProtection="1">
      <alignment horizontal="center" vertical="center" wrapText="1" shrinkToFit="1"/>
      <protection/>
    </xf>
    <xf numFmtId="0" fontId="7" fillId="0" borderId="17" xfId="0" applyFont="1" applyFill="1" applyBorder="1" applyAlignment="1" applyProtection="1">
      <alignment horizontal="center" vertical="center" wrapText="1" shrinkToFit="1"/>
      <protection/>
    </xf>
    <xf numFmtId="0" fontId="7" fillId="0" borderId="0" xfId="0" applyFont="1" applyFill="1" applyBorder="1" applyAlignment="1">
      <alignment horizontal="center" vertical="center" wrapText="1"/>
    </xf>
    <xf numFmtId="0" fontId="0" fillId="0" borderId="32" xfId="0" applyFill="1" applyBorder="1" applyAlignment="1">
      <alignment horizontal="center" vertical="center"/>
    </xf>
    <xf numFmtId="0" fontId="7" fillId="0" borderId="27"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31" xfId="0" applyFill="1" applyBorder="1" applyAlignment="1">
      <alignment horizontal="center" vertical="center"/>
    </xf>
    <xf numFmtId="0" fontId="3" fillId="0" borderId="5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29"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9"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7" fillId="0" borderId="57"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wrapText="1"/>
      <protection/>
    </xf>
    <xf numFmtId="0" fontId="7" fillId="0" borderId="38" xfId="0" applyFont="1" applyFill="1" applyBorder="1" applyAlignment="1" applyProtection="1">
      <alignment horizontal="center" vertical="center"/>
      <protection/>
    </xf>
    <xf numFmtId="0" fontId="7" fillId="0" borderId="11" xfId="0" applyFont="1" applyFill="1" applyBorder="1" applyAlignment="1" applyProtection="1">
      <alignment vertical="center" wrapText="1"/>
      <protection/>
    </xf>
    <xf numFmtId="0" fontId="7" fillId="0" borderId="15" xfId="0" applyFont="1" applyFill="1" applyBorder="1" applyAlignment="1">
      <alignment vertical="center" wrapText="1"/>
    </xf>
    <xf numFmtId="0" fontId="7" fillId="0" borderId="25" xfId="0" applyFont="1"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0" fontId="7" fillId="0" borderId="47" xfId="0" applyFont="1" applyFill="1" applyBorder="1" applyAlignment="1" applyProtection="1">
      <alignment horizontal="distributed" vertical="center"/>
      <protection/>
    </xf>
    <xf numFmtId="0" fontId="7" fillId="0" borderId="4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1" xfId="0" applyFont="1" applyFill="1" applyBorder="1" applyAlignment="1" applyProtection="1">
      <alignment horizontal="left" vertical="center" wrapText="1"/>
      <protection/>
    </xf>
    <xf numFmtId="0" fontId="7" fillId="0" borderId="15" xfId="0"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5" xfId="0" applyFont="1" applyFill="1" applyBorder="1" applyAlignment="1" applyProtection="1">
      <alignment horizontal="center" vertical="center" wrapText="1"/>
      <protection/>
    </xf>
    <xf numFmtId="37" fontId="7" fillId="0" borderId="38" xfId="0" applyNumberFormat="1" applyFont="1" applyFill="1" applyBorder="1" applyAlignment="1" applyProtection="1">
      <alignment horizontal="center" vertical="center" wrapText="1"/>
      <protection/>
    </xf>
    <xf numFmtId="0" fontId="0" fillId="0" borderId="55" xfId="0" applyFill="1" applyBorder="1" applyAlignment="1">
      <alignment horizontal="center" vertical="center" wrapText="1"/>
    </xf>
    <xf numFmtId="0" fontId="0" fillId="0" borderId="37" xfId="0" applyFill="1" applyBorder="1" applyAlignment="1">
      <alignment horizontal="center" vertical="center" wrapText="1"/>
    </xf>
    <xf numFmtId="0" fontId="15" fillId="0" borderId="55" xfId="0" applyFont="1" applyFill="1" applyBorder="1" applyAlignment="1" applyProtection="1">
      <alignment horizontal="center" vertical="center" wrapText="1"/>
      <protection/>
    </xf>
    <xf numFmtId="0" fontId="23" fillId="0" borderId="37" xfId="0" applyFont="1" applyFill="1" applyBorder="1" applyAlignment="1">
      <alignment horizontal="center" vertical="center" wrapText="1"/>
    </xf>
    <xf numFmtId="0" fontId="7" fillId="0" borderId="27" xfId="0" applyFont="1" applyFill="1" applyBorder="1" applyAlignment="1" applyProtection="1">
      <alignment horizontal="center" vertical="center" wrapText="1" shrinkToFit="1"/>
      <protection/>
    </xf>
    <xf numFmtId="0" fontId="7" fillId="0" borderId="55" xfId="0" applyFont="1" applyFill="1" applyBorder="1" applyAlignment="1">
      <alignment horizontal="center" vertical="center" wrapText="1" shrinkToFit="1"/>
    </xf>
    <xf numFmtId="0" fontId="7" fillId="0" borderId="25" xfId="0" applyFont="1" applyFill="1" applyBorder="1" applyAlignment="1" applyProtection="1">
      <alignment horizontal="distributed" vertical="center" wrapText="1"/>
      <protection/>
    </xf>
    <xf numFmtId="0" fontId="7" fillId="0" borderId="12"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3" fillId="0" borderId="38" xfId="0" applyFont="1" applyFill="1" applyBorder="1" applyAlignment="1" applyProtection="1">
      <alignment horizontal="center" vertical="center" wrapText="1"/>
      <protection/>
    </xf>
    <xf numFmtId="0" fontId="15" fillId="0" borderId="38" xfId="0" applyFont="1" applyFill="1" applyBorder="1" applyAlignment="1" applyProtection="1">
      <alignment horizontal="distributed" vertical="center" wrapText="1"/>
      <protection/>
    </xf>
    <xf numFmtId="0" fontId="15" fillId="0" borderId="55" xfId="0" applyFont="1" applyFill="1" applyBorder="1" applyAlignment="1">
      <alignment horizontal="distributed" vertical="center" wrapText="1"/>
    </xf>
    <xf numFmtId="0" fontId="15" fillId="0" borderId="37" xfId="0" applyFont="1" applyFill="1" applyBorder="1" applyAlignment="1">
      <alignment horizontal="distributed" vertical="center" wrapText="1"/>
    </xf>
    <xf numFmtId="0" fontId="3" fillId="0" borderId="38" xfId="0" applyFont="1" applyFill="1" applyBorder="1" applyAlignment="1" applyProtection="1">
      <alignment horizontal="distributed" vertical="center" wrapText="1"/>
      <protection/>
    </xf>
    <xf numFmtId="0" fontId="3" fillId="0" borderId="55" xfId="0" applyFont="1" applyFill="1" applyBorder="1" applyAlignment="1">
      <alignment horizontal="distributed" vertical="center" wrapText="1"/>
    </xf>
    <xf numFmtId="0" fontId="3" fillId="0" borderId="37" xfId="0"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39</xdr:row>
      <xdr:rowOff>38100</xdr:rowOff>
    </xdr:from>
    <xdr:to>
      <xdr:col>0</xdr:col>
      <xdr:colOff>371475</xdr:colOff>
      <xdr:row>50</xdr:row>
      <xdr:rowOff>114300</xdr:rowOff>
    </xdr:to>
    <xdr:sp>
      <xdr:nvSpPr>
        <xdr:cNvPr id="1" name="AutoShape 2"/>
        <xdr:cNvSpPr>
          <a:spLocks/>
        </xdr:cNvSpPr>
      </xdr:nvSpPr>
      <xdr:spPr>
        <a:xfrm>
          <a:off x="295275" y="8286750"/>
          <a:ext cx="76200" cy="2381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9525</xdr:colOff>
      <xdr:row>8</xdr:row>
      <xdr:rowOff>0</xdr:rowOff>
    </xdr:to>
    <xdr:sp>
      <xdr:nvSpPr>
        <xdr:cNvPr id="1" name="Line 1"/>
        <xdr:cNvSpPr>
          <a:spLocks/>
        </xdr:cNvSpPr>
      </xdr:nvSpPr>
      <xdr:spPr>
        <a:xfrm>
          <a:off x="19050" y="800100"/>
          <a:ext cx="11430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9525</xdr:colOff>
      <xdr:row>8</xdr:row>
      <xdr:rowOff>0</xdr:rowOff>
    </xdr:to>
    <xdr:sp>
      <xdr:nvSpPr>
        <xdr:cNvPr id="1" name="Line 1"/>
        <xdr:cNvSpPr>
          <a:spLocks/>
        </xdr:cNvSpPr>
      </xdr:nvSpPr>
      <xdr:spPr>
        <a:xfrm>
          <a:off x="19050" y="971550"/>
          <a:ext cx="118110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0</xdr:rowOff>
    </xdr:from>
    <xdr:to>
      <xdr:col>1</xdr:col>
      <xdr:colOff>9525</xdr:colOff>
      <xdr:row>8</xdr:row>
      <xdr:rowOff>0</xdr:rowOff>
    </xdr:to>
    <xdr:sp>
      <xdr:nvSpPr>
        <xdr:cNvPr id="2" name="Line 2"/>
        <xdr:cNvSpPr>
          <a:spLocks/>
        </xdr:cNvSpPr>
      </xdr:nvSpPr>
      <xdr:spPr>
        <a:xfrm>
          <a:off x="19050" y="971550"/>
          <a:ext cx="118110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43</xdr:row>
      <xdr:rowOff>85725</xdr:rowOff>
    </xdr:from>
    <xdr:to>
      <xdr:col>9</xdr:col>
      <xdr:colOff>228600</xdr:colOff>
      <xdr:row>45</xdr:row>
      <xdr:rowOff>161925</xdr:rowOff>
    </xdr:to>
    <xdr:sp>
      <xdr:nvSpPr>
        <xdr:cNvPr id="1" name="AutoShape 2"/>
        <xdr:cNvSpPr>
          <a:spLocks/>
        </xdr:cNvSpPr>
      </xdr:nvSpPr>
      <xdr:spPr>
        <a:xfrm>
          <a:off x="8743950" y="8353425"/>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46</xdr:row>
      <xdr:rowOff>76200</xdr:rowOff>
    </xdr:from>
    <xdr:to>
      <xdr:col>9</xdr:col>
      <xdr:colOff>228600</xdr:colOff>
      <xdr:row>48</xdr:row>
      <xdr:rowOff>152400</xdr:rowOff>
    </xdr:to>
    <xdr:sp>
      <xdr:nvSpPr>
        <xdr:cNvPr id="2" name="AutoShape 3"/>
        <xdr:cNvSpPr>
          <a:spLocks/>
        </xdr:cNvSpPr>
      </xdr:nvSpPr>
      <xdr:spPr>
        <a:xfrm>
          <a:off x="8743950" y="8915400"/>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49</xdr:row>
      <xdr:rowOff>57150</xdr:rowOff>
    </xdr:from>
    <xdr:to>
      <xdr:col>9</xdr:col>
      <xdr:colOff>238125</xdr:colOff>
      <xdr:row>51</xdr:row>
      <xdr:rowOff>133350</xdr:rowOff>
    </xdr:to>
    <xdr:sp>
      <xdr:nvSpPr>
        <xdr:cNvPr id="3" name="AutoShape 4"/>
        <xdr:cNvSpPr>
          <a:spLocks/>
        </xdr:cNvSpPr>
      </xdr:nvSpPr>
      <xdr:spPr>
        <a:xfrm>
          <a:off x="8753475" y="9467850"/>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52</xdr:row>
      <xdr:rowOff>57150</xdr:rowOff>
    </xdr:from>
    <xdr:to>
      <xdr:col>9</xdr:col>
      <xdr:colOff>228600</xdr:colOff>
      <xdr:row>54</xdr:row>
      <xdr:rowOff>133350</xdr:rowOff>
    </xdr:to>
    <xdr:sp>
      <xdr:nvSpPr>
        <xdr:cNvPr id="4" name="AutoShape 5"/>
        <xdr:cNvSpPr>
          <a:spLocks/>
        </xdr:cNvSpPr>
      </xdr:nvSpPr>
      <xdr:spPr>
        <a:xfrm>
          <a:off x="8743950" y="10039350"/>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55</xdr:row>
      <xdr:rowOff>47625</xdr:rowOff>
    </xdr:from>
    <xdr:to>
      <xdr:col>9</xdr:col>
      <xdr:colOff>228600</xdr:colOff>
      <xdr:row>57</xdr:row>
      <xdr:rowOff>123825</xdr:rowOff>
    </xdr:to>
    <xdr:sp>
      <xdr:nvSpPr>
        <xdr:cNvPr id="5" name="AutoShape 6"/>
        <xdr:cNvSpPr>
          <a:spLocks/>
        </xdr:cNvSpPr>
      </xdr:nvSpPr>
      <xdr:spPr>
        <a:xfrm>
          <a:off x="8743950" y="10601325"/>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58</xdr:row>
      <xdr:rowOff>28575</xdr:rowOff>
    </xdr:from>
    <xdr:to>
      <xdr:col>9</xdr:col>
      <xdr:colOff>238125</xdr:colOff>
      <xdr:row>60</xdr:row>
      <xdr:rowOff>104775</xdr:rowOff>
    </xdr:to>
    <xdr:sp>
      <xdr:nvSpPr>
        <xdr:cNvPr id="6" name="AutoShape 7"/>
        <xdr:cNvSpPr>
          <a:spLocks/>
        </xdr:cNvSpPr>
      </xdr:nvSpPr>
      <xdr:spPr>
        <a:xfrm>
          <a:off x="8753475" y="11153775"/>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7</xdr:row>
      <xdr:rowOff>47625</xdr:rowOff>
    </xdr:from>
    <xdr:to>
      <xdr:col>12</xdr:col>
      <xdr:colOff>733425</xdr:colOff>
      <xdr:row>8</xdr:row>
      <xdr:rowOff>152400</xdr:rowOff>
    </xdr:to>
    <xdr:sp>
      <xdr:nvSpPr>
        <xdr:cNvPr id="1" name="AutoShape 8"/>
        <xdr:cNvSpPr>
          <a:spLocks/>
        </xdr:cNvSpPr>
      </xdr:nvSpPr>
      <xdr:spPr>
        <a:xfrm>
          <a:off x="11591925" y="1419225"/>
          <a:ext cx="6953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xdr:row>
      <xdr:rowOff>47625</xdr:rowOff>
    </xdr:from>
    <xdr:to>
      <xdr:col>11</xdr:col>
      <xdr:colOff>733425</xdr:colOff>
      <xdr:row>8</xdr:row>
      <xdr:rowOff>152400</xdr:rowOff>
    </xdr:to>
    <xdr:sp>
      <xdr:nvSpPr>
        <xdr:cNvPr id="2" name="AutoShape 9"/>
        <xdr:cNvSpPr>
          <a:spLocks/>
        </xdr:cNvSpPr>
      </xdr:nvSpPr>
      <xdr:spPr>
        <a:xfrm>
          <a:off x="10801350" y="1419225"/>
          <a:ext cx="6953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47625</xdr:rowOff>
    </xdr:from>
    <xdr:to>
      <xdr:col>1</xdr:col>
      <xdr:colOff>0</xdr:colOff>
      <xdr:row>8</xdr:row>
      <xdr:rowOff>0</xdr:rowOff>
    </xdr:to>
    <xdr:sp>
      <xdr:nvSpPr>
        <xdr:cNvPr id="1" name="Line 1"/>
        <xdr:cNvSpPr>
          <a:spLocks/>
        </xdr:cNvSpPr>
      </xdr:nvSpPr>
      <xdr:spPr>
        <a:xfrm>
          <a:off x="9525" y="847725"/>
          <a:ext cx="114300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1</xdr:col>
      <xdr:colOff>0</xdr:colOff>
      <xdr:row>7</xdr:row>
      <xdr:rowOff>209550</xdr:rowOff>
    </xdr:to>
    <xdr:sp>
      <xdr:nvSpPr>
        <xdr:cNvPr id="1" name="Line 1"/>
        <xdr:cNvSpPr>
          <a:spLocks/>
        </xdr:cNvSpPr>
      </xdr:nvSpPr>
      <xdr:spPr>
        <a:xfrm>
          <a:off x="19050" y="923925"/>
          <a:ext cx="1133475"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9525</xdr:colOff>
      <xdr:row>8</xdr:row>
      <xdr:rowOff>0</xdr:rowOff>
    </xdr:to>
    <xdr:sp>
      <xdr:nvSpPr>
        <xdr:cNvPr id="1" name="Line 1"/>
        <xdr:cNvSpPr>
          <a:spLocks/>
        </xdr:cNvSpPr>
      </xdr:nvSpPr>
      <xdr:spPr>
        <a:xfrm>
          <a:off x="9525" y="800100"/>
          <a:ext cx="115252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1</xdr:col>
      <xdr:colOff>9525</xdr:colOff>
      <xdr:row>9</xdr:row>
      <xdr:rowOff>9525</xdr:rowOff>
    </xdr:to>
    <xdr:sp>
      <xdr:nvSpPr>
        <xdr:cNvPr id="1" name="Line 1"/>
        <xdr:cNvSpPr>
          <a:spLocks/>
        </xdr:cNvSpPr>
      </xdr:nvSpPr>
      <xdr:spPr>
        <a:xfrm>
          <a:off x="19050" y="847725"/>
          <a:ext cx="114300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0</xdr:col>
      <xdr:colOff>1143000</xdr:colOff>
      <xdr:row>8</xdr:row>
      <xdr:rowOff>180975</xdr:rowOff>
    </xdr:to>
    <xdr:sp>
      <xdr:nvSpPr>
        <xdr:cNvPr id="1" name="Line 1"/>
        <xdr:cNvSpPr>
          <a:spLocks/>
        </xdr:cNvSpPr>
      </xdr:nvSpPr>
      <xdr:spPr>
        <a:xfrm>
          <a:off x="9525" y="828675"/>
          <a:ext cx="1133475"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0</xdr:col>
      <xdr:colOff>1143000</xdr:colOff>
      <xdr:row>9</xdr:row>
      <xdr:rowOff>0</xdr:rowOff>
    </xdr:to>
    <xdr:sp>
      <xdr:nvSpPr>
        <xdr:cNvPr id="1" name="Line 1"/>
        <xdr:cNvSpPr>
          <a:spLocks/>
        </xdr:cNvSpPr>
      </xdr:nvSpPr>
      <xdr:spPr>
        <a:xfrm>
          <a:off x="9525" y="762000"/>
          <a:ext cx="113347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108"/>
  <sheetViews>
    <sheetView tabSelected="1" zoomScale="75" zoomScaleNormal="75" zoomScalePageLayoutView="0" workbookViewId="0" topLeftCell="A30">
      <selection activeCell="A35" sqref="A35"/>
    </sheetView>
  </sheetViews>
  <sheetFormatPr defaultColWidth="9.00390625" defaultRowHeight="13.5"/>
  <cols>
    <col min="1" max="1" width="3.375" style="0" customWidth="1"/>
    <col min="2" max="2" width="4.625" style="0" customWidth="1"/>
    <col min="3" max="3" width="4.00390625" style="0" customWidth="1"/>
    <col min="4" max="4" width="11.25390625" style="0" customWidth="1"/>
    <col min="5" max="6" width="10.125" style="0" customWidth="1"/>
    <col min="7" max="7" width="2.50390625" style="0" customWidth="1"/>
    <col min="8" max="8" width="9.875" style="0" customWidth="1"/>
    <col min="9" max="9" width="2.50390625" style="0" customWidth="1"/>
    <col min="10" max="10" width="8.25390625" style="0" customWidth="1"/>
    <col min="11" max="11" width="2.50390625" style="0" customWidth="1"/>
    <col min="12" max="14" width="10.125" style="0" customWidth="1"/>
    <col min="15" max="15" width="2.50390625" style="0" customWidth="1"/>
    <col min="16" max="16" width="8.25390625" style="0" customWidth="1"/>
    <col min="17" max="17" width="2.50390625" style="0" customWidth="1"/>
    <col min="18" max="18" width="8.25390625" style="0" customWidth="1"/>
    <col min="20" max="20" width="2.50390625" style="0" customWidth="1"/>
  </cols>
  <sheetData>
    <row r="1" spans="1:18" ht="21" customHeight="1">
      <c r="A1" s="138"/>
      <c r="B1" s="138"/>
      <c r="C1" s="138"/>
      <c r="D1" s="138"/>
      <c r="E1" s="138"/>
      <c r="F1" s="138"/>
      <c r="G1" s="138"/>
      <c r="H1" s="138"/>
      <c r="I1" s="138"/>
      <c r="J1" s="138"/>
      <c r="K1" s="138"/>
      <c r="L1" s="138"/>
      <c r="M1" s="138"/>
      <c r="N1" s="138"/>
      <c r="O1" s="138"/>
      <c r="P1" s="138"/>
      <c r="Q1" s="205"/>
      <c r="R1" s="7" t="s">
        <v>0</v>
      </c>
    </row>
    <row r="2" spans="1:18" ht="21" customHeight="1">
      <c r="A2" s="138"/>
      <c r="B2" s="138"/>
      <c r="C2" s="138"/>
      <c r="D2" s="138"/>
      <c r="E2" s="138"/>
      <c r="F2" s="138"/>
      <c r="G2" s="138"/>
      <c r="H2" s="138"/>
      <c r="I2" s="138"/>
      <c r="J2" s="138"/>
      <c r="K2" s="138"/>
      <c r="L2" s="138"/>
      <c r="M2" s="138"/>
      <c r="N2" s="138"/>
      <c r="O2" s="138"/>
      <c r="P2" s="138"/>
      <c r="Q2" s="138"/>
      <c r="R2" s="138"/>
    </row>
    <row r="3" spans="1:18" ht="21" customHeight="1">
      <c r="A3" s="364" t="s">
        <v>478</v>
      </c>
      <c r="B3" s="364"/>
      <c r="C3" s="364"/>
      <c r="D3" s="364"/>
      <c r="E3" s="364"/>
      <c r="F3" s="364"/>
      <c r="G3" s="364"/>
      <c r="H3" s="364"/>
      <c r="I3" s="364"/>
      <c r="J3" s="364"/>
      <c r="K3" s="364"/>
      <c r="L3" s="364"/>
      <c r="M3" s="364"/>
      <c r="N3" s="364"/>
      <c r="O3" s="364"/>
      <c r="P3" s="364"/>
      <c r="Q3" s="364"/>
      <c r="R3" s="364"/>
    </row>
    <row r="4" spans="1:18" ht="21" customHeight="1">
      <c r="A4" s="138"/>
      <c r="B4" s="138"/>
      <c r="C4" s="204"/>
      <c r="D4" s="138"/>
      <c r="E4" s="138"/>
      <c r="F4" s="138"/>
      <c r="G4" s="138"/>
      <c r="H4" s="138"/>
      <c r="I4" s="138"/>
      <c r="J4" s="138"/>
      <c r="K4" s="138"/>
      <c r="L4" s="138"/>
      <c r="M4" s="138"/>
      <c r="N4" s="138"/>
      <c r="O4" s="138"/>
      <c r="P4" s="138"/>
      <c r="Q4" s="138"/>
      <c r="R4" s="138"/>
    </row>
    <row r="5" spans="1:18" ht="18" customHeight="1">
      <c r="A5" s="365" t="s">
        <v>328</v>
      </c>
      <c r="B5" s="365"/>
      <c r="C5" s="365"/>
      <c r="D5" s="365"/>
      <c r="E5" s="365"/>
      <c r="F5" s="365"/>
      <c r="G5" s="365"/>
      <c r="H5" s="365"/>
      <c r="I5" s="365"/>
      <c r="J5" s="365"/>
      <c r="K5" s="365"/>
      <c r="L5" s="365"/>
      <c r="M5" s="365"/>
      <c r="N5" s="365"/>
      <c r="O5" s="365"/>
      <c r="P5" s="365"/>
      <c r="Q5" s="365"/>
      <c r="R5" s="365"/>
    </row>
    <row r="6" spans="1:18" ht="21" customHeight="1">
      <c r="A6" s="138"/>
      <c r="B6" s="138"/>
      <c r="C6" s="138"/>
      <c r="D6" s="138"/>
      <c r="E6" s="138"/>
      <c r="F6" s="138"/>
      <c r="G6" s="138"/>
      <c r="H6" s="138"/>
      <c r="I6" s="138"/>
      <c r="J6" s="138"/>
      <c r="K6" s="138"/>
      <c r="L6" s="138"/>
      <c r="M6" s="138"/>
      <c r="N6" s="138"/>
      <c r="O6" s="138"/>
      <c r="P6" s="138"/>
      <c r="Q6" s="138"/>
      <c r="R6" s="138"/>
    </row>
    <row r="7" spans="1:18" ht="21" customHeight="1">
      <c r="A7" s="366" t="s">
        <v>479</v>
      </c>
      <c r="B7" s="366"/>
      <c r="C7" s="366"/>
      <c r="D7" s="366"/>
      <c r="E7" s="366"/>
      <c r="F7" s="366"/>
      <c r="G7" s="366"/>
      <c r="H7" s="366"/>
      <c r="I7" s="366"/>
      <c r="J7" s="366"/>
      <c r="K7" s="366"/>
      <c r="L7" s="366"/>
      <c r="M7" s="366"/>
      <c r="N7" s="366"/>
      <c r="O7" s="366"/>
      <c r="P7" s="366"/>
      <c r="Q7" s="366"/>
      <c r="R7" s="366"/>
    </row>
    <row r="8" spans="1:18" ht="21" customHeight="1" thickBot="1">
      <c r="A8" s="195"/>
      <c r="B8" s="195"/>
      <c r="C8" s="195"/>
      <c r="D8" s="195"/>
      <c r="E8" s="195"/>
      <c r="F8" s="195"/>
      <c r="G8" s="195"/>
      <c r="H8" s="195"/>
      <c r="I8" s="195"/>
      <c r="J8" s="195"/>
      <c r="K8" s="195"/>
      <c r="L8" s="195"/>
      <c r="M8" s="195"/>
      <c r="N8" s="195"/>
      <c r="O8" s="195"/>
      <c r="P8" s="195"/>
      <c r="Q8" s="195"/>
      <c r="R8" s="195"/>
    </row>
    <row r="9" spans="1:19" ht="21" customHeight="1">
      <c r="A9" s="344" t="s">
        <v>25</v>
      </c>
      <c r="B9" s="351"/>
      <c r="C9" s="351"/>
      <c r="D9" s="339" t="s">
        <v>23</v>
      </c>
      <c r="E9" s="341"/>
      <c r="F9" s="368" t="s">
        <v>8</v>
      </c>
      <c r="G9" s="369"/>
      <c r="H9" s="369"/>
      <c r="I9" s="369"/>
      <c r="J9" s="369"/>
      <c r="K9" s="369"/>
      <c r="L9" s="369"/>
      <c r="M9" s="369"/>
      <c r="N9" s="370"/>
      <c r="O9" s="360" t="s">
        <v>21</v>
      </c>
      <c r="P9" s="361"/>
      <c r="Q9" s="361"/>
      <c r="R9" s="361"/>
      <c r="S9" s="2"/>
    </row>
    <row r="10" spans="1:19" ht="21" customHeight="1">
      <c r="A10" s="338"/>
      <c r="B10" s="352"/>
      <c r="C10" s="352"/>
      <c r="D10" s="342"/>
      <c r="E10" s="344"/>
      <c r="F10" s="336" t="s">
        <v>5</v>
      </c>
      <c r="G10" s="337"/>
      <c r="H10" s="338"/>
      <c r="I10" s="336" t="s">
        <v>19</v>
      </c>
      <c r="J10" s="337"/>
      <c r="K10" s="337"/>
      <c r="L10" s="338"/>
      <c r="M10" s="336" t="s">
        <v>20</v>
      </c>
      <c r="N10" s="338"/>
      <c r="O10" s="362"/>
      <c r="P10" s="363"/>
      <c r="Q10" s="363"/>
      <c r="R10" s="363"/>
      <c r="S10" s="2"/>
    </row>
    <row r="11" spans="1:19" ht="21" customHeight="1">
      <c r="A11" s="353" t="s">
        <v>1</v>
      </c>
      <c r="B11" s="353"/>
      <c r="C11" s="354"/>
      <c r="D11" s="335">
        <f>SUM(D12:E13)</f>
        <v>852678</v>
      </c>
      <c r="E11" s="335"/>
      <c r="F11" s="335">
        <f>SUM(F12:H13)</f>
        <v>577528</v>
      </c>
      <c r="G11" s="335"/>
      <c r="H11" s="335"/>
      <c r="I11" s="286"/>
      <c r="J11" s="335">
        <f>SUM(J12:L13)</f>
        <v>567684</v>
      </c>
      <c r="K11" s="335"/>
      <c r="L11" s="335"/>
      <c r="M11" s="335">
        <f>SUM(M12:N13)</f>
        <v>9844</v>
      </c>
      <c r="N11" s="335"/>
      <c r="O11" s="286"/>
      <c r="P11" s="335">
        <f>SUM(P12:R13)</f>
        <v>273909</v>
      </c>
      <c r="Q11" s="335"/>
      <c r="R11" s="335"/>
      <c r="S11" s="2"/>
    </row>
    <row r="12" spans="1:19" ht="21" customHeight="1">
      <c r="A12" s="349" t="s">
        <v>3</v>
      </c>
      <c r="B12" s="349"/>
      <c r="C12" s="350"/>
      <c r="D12" s="334">
        <v>406058</v>
      </c>
      <c r="E12" s="334"/>
      <c r="F12" s="334">
        <f>SUM(J12:N12)</f>
        <v>330985</v>
      </c>
      <c r="G12" s="334"/>
      <c r="H12" s="334"/>
      <c r="I12" s="203"/>
      <c r="J12" s="334">
        <v>324454</v>
      </c>
      <c r="K12" s="334"/>
      <c r="L12" s="334"/>
      <c r="M12" s="334">
        <v>6531</v>
      </c>
      <c r="N12" s="334"/>
      <c r="O12" s="203"/>
      <c r="P12" s="334">
        <v>74685</v>
      </c>
      <c r="Q12" s="334"/>
      <c r="R12" s="334"/>
      <c r="S12" s="2"/>
    </row>
    <row r="13" spans="1:19" ht="21" customHeight="1">
      <c r="A13" s="357" t="s">
        <v>4</v>
      </c>
      <c r="B13" s="357"/>
      <c r="C13" s="358"/>
      <c r="D13" s="347">
        <v>446620</v>
      </c>
      <c r="E13" s="347"/>
      <c r="F13" s="347">
        <f>SUM(J13:N13)</f>
        <v>246543</v>
      </c>
      <c r="G13" s="347"/>
      <c r="H13" s="347"/>
      <c r="I13" s="202"/>
      <c r="J13" s="347">
        <v>243230</v>
      </c>
      <c r="K13" s="347"/>
      <c r="L13" s="347"/>
      <c r="M13" s="347">
        <v>3313</v>
      </c>
      <c r="N13" s="347"/>
      <c r="O13" s="202"/>
      <c r="P13" s="347">
        <v>199224</v>
      </c>
      <c r="Q13" s="347"/>
      <c r="R13" s="347"/>
      <c r="S13" s="2"/>
    </row>
    <row r="14" spans="1:18" ht="21" customHeight="1">
      <c r="A14" s="120"/>
      <c r="B14" s="120"/>
      <c r="C14" s="120"/>
      <c r="D14" s="120"/>
      <c r="E14" s="120"/>
      <c r="F14" s="120"/>
      <c r="G14" s="120"/>
      <c r="H14" s="120"/>
      <c r="I14" s="120"/>
      <c r="J14" s="120"/>
      <c r="K14" s="120"/>
      <c r="L14" s="120"/>
      <c r="M14" s="120"/>
      <c r="N14" s="120"/>
      <c r="O14" s="120"/>
      <c r="P14" s="120"/>
      <c r="Q14" s="120"/>
      <c r="R14" s="120"/>
    </row>
    <row r="15" spans="1:18" ht="21" customHeight="1">
      <c r="A15" s="120"/>
      <c r="B15" s="120"/>
      <c r="C15" s="120"/>
      <c r="D15" s="120"/>
      <c r="E15" s="120"/>
      <c r="F15" s="120"/>
      <c r="G15" s="120"/>
      <c r="H15" s="120"/>
      <c r="I15" s="120"/>
      <c r="J15" s="120"/>
      <c r="K15" s="120"/>
      <c r="L15" s="120"/>
      <c r="M15" s="120"/>
      <c r="N15" s="120"/>
      <c r="O15" s="120"/>
      <c r="P15" s="120"/>
      <c r="Q15" s="120"/>
      <c r="R15" s="120"/>
    </row>
    <row r="16" spans="1:18" ht="21" customHeight="1">
      <c r="A16" s="343" t="s">
        <v>24</v>
      </c>
      <c r="B16" s="343"/>
      <c r="C16" s="343"/>
      <c r="D16" s="343"/>
      <c r="E16" s="343"/>
      <c r="F16" s="343"/>
      <c r="G16" s="343"/>
      <c r="H16" s="343"/>
      <c r="I16" s="343"/>
      <c r="J16" s="343"/>
      <c r="K16" s="343"/>
      <c r="L16" s="343"/>
      <c r="M16" s="343"/>
      <c r="N16" s="343"/>
      <c r="O16" s="343"/>
      <c r="P16" s="343"/>
      <c r="Q16" s="343"/>
      <c r="R16" s="343"/>
    </row>
    <row r="17" spans="1:19" ht="21" customHeight="1">
      <c r="A17" s="353" t="s">
        <v>1</v>
      </c>
      <c r="B17" s="353"/>
      <c r="C17" s="354"/>
      <c r="D17" s="345">
        <f>D11/$D11*100</f>
        <v>100</v>
      </c>
      <c r="E17" s="345"/>
      <c r="F17" s="345">
        <f>F11/D11*100</f>
        <v>67.73107785119353</v>
      </c>
      <c r="G17" s="345"/>
      <c r="H17" s="345"/>
      <c r="I17" s="201"/>
      <c r="J17" s="345">
        <f>J11/D11*100</f>
        <v>66.57659749635853</v>
      </c>
      <c r="K17" s="345"/>
      <c r="L17" s="345"/>
      <c r="M17" s="345">
        <f>M11/D11*100</f>
        <v>1.1544803548350022</v>
      </c>
      <c r="N17" s="345"/>
      <c r="O17" s="200"/>
      <c r="P17" s="345">
        <f>P11/D11*100</f>
        <v>32.12338069001429</v>
      </c>
      <c r="Q17" s="345"/>
      <c r="R17" s="345"/>
      <c r="S17" s="2"/>
    </row>
    <row r="18" spans="1:19" ht="21" customHeight="1">
      <c r="A18" s="349" t="s">
        <v>3</v>
      </c>
      <c r="B18" s="349"/>
      <c r="C18" s="350"/>
      <c r="D18" s="348">
        <f>D12/$D12*100</f>
        <v>100</v>
      </c>
      <c r="E18" s="348"/>
      <c r="F18" s="348">
        <f>F12/D12*100</f>
        <v>81.51175447842427</v>
      </c>
      <c r="G18" s="348"/>
      <c r="H18" s="348"/>
      <c r="I18" s="199"/>
      <c r="J18" s="348">
        <f>J12/D12*100</f>
        <v>79.90336355890045</v>
      </c>
      <c r="K18" s="348"/>
      <c r="L18" s="348"/>
      <c r="M18" s="348">
        <f>M12/D12*100</f>
        <v>1.6083909195238117</v>
      </c>
      <c r="N18" s="348"/>
      <c r="O18" s="198"/>
      <c r="P18" s="348">
        <f>P12/D12*100</f>
        <v>18.392692669520116</v>
      </c>
      <c r="Q18" s="348"/>
      <c r="R18" s="348"/>
      <c r="S18" s="2"/>
    </row>
    <row r="19" spans="1:19" ht="21" customHeight="1">
      <c r="A19" s="357" t="s">
        <v>4</v>
      </c>
      <c r="B19" s="357"/>
      <c r="C19" s="358"/>
      <c r="D19" s="346">
        <f>D13/$D13*100</f>
        <v>100</v>
      </c>
      <c r="E19" s="346"/>
      <c r="F19" s="346">
        <f>F13/D13*100</f>
        <v>55.20196139895213</v>
      </c>
      <c r="G19" s="346"/>
      <c r="H19" s="346"/>
      <c r="I19" s="197"/>
      <c r="J19" s="346">
        <f>J13/D13*100</f>
        <v>54.460167480184495</v>
      </c>
      <c r="K19" s="346"/>
      <c r="L19" s="346"/>
      <c r="M19" s="346">
        <f>M13/D13*100</f>
        <v>0.7417939187676325</v>
      </c>
      <c r="N19" s="346"/>
      <c r="O19" s="197"/>
      <c r="P19" s="346">
        <f>P13/D13*100</f>
        <v>44.60704849760423</v>
      </c>
      <c r="Q19" s="346"/>
      <c r="R19" s="346"/>
      <c r="S19" s="2"/>
    </row>
    <row r="20" spans="1:18" ht="24.75" customHeight="1">
      <c r="A20" s="9" t="s">
        <v>28</v>
      </c>
      <c r="B20" s="9" t="s">
        <v>27</v>
      </c>
      <c r="C20" s="120"/>
      <c r="D20" s="120"/>
      <c r="E20" s="120"/>
      <c r="F20" s="120"/>
      <c r="G20" s="120"/>
      <c r="H20" s="120"/>
      <c r="I20" s="120"/>
      <c r="J20" s="120"/>
      <c r="K20" s="120"/>
      <c r="L20" s="120"/>
      <c r="M20" s="120"/>
      <c r="N20" s="120"/>
      <c r="O20" s="120"/>
      <c r="P20" s="120"/>
      <c r="Q20" s="120"/>
      <c r="R20" s="120"/>
    </row>
    <row r="21" spans="1:18" s="5" customFormat="1" ht="60" customHeight="1">
      <c r="A21" s="196"/>
      <c r="B21" s="359" t="s">
        <v>388</v>
      </c>
      <c r="C21" s="359"/>
      <c r="D21" s="359"/>
      <c r="E21" s="359"/>
      <c r="F21" s="359"/>
      <c r="G21" s="359"/>
      <c r="H21" s="359"/>
      <c r="I21" s="359"/>
      <c r="J21" s="359"/>
      <c r="K21" s="359"/>
      <c r="L21" s="359"/>
      <c r="M21" s="359"/>
      <c r="N21" s="359"/>
      <c r="O21" s="359"/>
      <c r="P21" s="359"/>
      <c r="Q21" s="359"/>
      <c r="R21" s="359"/>
    </row>
    <row r="22" spans="1:18" s="5" customFormat="1" ht="33.75" customHeight="1">
      <c r="A22" s="196"/>
      <c r="B22" s="359" t="s">
        <v>307</v>
      </c>
      <c r="C22" s="359"/>
      <c r="D22" s="359"/>
      <c r="E22" s="359"/>
      <c r="F22" s="359"/>
      <c r="G22" s="359"/>
      <c r="H22" s="359"/>
      <c r="I22" s="359"/>
      <c r="J22" s="359"/>
      <c r="K22" s="359"/>
      <c r="L22" s="359"/>
      <c r="M22" s="359"/>
      <c r="N22" s="359"/>
      <c r="O22" s="359"/>
      <c r="P22" s="359"/>
      <c r="Q22" s="359"/>
      <c r="R22" s="359"/>
    </row>
    <row r="23" spans="1:18" s="5" customFormat="1" ht="35.25" customHeight="1">
      <c r="A23" s="196"/>
      <c r="B23" s="359" t="s">
        <v>26</v>
      </c>
      <c r="C23" s="359"/>
      <c r="D23" s="359"/>
      <c r="E23" s="359"/>
      <c r="F23" s="359"/>
      <c r="G23" s="359"/>
      <c r="H23" s="359"/>
      <c r="I23" s="359"/>
      <c r="J23" s="359"/>
      <c r="K23" s="359"/>
      <c r="L23" s="359"/>
      <c r="M23" s="359"/>
      <c r="N23" s="359"/>
      <c r="O23" s="359"/>
      <c r="P23" s="359"/>
      <c r="Q23" s="359"/>
      <c r="R23" s="359"/>
    </row>
    <row r="24" spans="1:18" ht="14.25">
      <c r="A24" s="120"/>
      <c r="B24" s="120"/>
      <c r="C24" s="120"/>
      <c r="D24" s="120"/>
      <c r="E24" s="120"/>
      <c r="F24" s="120"/>
      <c r="G24" s="120"/>
      <c r="H24" s="120"/>
      <c r="I24" s="120"/>
      <c r="J24" s="120"/>
      <c r="K24" s="120"/>
      <c r="L24" s="120"/>
      <c r="M24" s="120"/>
      <c r="N24" s="120"/>
      <c r="O24" s="120"/>
      <c r="P24" s="120"/>
      <c r="Q24" s="120"/>
      <c r="R24" s="120"/>
    </row>
    <row r="25" spans="1:18" ht="21" customHeight="1">
      <c r="A25" s="120"/>
      <c r="B25" s="120"/>
      <c r="C25" s="120"/>
      <c r="D25" s="120"/>
      <c r="E25" s="120"/>
      <c r="F25" s="120"/>
      <c r="G25" s="120"/>
      <c r="H25" s="120"/>
      <c r="I25" s="120"/>
      <c r="J25" s="120"/>
      <c r="K25" s="120"/>
      <c r="L25" s="120"/>
      <c r="M25" s="120"/>
      <c r="N25" s="120"/>
      <c r="O25" s="120"/>
      <c r="P25" s="120"/>
      <c r="Q25" s="120"/>
      <c r="R25" s="120"/>
    </row>
    <row r="26" spans="1:18" ht="21" customHeight="1">
      <c r="A26" s="120"/>
      <c r="B26" s="120"/>
      <c r="C26" s="120"/>
      <c r="D26" s="120"/>
      <c r="E26" s="120"/>
      <c r="F26" s="120"/>
      <c r="G26" s="120"/>
      <c r="H26" s="120"/>
      <c r="I26" s="120"/>
      <c r="J26" s="120"/>
      <c r="K26" s="120"/>
      <c r="L26" s="120"/>
      <c r="M26" s="120"/>
      <c r="N26" s="120"/>
      <c r="O26" s="120"/>
      <c r="P26" s="120"/>
      <c r="Q26" s="120"/>
      <c r="R26" s="120"/>
    </row>
    <row r="27" spans="1:18" ht="21" customHeight="1">
      <c r="A27" s="367" t="s">
        <v>480</v>
      </c>
      <c r="B27" s="367"/>
      <c r="C27" s="367"/>
      <c r="D27" s="367"/>
      <c r="E27" s="367"/>
      <c r="F27" s="367"/>
      <c r="G27" s="367"/>
      <c r="H27" s="367"/>
      <c r="I27" s="367"/>
      <c r="J27" s="367"/>
      <c r="K27" s="367"/>
      <c r="L27" s="367"/>
      <c r="M27" s="367"/>
      <c r="N27" s="367"/>
      <c r="O27" s="367"/>
      <c r="P27" s="367"/>
      <c r="Q27" s="367"/>
      <c r="R27" s="367"/>
    </row>
    <row r="28" spans="1:19" ht="21" customHeight="1" thickBot="1">
      <c r="A28" s="195"/>
      <c r="B28" s="195"/>
      <c r="C28" s="195"/>
      <c r="D28" s="195"/>
      <c r="E28" s="195"/>
      <c r="F28" s="195"/>
      <c r="G28" s="195"/>
      <c r="H28" s="195"/>
      <c r="I28" s="195"/>
      <c r="J28" s="195"/>
      <c r="K28" s="195"/>
      <c r="L28" s="195"/>
      <c r="M28" s="195"/>
      <c r="N28" s="195"/>
      <c r="O28" s="195"/>
      <c r="P28" s="195"/>
      <c r="Q28" s="195"/>
      <c r="R28" s="195"/>
      <c r="S28" s="2"/>
    </row>
    <row r="29" spans="1:19" ht="21" customHeight="1">
      <c r="A29" s="344" t="s">
        <v>6</v>
      </c>
      <c r="B29" s="351"/>
      <c r="C29" s="351"/>
      <c r="D29" s="351"/>
      <c r="E29" s="339" t="s">
        <v>481</v>
      </c>
      <c r="F29" s="340"/>
      <c r="G29" s="340"/>
      <c r="H29" s="341"/>
      <c r="I29" s="339" t="s">
        <v>51</v>
      </c>
      <c r="J29" s="340"/>
      <c r="K29" s="340"/>
      <c r="L29" s="341"/>
      <c r="M29" s="339" t="s">
        <v>18</v>
      </c>
      <c r="N29" s="340"/>
      <c r="O29" s="340"/>
      <c r="P29" s="340"/>
      <c r="Q29" s="340"/>
      <c r="R29" s="340"/>
      <c r="S29" s="2"/>
    </row>
    <row r="30" spans="1:19" ht="21" customHeight="1">
      <c r="A30" s="338"/>
      <c r="B30" s="352"/>
      <c r="C30" s="352"/>
      <c r="D30" s="352"/>
      <c r="E30" s="342"/>
      <c r="F30" s="343"/>
      <c r="G30" s="343"/>
      <c r="H30" s="344"/>
      <c r="I30" s="342" t="s">
        <v>17</v>
      </c>
      <c r="J30" s="343"/>
      <c r="K30" s="343"/>
      <c r="L30" s="344"/>
      <c r="M30" s="342"/>
      <c r="N30" s="343"/>
      <c r="O30" s="343"/>
      <c r="P30" s="343"/>
      <c r="Q30" s="343"/>
      <c r="R30" s="343"/>
      <c r="S30" s="2"/>
    </row>
    <row r="31" spans="1:19" ht="21" customHeight="1">
      <c r="A31" s="338"/>
      <c r="B31" s="352"/>
      <c r="C31" s="352"/>
      <c r="D31" s="352"/>
      <c r="E31" s="194" t="s">
        <v>329</v>
      </c>
      <c r="F31" s="194" t="s">
        <v>330</v>
      </c>
      <c r="G31" s="336" t="s">
        <v>14</v>
      </c>
      <c r="H31" s="338"/>
      <c r="I31" s="336" t="s">
        <v>15</v>
      </c>
      <c r="J31" s="338"/>
      <c r="K31" s="336" t="s">
        <v>16</v>
      </c>
      <c r="L31" s="338"/>
      <c r="M31" s="194" t="s">
        <v>329</v>
      </c>
      <c r="N31" s="194" t="s">
        <v>330</v>
      </c>
      <c r="O31" s="336" t="s">
        <v>14</v>
      </c>
      <c r="P31" s="338"/>
      <c r="Q31" s="336" t="s">
        <v>331</v>
      </c>
      <c r="R31" s="337"/>
      <c r="S31" s="2"/>
    </row>
    <row r="32" spans="1:19" ht="21" customHeight="1">
      <c r="A32" s="353" t="s">
        <v>1</v>
      </c>
      <c r="B32" s="353"/>
      <c r="C32" s="353"/>
      <c r="D32" s="354"/>
      <c r="E32" s="189"/>
      <c r="F32" s="189"/>
      <c r="G32" s="189"/>
      <c r="H32" s="189"/>
      <c r="I32" s="189"/>
      <c r="J32" s="189"/>
      <c r="K32" s="189"/>
      <c r="L32" s="189"/>
      <c r="M32" s="189"/>
      <c r="N32" s="189"/>
      <c r="O32" s="189"/>
      <c r="P32" s="189"/>
      <c r="Q32" s="189"/>
      <c r="R32" s="189"/>
      <c r="S32" s="2"/>
    </row>
    <row r="33" spans="1:20" ht="21" customHeight="1">
      <c r="A33" s="349" t="s">
        <v>7</v>
      </c>
      <c r="B33" s="349"/>
      <c r="C33" s="349"/>
      <c r="D33" s="350"/>
      <c r="E33" s="189">
        <f>SUM(E40,E47)</f>
        <v>767040</v>
      </c>
      <c r="F33" s="189">
        <f>SUM(F40,F47)</f>
        <v>811515</v>
      </c>
      <c r="G33" s="189" t="s">
        <v>434</v>
      </c>
      <c r="H33" s="189">
        <f>SUM(H40,H47)</f>
        <v>852678</v>
      </c>
      <c r="I33" s="189" t="s">
        <v>434</v>
      </c>
      <c r="J33" s="189">
        <f>H33-F33</f>
        <v>41163</v>
      </c>
      <c r="K33" s="191" t="s">
        <v>434</v>
      </c>
      <c r="L33" s="187">
        <f>J33/F33*100</f>
        <v>5.0723646513003455</v>
      </c>
      <c r="M33" s="187">
        <f aca="true" t="shared" si="0" ref="M33:N37">E33/E$33*100</f>
        <v>100</v>
      </c>
      <c r="N33" s="187">
        <f t="shared" si="0"/>
        <v>100</v>
      </c>
      <c r="O33" s="191" t="s">
        <v>434</v>
      </c>
      <c r="P33" s="187">
        <f>H33/H$33*100</f>
        <v>100</v>
      </c>
      <c r="Q33" s="191" t="s">
        <v>434</v>
      </c>
      <c r="R33" s="187">
        <v>100</v>
      </c>
      <c r="S33" s="2"/>
      <c r="T33" s="4"/>
    </row>
    <row r="34" spans="1:19" ht="21" customHeight="1">
      <c r="A34" s="169"/>
      <c r="B34" s="349" t="s">
        <v>8</v>
      </c>
      <c r="C34" s="349"/>
      <c r="D34" s="350"/>
      <c r="E34" s="189">
        <f aca="true" t="shared" si="1" ref="E34:F37">SUM(E41,E48)</f>
        <v>549760</v>
      </c>
      <c r="F34" s="189">
        <f t="shared" si="1"/>
        <v>547382</v>
      </c>
      <c r="G34" s="189"/>
      <c r="H34" s="189">
        <f>SUM(H41,H48)</f>
        <v>577528</v>
      </c>
      <c r="I34" s="189"/>
      <c r="J34" s="189">
        <f>H34-F34</f>
        <v>30146</v>
      </c>
      <c r="K34" s="187"/>
      <c r="L34" s="187">
        <f>J34/F34*100</f>
        <v>5.507305684147451</v>
      </c>
      <c r="M34" s="187">
        <f t="shared" si="0"/>
        <v>71.67292448894452</v>
      </c>
      <c r="N34" s="187">
        <f t="shared" si="0"/>
        <v>67.45186472215548</v>
      </c>
      <c r="O34" s="187"/>
      <c r="P34" s="187">
        <f>H34/H$33*100</f>
        <v>67.73107785119353</v>
      </c>
      <c r="Q34" s="187"/>
      <c r="R34" s="187">
        <v>64</v>
      </c>
      <c r="S34" s="2"/>
    </row>
    <row r="35" spans="1:19" ht="21" customHeight="1">
      <c r="A35" s="169"/>
      <c r="B35" s="190"/>
      <c r="C35" s="349" t="s">
        <v>9</v>
      </c>
      <c r="D35" s="350"/>
      <c r="E35" s="189">
        <f t="shared" si="1"/>
        <v>545127</v>
      </c>
      <c r="F35" s="189">
        <f t="shared" si="1"/>
        <v>538155</v>
      </c>
      <c r="G35" s="189"/>
      <c r="H35" s="189">
        <f>SUM(H42,H49)</f>
        <v>567684</v>
      </c>
      <c r="I35" s="189"/>
      <c r="J35" s="189">
        <f>H35-F35</f>
        <v>29529</v>
      </c>
      <c r="K35" s="187"/>
      <c r="L35" s="187">
        <f>J35/F35*100</f>
        <v>5.487080859603646</v>
      </c>
      <c r="M35" s="187">
        <f t="shared" si="0"/>
        <v>71.0689142678348</v>
      </c>
      <c r="N35" s="187">
        <f t="shared" si="0"/>
        <v>66.3148555479566</v>
      </c>
      <c r="O35" s="187"/>
      <c r="P35" s="187">
        <f>H35/H$33*100</f>
        <v>66.57659749635853</v>
      </c>
      <c r="Q35" s="187"/>
      <c r="R35" s="187">
        <v>62.4</v>
      </c>
      <c r="S35" s="2"/>
    </row>
    <row r="36" spans="1:19" ht="21" customHeight="1">
      <c r="A36" s="169"/>
      <c r="B36" s="190"/>
      <c r="C36" s="349" t="s">
        <v>10</v>
      </c>
      <c r="D36" s="350"/>
      <c r="E36" s="189">
        <f t="shared" si="1"/>
        <v>4633</v>
      </c>
      <c r="F36" s="189">
        <f t="shared" si="1"/>
        <v>9227</v>
      </c>
      <c r="G36" s="189"/>
      <c r="H36" s="189">
        <f>SUM(H43,H50)</f>
        <v>9844</v>
      </c>
      <c r="I36" s="189"/>
      <c r="J36" s="189">
        <f>H36-F36</f>
        <v>617</v>
      </c>
      <c r="K36" s="187"/>
      <c r="L36" s="187">
        <f>J36/F36*100</f>
        <v>6.686897149669449</v>
      </c>
      <c r="M36" s="187">
        <f>E36/E$33*100</f>
        <v>0.6040102211097205</v>
      </c>
      <c r="N36" s="187">
        <f t="shared" si="0"/>
        <v>1.1370091741988748</v>
      </c>
      <c r="O36" s="187"/>
      <c r="P36" s="187">
        <f>H36/H$33*100</f>
        <v>1.1544803548350022</v>
      </c>
      <c r="Q36" s="187"/>
      <c r="R36" s="187">
        <v>1.6</v>
      </c>
      <c r="S36" s="2"/>
    </row>
    <row r="37" spans="1:19" ht="21" customHeight="1">
      <c r="A37" s="169"/>
      <c r="B37" s="349" t="s">
        <v>11</v>
      </c>
      <c r="C37" s="349"/>
      <c r="D37" s="350"/>
      <c r="E37" s="189">
        <f t="shared" si="1"/>
        <v>217280</v>
      </c>
      <c r="F37" s="189">
        <f t="shared" si="1"/>
        <v>264133</v>
      </c>
      <c r="G37" s="189"/>
      <c r="H37" s="189">
        <f>SUM(H44,H51)</f>
        <v>273909</v>
      </c>
      <c r="I37" s="189"/>
      <c r="J37" s="189">
        <f>H37-F37</f>
        <v>9776</v>
      </c>
      <c r="K37" s="187"/>
      <c r="L37" s="187">
        <f>J37/F37*100</f>
        <v>3.701165700612949</v>
      </c>
      <c r="M37" s="187">
        <f>E37/E$33*100</f>
        <v>28.32707551105549</v>
      </c>
      <c r="N37" s="187">
        <f t="shared" si="0"/>
        <v>32.54813527784452</v>
      </c>
      <c r="O37" s="187"/>
      <c r="P37" s="187">
        <f>H37/H$33*100</f>
        <v>32.12338069001429</v>
      </c>
      <c r="Q37" s="187"/>
      <c r="R37" s="187">
        <v>35.9</v>
      </c>
      <c r="S37" s="2"/>
    </row>
    <row r="38" spans="1:19" ht="21" customHeight="1">
      <c r="A38" s="169"/>
      <c r="B38" s="190"/>
      <c r="C38" s="190"/>
      <c r="D38" s="134"/>
      <c r="E38" s="189"/>
      <c r="F38" s="189"/>
      <c r="G38" s="189"/>
      <c r="H38" s="189"/>
      <c r="I38" s="189"/>
      <c r="J38" s="189"/>
      <c r="K38" s="189"/>
      <c r="L38" s="189"/>
      <c r="M38" s="189"/>
      <c r="N38" s="189"/>
      <c r="O38" s="189"/>
      <c r="P38" s="189"/>
      <c r="Q38" s="189"/>
      <c r="R38" s="189"/>
      <c r="S38" s="2"/>
    </row>
    <row r="39" spans="1:18" ht="21" customHeight="1">
      <c r="A39" s="355" t="s">
        <v>12</v>
      </c>
      <c r="B39" s="355"/>
      <c r="C39" s="355"/>
      <c r="D39" s="356"/>
      <c r="E39" s="189"/>
      <c r="F39" s="189"/>
      <c r="G39" s="189"/>
      <c r="H39" s="189"/>
      <c r="I39" s="189"/>
      <c r="J39" s="189"/>
      <c r="K39" s="193"/>
      <c r="L39" s="193"/>
      <c r="M39" s="189"/>
      <c r="N39" s="189"/>
      <c r="O39" s="193"/>
      <c r="P39" s="189"/>
      <c r="Q39" s="193"/>
      <c r="R39" s="189"/>
    </row>
    <row r="40" spans="1:20" ht="21" customHeight="1">
      <c r="A40" s="349" t="s">
        <v>7</v>
      </c>
      <c r="B40" s="349"/>
      <c r="C40" s="349"/>
      <c r="D40" s="350"/>
      <c r="E40" s="189">
        <f>SUM(E41,E44)</f>
        <v>360167</v>
      </c>
      <c r="F40" s="189">
        <f>SUM(F41,F44)</f>
        <v>386170</v>
      </c>
      <c r="G40" s="189" t="s">
        <v>435</v>
      </c>
      <c r="H40" s="189">
        <v>406058</v>
      </c>
      <c r="I40" s="189" t="s">
        <v>434</v>
      </c>
      <c r="J40" s="189">
        <f>H40-F40</f>
        <v>19888</v>
      </c>
      <c r="K40" s="191" t="s">
        <v>434</v>
      </c>
      <c r="L40" s="188">
        <f>J40/F40*100</f>
        <v>5.150063443561126</v>
      </c>
      <c r="M40" s="187">
        <f>E40/E$40*100</f>
        <v>100</v>
      </c>
      <c r="N40" s="187">
        <f>F40/F$40*100</f>
        <v>100</v>
      </c>
      <c r="O40" s="191" t="s">
        <v>434</v>
      </c>
      <c r="P40" s="187">
        <f>H40/H$40*100</f>
        <v>100</v>
      </c>
      <c r="Q40" s="191" t="s">
        <v>434</v>
      </c>
      <c r="R40" s="187">
        <v>100</v>
      </c>
      <c r="T40" s="4"/>
    </row>
    <row r="41" spans="1:18" ht="21" customHeight="1">
      <c r="A41" s="169"/>
      <c r="B41" s="349" t="s">
        <v>8</v>
      </c>
      <c r="C41" s="349"/>
      <c r="D41" s="350"/>
      <c r="E41" s="189">
        <f>SUM(E42:E43)</f>
        <v>302782</v>
      </c>
      <c r="F41" s="189">
        <f>SUM(F42:F43)</f>
        <v>317662</v>
      </c>
      <c r="G41" s="189"/>
      <c r="H41" s="189">
        <f>SUM(H42:H43)</f>
        <v>330985</v>
      </c>
      <c r="I41" s="189"/>
      <c r="J41" s="189">
        <f>H41-F41</f>
        <v>13323</v>
      </c>
      <c r="K41" s="188"/>
      <c r="L41" s="188">
        <f>J41/F41*100</f>
        <v>4.194080500657932</v>
      </c>
      <c r="M41" s="187">
        <f aca="true" t="shared" si="2" ref="M41:P44">E41/E$40*100</f>
        <v>84.06711331132503</v>
      </c>
      <c r="N41" s="187">
        <f t="shared" si="2"/>
        <v>82.25962658932595</v>
      </c>
      <c r="O41" s="188"/>
      <c r="P41" s="187">
        <f t="shared" si="2"/>
        <v>81.51175447842427</v>
      </c>
      <c r="Q41" s="188"/>
      <c r="R41" s="187">
        <v>82.1</v>
      </c>
    </row>
    <row r="42" spans="1:18" ht="21" customHeight="1">
      <c r="A42" s="169"/>
      <c r="B42" s="190"/>
      <c r="C42" s="349" t="s">
        <v>9</v>
      </c>
      <c r="D42" s="350"/>
      <c r="E42" s="189">
        <v>299991</v>
      </c>
      <c r="F42" s="189">
        <v>311317</v>
      </c>
      <c r="G42" s="189" t="s">
        <v>483</v>
      </c>
      <c r="H42" s="189">
        <v>324454</v>
      </c>
      <c r="I42" s="189"/>
      <c r="J42" s="189">
        <f>H42-F42</f>
        <v>13137</v>
      </c>
      <c r="K42" s="188"/>
      <c r="L42" s="188">
        <f>J42/F42*100</f>
        <v>4.219814529884331</v>
      </c>
      <c r="M42" s="187">
        <f t="shared" si="2"/>
        <v>83.29219500953724</v>
      </c>
      <c r="N42" s="187">
        <f t="shared" si="2"/>
        <v>80.61656783281974</v>
      </c>
      <c r="O42" s="188"/>
      <c r="P42" s="187">
        <f t="shared" si="2"/>
        <v>79.90336355890045</v>
      </c>
      <c r="Q42" s="188"/>
      <c r="R42" s="187">
        <v>79.8</v>
      </c>
    </row>
    <row r="43" spans="1:18" ht="21" customHeight="1">
      <c r="A43" s="169"/>
      <c r="B43" s="190"/>
      <c r="C43" s="349" t="s">
        <v>10</v>
      </c>
      <c r="D43" s="350"/>
      <c r="E43" s="189">
        <v>2791</v>
      </c>
      <c r="F43" s="189">
        <v>6345</v>
      </c>
      <c r="G43" s="189"/>
      <c r="H43" s="189">
        <v>6531</v>
      </c>
      <c r="I43" s="189"/>
      <c r="J43" s="189">
        <f>H43-F43</f>
        <v>186</v>
      </c>
      <c r="K43" s="188"/>
      <c r="L43" s="188">
        <f>J43/F43*100</f>
        <v>2.931442080378251</v>
      </c>
      <c r="M43" s="187">
        <f t="shared" si="2"/>
        <v>0.7749183017877818</v>
      </c>
      <c r="N43" s="187">
        <v>1.7</v>
      </c>
      <c r="O43" s="188"/>
      <c r="P43" s="187">
        <f t="shared" si="2"/>
        <v>1.6083909195238117</v>
      </c>
      <c r="Q43" s="188"/>
      <c r="R43" s="187">
        <v>2.3</v>
      </c>
    </row>
    <row r="44" spans="1:18" ht="21" customHeight="1">
      <c r="A44" s="169"/>
      <c r="B44" s="349" t="s">
        <v>11</v>
      </c>
      <c r="C44" s="349"/>
      <c r="D44" s="350"/>
      <c r="E44" s="189">
        <v>57385</v>
      </c>
      <c r="F44" s="189">
        <v>68508</v>
      </c>
      <c r="G44" s="189"/>
      <c r="H44" s="189">
        <v>74685</v>
      </c>
      <c r="I44" s="189"/>
      <c r="J44" s="189">
        <f>H44-F44</f>
        <v>6177</v>
      </c>
      <c r="K44" s="188"/>
      <c r="L44" s="188">
        <f>J44/F44*100</f>
        <v>9.016465230338062</v>
      </c>
      <c r="M44" s="187">
        <f t="shared" si="2"/>
        <v>15.932886688674976</v>
      </c>
      <c r="N44" s="187">
        <f t="shared" si="2"/>
        <v>17.740373410674056</v>
      </c>
      <c r="O44" s="188"/>
      <c r="P44" s="187">
        <f t="shared" si="2"/>
        <v>18.392692669520116</v>
      </c>
      <c r="Q44" s="188"/>
      <c r="R44" s="187">
        <v>17.8</v>
      </c>
    </row>
    <row r="45" spans="1:18" ht="21" customHeight="1">
      <c r="A45" s="169"/>
      <c r="B45" s="190"/>
      <c r="C45" s="190"/>
      <c r="D45" s="134"/>
      <c r="E45" s="189"/>
      <c r="F45" s="189"/>
      <c r="G45" s="189"/>
      <c r="H45" s="189"/>
      <c r="I45" s="189"/>
      <c r="J45" s="189"/>
      <c r="K45" s="188"/>
      <c r="L45" s="188"/>
      <c r="M45" s="187"/>
      <c r="N45" s="187"/>
      <c r="O45" s="188"/>
      <c r="P45" s="187"/>
      <c r="Q45" s="188"/>
      <c r="R45" s="187"/>
    </row>
    <row r="46" spans="1:18" ht="21" customHeight="1">
      <c r="A46" s="355" t="s">
        <v>13</v>
      </c>
      <c r="B46" s="355"/>
      <c r="C46" s="355"/>
      <c r="D46" s="356"/>
      <c r="E46" s="189"/>
      <c r="F46" s="189"/>
      <c r="G46" s="189"/>
      <c r="H46" s="189"/>
      <c r="I46" s="189"/>
      <c r="J46" s="189"/>
      <c r="K46" s="188"/>
      <c r="L46" s="188"/>
      <c r="M46" s="187"/>
      <c r="N46" s="187"/>
      <c r="O46" s="188"/>
      <c r="P46" s="187"/>
      <c r="Q46" s="188"/>
      <c r="R46" s="187"/>
    </row>
    <row r="47" spans="1:20" ht="21" customHeight="1">
      <c r="A47" s="349" t="s">
        <v>7</v>
      </c>
      <c r="B47" s="349"/>
      <c r="C47" s="349"/>
      <c r="D47" s="350"/>
      <c r="E47" s="189">
        <f>SUM(E48,E51)</f>
        <v>406873</v>
      </c>
      <c r="F47" s="189">
        <f>SUM(F48,F51)</f>
        <v>425345</v>
      </c>
      <c r="G47" s="189" t="s">
        <v>434</v>
      </c>
      <c r="H47" s="189">
        <v>446620</v>
      </c>
      <c r="I47" s="189" t="s">
        <v>434</v>
      </c>
      <c r="J47" s="189">
        <f>H47-F47</f>
        <v>21275</v>
      </c>
      <c r="K47" s="191" t="s">
        <v>434</v>
      </c>
      <c r="L47" s="188">
        <f>J47/F47*100</f>
        <v>5.00182205033561</v>
      </c>
      <c r="M47" s="187">
        <f>E47/E$47*100</f>
        <v>100</v>
      </c>
      <c r="N47" s="187">
        <f>F47/F$47*100</f>
        <v>100</v>
      </c>
      <c r="O47" s="191" t="s">
        <v>434</v>
      </c>
      <c r="P47" s="187">
        <f>H47/H$47*100</f>
        <v>100</v>
      </c>
      <c r="Q47" s="191" t="s">
        <v>434</v>
      </c>
      <c r="R47" s="187">
        <v>100</v>
      </c>
      <c r="T47" s="4"/>
    </row>
    <row r="48" spans="1:20" ht="21" customHeight="1">
      <c r="A48" s="169"/>
      <c r="B48" s="349" t="s">
        <v>8</v>
      </c>
      <c r="C48" s="349"/>
      <c r="D48" s="350"/>
      <c r="E48" s="189">
        <f>SUM(E49:E50)</f>
        <v>246978</v>
      </c>
      <c r="F48" s="189">
        <f>SUM(F49:F50)</f>
        <v>229720</v>
      </c>
      <c r="G48" s="189"/>
      <c r="H48" s="189">
        <f>SUM(H49:H50)</f>
        <v>246543</v>
      </c>
      <c r="I48" s="189"/>
      <c r="J48" s="189">
        <f>H48-F48</f>
        <v>16823</v>
      </c>
      <c r="K48" s="188"/>
      <c r="L48" s="188">
        <f>J48/F48*100</f>
        <v>7.323263102907888</v>
      </c>
      <c r="M48" s="187">
        <f aca="true" t="shared" si="3" ref="M48:P51">E48/E$47*100</f>
        <v>60.701496535774055</v>
      </c>
      <c r="N48" s="187">
        <f t="shared" si="3"/>
        <v>54.00792298016904</v>
      </c>
      <c r="O48" s="188"/>
      <c r="P48" s="187">
        <f t="shared" si="3"/>
        <v>55.20196139895213</v>
      </c>
      <c r="Q48" s="188"/>
      <c r="R48" s="187">
        <v>46.9</v>
      </c>
      <c r="T48" s="4"/>
    </row>
    <row r="49" spans="1:18" ht="21" customHeight="1">
      <c r="A49" s="169"/>
      <c r="B49" s="190"/>
      <c r="C49" s="349" t="s">
        <v>9</v>
      </c>
      <c r="D49" s="350"/>
      <c r="E49" s="189">
        <v>245136</v>
      </c>
      <c r="F49" s="189">
        <v>226838</v>
      </c>
      <c r="G49" s="189"/>
      <c r="H49" s="189">
        <v>243230</v>
      </c>
      <c r="I49" s="189"/>
      <c r="J49" s="189">
        <f>H49-F49</f>
        <v>16392</v>
      </c>
      <c r="K49" s="188"/>
      <c r="L49" s="188">
        <f>J49/F49*100</f>
        <v>7.226302471367231</v>
      </c>
      <c r="M49" s="187">
        <f t="shared" si="3"/>
        <v>60.248775416407575</v>
      </c>
      <c r="N49" s="187">
        <f t="shared" si="3"/>
        <v>53.33035535859126</v>
      </c>
      <c r="O49" s="188"/>
      <c r="P49" s="187">
        <f t="shared" si="3"/>
        <v>54.460167480184495</v>
      </c>
      <c r="Q49" s="188"/>
      <c r="R49" s="187">
        <v>46</v>
      </c>
    </row>
    <row r="50" spans="1:18" ht="21" customHeight="1">
      <c r="A50" s="169"/>
      <c r="B50" s="190"/>
      <c r="C50" s="349" t="s">
        <v>10</v>
      </c>
      <c r="D50" s="350"/>
      <c r="E50" s="189">
        <v>1842</v>
      </c>
      <c r="F50" s="189">
        <v>2882</v>
      </c>
      <c r="G50" s="189"/>
      <c r="H50" s="189">
        <v>3313</v>
      </c>
      <c r="I50" s="189"/>
      <c r="J50" s="189">
        <f>H50-F50</f>
        <v>431</v>
      </c>
      <c r="K50" s="188"/>
      <c r="L50" s="188">
        <f>J50/F50*100</f>
        <v>14.954892435808468</v>
      </c>
      <c r="M50" s="187">
        <f t="shared" si="3"/>
        <v>0.4527211193664854</v>
      </c>
      <c r="N50" s="187">
        <f t="shared" si="3"/>
        <v>0.6775676215777781</v>
      </c>
      <c r="O50" s="188"/>
      <c r="P50" s="187">
        <f t="shared" si="3"/>
        <v>0.7417939187676325</v>
      </c>
      <c r="Q50" s="188"/>
      <c r="R50" s="187">
        <v>0.9</v>
      </c>
    </row>
    <row r="51" spans="1:18" ht="21" customHeight="1">
      <c r="A51" s="186"/>
      <c r="B51" s="357" t="s">
        <v>11</v>
      </c>
      <c r="C51" s="357"/>
      <c r="D51" s="358"/>
      <c r="E51" s="185">
        <v>159895</v>
      </c>
      <c r="F51" s="185">
        <v>195625</v>
      </c>
      <c r="G51" s="185"/>
      <c r="H51" s="185">
        <v>199224</v>
      </c>
      <c r="I51" s="185"/>
      <c r="J51" s="185">
        <f>H51-F51</f>
        <v>3599</v>
      </c>
      <c r="K51" s="184"/>
      <c r="L51" s="184">
        <f>J51/F51*100</f>
        <v>1.8397444089456867</v>
      </c>
      <c r="M51" s="183">
        <f t="shared" si="3"/>
        <v>39.29850346422594</v>
      </c>
      <c r="N51" s="183">
        <f t="shared" si="3"/>
        <v>45.992077019830965</v>
      </c>
      <c r="O51" s="184"/>
      <c r="P51" s="183">
        <f t="shared" si="3"/>
        <v>44.60704849760423</v>
      </c>
      <c r="Q51" s="184"/>
      <c r="R51" s="183">
        <v>52.9</v>
      </c>
    </row>
    <row r="52" spans="1:18" ht="21" customHeight="1">
      <c r="A52" s="9" t="s">
        <v>482</v>
      </c>
      <c r="B52" s="120"/>
      <c r="C52" s="120"/>
      <c r="D52" s="120"/>
      <c r="E52" s="120"/>
      <c r="F52" s="120"/>
      <c r="G52" s="120"/>
      <c r="H52" s="120"/>
      <c r="I52" s="120"/>
      <c r="J52" s="120"/>
      <c r="K52" s="148"/>
      <c r="L52" s="148"/>
      <c r="M52" s="120"/>
      <c r="N52" s="120"/>
      <c r="O52" s="120"/>
      <c r="P52" s="120"/>
      <c r="Q52" s="120"/>
      <c r="R52" s="120"/>
    </row>
    <row r="53" spans="1:18" ht="21" customHeight="1">
      <c r="A53" s="9" t="s">
        <v>389</v>
      </c>
      <c r="B53" s="120"/>
      <c r="C53" s="120"/>
      <c r="D53" s="120"/>
      <c r="E53" s="120"/>
      <c r="F53" s="120"/>
      <c r="G53" s="120"/>
      <c r="H53" s="120"/>
      <c r="I53" s="120"/>
      <c r="J53" s="120"/>
      <c r="K53" s="120"/>
      <c r="L53" s="120"/>
      <c r="M53" s="120"/>
      <c r="N53" s="120"/>
      <c r="O53" s="120"/>
      <c r="P53" s="120"/>
      <c r="Q53" s="120"/>
      <c r="R53" s="120"/>
    </row>
    <row r="54" spans="1:18" ht="14.25">
      <c r="A54" s="3"/>
      <c r="B54" s="3"/>
      <c r="C54" s="3"/>
      <c r="D54" s="3"/>
      <c r="E54" s="3"/>
      <c r="F54" s="3"/>
      <c r="G54" s="3"/>
      <c r="H54" s="3"/>
      <c r="I54" s="3"/>
      <c r="J54" s="3"/>
      <c r="K54" s="3"/>
      <c r="L54" s="3"/>
      <c r="M54" s="3"/>
      <c r="N54" s="3"/>
      <c r="O54" s="3"/>
      <c r="P54" s="3"/>
      <c r="Q54" s="3"/>
      <c r="R54" s="3"/>
    </row>
    <row r="55" spans="1:18" ht="14.25">
      <c r="A55" s="3"/>
      <c r="B55" s="3"/>
      <c r="C55" s="3"/>
      <c r="D55" s="3"/>
      <c r="E55" s="3"/>
      <c r="F55" s="3"/>
      <c r="G55" s="3"/>
      <c r="H55" s="3"/>
      <c r="I55" s="3"/>
      <c r="J55" s="3"/>
      <c r="K55" s="3"/>
      <c r="L55" s="3"/>
      <c r="M55" s="3"/>
      <c r="N55" s="3"/>
      <c r="O55" s="3"/>
      <c r="P55" s="3"/>
      <c r="Q55" s="3"/>
      <c r="R55" s="3"/>
    </row>
    <row r="56" spans="1:18" ht="14.25">
      <c r="A56" s="3"/>
      <c r="B56" s="3"/>
      <c r="C56" s="3"/>
      <c r="D56" s="3"/>
      <c r="E56" s="3"/>
      <c r="F56" s="3"/>
      <c r="G56" s="3"/>
      <c r="H56" s="3"/>
      <c r="I56" s="3"/>
      <c r="J56" s="3"/>
      <c r="K56" s="3"/>
      <c r="L56" s="3"/>
      <c r="M56" s="3"/>
      <c r="N56" s="3"/>
      <c r="O56" s="3"/>
      <c r="P56" s="3"/>
      <c r="Q56" s="3"/>
      <c r="R56" s="3"/>
    </row>
    <row r="57" spans="1:18" ht="14.25">
      <c r="A57" s="3"/>
      <c r="B57" s="3"/>
      <c r="C57" s="3"/>
      <c r="D57" s="3"/>
      <c r="E57" s="3"/>
      <c r="F57" s="3"/>
      <c r="G57" s="3"/>
      <c r="H57" s="3"/>
      <c r="I57" s="3"/>
      <c r="J57" s="3"/>
      <c r="K57" s="3"/>
      <c r="L57" s="3"/>
      <c r="M57" s="3"/>
      <c r="N57" s="3"/>
      <c r="O57" s="3"/>
      <c r="P57" s="3"/>
      <c r="Q57" s="3"/>
      <c r="R57" s="3"/>
    </row>
    <row r="58" spans="1:18" ht="14.25">
      <c r="A58" s="3"/>
      <c r="B58" s="3"/>
      <c r="C58" s="3"/>
      <c r="D58" s="3"/>
      <c r="E58" s="3"/>
      <c r="F58" s="3"/>
      <c r="G58" s="3"/>
      <c r="H58" s="3"/>
      <c r="I58" s="3"/>
      <c r="J58" s="3"/>
      <c r="K58" s="3"/>
      <c r="L58" s="3"/>
      <c r="M58" s="3"/>
      <c r="N58" s="3"/>
      <c r="O58" s="3"/>
      <c r="P58" s="3"/>
      <c r="Q58" s="3"/>
      <c r="R58" s="3"/>
    </row>
    <row r="59" spans="1:18" ht="14.25">
      <c r="A59" s="3"/>
      <c r="B59" s="3"/>
      <c r="C59" s="3"/>
      <c r="D59" s="3"/>
      <c r="E59" s="3"/>
      <c r="F59" s="3"/>
      <c r="G59" s="3"/>
      <c r="H59" s="3"/>
      <c r="I59" s="3"/>
      <c r="J59" s="3"/>
      <c r="K59" s="3"/>
      <c r="L59" s="3"/>
      <c r="M59" s="3"/>
      <c r="N59" s="3"/>
      <c r="O59" s="3"/>
      <c r="P59" s="3"/>
      <c r="Q59" s="3"/>
      <c r="R59" s="3"/>
    </row>
    <row r="60" spans="1:18" ht="14.25">
      <c r="A60" s="3"/>
      <c r="B60" s="3"/>
      <c r="C60" s="3"/>
      <c r="D60" s="3"/>
      <c r="E60" s="3"/>
      <c r="F60" s="3"/>
      <c r="G60" s="3"/>
      <c r="H60" s="3"/>
      <c r="I60" s="3"/>
      <c r="J60" s="3"/>
      <c r="K60" s="3"/>
      <c r="L60" s="3"/>
      <c r="M60" s="3"/>
      <c r="N60" s="3"/>
      <c r="O60" s="3"/>
      <c r="P60" s="3"/>
      <c r="Q60" s="3"/>
      <c r="R60" s="3"/>
    </row>
    <row r="61" spans="1:18" ht="14.25">
      <c r="A61" s="3"/>
      <c r="B61" s="3"/>
      <c r="C61" s="3"/>
      <c r="D61" s="3"/>
      <c r="E61" s="3"/>
      <c r="F61" s="3"/>
      <c r="G61" s="3"/>
      <c r="H61" s="3"/>
      <c r="I61" s="3"/>
      <c r="J61" s="3"/>
      <c r="K61" s="3"/>
      <c r="L61" s="3"/>
      <c r="M61" s="3"/>
      <c r="N61" s="3"/>
      <c r="O61" s="3"/>
      <c r="P61" s="3"/>
      <c r="Q61" s="3"/>
      <c r="R61" s="3"/>
    </row>
    <row r="62" spans="1:18" ht="14.25">
      <c r="A62" s="3"/>
      <c r="B62" s="3"/>
      <c r="C62" s="3"/>
      <c r="D62" s="3"/>
      <c r="E62" s="3"/>
      <c r="F62" s="3"/>
      <c r="G62" s="3"/>
      <c r="H62" s="3"/>
      <c r="I62" s="3"/>
      <c r="J62" s="3"/>
      <c r="K62" s="3"/>
      <c r="L62" s="3"/>
      <c r="M62" s="3"/>
      <c r="N62" s="3"/>
      <c r="O62" s="3"/>
      <c r="P62" s="3"/>
      <c r="Q62" s="3"/>
      <c r="R62" s="3"/>
    </row>
    <row r="63" spans="1:18" ht="14.25">
      <c r="A63" s="3"/>
      <c r="B63" s="3"/>
      <c r="C63" s="3"/>
      <c r="D63" s="3"/>
      <c r="E63" s="3"/>
      <c r="F63" s="3"/>
      <c r="G63" s="3"/>
      <c r="H63" s="3"/>
      <c r="I63" s="3"/>
      <c r="J63" s="3"/>
      <c r="K63" s="3"/>
      <c r="L63" s="3"/>
      <c r="M63" s="3"/>
      <c r="N63" s="3"/>
      <c r="O63" s="3"/>
      <c r="P63" s="3"/>
      <c r="Q63" s="3"/>
      <c r="R63" s="3"/>
    </row>
    <row r="64" spans="1:18" ht="14.25">
      <c r="A64" s="3"/>
      <c r="B64" s="3"/>
      <c r="C64" s="3"/>
      <c r="D64" s="3"/>
      <c r="E64" s="3"/>
      <c r="F64" s="3"/>
      <c r="G64" s="3"/>
      <c r="H64" s="3"/>
      <c r="I64" s="3"/>
      <c r="J64" s="3"/>
      <c r="K64" s="3"/>
      <c r="L64" s="3"/>
      <c r="M64" s="3"/>
      <c r="N64" s="3"/>
      <c r="O64" s="3"/>
      <c r="P64" s="3"/>
      <c r="Q64" s="3"/>
      <c r="R64" s="3"/>
    </row>
    <row r="65" spans="1:18" ht="14.25">
      <c r="A65" s="3"/>
      <c r="B65" s="3"/>
      <c r="C65" s="3"/>
      <c r="D65" s="3"/>
      <c r="E65" s="3"/>
      <c r="F65" s="3"/>
      <c r="G65" s="3"/>
      <c r="H65" s="3"/>
      <c r="I65" s="3"/>
      <c r="J65" s="3"/>
      <c r="K65" s="3"/>
      <c r="L65" s="3"/>
      <c r="M65" s="3"/>
      <c r="N65" s="3"/>
      <c r="O65" s="3"/>
      <c r="P65" s="3"/>
      <c r="Q65" s="3"/>
      <c r="R65" s="3"/>
    </row>
    <row r="66" spans="1:18" ht="14.25">
      <c r="A66" s="3"/>
      <c r="B66" s="3"/>
      <c r="C66" s="3"/>
      <c r="D66" s="3"/>
      <c r="E66" s="3"/>
      <c r="F66" s="3"/>
      <c r="G66" s="3"/>
      <c r="H66" s="3"/>
      <c r="I66" s="3"/>
      <c r="J66" s="3"/>
      <c r="K66" s="3"/>
      <c r="L66" s="3"/>
      <c r="M66" s="3"/>
      <c r="N66" s="3"/>
      <c r="O66" s="3"/>
      <c r="P66" s="3"/>
      <c r="Q66" s="3"/>
      <c r="R66" s="3"/>
    </row>
    <row r="67" spans="1:18" ht="14.25">
      <c r="A67" s="3"/>
      <c r="B67" s="3"/>
      <c r="C67" s="3"/>
      <c r="D67" s="3"/>
      <c r="E67" s="3"/>
      <c r="F67" s="3"/>
      <c r="G67" s="3"/>
      <c r="H67" s="3"/>
      <c r="I67" s="3"/>
      <c r="J67" s="3"/>
      <c r="K67" s="3"/>
      <c r="L67" s="3"/>
      <c r="M67" s="3"/>
      <c r="N67" s="3"/>
      <c r="O67" s="3"/>
      <c r="P67" s="3"/>
      <c r="Q67" s="3"/>
      <c r="R67" s="3"/>
    </row>
    <row r="68" spans="1:18" ht="14.25">
      <c r="A68" s="3"/>
      <c r="B68" s="3"/>
      <c r="C68" s="3"/>
      <c r="D68" s="3"/>
      <c r="E68" s="3"/>
      <c r="F68" s="3"/>
      <c r="G68" s="3"/>
      <c r="H68" s="3"/>
      <c r="I68" s="3"/>
      <c r="J68" s="3"/>
      <c r="K68" s="3"/>
      <c r="L68" s="3"/>
      <c r="M68" s="3"/>
      <c r="N68" s="3"/>
      <c r="O68" s="3"/>
      <c r="P68" s="3"/>
      <c r="Q68" s="3"/>
      <c r="R68" s="3"/>
    </row>
    <row r="69" spans="1:18" ht="14.25">
      <c r="A69" s="3"/>
      <c r="B69" s="3"/>
      <c r="C69" s="3"/>
      <c r="D69" s="3"/>
      <c r="E69" s="3"/>
      <c r="F69" s="3"/>
      <c r="G69" s="3"/>
      <c r="H69" s="3"/>
      <c r="I69" s="3"/>
      <c r="J69" s="3"/>
      <c r="K69" s="3"/>
      <c r="L69" s="3"/>
      <c r="M69" s="3"/>
      <c r="N69" s="3"/>
      <c r="O69" s="3"/>
      <c r="P69" s="3"/>
      <c r="Q69" s="3"/>
      <c r="R69" s="3"/>
    </row>
    <row r="70" spans="1:18" ht="14.25">
      <c r="A70" s="3"/>
      <c r="B70" s="3"/>
      <c r="C70" s="3"/>
      <c r="D70" s="3"/>
      <c r="E70" s="3"/>
      <c r="F70" s="3"/>
      <c r="G70" s="3"/>
      <c r="H70" s="3"/>
      <c r="I70" s="3"/>
      <c r="J70" s="3"/>
      <c r="K70" s="3"/>
      <c r="L70" s="3"/>
      <c r="M70" s="3"/>
      <c r="N70" s="3"/>
      <c r="O70" s="3"/>
      <c r="P70" s="3"/>
      <c r="Q70" s="3"/>
      <c r="R70" s="3"/>
    </row>
    <row r="71" spans="1:18" ht="14.25">
      <c r="A71" s="3"/>
      <c r="B71" s="3"/>
      <c r="C71" s="3"/>
      <c r="D71" s="3"/>
      <c r="E71" s="3"/>
      <c r="F71" s="3"/>
      <c r="G71" s="3"/>
      <c r="H71" s="3"/>
      <c r="I71" s="3"/>
      <c r="J71" s="3"/>
      <c r="K71" s="3"/>
      <c r="L71" s="3"/>
      <c r="M71" s="3"/>
      <c r="N71" s="3"/>
      <c r="O71" s="3"/>
      <c r="P71" s="3"/>
      <c r="Q71" s="3"/>
      <c r="R71" s="3"/>
    </row>
    <row r="72" spans="1:18" ht="14.25">
      <c r="A72" s="3"/>
      <c r="B72" s="3"/>
      <c r="C72" s="3"/>
      <c r="D72" s="3"/>
      <c r="E72" s="3"/>
      <c r="F72" s="3"/>
      <c r="G72" s="3"/>
      <c r="H72" s="3"/>
      <c r="I72" s="3"/>
      <c r="J72" s="3"/>
      <c r="K72" s="3"/>
      <c r="L72" s="3"/>
      <c r="M72" s="3"/>
      <c r="N72" s="3"/>
      <c r="O72" s="3"/>
      <c r="P72" s="3"/>
      <c r="Q72" s="3"/>
      <c r="R72" s="3"/>
    </row>
    <row r="73" spans="1:18" ht="14.25">
      <c r="A73" s="3"/>
      <c r="B73" s="3"/>
      <c r="C73" s="3"/>
      <c r="D73" s="3"/>
      <c r="E73" s="3"/>
      <c r="F73" s="3"/>
      <c r="G73" s="3"/>
      <c r="H73" s="3"/>
      <c r="I73" s="3"/>
      <c r="J73" s="3"/>
      <c r="K73" s="3"/>
      <c r="L73" s="3"/>
      <c r="M73" s="3"/>
      <c r="N73" s="3"/>
      <c r="O73" s="3"/>
      <c r="P73" s="3"/>
      <c r="Q73" s="3"/>
      <c r="R73" s="3"/>
    </row>
    <row r="74" spans="1:18" ht="14.25">
      <c r="A74" s="3"/>
      <c r="B74" s="3"/>
      <c r="C74" s="3"/>
      <c r="D74" s="3"/>
      <c r="E74" s="3"/>
      <c r="F74" s="3"/>
      <c r="G74" s="3"/>
      <c r="H74" s="3"/>
      <c r="I74" s="3"/>
      <c r="J74" s="3"/>
      <c r="K74" s="3"/>
      <c r="L74" s="3"/>
      <c r="M74" s="3"/>
      <c r="N74" s="3"/>
      <c r="O74" s="3"/>
      <c r="P74" s="3"/>
      <c r="Q74" s="3"/>
      <c r="R74" s="3"/>
    </row>
    <row r="75" spans="1:18" ht="14.25">
      <c r="A75" s="3"/>
      <c r="B75" s="3"/>
      <c r="C75" s="3"/>
      <c r="D75" s="3"/>
      <c r="E75" s="3"/>
      <c r="F75" s="3"/>
      <c r="G75" s="3"/>
      <c r="H75" s="3"/>
      <c r="I75" s="3"/>
      <c r="J75" s="3"/>
      <c r="K75" s="3"/>
      <c r="L75" s="3"/>
      <c r="M75" s="3"/>
      <c r="N75" s="3"/>
      <c r="O75" s="3"/>
      <c r="P75" s="3"/>
      <c r="Q75" s="3"/>
      <c r="R75" s="3"/>
    </row>
    <row r="76" spans="1:18" ht="14.25">
      <c r="A76" s="3"/>
      <c r="B76" s="3"/>
      <c r="C76" s="3"/>
      <c r="D76" s="3"/>
      <c r="E76" s="3"/>
      <c r="F76" s="3"/>
      <c r="G76" s="3"/>
      <c r="H76" s="3"/>
      <c r="I76" s="3"/>
      <c r="J76" s="3"/>
      <c r="K76" s="3"/>
      <c r="L76" s="3"/>
      <c r="M76" s="3"/>
      <c r="N76" s="3"/>
      <c r="O76" s="3"/>
      <c r="P76" s="3"/>
      <c r="Q76" s="3"/>
      <c r="R76" s="3"/>
    </row>
    <row r="77" spans="1:18" ht="14.25">
      <c r="A77" s="3"/>
      <c r="B77" s="3"/>
      <c r="C77" s="3"/>
      <c r="D77" s="3"/>
      <c r="E77" s="3"/>
      <c r="F77" s="3"/>
      <c r="G77" s="3"/>
      <c r="H77" s="3"/>
      <c r="I77" s="3"/>
      <c r="J77" s="3"/>
      <c r="K77" s="3"/>
      <c r="L77" s="3"/>
      <c r="M77" s="3"/>
      <c r="N77" s="3"/>
      <c r="O77" s="3"/>
      <c r="P77" s="3"/>
      <c r="Q77" s="3"/>
      <c r="R77" s="3"/>
    </row>
    <row r="78" spans="1:18" ht="14.25">
      <c r="A78" s="3"/>
      <c r="B78" s="3"/>
      <c r="C78" s="3"/>
      <c r="D78" s="3"/>
      <c r="E78" s="3"/>
      <c r="F78" s="3"/>
      <c r="G78" s="3"/>
      <c r="H78" s="3"/>
      <c r="I78" s="3"/>
      <c r="J78" s="3"/>
      <c r="K78" s="3"/>
      <c r="L78" s="3"/>
      <c r="M78" s="3"/>
      <c r="N78" s="3"/>
      <c r="O78" s="3"/>
      <c r="P78" s="3"/>
      <c r="Q78" s="3"/>
      <c r="R78" s="3"/>
    </row>
    <row r="79" spans="1:18" ht="14.25">
      <c r="A79" s="3"/>
      <c r="B79" s="3"/>
      <c r="C79" s="3"/>
      <c r="D79" s="3"/>
      <c r="E79" s="3"/>
      <c r="F79" s="3"/>
      <c r="G79" s="3"/>
      <c r="H79" s="3"/>
      <c r="I79" s="3"/>
      <c r="J79" s="3"/>
      <c r="K79" s="3"/>
      <c r="L79" s="3"/>
      <c r="M79" s="3"/>
      <c r="N79" s="3"/>
      <c r="O79" s="3"/>
      <c r="P79" s="3"/>
      <c r="Q79" s="3"/>
      <c r="R79" s="3"/>
    </row>
    <row r="80" spans="1:18" ht="14.25">
      <c r="A80" s="3"/>
      <c r="B80" s="3"/>
      <c r="C80" s="3"/>
      <c r="D80" s="3"/>
      <c r="E80" s="3"/>
      <c r="F80" s="3"/>
      <c r="G80" s="3"/>
      <c r="H80" s="3"/>
      <c r="I80" s="3"/>
      <c r="J80" s="3"/>
      <c r="K80" s="3"/>
      <c r="L80" s="3"/>
      <c r="M80" s="3"/>
      <c r="N80" s="3"/>
      <c r="O80" s="3"/>
      <c r="P80" s="3"/>
      <c r="Q80" s="3"/>
      <c r="R80" s="3"/>
    </row>
    <row r="81" spans="1:18" ht="14.25">
      <c r="A81" s="3"/>
      <c r="B81" s="3"/>
      <c r="C81" s="3"/>
      <c r="D81" s="3"/>
      <c r="E81" s="3"/>
      <c r="F81" s="3"/>
      <c r="G81" s="3"/>
      <c r="H81" s="3"/>
      <c r="I81" s="3"/>
      <c r="J81" s="3"/>
      <c r="K81" s="3"/>
      <c r="L81" s="3"/>
      <c r="M81" s="3"/>
      <c r="N81" s="3"/>
      <c r="O81" s="3"/>
      <c r="P81" s="3"/>
      <c r="Q81" s="3"/>
      <c r="R81" s="3"/>
    </row>
    <row r="82" spans="1:18" ht="14.25">
      <c r="A82" s="3"/>
      <c r="B82" s="3"/>
      <c r="C82" s="3"/>
      <c r="D82" s="3"/>
      <c r="E82" s="3"/>
      <c r="F82" s="3"/>
      <c r="G82" s="3"/>
      <c r="H82" s="3"/>
      <c r="I82" s="3"/>
      <c r="J82" s="3"/>
      <c r="K82" s="3"/>
      <c r="L82" s="3"/>
      <c r="M82" s="3"/>
      <c r="N82" s="3"/>
      <c r="O82" s="3"/>
      <c r="P82" s="3"/>
      <c r="Q82" s="3"/>
      <c r="R82" s="3"/>
    </row>
    <row r="83" spans="1:18" ht="14.25">
      <c r="A83" s="3"/>
      <c r="B83" s="3"/>
      <c r="C83" s="3"/>
      <c r="D83" s="3"/>
      <c r="E83" s="3"/>
      <c r="F83" s="3"/>
      <c r="G83" s="3"/>
      <c r="H83" s="3"/>
      <c r="I83" s="3"/>
      <c r="J83" s="3"/>
      <c r="K83" s="3"/>
      <c r="L83" s="3"/>
      <c r="M83" s="3"/>
      <c r="N83" s="3"/>
      <c r="O83" s="3"/>
      <c r="P83" s="3"/>
      <c r="Q83" s="3"/>
      <c r="R83" s="3"/>
    </row>
    <row r="84" spans="1:18" ht="14.25">
      <c r="A84" s="3"/>
      <c r="B84" s="3"/>
      <c r="C84" s="3"/>
      <c r="D84" s="3"/>
      <c r="E84" s="3"/>
      <c r="F84" s="3"/>
      <c r="G84" s="3"/>
      <c r="H84" s="3"/>
      <c r="I84" s="3"/>
      <c r="J84" s="3"/>
      <c r="K84" s="3"/>
      <c r="L84" s="3"/>
      <c r="M84" s="3"/>
      <c r="N84" s="3"/>
      <c r="O84" s="3"/>
      <c r="P84" s="3"/>
      <c r="Q84" s="3"/>
      <c r="R84" s="3"/>
    </row>
    <row r="85" spans="1:18" ht="14.25">
      <c r="A85" s="3"/>
      <c r="B85" s="3"/>
      <c r="C85" s="3"/>
      <c r="D85" s="3"/>
      <c r="E85" s="3"/>
      <c r="F85" s="3"/>
      <c r="G85" s="3"/>
      <c r="H85" s="3"/>
      <c r="I85" s="3"/>
      <c r="J85" s="3"/>
      <c r="K85" s="3"/>
      <c r="L85" s="3"/>
      <c r="M85" s="3"/>
      <c r="N85" s="3"/>
      <c r="O85" s="3"/>
      <c r="P85" s="3"/>
      <c r="Q85" s="3"/>
      <c r="R85" s="3"/>
    </row>
    <row r="86" spans="1:18" ht="14.25">
      <c r="A86" s="3"/>
      <c r="B86" s="3"/>
      <c r="C86" s="3"/>
      <c r="D86" s="3"/>
      <c r="E86" s="3"/>
      <c r="F86" s="3"/>
      <c r="G86" s="3"/>
      <c r="H86" s="3"/>
      <c r="I86" s="3"/>
      <c r="J86" s="3"/>
      <c r="K86" s="3"/>
      <c r="L86" s="3"/>
      <c r="M86" s="3"/>
      <c r="N86" s="3"/>
      <c r="O86" s="3"/>
      <c r="P86" s="3"/>
      <c r="Q86" s="3"/>
      <c r="R86" s="3"/>
    </row>
    <row r="87" spans="1:18" ht="14.25">
      <c r="A87" s="3"/>
      <c r="B87" s="3"/>
      <c r="C87" s="3"/>
      <c r="D87" s="3"/>
      <c r="E87" s="3"/>
      <c r="F87" s="3"/>
      <c r="G87" s="3"/>
      <c r="H87" s="3"/>
      <c r="I87" s="3"/>
      <c r="J87" s="3"/>
      <c r="K87" s="3"/>
      <c r="L87" s="3"/>
      <c r="M87" s="3"/>
      <c r="N87" s="3"/>
      <c r="O87" s="3"/>
      <c r="P87" s="3"/>
      <c r="Q87" s="3"/>
      <c r="R87" s="3"/>
    </row>
    <row r="88" spans="1:18" ht="14.25">
      <c r="A88" s="3"/>
      <c r="B88" s="3"/>
      <c r="C88" s="3"/>
      <c r="D88" s="3"/>
      <c r="E88" s="3"/>
      <c r="F88" s="3"/>
      <c r="G88" s="3"/>
      <c r="H88" s="3"/>
      <c r="I88" s="3"/>
      <c r="J88" s="3"/>
      <c r="K88" s="3"/>
      <c r="L88" s="3"/>
      <c r="M88" s="3"/>
      <c r="N88" s="3"/>
      <c r="O88" s="3"/>
      <c r="P88" s="3"/>
      <c r="Q88" s="3"/>
      <c r="R88" s="3"/>
    </row>
    <row r="89" spans="1:18" ht="14.25">
      <c r="A89" s="3"/>
      <c r="B89" s="3"/>
      <c r="C89" s="3"/>
      <c r="D89" s="3"/>
      <c r="E89" s="3"/>
      <c r="F89" s="3"/>
      <c r="G89" s="3"/>
      <c r="H89" s="3"/>
      <c r="I89" s="3"/>
      <c r="J89" s="3"/>
      <c r="K89" s="3"/>
      <c r="L89" s="3"/>
      <c r="M89" s="3"/>
      <c r="N89" s="3"/>
      <c r="O89" s="3"/>
      <c r="P89" s="3"/>
      <c r="Q89" s="3"/>
      <c r="R89" s="3"/>
    </row>
    <row r="90" spans="1:18" ht="14.25">
      <c r="A90" s="3"/>
      <c r="B90" s="3"/>
      <c r="C90" s="3"/>
      <c r="D90" s="3"/>
      <c r="E90" s="3"/>
      <c r="F90" s="3"/>
      <c r="G90" s="3"/>
      <c r="H90" s="3"/>
      <c r="I90" s="3"/>
      <c r="J90" s="3"/>
      <c r="K90" s="3"/>
      <c r="L90" s="3"/>
      <c r="M90" s="3"/>
      <c r="N90" s="3"/>
      <c r="O90" s="3"/>
      <c r="P90" s="3"/>
      <c r="Q90" s="3"/>
      <c r="R90" s="3"/>
    </row>
    <row r="91" spans="1:18" ht="14.25">
      <c r="A91" s="3"/>
      <c r="B91" s="3"/>
      <c r="C91" s="3"/>
      <c r="D91" s="3"/>
      <c r="E91" s="3"/>
      <c r="F91" s="3"/>
      <c r="G91" s="3"/>
      <c r="H91" s="3"/>
      <c r="I91" s="3"/>
      <c r="J91" s="3"/>
      <c r="K91" s="3"/>
      <c r="L91" s="3"/>
      <c r="M91" s="3"/>
      <c r="N91" s="3"/>
      <c r="O91" s="3"/>
      <c r="P91" s="3"/>
      <c r="Q91" s="3"/>
      <c r="R91" s="3"/>
    </row>
    <row r="92" spans="1:18" ht="14.25">
      <c r="A92" s="3"/>
      <c r="B92" s="3"/>
      <c r="C92" s="3"/>
      <c r="D92" s="3"/>
      <c r="E92" s="3"/>
      <c r="F92" s="3"/>
      <c r="G92" s="3"/>
      <c r="H92" s="3"/>
      <c r="I92" s="3"/>
      <c r="J92" s="3"/>
      <c r="K92" s="3"/>
      <c r="L92" s="3"/>
      <c r="M92" s="3"/>
      <c r="N92" s="3"/>
      <c r="O92" s="3"/>
      <c r="P92" s="3"/>
      <c r="Q92" s="3"/>
      <c r="R92" s="3"/>
    </row>
    <row r="93" spans="1:18" ht="14.25">
      <c r="A93" s="3"/>
      <c r="B93" s="3"/>
      <c r="C93" s="3"/>
      <c r="D93" s="3"/>
      <c r="E93" s="3"/>
      <c r="F93" s="3"/>
      <c r="G93" s="3"/>
      <c r="H93" s="3"/>
      <c r="I93" s="3"/>
      <c r="J93" s="3"/>
      <c r="K93" s="3"/>
      <c r="L93" s="3"/>
      <c r="M93" s="3"/>
      <c r="N93" s="3"/>
      <c r="O93" s="3"/>
      <c r="P93" s="3"/>
      <c r="Q93" s="3"/>
      <c r="R93" s="3"/>
    </row>
    <row r="94" spans="1:18" ht="14.25">
      <c r="A94" s="3"/>
      <c r="B94" s="3"/>
      <c r="C94" s="3"/>
      <c r="D94" s="3"/>
      <c r="E94" s="3"/>
      <c r="F94" s="3"/>
      <c r="G94" s="3"/>
      <c r="H94" s="3"/>
      <c r="I94" s="3"/>
      <c r="J94" s="3"/>
      <c r="K94" s="3"/>
      <c r="L94" s="3"/>
      <c r="M94" s="3"/>
      <c r="N94" s="3"/>
      <c r="O94" s="3"/>
      <c r="P94" s="3"/>
      <c r="Q94" s="3"/>
      <c r="R94" s="3"/>
    </row>
    <row r="95" spans="1:18" ht="14.25">
      <c r="A95" s="3"/>
      <c r="B95" s="3"/>
      <c r="C95" s="3"/>
      <c r="D95" s="3"/>
      <c r="E95" s="3"/>
      <c r="F95" s="3"/>
      <c r="G95" s="3"/>
      <c r="H95" s="3"/>
      <c r="I95" s="3"/>
      <c r="J95" s="3"/>
      <c r="K95" s="3"/>
      <c r="L95" s="3"/>
      <c r="M95" s="3"/>
      <c r="N95" s="3"/>
      <c r="O95" s="3"/>
      <c r="P95" s="3"/>
      <c r="Q95" s="3"/>
      <c r="R95" s="3"/>
    </row>
    <row r="96" spans="1:18" ht="14.25">
      <c r="A96" s="3"/>
      <c r="B96" s="3"/>
      <c r="C96" s="3"/>
      <c r="D96" s="3"/>
      <c r="E96" s="3"/>
      <c r="F96" s="3"/>
      <c r="G96" s="3"/>
      <c r="H96" s="3"/>
      <c r="I96" s="3"/>
      <c r="J96" s="3"/>
      <c r="K96" s="3"/>
      <c r="L96" s="3"/>
      <c r="M96" s="3"/>
      <c r="N96" s="3"/>
      <c r="O96" s="3"/>
      <c r="P96" s="3"/>
      <c r="Q96" s="3"/>
      <c r="R96" s="3"/>
    </row>
    <row r="97" spans="1:18" ht="14.25">
      <c r="A97" s="3"/>
      <c r="B97" s="3"/>
      <c r="C97" s="3"/>
      <c r="D97" s="3"/>
      <c r="E97" s="3"/>
      <c r="F97" s="3"/>
      <c r="G97" s="3"/>
      <c r="H97" s="3"/>
      <c r="I97" s="3"/>
      <c r="J97" s="3"/>
      <c r="K97" s="3"/>
      <c r="L97" s="3"/>
      <c r="M97" s="3"/>
      <c r="N97" s="3"/>
      <c r="O97" s="3"/>
      <c r="P97" s="3"/>
      <c r="Q97" s="3"/>
      <c r="R97" s="3"/>
    </row>
    <row r="98" spans="1:18" ht="14.25">
      <c r="A98" s="3"/>
      <c r="B98" s="3"/>
      <c r="C98" s="3"/>
      <c r="D98" s="3"/>
      <c r="E98" s="3"/>
      <c r="F98" s="3"/>
      <c r="G98" s="3"/>
      <c r="H98" s="3"/>
      <c r="I98" s="3"/>
      <c r="J98" s="3"/>
      <c r="K98" s="3"/>
      <c r="L98" s="3"/>
      <c r="M98" s="3"/>
      <c r="N98" s="3"/>
      <c r="O98" s="3"/>
      <c r="P98" s="3"/>
      <c r="Q98" s="3"/>
      <c r="R98" s="3"/>
    </row>
    <row r="99" spans="1:18" ht="14.25">
      <c r="A99" s="3"/>
      <c r="B99" s="3"/>
      <c r="C99" s="3"/>
      <c r="D99" s="3"/>
      <c r="E99" s="3"/>
      <c r="F99" s="3"/>
      <c r="G99" s="3"/>
      <c r="H99" s="3"/>
      <c r="I99" s="3"/>
      <c r="J99" s="3"/>
      <c r="K99" s="3"/>
      <c r="L99" s="3"/>
      <c r="M99" s="3"/>
      <c r="N99" s="3"/>
      <c r="O99" s="3"/>
      <c r="P99" s="3"/>
      <c r="Q99" s="3"/>
      <c r="R99" s="3"/>
    </row>
    <row r="100" spans="1:18" ht="14.25">
      <c r="A100" s="3"/>
      <c r="B100" s="3"/>
      <c r="C100" s="3"/>
      <c r="D100" s="3"/>
      <c r="E100" s="3"/>
      <c r="F100" s="3"/>
      <c r="G100" s="3"/>
      <c r="H100" s="3"/>
      <c r="I100" s="3"/>
      <c r="J100" s="3"/>
      <c r="K100" s="3"/>
      <c r="L100" s="3"/>
      <c r="M100" s="3"/>
      <c r="N100" s="3"/>
      <c r="O100" s="3"/>
      <c r="P100" s="3"/>
      <c r="Q100" s="3"/>
      <c r="R100" s="3"/>
    </row>
    <row r="101" spans="1:18" ht="14.25">
      <c r="A101" s="3"/>
      <c r="B101" s="3"/>
      <c r="C101" s="3"/>
      <c r="D101" s="3"/>
      <c r="E101" s="3"/>
      <c r="F101" s="3"/>
      <c r="G101" s="3"/>
      <c r="H101" s="3"/>
      <c r="I101" s="3"/>
      <c r="J101" s="3"/>
      <c r="K101" s="3"/>
      <c r="L101" s="3"/>
      <c r="M101" s="3"/>
      <c r="N101" s="3"/>
      <c r="O101" s="3"/>
      <c r="P101" s="3"/>
      <c r="Q101" s="3"/>
      <c r="R101" s="3"/>
    </row>
    <row r="102" spans="1:18" ht="14.25">
      <c r="A102" s="3"/>
      <c r="B102" s="3"/>
      <c r="C102" s="3"/>
      <c r="D102" s="3"/>
      <c r="E102" s="3"/>
      <c r="F102" s="3"/>
      <c r="G102" s="3"/>
      <c r="H102" s="3"/>
      <c r="I102" s="3"/>
      <c r="J102" s="3"/>
      <c r="K102" s="3"/>
      <c r="L102" s="3"/>
      <c r="M102" s="3"/>
      <c r="N102" s="3"/>
      <c r="O102" s="3"/>
      <c r="P102" s="3"/>
      <c r="Q102" s="3"/>
      <c r="R102" s="3"/>
    </row>
    <row r="103" spans="1:18" ht="14.25">
      <c r="A103" s="3"/>
      <c r="B103" s="3"/>
      <c r="C103" s="3"/>
      <c r="D103" s="3"/>
      <c r="E103" s="3"/>
      <c r="F103" s="3"/>
      <c r="G103" s="3"/>
      <c r="H103" s="3"/>
      <c r="I103" s="3"/>
      <c r="J103" s="3"/>
      <c r="K103" s="3"/>
      <c r="L103" s="3"/>
      <c r="M103" s="3"/>
      <c r="N103" s="3"/>
      <c r="O103" s="3"/>
      <c r="P103" s="3"/>
      <c r="Q103" s="3"/>
      <c r="R103" s="3"/>
    </row>
    <row r="104" spans="1:18" ht="14.25">
      <c r="A104" s="3"/>
      <c r="B104" s="3"/>
      <c r="C104" s="3"/>
      <c r="D104" s="3"/>
      <c r="E104" s="3"/>
      <c r="F104" s="3"/>
      <c r="G104" s="3"/>
      <c r="H104" s="3"/>
      <c r="I104" s="3"/>
      <c r="J104" s="3"/>
      <c r="K104" s="3"/>
      <c r="L104" s="3"/>
      <c r="M104" s="3"/>
      <c r="N104" s="3"/>
      <c r="O104" s="3"/>
      <c r="P104" s="3"/>
      <c r="Q104" s="3"/>
      <c r="R104" s="3"/>
    </row>
    <row r="105" spans="1:18" ht="14.25">
      <c r="A105" s="3"/>
      <c r="B105" s="3"/>
      <c r="C105" s="3"/>
      <c r="D105" s="3"/>
      <c r="E105" s="3"/>
      <c r="F105" s="3"/>
      <c r="G105" s="3"/>
      <c r="H105" s="3"/>
      <c r="I105" s="3"/>
      <c r="J105" s="3"/>
      <c r="K105" s="3"/>
      <c r="L105" s="3"/>
      <c r="M105" s="3"/>
      <c r="N105" s="3"/>
      <c r="O105" s="3"/>
      <c r="P105" s="3"/>
      <c r="Q105" s="3"/>
      <c r="R105" s="3"/>
    </row>
    <row r="106" spans="1:18" ht="14.25">
      <c r="A106" s="3"/>
      <c r="B106" s="3"/>
      <c r="C106" s="3"/>
      <c r="D106" s="3"/>
      <c r="E106" s="3"/>
      <c r="F106" s="3"/>
      <c r="G106" s="3"/>
      <c r="H106" s="3"/>
      <c r="I106" s="3"/>
      <c r="J106" s="3"/>
      <c r="K106" s="3"/>
      <c r="L106" s="3"/>
      <c r="M106" s="3"/>
      <c r="N106" s="3"/>
      <c r="O106" s="3"/>
      <c r="P106" s="3"/>
      <c r="Q106" s="3"/>
      <c r="R106" s="3"/>
    </row>
    <row r="107" spans="1:18" ht="14.25">
      <c r="A107" s="3"/>
      <c r="B107" s="3"/>
      <c r="C107" s="3"/>
      <c r="D107" s="3"/>
      <c r="E107" s="3"/>
      <c r="F107" s="3"/>
      <c r="G107" s="3"/>
      <c r="H107" s="3"/>
      <c r="I107" s="3"/>
      <c r="J107" s="3"/>
      <c r="K107" s="3"/>
      <c r="L107" s="3"/>
      <c r="M107" s="3"/>
      <c r="N107" s="3"/>
      <c r="O107" s="3"/>
      <c r="P107" s="3"/>
      <c r="Q107" s="3"/>
      <c r="R107" s="3"/>
    </row>
    <row r="108" spans="1:18" ht="14.25">
      <c r="A108" s="3"/>
      <c r="B108" s="3"/>
      <c r="C108" s="3"/>
      <c r="D108" s="3"/>
      <c r="E108" s="3"/>
      <c r="F108" s="3"/>
      <c r="G108" s="3"/>
      <c r="H108" s="3"/>
      <c r="I108" s="3"/>
      <c r="J108" s="3"/>
      <c r="K108" s="3"/>
      <c r="L108" s="3"/>
      <c r="M108" s="3"/>
      <c r="N108" s="3"/>
      <c r="O108" s="3"/>
      <c r="P108" s="3"/>
      <c r="Q108" s="3"/>
      <c r="R108" s="3"/>
    </row>
  </sheetData>
  <sheetProtection/>
  <mergeCells count="79">
    <mergeCell ref="A3:R3"/>
    <mergeCell ref="A5:R5"/>
    <mergeCell ref="A7:R7"/>
    <mergeCell ref="A27:R27"/>
    <mergeCell ref="D9:E10"/>
    <mergeCell ref="F9:N9"/>
    <mergeCell ref="M12:N12"/>
    <mergeCell ref="M11:N11"/>
    <mergeCell ref="F11:H11"/>
    <mergeCell ref="J12:L12"/>
    <mergeCell ref="D12:E12"/>
    <mergeCell ref="F12:H12"/>
    <mergeCell ref="M29:R30"/>
    <mergeCell ref="O9:R10"/>
    <mergeCell ref="M10:N10"/>
    <mergeCell ref="F10:H10"/>
    <mergeCell ref="A16:R16"/>
    <mergeCell ref="A9:C10"/>
    <mergeCell ref="A11:C11"/>
    <mergeCell ref="A12:C12"/>
    <mergeCell ref="A13:C13"/>
    <mergeCell ref="D11:E11"/>
    <mergeCell ref="B51:D51"/>
    <mergeCell ref="J11:L11"/>
    <mergeCell ref="D13:E13"/>
    <mergeCell ref="F13:H13"/>
    <mergeCell ref="J13:L13"/>
    <mergeCell ref="D18:E18"/>
    <mergeCell ref="F18:H18"/>
    <mergeCell ref="J18:L18"/>
    <mergeCell ref="A18:C18"/>
    <mergeCell ref="A19:C19"/>
    <mergeCell ref="A40:D40"/>
    <mergeCell ref="B21:R21"/>
    <mergeCell ref="B22:R22"/>
    <mergeCell ref="B23:R23"/>
    <mergeCell ref="A46:D46"/>
    <mergeCell ref="C42:D42"/>
    <mergeCell ref="B34:D34"/>
    <mergeCell ref="A39:D39"/>
    <mergeCell ref="C49:D49"/>
    <mergeCell ref="C50:D50"/>
    <mergeCell ref="J17:L17"/>
    <mergeCell ref="E29:H30"/>
    <mergeCell ref="J19:L19"/>
    <mergeCell ref="F17:H17"/>
    <mergeCell ref="B41:D41"/>
    <mergeCell ref="A33:D33"/>
    <mergeCell ref="G31:H31"/>
    <mergeCell ref="F19:H19"/>
    <mergeCell ref="B37:D37"/>
    <mergeCell ref="A17:C17"/>
    <mergeCell ref="B48:D48"/>
    <mergeCell ref="C43:D43"/>
    <mergeCell ref="C35:D35"/>
    <mergeCell ref="D17:E17"/>
    <mergeCell ref="D19:E19"/>
    <mergeCell ref="C36:D36"/>
    <mergeCell ref="A29:D31"/>
    <mergeCell ref="A32:D32"/>
    <mergeCell ref="A47:D47"/>
    <mergeCell ref="B44:D44"/>
    <mergeCell ref="M19:N19"/>
    <mergeCell ref="M13:N13"/>
    <mergeCell ref="P18:R18"/>
    <mergeCell ref="P19:R19"/>
    <mergeCell ref="M18:N18"/>
    <mergeCell ref="P13:R13"/>
    <mergeCell ref="M17:N17"/>
    <mergeCell ref="P12:R12"/>
    <mergeCell ref="P11:R11"/>
    <mergeCell ref="I10:L10"/>
    <mergeCell ref="O31:P31"/>
    <mergeCell ref="Q31:R31"/>
    <mergeCell ref="I29:L29"/>
    <mergeCell ref="I30:L30"/>
    <mergeCell ref="I31:J31"/>
    <mergeCell ref="K31:L31"/>
    <mergeCell ref="P17:R17"/>
  </mergeCells>
  <printOptions horizontalCentered="1"/>
  <pageMargins left="0.5905511811023623" right="0.5905511811023623" top="0.5905511811023623" bottom="0.3937007874015748" header="0" footer="0"/>
  <pageSetup fitToHeight="1" fitToWidth="1" horizontalDpi="300" verticalDpi="3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AG69"/>
  <sheetViews>
    <sheetView zoomScaleSheetLayoutView="75" zoomScalePageLayoutView="0" workbookViewId="0" topLeftCell="A1">
      <selection activeCell="A35" sqref="A35"/>
    </sheetView>
  </sheetViews>
  <sheetFormatPr defaultColWidth="9.00390625" defaultRowHeight="13.5"/>
  <cols>
    <col min="1" max="1" width="15.125" style="0" customWidth="1"/>
    <col min="2" max="2" width="7.625" style="0" customWidth="1"/>
    <col min="3" max="3" width="8.75390625" style="0" customWidth="1"/>
    <col min="4" max="4" width="9.25390625" style="0" customWidth="1"/>
    <col min="5" max="6" width="7.625" style="0" customWidth="1"/>
    <col min="7" max="7" width="9.125" style="0" customWidth="1"/>
    <col min="8" max="8" width="9.75390625" style="0" customWidth="1"/>
    <col min="9" max="10" width="7.625" style="0" customWidth="1"/>
    <col min="11" max="11" width="9.25390625" style="0" customWidth="1"/>
    <col min="12" max="12" width="9.625" style="0" customWidth="1"/>
    <col min="13" max="14" width="7.625" style="0" customWidth="1"/>
    <col min="15" max="16" width="8.625" style="0" customWidth="1"/>
    <col min="17" max="18" width="7.625" style="0" customWidth="1"/>
    <col min="19" max="19" width="8.25390625" style="0" customWidth="1"/>
    <col min="20" max="20" width="8.125" style="0" customWidth="1"/>
    <col min="21" max="22" width="7.625" style="0" customWidth="1"/>
    <col min="23" max="23" width="8.00390625" style="0" customWidth="1"/>
    <col min="24" max="24" width="8.50390625" style="0" customWidth="1"/>
    <col min="25" max="26" width="7.625" style="0" customWidth="1"/>
    <col min="27" max="28" width="8.50390625" style="0" customWidth="1"/>
    <col min="29" max="30" width="7.625" style="0" customWidth="1"/>
    <col min="31" max="31" width="8.00390625" style="0" customWidth="1"/>
    <col min="32" max="32" width="8.125" style="0" customWidth="1"/>
    <col min="33" max="33" width="7.625" style="0" customWidth="1"/>
  </cols>
  <sheetData>
    <row r="1" spans="1:33" ht="15.75" customHeight="1">
      <c r="A1" s="182" t="s">
        <v>456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7" t="s">
        <v>457</v>
      </c>
    </row>
    <row r="2" spans="1:33" ht="15.75" customHeight="1">
      <c r="A2" s="182"/>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ht="18" customHeight="1">
      <c r="A3" s="393" t="s">
        <v>428</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row>
    <row r="4" spans="1:33" ht="15.75" customHeight="1" thickBot="1">
      <c r="A4" s="9"/>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9"/>
      <c r="AD4" s="9"/>
      <c r="AE4" s="9"/>
      <c r="AF4" s="9"/>
      <c r="AG4" s="13" t="s">
        <v>242</v>
      </c>
    </row>
    <row r="5" spans="1:33" ht="15.75" customHeight="1">
      <c r="A5" s="90" t="s">
        <v>197</v>
      </c>
      <c r="B5" s="382" t="s">
        <v>347</v>
      </c>
      <c r="C5" s="395"/>
      <c r="D5" s="395"/>
      <c r="E5" s="387"/>
      <c r="F5" s="382" t="s">
        <v>216</v>
      </c>
      <c r="G5" s="395"/>
      <c r="H5" s="395"/>
      <c r="I5" s="387"/>
      <c r="J5" s="382" t="s">
        <v>217</v>
      </c>
      <c r="K5" s="395"/>
      <c r="L5" s="395"/>
      <c r="M5" s="387"/>
      <c r="N5" s="497" t="s">
        <v>218</v>
      </c>
      <c r="O5" s="498"/>
      <c r="P5" s="498"/>
      <c r="Q5" s="498"/>
      <c r="R5" s="498"/>
      <c r="S5" s="498"/>
      <c r="T5" s="498"/>
      <c r="U5" s="498"/>
      <c r="V5" s="498"/>
      <c r="W5" s="498"/>
      <c r="X5" s="498"/>
      <c r="Y5" s="498"/>
      <c r="Z5" s="498"/>
      <c r="AA5" s="498"/>
      <c r="AB5" s="498"/>
      <c r="AC5" s="498"/>
      <c r="AD5" s="498"/>
      <c r="AE5" s="498"/>
      <c r="AF5" s="498"/>
      <c r="AG5" s="498"/>
    </row>
    <row r="6" spans="1:33" ht="15.75" customHeight="1">
      <c r="A6" s="95"/>
      <c r="B6" s="388"/>
      <c r="C6" s="392"/>
      <c r="D6" s="392"/>
      <c r="E6" s="389"/>
      <c r="F6" s="388"/>
      <c r="G6" s="392"/>
      <c r="H6" s="392"/>
      <c r="I6" s="389"/>
      <c r="J6" s="388"/>
      <c r="K6" s="392"/>
      <c r="L6" s="392"/>
      <c r="M6" s="389"/>
      <c r="N6" s="530" t="s">
        <v>219</v>
      </c>
      <c r="O6" s="531"/>
      <c r="P6" s="531"/>
      <c r="Q6" s="532"/>
      <c r="R6" s="530" t="s">
        <v>220</v>
      </c>
      <c r="S6" s="531"/>
      <c r="T6" s="531"/>
      <c r="U6" s="532"/>
      <c r="V6" s="547" t="s">
        <v>221</v>
      </c>
      <c r="W6" s="548"/>
      <c r="X6" s="548"/>
      <c r="Y6" s="549"/>
      <c r="Z6" s="547" t="s">
        <v>222</v>
      </c>
      <c r="AA6" s="548"/>
      <c r="AB6" s="548"/>
      <c r="AC6" s="549"/>
      <c r="AD6" s="547" t="s">
        <v>223</v>
      </c>
      <c r="AE6" s="548"/>
      <c r="AF6" s="548"/>
      <c r="AG6" s="548"/>
    </row>
    <row r="7" spans="1:33" ht="15.75" customHeight="1">
      <c r="A7" s="95"/>
      <c r="B7" s="533" t="s">
        <v>224</v>
      </c>
      <c r="C7" s="533" t="s">
        <v>225</v>
      </c>
      <c r="D7" s="533" t="s">
        <v>348</v>
      </c>
      <c r="E7" s="533" t="s">
        <v>227</v>
      </c>
      <c r="F7" s="533" t="s">
        <v>224</v>
      </c>
      <c r="G7" s="533" t="s">
        <v>225</v>
      </c>
      <c r="H7" s="533" t="s">
        <v>348</v>
      </c>
      <c r="I7" s="533" t="s">
        <v>227</v>
      </c>
      <c r="J7" s="533" t="s">
        <v>224</v>
      </c>
      <c r="K7" s="533" t="s">
        <v>225</v>
      </c>
      <c r="L7" s="533" t="s">
        <v>348</v>
      </c>
      <c r="M7" s="533" t="s">
        <v>227</v>
      </c>
      <c r="N7" s="533" t="s">
        <v>224</v>
      </c>
      <c r="O7" s="533" t="s">
        <v>225</v>
      </c>
      <c r="P7" s="533" t="s">
        <v>226</v>
      </c>
      <c r="Q7" s="533" t="s">
        <v>227</v>
      </c>
      <c r="R7" s="533" t="s">
        <v>224</v>
      </c>
      <c r="S7" s="533" t="s">
        <v>225</v>
      </c>
      <c r="T7" s="533" t="s">
        <v>226</v>
      </c>
      <c r="U7" s="533" t="s">
        <v>227</v>
      </c>
      <c r="V7" s="533" t="s">
        <v>224</v>
      </c>
      <c r="W7" s="533" t="s">
        <v>225</v>
      </c>
      <c r="X7" s="533" t="s">
        <v>226</v>
      </c>
      <c r="Y7" s="533" t="s">
        <v>227</v>
      </c>
      <c r="Z7" s="533" t="s">
        <v>224</v>
      </c>
      <c r="AA7" s="533" t="s">
        <v>225</v>
      </c>
      <c r="AB7" s="533" t="s">
        <v>226</v>
      </c>
      <c r="AC7" s="550" t="s">
        <v>227</v>
      </c>
      <c r="AD7" s="533" t="s">
        <v>224</v>
      </c>
      <c r="AE7" s="533" t="s">
        <v>225</v>
      </c>
      <c r="AF7" s="533" t="s">
        <v>226</v>
      </c>
      <c r="AG7" s="550" t="s">
        <v>227</v>
      </c>
    </row>
    <row r="8" spans="1:33" ht="15.75" customHeight="1">
      <c r="A8" s="20" t="s">
        <v>228</v>
      </c>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24"/>
      <c r="AD8" s="518"/>
      <c r="AE8" s="518"/>
      <c r="AF8" s="518"/>
      <c r="AG8" s="524"/>
    </row>
    <row r="9" spans="1:33" ht="15.75" customHeight="1">
      <c r="A9" s="96" t="s">
        <v>229</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25"/>
      <c r="AD9" s="519"/>
      <c r="AE9" s="519"/>
      <c r="AF9" s="519"/>
      <c r="AG9" s="525"/>
    </row>
    <row r="10" spans="1:33" ht="15.75" customHeight="1">
      <c r="A10" s="276" t="s">
        <v>451</v>
      </c>
      <c r="B10" s="275"/>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row>
    <row r="11" spans="1:33" ht="15.75" customHeight="1">
      <c r="A11" s="37" t="s">
        <v>424</v>
      </c>
      <c r="B11" s="281">
        <v>22.7</v>
      </c>
      <c r="C11" s="280">
        <f>SUM(D11:E11)</f>
        <v>180.3</v>
      </c>
      <c r="D11" s="280">
        <v>170.4</v>
      </c>
      <c r="E11" s="280">
        <v>9.9</v>
      </c>
      <c r="F11" s="280">
        <v>22.4</v>
      </c>
      <c r="G11" s="280">
        <f>SUM(H11:I11)</f>
        <v>179.5</v>
      </c>
      <c r="H11" s="280">
        <v>168.3</v>
      </c>
      <c r="I11" s="280">
        <v>11.2</v>
      </c>
      <c r="J11" s="280">
        <v>22.9</v>
      </c>
      <c r="K11" s="280">
        <f>SUM(L11:M11)</f>
        <v>192.70000000000002</v>
      </c>
      <c r="L11" s="280">
        <v>179.8</v>
      </c>
      <c r="M11" s="280">
        <v>12.9</v>
      </c>
      <c r="N11" s="280">
        <v>21.9</v>
      </c>
      <c r="O11" s="280">
        <f>SUM(P11:Q11)</f>
        <v>180</v>
      </c>
      <c r="P11" s="280">
        <v>167.4</v>
      </c>
      <c r="Q11" s="280">
        <v>12.6</v>
      </c>
      <c r="R11" s="280">
        <v>225.4</v>
      </c>
      <c r="S11" s="280">
        <f>SUM(T11:U11)</f>
        <v>175.9</v>
      </c>
      <c r="T11" s="280">
        <v>167.6</v>
      </c>
      <c r="U11" s="280">
        <v>8.3</v>
      </c>
      <c r="V11" s="280">
        <v>22</v>
      </c>
      <c r="W11" s="280">
        <f>SUM(X11:Y11)</f>
        <v>181.5</v>
      </c>
      <c r="X11" s="280">
        <v>170.6</v>
      </c>
      <c r="Y11" s="280">
        <v>10.9</v>
      </c>
      <c r="Z11" s="280">
        <v>22.6</v>
      </c>
      <c r="AA11" s="280">
        <f>SUM(AB11:AC11)</f>
        <v>180.60000000000002</v>
      </c>
      <c r="AB11" s="280">
        <v>175.8</v>
      </c>
      <c r="AC11" s="280">
        <v>4.8</v>
      </c>
      <c r="AD11" s="280">
        <v>22.2</v>
      </c>
      <c r="AE11" s="280">
        <f>SUM(AF11:AG11)</f>
        <v>171.8</v>
      </c>
      <c r="AF11" s="280">
        <v>160.8</v>
      </c>
      <c r="AG11" s="280">
        <v>11</v>
      </c>
    </row>
    <row r="12" spans="1:33" ht="15.75" customHeight="1">
      <c r="A12" s="269" t="s">
        <v>425</v>
      </c>
      <c r="B12" s="281">
        <v>22.7</v>
      </c>
      <c r="C12" s="280">
        <f>SUM(D12:E12)</f>
        <v>179.29999999999998</v>
      </c>
      <c r="D12" s="280">
        <v>169.7</v>
      </c>
      <c r="E12" s="280">
        <v>9.6</v>
      </c>
      <c r="F12" s="280">
        <v>22.4</v>
      </c>
      <c r="G12" s="280">
        <f>SUM(H12:I12)</f>
        <v>178.9</v>
      </c>
      <c r="H12" s="280">
        <v>168.1</v>
      </c>
      <c r="I12" s="280">
        <v>10.8</v>
      </c>
      <c r="J12" s="280">
        <v>23.1</v>
      </c>
      <c r="K12" s="280">
        <f>SUM(L12:M12)</f>
        <v>193.1</v>
      </c>
      <c r="L12" s="280">
        <v>180.7</v>
      </c>
      <c r="M12" s="280">
        <v>12.4</v>
      </c>
      <c r="N12" s="280">
        <v>22</v>
      </c>
      <c r="O12" s="280">
        <f>SUM(P12:Q12)</f>
        <v>180.5</v>
      </c>
      <c r="P12" s="280">
        <v>167.5</v>
      </c>
      <c r="Q12" s="280">
        <v>13</v>
      </c>
      <c r="R12" s="280">
        <v>22.4</v>
      </c>
      <c r="S12" s="280">
        <f>SUM(T12:U12)</f>
        <v>178.5</v>
      </c>
      <c r="T12" s="280">
        <v>169</v>
      </c>
      <c r="U12" s="280">
        <v>9.5</v>
      </c>
      <c r="V12" s="280">
        <v>22</v>
      </c>
      <c r="W12" s="280">
        <f>SUM(X12:Y12)</f>
        <v>180.20000000000002</v>
      </c>
      <c r="X12" s="280">
        <v>170.4</v>
      </c>
      <c r="Y12" s="280">
        <v>9.8</v>
      </c>
      <c r="Z12" s="280">
        <v>22.5</v>
      </c>
      <c r="AA12" s="280">
        <f>SUM(AB12:AC12)</f>
        <v>179.2</v>
      </c>
      <c r="AB12" s="280">
        <v>174</v>
      </c>
      <c r="AC12" s="280">
        <v>5.2</v>
      </c>
      <c r="AD12" s="280">
        <v>22.1</v>
      </c>
      <c r="AE12" s="280">
        <f>SUM(AF12:AG12)</f>
        <v>169</v>
      </c>
      <c r="AF12" s="280">
        <v>160</v>
      </c>
      <c r="AG12" s="280">
        <v>9</v>
      </c>
    </row>
    <row r="13" spans="1:33" s="53" customFormat="1" ht="15.75" customHeight="1">
      <c r="A13" s="269" t="s">
        <v>426</v>
      </c>
      <c r="B13" s="283">
        <v>22.5</v>
      </c>
      <c r="C13" s="282">
        <f>SUM(D13:E13)</f>
        <v>177.9</v>
      </c>
      <c r="D13" s="282">
        <v>168.1</v>
      </c>
      <c r="E13" s="282">
        <v>9.8</v>
      </c>
      <c r="F13" s="282">
        <v>22.2</v>
      </c>
      <c r="G13" s="282">
        <f>SUM(H13:I13)</f>
        <v>177.7</v>
      </c>
      <c r="H13" s="282">
        <v>166.7</v>
      </c>
      <c r="I13" s="282">
        <v>11</v>
      </c>
      <c r="J13" s="282">
        <v>23.4</v>
      </c>
      <c r="K13" s="282">
        <f>SUM(L13:M13)</f>
        <v>195.5</v>
      </c>
      <c r="L13" s="282">
        <v>183.2</v>
      </c>
      <c r="M13" s="282">
        <v>12.3</v>
      </c>
      <c r="N13" s="282">
        <v>21.7</v>
      </c>
      <c r="O13" s="282">
        <f>SUM(P13:Q13)</f>
        <v>180.10000000000002</v>
      </c>
      <c r="P13" s="282">
        <v>166.3</v>
      </c>
      <c r="Q13" s="282">
        <v>13.8</v>
      </c>
      <c r="R13" s="282">
        <v>22.4</v>
      </c>
      <c r="S13" s="282">
        <f>SUM(T13:U13)</f>
        <v>179</v>
      </c>
      <c r="T13" s="282">
        <v>168.9</v>
      </c>
      <c r="U13" s="282">
        <v>10.1</v>
      </c>
      <c r="V13" s="282">
        <v>21.5</v>
      </c>
      <c r="W13" s="282">
        <f>SUM(X13:Y13)</f>
        <v>178.4</v>
      </c>
      <c r="X13" s="282">
        <v>166.9</v>
      </c>
      <c r="Y13" s="282">
        <v>11.5</v>
      </c>
      <c r="Z13" s="282">
        <v>22.5</v>
      </c>
      <c r="AA13" s="282">
        <f>SUM(AB13:AC13)</f>
        <v>179.9</v>
      </c>
      <c r="AB13" s="282">
        <v>174.9</v>
      </c>
      <c r="AC13" s="282">
        <v>5</v>
      </c>
      <c r="AD13" s="282">
        <v>21.9</v>
      </c>
      <c r="AE13" s="282">
        <f>SUM(AF13:AG13)</f>
        <v>167.5</v>
      </c>
      <c r="AF13" s="282">
        <v>159.2</v>
      </c>
      <c r="AG13" s="282">
        <v>8.3</v>
      </c>
    </row>
    <row r="14" spans="1:33" ht="15.75" customHeight="1">
      <c r="A14" s="154"/>
      <c r="B14" s="281"/>
      <c r="C14" s="280"/>
      <c r="D14" s="280"/>
      <c r="E14" s="120"/>
      <c r="F14" s="280"/>
      <c r="G14" s="280"/>
      <c r="H14" s="280"/>
      <c r="I14" s="280"/>
      <c r="J14" s="280"/>
      <c r="K14" s="280"/>
      <c r="L14" s="280"/>
      <c r="M14" s="280"/>
      <c r="N14" s="280"/>
      <c r="O14" s="280"/>
      <c r="P14" s="280"/>
      <c r="Q14" s="280"/>
      <c r="R14" s="280"/>
      <c r="S14" s="280"/>
      <c r="T14" s="280"/>
      <c r="U14" s="280"/>
      <c r="V14" s="120"/>
      <c r="W14" s="280"/>
      <c r="X14" s="280"/>
      <c r="Y14" s="120"/>
      <c r="Z14" s="280"/>
      <c r="AA14" s="280"/>
      <c r="AB14" s="120"/>
      <c r="AC14" s="280"/>
      <c r="AD14" s="280"/>
      <c r="AE14" s="280"/>
      <c r="AF14" s="280"/>
      <c r="AG14" s="280"/>
    </row>
    <row r="15" spans="1:33" ht="15.75" customHeight="1">
      <c r="A15" s="159" t="s">
        <v>422</v>
      </c>
      <c r="B15" s="281">
        <v>20.5</v>
      </c>
      <c r="C15" s="280">
        <f>SUM(D15:E15)</f>
        <v>162.3</v>
      </c>
      <c r="D15" s="280">
        <v>152.9</v>
      </c>
      <c r="E15" s="280">
        <v>9.4</v>
      </c>
      <c r="F15" s="280">
        <v>19.9</v>
      </c>
      <c r="G15" s="280">
        <f>SUM(H15:I15)</f>
        <v>159.56</v>
      </c>
      <c r="H15" s="280">
        <v>149.36</v>
      </c>
      <c r="I15" s="280">
        <v>10.2</v>
      </c>
      <c r="J15" s="280">
        <v>19.7</v>
      </c>
      <c r="K15" s="280">
        <f>SUM(L15:M15)</f>
        <v>161.4</v>
      </c>
      <c r="L15" s="280">
        <v>153.8</v>
      </c>
      <c r="M15" s="280">
        <v>7.6</v>
      </c>
      <c r="N15" s="280">
        <v>19</v>
      </c>
      <c r="O15" s="280">
        <f>SUM(P15:Q15)</f>
        <v>156.4</v>
      </c>
      <c r="P15" s="280">
        <v>145.6</v>
      </c>
      <c r="Q15" s="280">
        <v>10.8</v>
      </c>
      <c r="R15" s="280">
        <v>19</v>
      </c>
      <c r="S15" s="280">
        <f>SUM(T15:U15)</f>
        <v>152.3</v>
      </c>
      <c r="T15" s="280">
        <v>142.3</v>
      </c>
      <c r="U15" s="280">
        <v>10</v>
      </c>
      <c r="V15" s="280">
        <v>18.7</v>
      </c>
      <c r="W15" s="280">
        <f>SUM(X15:Y15)</f>
        <v>154.6</v>
      </c>
      <c r="X15" s="280">
        <v>145.6</v>
      </c>
      <c r="Y15" s="280">
        <v>9</v>
      </c>
      <c r="Z15" s="280">
        <v>20.4</v>
      </c>
      <c r="AA15" s="280">
        <f>SUM(AB15:AC15)</f>
        <v>162.4</v>
      </c>
      <c r="AB15" s="280">
        <v>158.6</v>
      </c>
      <c r="AC15" s="280">
        <v>3.8</v>
      </c>
      <c r="AD15" s="280">
        <v>20.5</v>
      </c>
      <c r="AE15" s="280">
        <f>SUM(AF15:AG15)</f>
        <v>154.3</v>
      </c>
      <c r="AF15" s="280">
        <v>147.3</v>
      </c>
      <c r="AG15" s="280">
        <v>7</v>
      </c>
    </row>
    <row r="16" spans="1:33" ht="15.75" customHeight="1">
      <c r="A16" s="270" t="s">
        <v>355</v>
      </c>
      <c r="B16" s="281">
        <v>22.4</v>
      </c>
      <c r="C16" s="280">
        <f>SUM(D16:E16)</f>
        <v>177.1</v>
      </c>
      <c r="D16" s="280">
        <v>167.5</v>
      </c>
      <c r="E16" s="280">
        <v>9.6</v>
      </c>
      <c r="F16" s="280">
        <v>22.2</v>
      </c>
      <c r="G16" s="280">
        <f>SUM(H16:I16)</f>
        <v>178.1</v>
      </c>
      <c r="H16" s="280">
        <v>167.4</v>
      </c>
      <c r="I16" s="280">
        <v>10.7</v>
      </c>
      <c r="J16" s="280">
        <v>22.9</v>
      </c>
      <c r="K16" s="280">
        <f>SUM(L16:M16)</f>
        <v>187.9</v>
      </c>
      <c r="L16" s="280">
        <v>180.4</v>
      </c>
      <c r="M16" s="280">
        <v>7.5</v>
      </c>
      <c r="N16" s="280">
        <v>22.5</v>
      </c>
      <c r="O16" s="280">
        <f>SUM(P16:Q16)</f>
        <v>185.9</v>
      </c>
      <c r="P16" s="280">
        <v>172.6</v>
      </c>
      <c r="Q16" s="280">
        <v>13.3</v>
      </c>
      <c r="R16" s="280">
        <v>22.5</v>
      </c>
      <c r="S16" s="280">
        <f>SUM(T16:U16)</f>
        <v>178.7</v>
      </c>
      <c r="T16" s="280">
        <v>170</v>
      </c>
      <c r="U16" s="280">
        <v>8.7</v>
      </c>
      <c r="V16" s="280">
        <v>23.1</v>
      </c>
      <c r="W16" s="280">
        <f>SUM(X16:Y16)</f>
        <v>190.3</v>
      </c>
      <c r="X16" s="280">
        <v>179.3</v>
      </c>
      <c r="Y16" s="280">
        <v>11</v>
      </c>
      <c r="Z16" s="280">
        <v>23.2</v>
      </c>
      <c r="AA16" s="280">
        <f>SUM(AB16:AC16)</f>
        <v>185.5</v>
      </c>
      <c r="AB16" s="280">
        <v>180.8</v>
      </c>
      <c r="AC16" s="280">
        <v>4.7</v>
      </c>
      <c r="AD16" s="280">
        <v>22.5</v>
      </c>
      <c r="AE16" s="280">
        <f>SUM(AF16:AG16)</f>
        <v>170</v>
      </c>
      <c r="AF16" s="280">
        <v>162.9</v>
      </c>
      <c r="AG16" s="280">
        <v>7.1</v>
      </c>
    </row>
    <row r="17" spans="1:33" ht="15.75" customHeight="1">
      <c r="A17" s="270" t="s">
        <v>356</v>
      </c>
      <c r="B17" s="281">
        <v>22.4</v>
      </c>
      <c r="C17" s="280">
        <f>SUM(D17:E17)</f>
        <v>177.60000000000002</v>
      </c>
      <c r="D17" s="280">
        <v>167.8</v>
      </c>
      <c r="E17" s="280">
        <v>9.8</v>
      </c>
      <c r="F17" s="280">
        <v>22.1</v>
      </c>
      <c r="G17" s="280">
        <f>SUM(H17:I17)</f>
        <v>177.2</v>
      </c>
      <c r="H17" s="280">
        <v>166</v>
      </c>
      <c r="I17" s="280">
        <v>11.2</v>
      </c>
      <c r="J17" s="280">
        <v>23.2</v>
      </c>
      <c r="K17" s="280">
        <f>SUM(L17:M17)</f>
        <v>194.29999999999998</v>
      </c>
      <c r="L17" s="280">
        <v>183.1</v>
      </c>
      <c r="M17" s="280">
        <v>11.2</v>
      </c>
      <c r="N17" s="280">
        <v>21.4</v>
      </c>
      <c r="O17" s="280">
        <f>SUM(P17:Q17)</f>
        <v>177.6</v>
      </c>
      <c r="P17" s="280">
        <v>164.2</v>
      </c>
      <c r="Q17" s="280">
        <v>13.4</v>
      </c>
      <c r="R17" s="280">
        <v>21.7</v>
      </c>
      <c r="S17" s="280">
        <f>SUM(T17:U17)</f>
        <v>172.8</v>
      </c>
      <c r="T17" s="280">
        <v>162.9</v>
      </c>
      <c r="U17" s="280">
        <v>9.9</v>
      </c>
      <c r="V17" s="280">
        <v>20.8</v>
      </c>
      <c r="W17" s="280">
        <f>SUM(X17:Y17)</f>
        <v>172.9</v>
      </c>
      <c r="X17" s="280">
        <v>161.8</v>
      </c>
      <c r="Y17" s="280">
        <v>11.1</v>
      </c>
      <c r="Z17" s="280">
        <v>22.4</v>
      </c>
      <c r="AA17" s="280">
        <f>SUM(AB17:AC17)</f>
        <v>180.2</v>
      </c>
      <c r="AB17" s="280">
        <v>174.2</v>
      </c>
      <c r="AC17" s="280">
        <v>6</v>
      </c>
      <c r="AD17" s="280">
        <v>21.5</v>
      </c>
      <c r="AE17" s="280">
        <f>SUM(AF17:AG17)</f>
        <v>164.60000000000002</v>
      </c>
      <c r="AF17" s="280">
        <v>156.8</v>
      </c>
      <c r="AG17" s="280">
        <v>7.8</v>
      </c>
    </row>
    <row r="18" spans="1:33" ht="15.75" customHeight="1">
      <c r="A18" s="270" t="s">
        <v>357</v>
      </c>
      <c r="B18" s="281">
        <v>23</v>
      </c>
      <c r="C18" s="280">
        <f>SUM(D18:E18)</f>
        <v>182.5</v>
      </c>
      <c r="D18" s="280">
        <v>172.3</v>
      </c>
      <c r="E18" s="280">
        <v>10.2</v>
      </c>
      <c r="F18" s="280">
        <v>22.7</v>
      </c>
      <c r="G18" s="280">
        <f>SUM(H18:I18)</f>
        <v>181.7</v>
      </c>
      <c r="H18" s="280">
        <v>170.5</v>
      </c>
      <c r="I18" s="280">
        <v>11.2</v>
      </c>
      <c r="J18" s="280">
        <v>24.1</v>
      </c>
      <c r="K18" s="280">
        <f>SUM(L18:M18)</f>
        <v>202.6</v>
      </c>
      <c r="L18" s="280">
        <v>187.2</v>
      </c>
      <c r="M18" s="280">
        <v>15.4</v>
      </c>
      <c r="N18" s="280">
        <v>22.3</v>
      </c>
      <c r="O18" s="280">
        <f>SUM(P18:Q18)</f>
        <v>183.70000000000002</v>
      </c>
      <c r="P18" s="280">
        <v>170.8</v>
      </c>
      <c r="Q18" s="280">
        <v>12.9</v>
      </c>
      <c r="R18" s="280">
        <v>23.4</v>
      </c>
      <c r="S18" s="280">
        <f>SUM(T18:U18)</f>
        <v>186.6</v>
      </c>
      <c r="T18" s="280">
        <v>175.4</v>
      </c>
      <c r="U18" s="280">
        <v>11.2</v>
      </c>
      <c r="V18" s="280">
        <v>21.7</v>
      </c>
      <c r="W18" s="280">
        <f>SUM(X18:Y18)</f>
        <v>180.4</v>
      </c>
      <c r="X18" s="280">
        <v>169</v>
      </c>
      <c r="Y18" s="280">
        <v>11.4</v>
      </c>
      <c r="Z18" s="280">
        <v>22.7</v>
      </c>
      <c r="AA18" s="280">
        <f>SUM(AB18:AC18)</f>
        <v>181.6</v>
      </c>
      <c r="AB18" s="280">
        <v>176.7</v>
      </c>
      <c r="AC18" s="280">
        <v>4.9</v>
      </c>
      <c r="AD18" s="280">
        <v>22.1</v>
      </c>
      <c r="AE18" s="280">
        <f>SUM(AF18:AG18)</f>
        <v>167.5</v>
      </c>
      <c r="AF18" s="280">
        <v>160</v>
      </c>
      <c r="AG18" s="280">
        <v>7.5</v>
      </c>
    </row>
    <row r="19" spans="1:33" ht="15.75" customHeight="1">
      <c r="A19" s="273"/>
      <c r="B19" s="281"/>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120"/>
      <c r="AC19" s="280"/>
      <c r="AD19" s="280"/>
      <c r="AE19" s="280"/>
      <c r="AF19" s="280"/>
      <c r="AG19" s="280"/>
    </row>
    <row r="20" spans="1:33" ht="15.75" customHeight="1">
      <c r="A20" s="270" t="s">
        <v>358</v>
      </c>
      <c r="B20" s="281">
        <v>21.7</v>
      </c>
      <c r="C20" s="280">
        <f>SUM(D20:E20)</f>
        <v>171.5</v>
      </c>
      <c r="D20" s="280">
        <v>162.1</v>
      </c>
      <c r="E20" s="324">
        <v>9.4</v>
      </c>
      <c r="F20" s="280">
        <v>21.3</v>
      </c>
      <c r="G20" s="280">
        <f>SUM(H20:I20)</f>
        <v>170.1</v>
      </c>
      <c r="H20" s="280">
        <v>159.6</v>
      </c>
      <c r="I20" s="280">
        <v>10.5</v>
      </c>
      <c r="J20" s="280">
        <v>22</v>
      </c>
      <c r="K20" s="280">
        <f>SUM(L20:M20)</f>
        <v>184.7</v>
      </c>
      <c r="L20" s="280">
        <v>173.1</v>
      </c>
      <c r="M20" s="280">
        <v>11.6</v>
      </c>
      <c r="N20" s="280">
        <v>20.6</v>
      </c>
      <c r="O20" s="280">
        <f>SUM(P20:Q20)</f>
        <v>170.7</v>
      </c>
      <c r="P20" s="280">
        <v>157.7</v>
      </c>
      <c r="Q20" s="280">
        <v>13</v>
      </c>
      <c r="R20" s="280">
        <v>22</v>
      </c>
      <c r="S20" s="280">
        <f>SUM(T20:U20)</f>
        <v>175.2</v>
      </c>
      <c r="T20" s="280">
        <v>165.5</v>
      </c>
      <c r="U20" s="280">
        <v>9.7</v>
      </c>
      <c r="V20" s="280">
        <v>20.8</v>
      </c>
      <c r="W20" s="280">
        <f>SUM(X20:Y20)</f>
        <v>174.20000000000002</v>
      </c>
      <c r="X20" s="280">
        <v>162.3</v>
      </c>
      <c r="Y20" s="280">
        <v>11.9</v>
      </c>
      <c r="Z20" s="280">
        <v>20.6</v>
      </c>
      <c r="AA20" s="280">
        <f>SUM(AB20:AC20)</f>
        <v>163.79999999999998</v>
      </c>
      <c r="AB20" s="280">
        <v>159.7</v>
      </c>
      <c r="AC20" s="280">
        <v>4.1</v>
      </c>
      <c r="AD20" s="280">
        <v>21.1</v>
      </c>
      <c r="AE20" s="280">
        <f>SUM(AF20:AG20)</f>
        <v>161.70000000000002</v>
      </c>
      <c r="AF20" s="280">
        <v>153.3</v>
      </c>
      <c r="AG20" s="280">
        <v>8.4</v>
      </c>
    </row>
    <row r="21" spans="1:33" ht="15.75" customHeight="1">
      <c r="A21" s="270" t="s">
        <v>359</v>
      </c>
      <c r="B21" s="281">
        <v>23.7</v>
      </c>
      <c r="C21" s="280">
        <f>SUM(D21:E21)</f>
        <v>187.6</v>
      </c>
      <c r="D21" s="280">
        <v>178</v>
      </c>
      <c r="E21" s="280">
        <v>9.6</v>
      </c>
      <c r="F21" s="280">
        <v>23.4</v>
      </c>
      <c r="G21" s="280">
        <f>SUM(H21:I21)</f>
        <v>186.9</v>
      </c>
      <c r="H21" s="280">
        <v>176.1</v>
      </c>
      <c r="I21" s="280">
        <v>10.8</v>
      </c>
      <c r="J21" s="280">
        <v>24.2</v>
      </c>
      <c r="K21" s="280">
        <f>SUM(L21:M21)</f>
        <v>202</v>
      </c>
      <c r="L21" s="280">
        <v>190.9</v>
      </c>
      <c r="M21" s="280">
        <v>11.1</v>
      </c>
      <c r="N21" s="280">
        <v>23.2</v>
      </c>
      <c r="O21" s="280">
        <f>SUM(P21:Q21)</f>
        <v>191.8</v>
      </c>
      <c r="P21" s="280">
        <v>177.8</v>
      </c>
      <c r="Q21" s="280">
        <v>14</v>
      </c>
      <c r="R21" s="280">
        <v>24.3</v>
      </c>
      <c r="S21" s="280">
        <f>SUM(T21:U21)</f>
        <v>191.8</v>
      </c>
      <c r="T21" s="280">
        <v>182.4</v>
      </c>
      <c r="U21" s="280">
        <v>9.4</v>
      </c>
      <c r="V21" s="280">
        <v>22.9</v>
      </c>
      <c r="W21" s="280">
        <f>SUM(X21:Y21)</f>
        <v>191.20000000000002</v>
      </c>
      <c r="X21" s="280">
        <v>178.3</v>
      </c>
      <c r="Y21" s="280">
        <v>12.9</v>
      </c>
      <c r="Z21" s="280">
        <v>24</v>
      </c>
      <c r="AA21" s="280">
        <f>SUM(AB21:AC21)</f>
        <v>192.6</v>
      </c>
      <c r="AB21" s="280">
        <v>188</v>
      </c>
      <c r="AC21" s="280">
        <v>4.6</v>
      </c>
      <c r="AD21" s="280">
        <v>23.4</v>
      </c>
      <c r="AE21" s="280">
        <f>SUM(AF21:AG21)</f>
        <v>178.9</v>
      </c>
      <c r="AF21" s="280">
        <v>169.8</v>
      </c>
      <c r="AG21" s="280">
        <v>9.1</v>
      </c>
    </row>
    <row r="22" spans="1:33" ht="15.75" customHeight="1">
      <c r="A22" s="270" t="s">
        <v>360</v>
      </c>
      <c r="B22" s="281">
        <v>23.2</v>
      </c>
      <c r="C22" s="280">
        <f>SUM(D22:E22)</f>
        <v>184</v>
      </c>
      <c r="D22" s="280">
        <v>174.5</v>
      </c>
      <c r="E22" s="280">
        <v>9.5</v>
      </c>
      <c r="F22" s="280">
        <v>22.9</v>
      </c>
      <c r="G22" s="280">
        <f>SUM(H22:I22)</f>
        <v>183.20000000000002</v>
      </c>
      <c r="H22" s="280">
        <v>172.3</v>
      </c>
      <c r="I22" s="280">
        <v>10.9</v>
      </c>
      <c r="J22" s="280">
        <v>24.9</v>
      </c>
      <c r="K22" s="280">
        <f>SUM(L22:M22)</f>
        <v>208.2</v>
      </c>
      <c r="L22" s="280">
        <v>196.2</v>
      </c>
      <c r="M22" s="280">
        <v>12</v>
      </c>
      <c r="N22" s="280">
        <v>22</v>
      </c>
      <c r="O22" s="280">
        <f>SUM(P22:Q22)</f>
        <v>183.10000000000002</v>
      </c>
      <c r="P22" s="280">
        <v>168.8</v>
      </c>
      <c r="Q22" s="280">
        <v>14.3</v>
      </c>
      <c r="R22" s="280">
        <v>22.4</v>
      </c>
      <c r="S22" s="280">
        <f>SUM(T22:U22)</f>
        <v>180.7</v>
      </c>
      <c r="T22" s="280">
        <v>170.6</v>
      </c>
      <c r="U22" s="280">
        <v>10.1</v>
      </c>
      <c r="V22" s="280">
        <v>21.4</v>
      </c>
      <c r="W22" s="280">
        <f>SUM(X22:Y22)</f>
        <v>179.6</v>
      </c>
      <c r="X22" s="280">
        <v>166.7</v>
      </c>
      <c r="Y22" s="280">
        <v>12.9</v>
      </c>
      <c r="Z22" s="280">
        <v>23.9</v>
      </c>
      <c r="AA22" s="280">
        <f>SUM(AB22:AC22)</f>
        <v>190.1</v>
      </c>
      <c r="AB22" s="280">
        <v>185.9</v>
      </c>
      <c r="AC22" s="280">
        <v>4.2</v>
      </c>
      <c r="AD22" s="280">
        <v>22.3</v>
      </c>
      <c r="AE22" s="280">
        <f>SUM(AF22:AG22)</f>
        <v>170.8</v>
      </c>
      <c r="AF22" s="280">
        <v>162.9</v>
      </c>
      <c r="AG22" s="280">
        <v>7.9</v>
      </c>
    </row>
    <row r="23" spans="1:33" ht="15.75" customHeight="1">
      <c r="A23" s="270" t="s">
        <v>361</v>
      </c>
      <c r="B23" s="281">
        <v>21.7</v>
      </c>
      <c r="C23" s="280">
        <f>SUM(D23:E23)</f>
        <v>171.4</v>
      </c>
      <c r="D23" s="280">
        <v>162.1</v>
      </c>
      <c r="E23" s="280">
        <v>9.3</v>
      </c>
      <c r="F23" s="280">
        <v>21.7</v>
      </c>
      <c r="G23" s="280">
        <f>SUM(H23:I23)</f>
        <v>173.4</v>
      </c>
      <c r="H23" s="280">
        <v>162.8</v>
      </c>
      <c r="I23" s="280">
        <v>10.6</v>
      </c>
      <c r="J23" s="280">
        <v>23.4</v>
      </c>
      <c r="K23" s="280">
        <f>SUM(L23:M23)</f>
        <v>196.29999999999998</v>
      </c>
      <c r="L23" s="280">
        <v>183.6</v>
      </c>
      <c r="M23" s="280">
        <v>12.7</v>
      </c>
      <c r="N23" s="280">
        <v>20.8</v>
      </c>
      <c r="O23" s="280">
        <f>SUM(P23:Q23)</f>
        <v>173.5</v>
      </c>
      <c r="P23" s="280">
        <v>159.5</v>
      </c>
      <c r="Q23" s="280">
        <v>14</v>
      </c>
      <c r="R23" s="280">
        <v>21.7</v>
      </c>
      <c r="S23" s="280">
        <f>SUM(T23:U23)</f>
        <v>175.29999999999998</v>
      </c>
      <c r="T23" s="280">
        <v>165.6</v>
      </c>
      <c r="U23" s="280">
        <v>9.7</v>
      </c>
      <c r="V23" s="280">
        <v>20.3</v>
      </c>
      <c r="W23" s="280">
        <f>SUM(X23:Y23)</f>
        <v>170</v>
      </c>
      <c r="X23" s="280">
        <v>158</v>
      </c>
      <c r="Y23" s="280">
        <v>12</v>
      </c>
      <c r="Z23" s="280">
        <v>21.6</v>
      </c>
      <c r="AA23" s="280">
        <f>SUM(AB23:AC23)</f>
        <v>171</v>
      </c>
      <c r="AB23" s="280">
        <v>167.3</v>
      </c>
      <c r="AC23" s="280">
        <v>3.7</v>
      </c>
      <c r="AD23" s="280">
        <v>21.7</v>
      </c>
      <c r="AE23" s="280">
        <f>SUM(AF23:AG23)</f>
        <v>166.2</v>
      </c>
      <c r="AF23" s="280">
        <v>158.1</v>
      </c>
      <c r="AG23" s="280">
        <v>8.1</v>
      </c>
    </row>
    <row r="24" spans="1:33" ht="15.75" customHeight="1">
      <c r="A24" s="273"/>
      <c r="B24" s="281"/>
      <c r="C24" s="280"/>
      <c r="D24" s="280"/>
      <c r="E24" s="280"/>
      <c r="F24" s="280"/>
      <c r="G24" s="280"/>
      <c r="H24" s="280"/>
      <c r="I24" s="280"/>
      <c r="J24" s="280"/>
      <c r="K24" s="280"/>
      <c r="L24" s="120"/>
      <c r="M24" s="280"/>
      <c r="N24" s="280"/>
      <c r="O24" s="280"/>
      <c r="P24" s="280"/>
      <c r="Q24" s="280"/>
      <c r="R24" s="280"/>
      <c r="S24" s="280"/>
      <c r="T24" s="280"/>
      <c r="U24" s="280"/>
      <c r="V24" s="280"/>
      <c r="W24" s="280"/>
      <c r="X24" s="280"/>
      <c r="Y24" s="280"/>
      <c r="Z24" s="280"/>
      <c r="AA24" s="280"/>
      <c r="AB24" s="120"/>
      <c r="AC24" s="280"/>
      <c r="AD24" s="280"/>
      <c r="AE24" s="280"/>
      <c r="AF24" s="280"/>
      <c r="AG24" s="280"/>
    </row>
    <row r="25" spans="1:33" ht="15.75" customHeight="1">
      <c r="A25" s="270" t="s">
        <v>362</v>
      </c>
      <c r="B25" s="281">
        <v>22.4</v>
      </c>
      <c r="C25" s="280">
        <f>SUM(D25:E25)</f>
        <v>177.3</v>
      </c>
      <c r="D25" s="280">
        <v>168</v>
      </c>
      <c r="E25" s="280">
        <v>9.3</v>
      </c>
      <c r="F25" s="280">
        <v>22.1</v>
      </c>
      <c r="G25" s="280">
        <f>SUM(H25:I25)</f>
        <v>177.10000000000002</v>
      </c>
      <c r="H25" s="280">
        <v>166.3</v>
      </c>
      <c r="I25" s="280">
        <v>10.8</v>
      </c>
      <c r="J25" s="280">
        <v>23.2</v>
      </c>
      <c r="K25" s="280">
        <f>SUM(L25:M25)</f>
        <v>195.6</v>
      </c>
      <c r="L25" s="280">
        <v>182</v>
      </c>
      <c r="M25" s="280">
        <v>13.6</v>
      </c>
      <c r="N25" s="280">
        <v>21.8</v>
      </c>
      <c r="O25" s="280">
        <f>SUM(P25:Q25)</f>
        <v>180.9</v>
      </c>
      <c r="P25" s="280">
        <v>166.9</v>
      </c>
      <c r="Q25" s="280">
        <v>14</v>
      </c>
      <c r="R25" s="280">
        <v>22.5</v>
      </c>
      <c r="S25" s="280">
        <f>SUM(T25:U25)</f>
        <v>180.89999999999998</v>
      </c>
      <c r="T25" s="280">
        <v>170.7</v>
      </c>
      <c r="U25" s="280">
        <v>10.2</v>
      </c>
      <c r="V25" s="280">
        <v>21.8</v>
      </c>
      <c r="W25" s="280">
        <f>SUM(X25:Y25)</f>
        <v>180.1</v>
      </c>
      <c r="X25" s="280">
        <v>169.1</v>
      </c>
      <c r="Y25" s="280">
        <v>11</v>
      </c>
      <c r="Z25" s="280">
        <v>22.4</v>
      </c>
      <c r="AA25" s="280">
        <f>SUM(AB25:AC25)</f>
        <v>179.20000000000002</v>
      </c>
      <c r="AB25" s="280">
        <v>174.9</v>
      </c>
      <c r="AC25" s="280">
        <v>4.3</v>
      </c>
      <c r="AD25" s="280">
        <v>21.4</v>
      </c>
      <c r="AE25" s="280">
        <f>SUM(AF25:AG25)</f>
        <v>165.5</v>
      </c>
      <c r="AF25" s="280">
        <v>156.5</v>
      </c>
      <c r="AG25" s="280">
        <v>9</v>
      </c>
    </row>
    <row r="26" spans="1:33" ht="15.75" customHeight="1">
      <c r="A26" s="270" t="s">
        <v>363</v>
      </c>
      <c r="B26" s="281">
        <v>23</v>
      </c>
      <c r="C26" s="280">
        <f>SUM(D26:E26)</f>
        <v>182.5</v>
      </c>
      <c r="D26" s="280">
        <v>172</v>
      </c>
      <c r="E26" s="280">
        <v>10.5</v>
      </c>
      <c r="F26" s="280">
        <v>22.6</v>
      </c>
      <c r="G26" s="280">
        <f>SUM(H26:I26)</f>
        <v>181.8</v>
      </c>
      <c r="H26" s="280">
        <v>169.8</v>
      </c>
      <c r="I26" s="280">
        <v>12</v>
      </c>
      <c r="J26" s="280">
        <v>24</v>
      </c>
      <c r="K26" s="280">
        <f>SUM(L26:M26)</f>
        <v>202.5</v>
      </c>
      <c r="L26" s="280">
        <v>187.8</v>
      </c>
      <c r="M26" s="280">
        <v>14.7</v>
      </c>
      <c r="N26" s="280">
        <v>22.1</v>
      </c>
      <c r="O26" s="280">
        <f>SUM(P26:Q26)</f>
        <v>185.29999999999998</v>
      </c>
      <c r="P26" s="280">
        <v>169.7</v>
      </c>
      <c r="Q26" s="280">
        <v>15.6</v>
      </c>
      <c r="R26" s="280">
        <v>22.9</v>
      </c>
      <c r="S26" s="280">
        <f>SUM(T26:U26)</f>
        <v>183.39999999999998</v>
      </c>
      <c r="T26" s="280">
        <v>173.7</v>
      </c>
      <c r="U26" s="280">
        <v>9.7</v>
      </c>
      <c r="V26" s="280">
        <v>21.8</v>
      </c>
      <c r="W26" s="280">
        <f>SUM(X26:Y26)</f>
        <v>181.5</v>
      </c>
      <c r="X26" s="280">
        <v>170</v>
      </c>
      <c r="Y26" s="280">
        <v>11.5</v>
      </c>
      <c r="Z26" s="280">
        <v>22.6</v>
      </c>
      <c r="AA26" s="280">
        <f>SUM(AB26:AC26)</f>
        <v>183.1</v>
      </c>
      <c r="AB26" s="280">
        <v>176.1</v>
      </c>
      <c r="AC26" s="280">
        <v>7</v>
      </c>
      <c r="AD26" s="280">
        <v>21.8</v>
      </c>
      <c r="AE26" s="280">
        <f>SUM(AF26:AG26)</f>
        <v>528.5</v>
      </c>
      <c r="AF26" s="280">
        <v>518.3</v>
      </c>
      <c r="AG26" s="280">
        <v>10.2</v>
      </c>
    </row>
    <row r="27" spans="1:33" ht="15.75" customHeight="1">
      <c r="A27" s="270" t="s">
        <v>364</v>
      </c>
      <c r="B27" s="281">
        <v>22.6</v>
      </c>
      <c r="C27" s="280">
        <f>SUM(D27:E27)</f>
        <v>179.8</v>
      </c>
      <c r="D27" s="280">
        <v>169.5</v>
      </c>
      <c r="E27" s="280">
        <v>10.3</v>
      </c>
      <c r="F27" s="280">
        <v>22.5</v>
      </c>
      <c r="G27" s="280">
        <f>SUM(H27:I27)</f>
        <v>181.3</v>
      </c>
      <c r="H27" s="280">
        <v>169.5</v>
      </c>
      <c r="I27" s="280">
        <v>11.8</v>
      </c>
      <c r="J27" s="280">
        <v>24.1</v>
      </c>
      <c r="K27" s="280">
        <f>SUM(L27:M27)</f>
        <v>202.3</v>
      </c>
      <c r="L27" s="280">
        <v>188.4</v>
      </c>
      <c r="M27" s="280">
        <v>13.9</v>
      </c>
      <c r="N27" s="280">
        <v>22.6</v>
      </c>
      <c r="O27" s="280">
        <f>SUM(P27:Q27)</f>
        <v>188.4</v>
      </c>
      <c r="P27" s="280">
        <v>173.3</v>
      </c>
      <c r="Q27" s="280">
        <v>15.1</v>
      </c>
      <c r="R27" s="280">
        <v>22.8</v>
      </c>
      <c r="S27" s="280">
        <f>SUM(T27:U27)</f>
        <v>182.9</v>
      </c>
      <c r="T27" s="280">
        <v>173.4</v>
      </c>
      <c r="U27" s="280">
        <v>9.5</v>
      </c>
      <c r="V27" s="280">
        <v>22.6</v>
      </c>
      <c r="W27" s="280">
        <f>SUM(X27:Y27)</f>
        <v>187.6</v>
      </c>
      <c r="X27" s="280">
        <v>176.2</v>
      </c>
      <c r="Y27" s="280">
        <v>11.4</v>
      </c>
      <c r="Z27" s="280">
        <v>22.9</v>
      </c>
      <c r="AA27" s="280">
        <f>SUM(AB27:AC27)</f>
        <v>184.5</v>
      </c>
      <c r="AB27" s="280">
        <v>178.1</v>
      </c>
      <c r="AC27" s="280">
        <v>6.4</v>
      </c>
      <c r="AD27" s="280">
        <v>22.9</v>
      </c>
      <c r="AE27" s="280">
        <f>SUM(AF27:AG27)</f>
        <v>173.1</v>
      </c>
      <c r="AF27" s="280">
        <v>164.4</v>
      </c>
      <c r="AG27" s="280">
        <v>8.7</v>
      </c>
    </row>
    <row r="28" spans="1:33" ht="15.75" customHeight="1">
      <c r="A28" s="270" t="s">
        <v>365</v>
      </c>
      <c r="B28" s="281">
        <v>22.8</v>
      </c>
      <c r="C28" s="280">
        <f>SUM(D28:E28)</f>
        <v>181.1</v>
      </c>
      <c r="D28" s="280">
        <v>170.4</v>
      </c>
      <c r="E28" s="280">
        <v>10.7</v>
      </c>
      <c r="F28" s="280">
        <v>22.7</v>
      </c>
      <c r="G28" s="280">
        <f>SUM(H28:I28)</f>
        <v>182.5</v>
      </c>
      <c r="H28" s="280">
        <v>170.3</v>
      </c>
      <c r="I28" s="280">
        <v>12.2</v>
      </c>
      <c r="J28" s="280">
        <v>24.8</v>
      </c>
      <c r="K28" s="280">
        <f>SUM(L28:M28)</f>
        <v>208</v>
      </c>
      <c r="L28" s="280">
        <v>191.9</v>
      </c>
      <c r="M28" s="280">
        <v>16.1</v>
      </c>
      <c r="N28" s="280">
        <v>22</v>
      </c>
      <c r="O28" s="280">
        <f>SUM(P28:Q28)</f>
        <v>183.4</v>
      </c>
      <c r="P28" s="280">
        <v>168.3</v>
      </c>
      <c r="Q28" s="280">
        <v>15.1</v>
      </c>
      <c r="R28" s="280">
        <v>23.1</v>
      </c>
      <c r="S28" s="280">
        <f>SUM(T28:U28)</f>
        <v>187.7</v>
      </c>
      <c r="T28" s="280">
        <v>174.7</v>
      </c>
      <c r="U28" s="280">
        <v>13</v>
      </c>
      <c r="V28" s="280">
        <v>21.5</v>
      </c>
      <c r="W28" s="280">
        <f>SUM(X28:Y28)</f>
        <v>178</v>
      </c>
      <c r="X28" s="280">
        <v>166.4</v>
      </c>
      <c r="Y28" s="280">
        <v>11.6</v>
      </c>
      <c r="Z28" s="280">
        <v>23</v>
      </c>
      <c r="AA28" s="280">
        <f>SUM(AB28:AC28)</f>
        <v>184.4</v>
      </c>
      <c r="AB28" s="280">
        <v>177.9</v>
      </c>
      <c r="AC28" s="280">
        <v>6.5</v>
      </c>
      <c r="AD28" s="280">
        <v>22</v>
      </c>
      <c r="AE28" s="280">
        <f>SUM(AF28:AG28)</f>
        <v>168.9</v>
      </c>
      <c r="AF28" s="280">
        <v>159.8</v>
      </c>
      <c r="AG28" s="280">
        <v>9.1</v>
      </c>
    </row>
    <row r="29" spans="1:33" ht="15.75" customHeight="1">
      <c r="A29" s="121"/>
      <c r="B29" s="281"/>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120"/>
      <c r="AC29" s="280"/>
      <c r="AD29" s="280"/>
      <c r="AE29" s="280"/>
      <c r="AF29" s="280"/>
      <c r="AG29" s="280"/>
    </row>
    <row r="30" spans="1:33" ht="15.75" customHeight="1">
      <c r="A30" s="274" t="s">
        <v>2</v>
      </c>
      <c r="B30" s="281"/>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120"/>
      <c r="AC30" s="280"/>
      <c r="AD30" s="280"/>
      <c r="AE30" s="280"/>
      <c r="AF30" s="280"/>
      <c r="AG30" s="280"/>
    </row>
    <row r="31" spans="1:33" ht="15.75" customHeight="1">
      <c r="A31" s="37" t="s">
        <v>424</v>
      </c>
      <c r="B31" s="281">
        <v>22.7</v>
      </c>
      <c r="C31" s="280">
        <f>SUM(D31:E31)</f>
        <v>183.4</v>
      </c>
      <c r="D31" s="280">
        <v>171</v>
      </c>
      <c r="E31" s="280">
        <v>12.4</v>
      </c>
      <c r="F31" s="280">
        <v>22.5</v>
      </c>
      <c r="G31" s="280">
        <f>SUM(H31:I31)</f>
        <v>183.4</v>
      </c>
      <c r="H31" s="280">
        <v>170</v>
      </c>
      <c r="I31" s="280">
        <v>13.4</v>
      </c>
      <c r="J31" s="280">
        <v>23.2</v>
      </c>
      <c r="K31" s="280">
        <f>SUM(L31:M31)</f>
        <v>196.5</v>
      </c>
      <c r="L31" s="280">
        <v>181.9</v>
      </c>
      <c r="M31" s="280">
        <v>14.6</v>
      </c>
      <c r="N31" s="280">
        <v>21.9</v>
      </c>
      <c r="O31" s="280">
        <f>SUM(P31:Q31)</f>
        <v>182.70000000000002</v>
      </c>
      <c r="P31" s="280">
        <v>166.3</v>
      </c>
      <c r="Q31" s="280">
        <v>16.4</v>
      </c>
      <c r="R31" s="280">
        <v>22.6</v>
      </c>
      <c r="S31" s="280">
        <f>SUM(T31:U31)</f>
        <v>180.5</v>
      </c>
      <c r="T31" s="280">
        <v>169.1</v>
      </c>
      <c r="U31" s="280">
        <v>11.4</v>
      </c>
      <c r="V31" s="280">
        <v>21.9</v>
      </c>
      <c r="W31" s="280">
        <f>SUM(X31:Y31)</f>
        <v>183.5</v>
      </c>
      <c r="X31" s="280">
        <v>169.7</v>
      </c>
      <c r="Y31" s="280">
        <v>13.8</v>
      </c>
      <c r="Z31" s="280">
        <v>23.5</v>
      </c>
      <c r="AA31" s="280">
        <f>SUM(AB31:AC31)</f>
        <v>190.10000000000002</v>
      </c>
      <c r="AB31" s="280">
        <v>184.3</v>
      </c>
      <c r="AC31" s="280">
        <v>5.8</v>
      </c>
      <c r="AD31" s="280">
        <v>22.4</v>
      </c>
      <c r="AE31" s="280">
        <f>SUM(AF31:AG31)</f>
        <v>174.10000000000002</v>
      </c>
      <c r="AF31" s="280">
        <v>161.3</v>
      </c>
      <c r="AG31" s="280">
        <v>12.8</v>
      </c>
    </row>
    <row r="32" spans="1:33" ht="15.75" customHeight="1">
      <c r="A32" s="269" t="s">
        <v>425</v>
      </c>
      <c r="B32" s="281">
        <v>22.8</v>
      </c>
      <c r="C32" s="280">
        <f>SUM(D32:E32)</f>
        <v>183.1</v>
      </c>
      <c r="D32" s="280">
        <v>171.1</v>
      </c>
      <c r="E32" s="280">
        <v>12</v>
      </c>
      <c r="F32" s="280">
        <v>22.6</v>
      </c>
      <c r="G32" s="280">
        <f>SUM(H32:I32)</f>
        <v>183.3</v>
      </c>
      <c r="H32" s="280">
        <v>170.3</v>
      </c>
      <c r="I32" s="280">
        <v>13</v>
      </c>
      <c r="J32" s="280">
        <v>23.3</v>
      </c>
      <c r="K32" s="280">
        <f>SUM(L32:M32)</f>
        <v>196.10000000000002</v>
      </c>
      <c r="L32" s="280">
        <v>182.3</v>
      </c>
      <c r="M32" s="280">
        <v>13.8</v>
      </c>
      <c r="N32" s="280">
        <v>21.9</v>
      </c>
      <c r="O32" s="280">
        <f>SUM(P32:Q32)</f>
        <v>183.7</v>
      </c>
      <c r="P32" s="280">
        <v>166.5</v>
      </c>
      <c r="Q32" s="280">
        <v>17.2</v>
      </c>
      <c r="R32" s="280">
        <v>22.5</v>
      </c>
      <c r="S32" s="280">
        <f>SUM(T32:U32)</f>
        <v>182.5</v>
      </c>
      <c r="T32" s="280">
        <v>170.2</v>
      </c>
      <c r="U32" s="280">
        <v>12.3</v>
      </c>
      <c r="V32" s="280">
        <v>22</v>
      </c>
      <c r="W32" s="280">
        <f>SUM(X32:Y32)</f>
        <v>182.70000000000002</v>
      </c>
      <c r="X32" s="280">
        <v>170.3</v>
      </c>
      <c r="Y32" s="280">
        <v>12.4</v>
      </c>
      <c r="Z32" s="280">
        <v>23.4</v>
      </c>
      <c r="AA32" s="280">
        <f>SUM(AB32:AC32)</f>
        <v>188.7</v>
      </c>
      <c r="AB32" s="280">
        <v>183</v>
      </c>
      <c r="AC32" s="280">
        <v>5.7</v>
      </c>
      <c r="AD32" s="280">
        <v>22.3</v>
      </c>
      <c r="AE32" s="280">
        <f>SUM(AF32:AG32)</f>
        <v>170.7</v>
      </c>
      <c r="AF32" s="280">
        <v>160.2</v>
      </c>
      <c r="AG32" s="280">
        <v>10.5</v>
      </c>
    </row>
    <row r="33" spans="1:33" s="53" customFormat="1" ht="15.75" customHeight="1">
      <c r="A33" s="269" t="s">
        <v>426</v>
      </c>
      <c r="B33" s="283">
        <v>22.5</v>
      </c>
      <c r="C33" s="282">
        <f>SUM(D33:E33)</f>
        <v>182.10000000000002</v>
      </c>
      <c r="D33" s="282">
        <v>169.8</v>
      </c>
      <c r="E33" s="282">
        <v>12.3</v>
      </c>
      <c r="F33" s="282">
        <v>22.3</v>
      </c>
      <c r="G33" s="282">
        <f>SUM(H33:I33)</f>
        <v>182.5</v>
      </c>
      <c r="H33" s="282">
        <v>168.9</v>
      </c>
      <c r="I33" s="282">
        <v>13.6</v>
      </c>
      <c r="J33" s="282">
        <v>23.6</v>
      </c>
      <c r="K33" s="282">
        <f>SUM(L33:M33)</f>
        <v>198.70000000000002</v>
      </c>
      <c r="L33" s="282">
        <v>184.8</v>
      </c>
      <c r="M33" s="282">
        <v>13.9</v>
      </c>
      <c r="N33" s="282">
        <v>21.7</v>
      </c>
      <c r="O33" s="282">
        <f>SUM(P33:Q33)</f>
        <v>184</v>
      </c>
      <c r="P33" s="282">
        <v>165.6</v>
      </c>
      <c r="Q33" s="282">
        <v>18.4</v>
      </c>
      <c r="R33" s="282">
        <v>22.5</v>
      </c>
      <c r="S33" s="282">
        <f>SUM(T33:U33)</f>
        <v>183.29999999999998</v>
      </c>
      <c r="T33" s="282">
        <v>170.6</v>
      </c>
      <c r="U33" s="282">
        <v>12.7</v>
      </c>
      <c r="V33" s="282">
        <v>21.5</v>
      </c>
      <c r="W33" s="282">
        <f>SUM(X33:Y33)</f>
        <v>181.5</v>
      </c>
      <c r="X33" s="282">
        <v>166.5</v>
      </c>
      <c r="Y33" s="282">
        <v>15</v>
      </c>
      <c r="Z33" s="282">
        <v>23.2</v>
      </c>
      <c r="AA33" s="282">
        <f>SUM(AB33:AC33)</f>
        <v>188.3</v>
      </c>
      <c r="AB33" s="282">
        <v>182.4</v>
      </c>
      <c r="AC33" s="282">
        <v>5.9</v>
      </c>
      <c r="AD33" s="282">
        <v>22.1</v>
      </c>
      <c r="AE33" s="282">
        <f>SUM(AF33:AG33)</f>
        <v>168.6</v>
      </c>
      <c r="AF33" s="282">
        <v>159</v>
      </c>
      <c r="AG33" s="282">
        <v>9.6</v>
      </c>
    </row>
    <row r="34" spans="1:33" ht="15.75" customHeight="1">
      <c r="A34" s="154"/>
      <c r="B34" s="281"/>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120"/>
      <c r="AC34" s="280"/>
      <c r="AD34" s="280"/>
      <c r="AE34" s="280"/>
      <c r="AF34" s="280"/>
      <c r="AG34" s="280"/>
    </row>
    <row r="35" spans="1:33" ht="15.75" customHeight="1">
      <c r="A35" s="159" t="s">
        <v>422</v>
      </c>
      <c r="B35" s="281">
        <v>20.6</v>
      </c>
      <c r="C35" s="280">
        <f>SUM(D35:E35)</f>
        <v>166.3</v>
      </c>
      <c r="D35" s="280">
        <v>154.4</v>
      </c>
      <c r="E35" s="280">
        <v>11.9</v>
      </c>
      <c r="F35" s="280">
        <v>20.1</v>
      </c>
      <c r="G35" s="280">
        <f>SUM(H35:I35)</f>
        <v>164.2</v>
      </c>
      <c r="H35" s="280">
        <v>151.6</v>
      </c>
      <c r="I35" s="280">
        <v>12.6</v>
      </c>
      <c r="J35" s="280">
        <v>20</v>
      </c>
      <c r="K35" s="280">
        <f>SUM(L35:M35)</f>
        <v>164.7</v>
      </c>
      <c r="L35" s="280">
        <v>156</v>
      </c>
      <c r="M35" s="280">
        <v>8.7</v>
      </c>
      <c r="N35" s="280">
        <v>18.9</v>
      </c>
      <c r="O35" s="280">
        <f>SUM(P35:Q35)</f>
        <v>158.7</v>
      </c>
      <c r="P35" s="280">
        <v>144.2</v>
      </c>
      <c r="Q35" s="280">
        <v>14.5</v>
      </c>
      <c r="R35" s="280">
        <v>19.3</v>
      </c>
      <c r="S35" s="280">
        <f>SUM(T35:U35)</f>
        <v>156.9</v>
      </c>
      <c r="T35" s="280">
        <v>144.3</v>
      </c>
      <c r="U35" s="280">
        <v>12.6</v>
      </c>
      <c r="V35" s="280">
        <v>18.6</v>
      </c>
      <c r="W35" s="280">
        <f>SUM(X35:Y35)</f>
        <v>156.10000000000002</v>
      </c>
      <c r="X35" s="280">
        <v>144.3</v>
      </c>
      <c r="Y35" s="280">
        <v>11.8</v>
      </c>
      <c r="Z35" s="280">
        <v>20.6</v>
      </c>
      <c r="AA35" s="280">
        <f>SUM(AB35:AC35)</f>
        <v>168.5</v>
      </c>
      <c r="AB35" s="280">
        <v>161.4</v>
      </c>
      <c r="AC35" s="280">
        <v>7.1</v>
      </c>
      <c r="AD35" s="280">
        <v>20.8</v>
      </c>
      <c r="AE35" s="280">
        <f>SUM(AF35:AG35)</f>
        <v>157.3</v>
      </c>
      <c r="AF35" s="280">
        <v>149</v>
      </c>
      <c r="AG35" s="280">
        <v>8.3</v>
      </c>
    </row>
    <row r="36" spans="1:33" ht="15.75" customHeight="1">
      <c r="A36" s="270" t="s">
        <v>355</v>
      </c>
      <c r="B36" s="281">
        <v>22.4</v>
      </c>
      <c r="C36" s="280">
        <f>SUM(D36:E36)</f>
        <v>180.29999999999998</v>
      </c>
      <c r="D36" s="280">
        <v>168.1</v>
      </c>
      <c r="E36" s="280">
        <v>12.2</v>
      </c>
      <c r="F36" s="280">
        <v>22.2</v>
      </c>
      <c r="G36" s="280">
        <f>SUM(H36:I36)</f>
        <v>181.79999999999998</v>
      </c>
      <c r="H36" s="280">
        <v>168.6</v>
      </c>
      <c r="I36" s="280">
        <v>13.2</v>
      </c>
      <c r="J36" s="280">
        <v>23</v>
      </c>
      <c r="K36" s="280">
        <f>SUM(L36:M36)</f>
        <v>189.60000000000002</v>
      </c>
      <c r="L36" s="280">
        <v>181.3</v>
      </c>
      <c r="M36" s="280">
        <v>8.3</v>
      </c>
      <c r="N36" s="280">
        <v>22.4</v>
      </c>
      <c r="O36" s="280">
        <f>SUM(P36:Q36)</f>
        <v>189</v>
      </c>
      <c r="P36" s="280">
        <v>171.3</v>
      </c>
      <c r="Q36" s="280">
        <v>17.7</v>
      </c>
      <c r="R36" s="280">
        <v>22.3</v>
      </c>
      <c r="S36" s="280">
        <f>SUM(T36:U36)</f>
        <v>178.70000000000002</v>
      </c>
      <c r="T36" s="280">
        <v>167.4</v>
      </c>
      <c r="U36" s="280">
        <v>11.3</v>
      </c>
      <c r="V36" s="280">
        <v>23.1</v>
      </c>
      <c r="W36" s="280">
        <f>SUM(X36:Y36)</f>
        <v>193.1</v>
      </c>
      <c r="X36" s="280">
        <v>178.9</v>
      </c>
      <c r="Y36" s="280">
        <v>14.2</v>
      </c>
      <c r="Z36" s="280">
        <v>24.1</v>
      </c>
      <c r="AA36" s="280">
        <f>SUM(AB36:AC36)</f>
        <v>200.1</v>
      </c>
      <c r="AB36" s="280">
        <v>192.4</v>
      </c>
      <c r="AC36" s="280">
        <v>7.7</v>
      </c>
      <c r="AD36" s="280">
        <v>22.6</v>
      </c>
      <c r="AE36" s="280">
        <f>SUM(AF36:AG36)</f>
        <v>170.79999999999998</v>
      </c>
      <c r="AF36" s="280">
        <v>162.7</v>
      </c>
      <c r="AG36" s="280">
        <v>8.1</v>
      </c>
    </row>
    <row r="37" spans="1:33" ht="15.75" customHeight="1">
      <c r="A37" s="270" t="s">
        <v>356</v>
      </c>
      <c r="B37" s="281">
        <v>22.6</v>
      </c>
      <c r="C37" s="280">
        <f>SUM(D37:E37)</f>
        <v>182.8</v>
      </c>
      <c r="D37" s="280">
        <v>170.3</v>
      </c>
      <c r="E37" s="280">
        <v>12.5</v>
      </c>
      <c r="F37" s="280">
        <v>22.3</v>
      </c>
      <c r="G37" s="280">
        <f>SUM(H37:I37)</f>
        <v>182.39999999999998</v>
      </c>
      <c r="H37" s="280">
        <v>168.7</v>
      </c>
      <c r="I37" s="280">
        <v>13.7</v>
      </c>
      <c r="J37" s="280">
        <v>23.4</v>
      </c>
      <c r="K37" s="280">
        <f>SUM(L37:M37)</f>
        <v>197.29999999999998</v>
      </c>
      <c r="L37" s="280">
        <v>184.7</v>
      </c>
      <c r="M37" s="280">
        <v>12.6</v>
      </c>
      <c r="N37" s="280">
        <v>21.4</v>
      </c>
      <c r="O37" s="280">
        <f>SUM(P37:Q37)</f>
        <v>181.39999999999998</v>
      </c>
      <c r="P37" s="280">
        <v>163.7</v>
      </c>
      <c r="Q37" s="280">
        <v>17.7</v>
      </c>
      <c r="R37" s="280">
        <v>21.9</v>
      </c>
      <c r="S37" s="280">
        <f>SUM(T37:U37)</f>
        <v>178</v>
      </c>
      <c r="T37" s="280">
        <v>165.9</v>
      </c>
      <c r="U37" s="280">
        <v>12.1</v>
      </c>
      <c r="V37" s="280">
        <v>20.8</v>
      </c>
      <c r="W37" s="280">
        <f>SUM(X37:Y37)</f>
        <v>175.3</v>
      </c>
      <c r="X37" s="280">
        <v>160.9</v>
      </c>
      <c r="Y37" s="280">
        <v>14.4</v>
      </c>
      <c r="Z37" s="280">
        <v>22.4</v>
      </c>
      <c r="AA37" s="280">
        <f>SUM(AB37:AC37)</f>
        <v>185.4</v>
      </c>
      <c r="AB37" s="280">
        <v>176.5</v>
      </c>
      <c r="AC37" s="280">
        <v>8.9</v>
      </c>
      <c r="AD37" s="280">
        <v>21.5</v>
      </c>
      <c r="AE37" s="280">
        <f>SUM(AF37:AG37)</f>
        <v>164.3</v>
      </c>
      <c r="AF37" s="280">
        <v>155.5</v>
      </c>
      <c r="AG37" s="280">
        <v>8.8</v>
      </c>
    </row>
    <row r="38" spans="1:33" ht="15.75" customHeight="1">
      <c r="A38" s="270" t="s">
        <v>357</v>
      </c>
      <c r="B38" s="281">
        <v>23.1</v>
      </c>
      <c r="C38" s="280">
        <f>SUM(D38:E38)</f>
        <v>186.5</v>
      </c>
      <c r="D38" s="280">
        <v>173.8</v>
      </c>
      <c r="E38" s="280">
        <v>12.7</v>
      </c>
      <c r="F38" s="280">
        <v>22.9</v>
      </c>
      <c r="G38" s="280">
        <f>SUM(H38:I38)</f>
        <v>186.2</v>
      </c>
      <c r="H38" s="280">
        <v>172.5</v>
      </c>
      <c r="I38" s="280">
        <v>13.7</v>
      </c>
      <c r="J38" s="280">
        <v>24.4</v>
      </c>
      <c r="K38" s="280">
        <f>SUM(L38:M38)</f>
        <v>207.2</v>
      </c>
      <c r="L38" s="280">
        <v>189.5</v>
      </c>
      <c r="M38" s="280">
        <v>17.7</v>
      </c>
      <c r="N38" s="280">
        <v>22.4</v>
      </c>
      <c r="O38" s="280">
        <f>SUM(P38:Q38)</f>
        <v>188</v>
      </c>
      <c r="P38" s="280">
        <v>170.7</v>
      </c>
      <c r="Q38" s="280">
        <v>17.3</v>
      </c>
      <c r="R38" s="280">
        <v>23.5</v>
      </c>
      <c r="S38" s="280">
        <f>SUM(T38:U38)</f>
        <v>192.2</v>
      </c>
      <c r="T38" s="280">
        <v>178.2</v>
      </c>
      <c r="U38" s="280">
        <v>14</v>
      </c>
      <c r="V38" s="280">
        <v>21.5</v>
      </c>
      <c r="W38" s="280">
        <f>SUM(X38:Y38)</f>
        <v>181.89999999999998</v>
      </c>
      <c r="X38" s="280">
        <v>166.7</v>
      </c>
      <c r="Y38" s="280">
        <v>15.2</v>
      </c>
      <c r="Z38" s="280">
        <v>24.3</v>
      </c>
      <c r="AA38" s="280">
        <f>SUM(AB38:AC38)</f>
        <v>197.2</v>
      </c>
      <c r="AB38" s="280">
        <v>191.5</v>
      </c>
      <c r="AC38" s="280">
        <v>5.7</v>
      </c>
      <c r="AD38" s="280">
        <v>22.2</v>
      </c>
      <c r="AE38" s="280">
        <f>SUM(AF38:AG38)</f>
        <v>168.6</v>
      </c>
      <c r="AF38" s="280">
        <v>159.9</v>
      </c>
      <c r="AG38" s="280">
        <v>8.7</v>
      </c>
    </row>
    <row r="39" spans="1:33" ht="15.75" customHeight="1">
      <c r="A39" s="273"/>
      <c r="B39" s="281"/>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120"/>
      <c r="AC39" s="280"/>
      <c r="AD39" s="280"/>
      <c r="AE39" s="280"/>
      <c r="AF39" s="280"/>
      <c r="AG39" s="280"/>
    </row>
    <row r="40" spans="1:33" ht="15.75" customHeight="1">
      <c r="A40" s="270" t="s">
        <v>358</v>
      </c>
      <c r="B40" s="281">
        <v>21.8</v>
      </c>
      <c r="C40" s="280">
        <f>SUM(D40:E40)</f>
        <v>175.6</v>
      </c>
      <c r="D40" s="280">
        <v>163.9</v>
      </c>
      <c r="E40" s="280">
        <v>11.7</v>
      </c>
      <c r="F40" s="280">
        <v>21.4</v>
      </c>
      <c r="G40" s="280">
        <f>SUM(H40:I40)</f>
        <v>174.70000000000002</v>
      </c>
      <c r="H40" s="280">
        <v>161.9</v>
      </c>
      <c r="I40" s="280">
        <v>12.8</v>
      </c>
      <c r="J40" s="280">
        <v>22.3</v>
      </c>
      <c r="K40" s="280">
        <f>SUM(L40:M40)</f>
        <v>176.5</v>
      </c>
      <c r="L40" s="280">
        <v>175.5</v>
      </c>
      <c r="M40" s="280">
        <v>1</v>
      </c>
      <c r="N40" s="280">
        <v>20.6</v>
      </c>
      <c r="O40" s="280">
        <f>SUM(P40:Q40)</f>
        <v>174.70000000000002</v>
      </c>
      <c r="P40" s="280">
        <v>157.4</v>
      </c>
      <c r="Q40" s="280">
        <v>17.3</v>
      </c>
      <c r="R40" s="280">
        <v>22.2</v>
      </c>
      <c r="S40" s="280">
        <f>SUM(T40:U40)</f>
        <v>181.4</v>
      </c>
      <c r="T40" s="280">
        <v>169.4</v>
      </c>
      <c r="U40" s="280">
        <v>12</v>
      </c>
      <c r="V40" s="280">
        <v>20.8</v>
      </c>
      <c r="W40" s="280">
        <f>SUM(X40:Y40)</f>
        <v>177.79999999999998</v>
      </c>
      <c r="X40" s="280">
        <v>161.7</v>
      </c>
      <c r="Y40" s="280">
        <v>16.1</v>
      </c>
      <c r="Z40" s="280">
        <v>21.5</v>
      </c>
      <c r="AA40" s="280">
        <f>SUM(AB40:AC40)</f>
        <v>174.3</v>
      </c>
      <c r="AB40" s="280">
        <v>169.3</v>
      </c>
      <c r="AC40" s="280">
        <v>5</v>
      </c>
      <c r="AD40" s="280">
        <v>21.3</v>
      </c>
      <c r="AE40" s="280">
        <f>SUM(AF40:AG40)</f>
        <v>163.20000000000002</v>
      </c>
      <c r="AF40" s="280">
        <v>153.3</v>
      </c>
      <c r="AG40" s="280">
        <v>9.9</v>
      </c>
    </row>
    <row r="41" spans="1:33" ht="15.75" customHeight="1">
      <c r="A41" s="270" t="s">
        <v>359</v>
      </c>
      <c r="B41" s="281">
        <v>23.7</v>
      </c>
      <c r="C41" s="280">
        <f>SUM(D41:E41)</f>
        <v>191.4</v>
      </c>
      <c r="D41" s="280">
        <v>179.5</v>
      </c>
      <c r="E41" s="280">
        <v>11.9</v>
      </c>
      <c r="F41" s="280">
        <v>23.5</v>
      </c>
      <c r="G41" s="280">
        <f>SUM(H41:I41)</f>
        <v>191.2</v>
      </c>
      <c r="H41" s="280">
        <v>178.1</v>
      </c>
      <c r="I41" s="280">
        <v>13.1</v>
      </c>
      <c r="J41" s="280">
        <v>24.4</v>
      </c>
      <c r="K41" s="280">
        <f>SUM(L41:M41)</f>
        <v>205.4</v>
      </c>
      <c r="L41" s="280">
        <v>192.8</v>
      </c>
      <c r="M41" s="280">
        <v>12.6</v>
      </c>
      <c r="N41" s="280">
        <v>23.2</v>
      </c>
      <c r="O41" s="280">
        <f>SUM(P41:Q41)</f>
        <v>195.7</v>
      </c>
      <c r="P41" s="280">
        <v>177.2</v>
      </c>
      <c r="Q41" s="280">
        <v>18.5</v>
      </c>
      <c r="R41" s="280">
        <v>24.4</v>
      </c>
      <c r="S41" s="280">
        <f>SUM(T41:U41)</f>
        <v>198.4</v>
      </c>
      <c r="T41" s="280">
        <v>186.3</v>
      </c>
      <c r="U41" s="280">
        <v>12.1</v>
      </c>
      <c r="V41" s="280">
        <v>22.9</v>
      </c>
      <c r="W41" s="280">
        <f>SUM(X41:Y41)</f>
        <v>194.20000000000002</v>
      </c>
      <c r="X41" s="280">
        <v>177.8</v>
      </c>
      <c r="Y41" s="280">
        <v>16.4</v>
      </c>
      <c r="Z41" s="280">
        <v>24.8</v>
      </c>
      <c r="AA41" s="280">
        <f>SUM(AB41:AC41)</f>
        <v>200.4</v>
      </c>
      <c r="AB41" s="280">
        <v>196.1</v>
      </c>
      <c r="AC41" s="280">
        <v>4.3</v>
      </c>
      <c r="AD41" s="280">
        <v>23.5</v>
      </c>
      <c r="AE41" s="280">
        <f>SUM(AF41:AG41)</f>
        <v>179.1</v>
      </c>
      <c r="AF41" s="280">
        <v>168.7</v>
      </c>
      <c r="AG41" s="280">
        <v>10.4</v>
      </c>
    </row>
    <row r="42" spans="1:33" ht="15.75" customHeight="1">
      <c r="A42" s="270" t="s">
        <v>360</v>
      </c>
      <c r="B42" s="281">
        <v>23.3</v>
      </c>
      <c r="C42" s="280">
        <f>SUM(D42:E42)</f>
        <v>187.9</v>
      </c>
      <c r="D42" s="280">
        <v>176.1</v>
      </c>
      <c r="E42" s="280">
        <v>11.8</v>
      </c>
      <c r="F42" s="280">
        <v>23</v>
      </c>
      <c r="G42" s="280">
        <f>SUM(H42:I42)</f>
        <v>187.5</v>
      </c>
      <c r="H42" s="280">
        <v>174.4</v>
      </c>
      <c r="I42" s="280">
        <v>13.1</v>
      </c>
      <c r="J42" s="280">
        <v>25</v>
      </c>
      <c r="K42" s="280">
        <f>SUM(L42:M42)</f>
        <v>210.5</v>
      </c>
      <c r="L42" s="280">
        <v>197.1</v>
      </c>
      <c r="M42" s="280">
        <v>13.4</v>
      </c>
      <c r="N42" s="280">
        <v>21.7</v>
      </c>
      <c r="O42" s="280">
        <f>SUM(P42:Q42)</f>
        <v>185.5</v>
      </c>
      <c r="P42" s="280">
        <v>166.6</v>
      </c>
      <c r="Q42" s="280">
        <v>18.9</v>
      </c>
      <c r="R42" s="280">
        <v>22.5</v>
      </c>
      <c r="S42" s="280">
        <f>SUM(T42:U42)</f>
        <v>185.10000000000002</v>
      </c>
      <c r="T42" s="280">
        <v>172.3</v>
      </c>
      <c r="U42" s="280">
        <v>12.8</v>
      </c>
      <c r="V42" s="280">
        <v>21.3</v>
      </c>
      <c r="W42" s="280">
        <f>SUM(X42:Y42)</f>
        <v>183</v>
      </c>
      <c r="X42" s="280">
        <v>166.1</v>
      </c>
      <c r="Y42" s="280">
        <v>16.9</v>
      </c>
      <c r="Z42" s="280">
        <v>24.7</v>
      </c>
      <c r="AA42" s="280">
        <f>SUM(AB42:AC42)</f>
        <v>195.9</v>
      </c>
      <c r="AB42" s="280">
        <v>191.9</v>
      </c>
      <c r="AC42" s="280">
        <v>4</v>
      </c>
      <c r="AD42" s="280">
        <v>22.3</v>
      </c>
      <c r="AE42" s="280">
        <f>SUM(AF42:AG42)</f>
        <v>170.4</v>
      </c>
      <c r="AF42" s="280">
        <v>161.1</v>
      </c>
      <c r="AG42" s="280">
        <v>9.3</v>
      </c>
    </row>
    <row r="43" spans="1:33" ht="15.75" customHeight="1">
      <c r="A43" s="270" t="s">
        <v>361</v>
      </c>
      <c r="B43" s="281">
        <v>21.8</v>
      </c>
      <c r="C43" s="280">
        <f>SUM(D43:E43)</f>
        <v>176</v>
      </c>
      <c r="D43" s="280">
        <v>164.2</v>
      </c>
      <c r="E43" s="280">
        <v>11.8</v>
      </c>
      <c r="F43" s="280">
        <v>22</v>
      </c>
      <c r="G43" s="280">
        <f>SUM(H43:I43)</f>
        <v>179.1</v>
      </c>
      <c r="H43" s="280">
        <v>166.1</v>
      </c>
      <c r="I43" s="280">
        <v>13</v>
      </c>
      <c r="J43" s="280">
        <v>23.5</v>
      </c>
      <c r="K43" s="280">
        <f>SUM(L43:M43)</f>
        <v>198.89999999999998</v>
      </c>
      <c r="L43" s="280">
        <v>184.7</v>
      </c>
      <c r="M43" s="280">
        <v>14.2</v>
      </c>
      <c r="N43" s="280">
        <v>20.9</v>
      </c>
      <c r="O43" s="280">
        <f>SUM(P43:Q43)</f>
        <v>178.3</v>
      </c>
      <c r="P43" s="280">
        <v>159.5</v>
      </c>
      <c r="Q43" s="280">
        <v>18.8</v>
      </c>
      <c r="R43" s="280">
        <v>21.8</v>
      </c>
      <c r="S43" s="280">
        <f>SUM(T43:U43)</f>
        <v>180.3</v>
      </c>
      <c r="T43" s="280">
        <v>167.4</v>
      </c>
      <c r="U43" s="280">
        <v>12.9</v>
      </c>
      <c r="V43" s="280">
        <v>20.5</v>
      </c>
      <c r="W43" s="280">
        <f>SUM(X43:Y43)</f>
        <v>174.29999999999998</v>
      </c>
      <c r="X43" s="280">
        <v>159.2</v>
      </c>
      <c r="Y43" s="280">
        <v>15.1</v>
      </c>
      <c r="Z43" s="280">
        <v>22.4</v>
      </c>
      <c r="AA43" s="280">
        <f>SUM(AB43:AC43)</f>
        <v>179.70000000000002</v>
      </c>
      <c r="AB43" s="280">
        <v>175.8</v>
      </c>
      <c r="AC43" s="280">
        <v>3.9</v>
      </c>
      <c r="AD43" s="280">
        <v>22</v>
      </c>
      <c r="AE43" s="280">
        <f>SUM(AF43:AG43)</f>
        <v>168.89999999999998</v>
      </c>
      <c r="AF43" s="280">
        <v>159.2</v>
      </c>
      <c r="AG43" s="280">
        <v>9.7</v>
      </c>
    </row>
    <row r="44" spans="1:33" ht="15.75" customHeight="1">
      <c r="A44" s="273"/>
      <c r="B44" s="281"/>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120"/>
      <c r="AC44" s="280"/>
      <c r="AD44" s="280"/>
      <c r="AE44" s="280"/>
      <c r="AF44" s="280"/>
      <c r="AG44" s="280"/>
    </row>
    <row r="45" spans="1:33" ht="15.75" customHeight="1">
      <c r="A45" s="270" t="s">
        <v>362</v>
      </c>
      <c r="B45" s="281">
        <v>22.5</v>
      </c>
      <c r="C45" s="280">
        <f>SUM(D45:E45)</f>
        <v>181.8</v>
      </c>
      <c r="D45" s="280">
        <v>169.9</v>
      </c>
      <c r="E45" s="280">
        <v>11.9</v>
      </c>
      <c r="F45" s="280">
        <v>22.3</v>
      </c>
      <c r="G45" s="280">
        <f>SUM(H45:I45)</f>
        <v>182.10000000000002</v>
      </c>
      <c r="H45" s="280">
        <v>168.8</v>
      </c>
      <c r="I45" s="280">
        <v>13.3</v>
      </c>
      <c r="J45" s="280">
        <v>23.4</v>
      </c>
      <c r="K45" s="280">
        <f>SUM(L45:M45)</f>
        <v>198.8</v>
      </c>
      <c r="L45" s="280">
        <v>183.3</v>
      </c>
      <c r="M45" s="280">
        <v>15.5</v>
      </c>
      <c r="N45" s="280">
        <v>21.9</v>
      </c>
      <c r="O45" s="280">
        <f>SUM(P45:Q45)</f>
        <v>185.5</v>
      </c>
      <c r="P45" s="280">
        <v>166.8</v>
      </c>
      <c r="Q45" s="280">
        <v>18.7</v>
      </c>
      <c r="R45" s="280">
        <v>22.6</v>
      </c>
      <c r="S45" s="280">
        <f>SUM(T45:U45)</f>
        <v>186.20000000000002</v>
      </c>
      <c r="T45" s="280">
        <v>172.4</v>
      </c>
      <c r="U45" s="280">
        <v>13.8</v>
      </c>
      <c r="V45" s="280">
        <v>22</v>
      </c>
      <c r="W45" s="280">
        <f>SUM(X45:Y45)</f>
        <v>185.39999999999998</v>
      </c>
      <c r="X45" s="280">
        <v>170.7</v>
      </c>
      <c r="Y45" s="280">
        <v>14.7</v>
      </c>
      <c r="Z45" s="280">
        <v>23.4</v>
      </c>
      <c r="AA45" s="280">
        <f>SUM(AB45:AC45)</f>
        <v>190.3</v>
      </c>
      <c r="AB45" s="280">
        <v>184.4</v>
      </c>
      <c r="AC45" s="280">
        <v>5.9</v>
      </c>
      <c r="AD45" s="280">
        <v>21.6</v>
      </c>
      <c r="AE45" s="280">
        <f>SUM(AF45:AG45)</f>
        <v>167.2</v>
      </c>
      <c r="AF45" s="280">
        <v>156.7</v>
      </c>
      <c r="AG45" s="280">
        <v>10.5</v>
      </c>
    </row>
    <row r="46" spans="1:33" ht="15.75" customHeight="1">
      <c r="A46" s="270" t="s">
        <v>363</v>
      </c>
      <c r="B46" s="281">
        <v>23.1</v>
      </c>
      <c r="C46" s="280">
        <f>SUM(D46:E46)</f>
        <v>187.60000000000002</v>
      </c>
      <c r="D46" s="280">
        <v>174.3</v>
      </c>
      <c r="E46" s="280">
        <v>13.3</v>
      </c>
      <c r="F46" s="280">
        <v>22.8</v>
      </c>
      <c r="G46" s="280">
        <f>SUM(H46:I46)</f>
        <v>187.1</v>
      </c>
      <c r="H46" s="280">
        <v>172.4</v>
      </c>
      <c r="I46" s="280">
        <v>14.7</v>
      </c>
      <c r="J46" s="280">
        <v>24.1</v>
      </c>
      <c r="K46" s="280">
        <f>SUM(L46:M46)</f>
        <v>205.79999999999998</v>
      </c>
      <c r="L46" s="280">
        <v>189.2</v>
      </c>
      <c r="M46" s="280">
        <v>16.6</v>
      </c>
      <c r="N46" s="280">
        <v>22.2</v>
      </c>
      <c r="O46" s="280">
        <f>SUM(P46:Q46)</f>
        <v>190.60000000000002</v>
      </c>
      <c r="P46" s="280">
        <v>169.8</v>
      </c>
      <c r="Q46" s="280">
        <v>20.8</v>
      </c>
      <c r="R46" s="280">
        <v>23.1</v>
      </c>
      <c r="S46" s="280">
        <f>SUM(T46:U46)</f>
        <v>188</v>
      </c>
      <c r="T46" s="280">
        <v>175.9</v>
      </c>
      <c r="U46" s="280">
        <v>12.1</v>
      </c>
      <c r="V46" s="280">
        <v>21.9</v>
      </c>
      <c r="W46" s="280">
        <f>SUM(X46:Y46)</f>
        <v>185.4</v>
      </c>
      <c r="X46" s="280">
        <v>170.3</v>
      </c>
      <c r="Y46" s="280">
        <v>15.1</v>
      </c>
      <c r="Z46" s="280">
        <v>23</v>
      </c>
      <c r="AA46" s="280">
        <f>SUM(AB46:AC46)</f>
        <v>185.79999999999998</v>
      </c>
      <c r="AB46" s="280">
        <v>180.6</v>
      </c>
      <c r="AC46" s="280">
        <v>5.2</v>
      </c>
      <c r="AD46" s="280">
        <v>21.8</v>
      </c>
      <c r="AE46" s="280">
        <f>SUM(AF46:AG46)</f>
        <v>169</v>
      </c>
      <c r="AF46" s="280">
        <v>157.4</v>
      </c>
      <c r="AG46" s="280">
        <v>11.6</v>
      </c>
    </row>
    <row r="47" spans="1:33" ht="15.75" customHeight="1">
      <c r="A47" s="270" t="s">
        <v>364</v>
      </c>
      <c r="B47" s="281">
        <v>22.7</v>
      </c>
      <c r="C47" s="280">
        <f>SUM(D47:E47)</f>
        <v>183.89999999999998</v>
      </c>
      <c r="D47" s="280">
        <v>170.7</v>
      </c>
      <c r="E47" s="280">
        <v>13.2</v>
      </c>
      <c r="F47" s="280">
        <v>22.7</v>
      </c>
      <c r="G47" s="280">
        <f>SUM(H47:I47)</f>
        <v>186.1</v>
      </c>
      <c r="H47" s="280">
        <v>171.5</v>
      </c>
      <c r="I47" s="280">
        <v>14.6</v>
      </c>
      <c r="J47" s="280">
        <v>24.3</v>
      </c>
      <c r="K47" s="280">
        <f>SUM(L47:M47)</f>
        <v>205.4</v>
      </c>
      <c r="L47" s="280">
        <v>189.6</v>
      </c>
      <c r="M47" s="280">
        <v>15.8</v>
      </c>
      <c r="N47" s="280">
        <v>22.6</v>
      </c>
      <c r="O47" s="280">
        <f>SUM(P47:Q47)</f>
        <v>192.9</v>
      </c>
      <c r="P47" s="280">
        <v>172.6</v>
      </c>
      <c r="Q47" s="280">
        <v>20.3</v>
      </c>
      <c r="R47" s="280">
        <v>22.7</v>
      </c>
      <c r="S47" s="280">
        <f>SUM(T47:U47)</f>
        <v>185</v>
      </c>
      <c r="T47" s="280">
        <v>173.2</v>
      </c>
      <c r="U47" s="280">
        <v>11.8</v>
      </c>
      <c r="V47" s="280">
        <v>22.7</v>
      </c>
      <c r="W47" s="280">
        <f>SUM(X47:Y47)</f>
        <v>190.70000000000002</v>
      </c>
      <c r="X47" s="280">
        <v>175.9</v>
      </c>
      <c r="Y47" s="280">
        <v>14.8</v>
      </c>
      <c r="Z47" s="280">
        <v>23.6</v>
      </c>
      <c r="AA47" s="280">
        <f>SUM(AB47:AC47)</f>
        <v>190.9</v>
      </c>
      <c r="AB47" s="280">
        <v>185.1</v>
      </c>
      <c r="AC47" s="280">
        <v>5.8</v>
      </c>
      <c r="AD47" s="280">
        <v>23.1</v>
      </c>
      <c r="AE47" s="280">
        <f>SUM(AF47:AG47)</f>
        <v>174.9</v>
      </c>
      <c r="AF47" s="280">
        <v>164.8</v>
      </c>
      <c r="AG47" s="280">
        <v>10.1</v>
      </c>
    </row>
    <row r="48" spans="1:33" ht="15.75" customHeight="1">
      <c r="A48" s="270" t="s">
        <v>365</v>
      </c>
      <c r="B48" s="281">
        <v>22.9</v>
      </c>
      <c r="C48" s="280">
        <f>SUM(D48:E48)</f>
        <v>185.4</v>
      </c>
      <c r="D48" s="280">
        <v>171.8</v>
      </c>
      <c r="E48" s="280">
        <v>13.6</v>
      </c>
      <c r="F48" s="280">
        <v>22.8</v>
      </c>
      <c r="G48" s="280">
        <f>SUM(H48:I48)</f>
        <v>187.5</v>
      </c>
      <c r="H48" s="280">
        <v>172.5</v>
      </c>
      <c r="I48" s="280">
        <v>15</v>
      </c>
      <c r="J48" s="280">
        <v>25</v>
      </c>
      <c r="K48" s="280">
        <f>SUM(L48:M48)</f>
        <v>211.70000000000002</v>
      </c>
      <c r="L48" s="280">
        <v>193.3</v>
      </c>
      <c r="M48" s="280">
        <v>18.4</v>
      </c>
      <c r="N48" s="280">
        <v>21.9</v>
      </c>
      <c r="O48" s="280">
        <f>SUM(P48:Q48)</f>
        <v>187.5</v>
      </c>
      <c r="P48" s="280">
        <v>167.4</v>
      </c>
      <c r="Q48" s="280">
        <v>20.1</v>
      </c>
      <c r="R48" s="280">
        <v>23.1</v>
      </c>
      <c r="S48" s="280">
        <f>SUM(T48:U48)</f>
        <v>189.70000000000002</v>
      </c>
      <c r="T48" s="280">
        <v>174.4</v>
      </c>
      <c r="U48" s="280">
        <v>15.3</v>
      </c>
      <c r="V48" s="280">
        <v>21.3</v>
      </c>
      <c r="W48" s="280">
        <f>SUM(X48:Y48)</f>
        <v>180.3</v>
      </c>
      <c r="X48" s="280">
        <v>165.3</v>
      </c>
      <c r="Y48" s="280">
        <v>15</v>
      </c>
      <c r="Z48" s="280">
        <v>23.6</v>
      </c>
      <c r="AA48" s="280">
        <f>SUM(AB48:AC48)</f>
        <v>190.8</v>
      </c>
      <c r="AB48" s="280">
        <v>183.8</v>
      </c>
      <c r="AC48" s="280">
        <v>7</v>
      </c>
      <c r="AD48" s="280">
        <v>22.1</v>
      </c>
      <c r="AE48" s="280">
        <f>SUM(AF48:AG48)</f>
        <v>170</v>
      </c>
      <c r="AF48" s="280">
        <v>159.3</v>
      </c>
      <c r="AG48" s="280">
        <v>10.7</v>
      </c>
    </row>
    <row r="49" spans="1:33" ht="15.75" customHeight="1">
      <c r="A49" s="121"/>
      <c r="B49" s="281"/>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120"/>
      <c r="AC49" s="280"/>
      <c r="AD49" s="280"/>
      <c r="AE49" s="280"/>
      <c r="AF49" s="280"/>
      <c r="AG49" s="280"/>
    </row>
    <row r="50" spans="1:33" ht="15.75" customHeight="1">
      <c r="A50" s="274" t="s">
        <v>205</v>
      </c>
      <c r="B50" s="281"/>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120"/>
      <c r="AC50" s="280"/>
      <c r="AD50" s="280"/>
      <c r="AE50" s="280"/>
      <c r="AF50" s="280"/>
      <c r="AG50" s="280"/>
    </row>
    <row r="51" spans="1:33" ht="15.75" customHeight="1">
      <c r="A51" s="37" t="s">
        <v>424</v>
      </c>
      <c r="B51" s="281">
        <v>22.6</v>
      </c>
      <c r="C51" s="280">
        <f>SUM(D51:E51)</f>
        <v>174.7</v>
      </c>
      <c r="D51" s="280">
        <v>169.2</v>
      </c>
      <c r="E51" s="280">
        <v>5.5</v>
      </c>
      <c r="F51" s="280">
        <v>22</v>
      </c>
      <c r="G51" s="280">
        <f>SUM(H51:I51)</f>
        <v>170.6</v>
      </c>
      <c r="H51" s="280">
        <v>164.6</v>
      </c>
      <c r="I51" s="280">
        <v>6</v>
      </c>
      <c r="J51" s="280">
        <v>21.8</v>
      </c>
      <c r="K51" s="280">
        <f>SUM(L51:M51)</f>
        <v>175.7</v>
      </c>
      <c r="L51" s="280">
        <v>170.5</v>
      </c>
      <c r="M51" s="280">
        <v>5.2</v>
      </c>
      <c r="N51" s="280">
        <v>22</v>
      </c>
      <c r="O51" s="280">
        <f>SUM(P51:Q51)</f>
        <v>175.8</v>
      </c>
      <c r="P51" s="280">
        <v>169.3</v>
      </c>
      <c r="Q51" s="280">
        <v>6.5</v>
      </c>
      <c r="R51" s="280">
        <v>22.3</v>
      </c>
      <c r="S51" s="280">
        <f>SUM(T51:U51)</f>
        <v>170.29999999999998</v>
      </c>
      <c r="T51" s="280">
        <v>165.6</v>
      </c>
      <c r="U51" s="280">
        <v>4.7</v>
      </c>
      <c r="V51" s="280">
        <v>22.1</v>
      </c>
      <c r="W51" s="280">
        <f>SUM(X51:Y51)</f>
        <v>179.29999999999998</v>
      </c>
      <c r="X51" s="280">
        <v>171.7</v>
      </c>
      <c r="Y51" s="280">
        <v>7.6</v>
      </c>
      <c r="Z51" s="280">
        <v>22.4</v>
      </c>
      <c r="AA51" s="280">
        <f>SUM(AB51:AC51)</f>
        <v>179</v>
      </c>
      <c r="AB51" s="280">
        <v>174.5</v>
      </c>
      <c r="AC51" s="280">
        <v>4.5</v>
      </c>
      <c r="AD51" s="280">
        <v>21.7</v>
      </c>
      <c r="AE51" s="280">
        <f>SUM(AF51:AG51)</f>
        <v>164.3</v>
      </c>
      <c r="AF51" s="280">
        <v>159</v>
      </c>
      <c r="AG51" s="280">
        <v>5.3</v>
      </c>
    </row>
    <row r="52" spans="1:33" ht="15.75" customHeight="1">
      <c r="A52" s="269" t="s">
        <v>425</v>
      </c>
      <c r="B52" s="281">
        <v>22.4</v>
      </c>
      <c r="C52" s="280">
        <f>SUM(D52:E52)</f>
        <v>172.29999999999998</v>
      </c>
      <c r="D52" s="280">
        <v>167.1</v>
      </c>
      <c r="E52" s="280">
        <v>5.2</v>
      </c>
      <c r="F52" s="280">
        <v>21.9</v>
      </c>
      <c r="G52" s="280">
        <f>SUM(H52:I52)</f>
        <v>169</v>
      </c>
      <c r="H52" s="280">
        <v>163.2</v>
      </c>
      <c r="I52" s="280">
        <v>5.8</v>
      </c>
      <c r="J52" s="280">
        <v>22.1</v>
      </c>
      <c r="K52" s="280">
        <f>SUM(L52:M52)</f>
        <v>179.6</v>
      </c>
      <c r="L52" s="280">
        <v>173.5</v>
      </c>
      <c r="M52" s="280">
        <v>6.1</v>
      </c>
      <c r="N52" s="280">
        <v>22</v>
      </c>
      <c r="O52" s="280">
        <f>SUM(P52:Q52)</f>
        <v>175.3</v>
      </c>
      <c r="P52" s="280">
        <v>169</v>
      </c>
      <c r="Q52" s="280">
        <v>6.3</v>
      </c>
      <c r="R52" s="280">
        <v>22.2</v>
      </c>
      <c r="S52" s="280">
        <f>SUM(T52:U52)</f>
        <v>173.20000000000002</v>
      </c>
      <c r="T52" s="280">
        <v>167.4</v>
      </c>
      <c r="U52" s="280">
        <v>5.8</v>
      </c>
      <c r="V52" s="280">
        <v>21.9</v>
      </c>
      <c r="W52" s="280">
        <f>SUM(X52:Y52)</f>
        <v>177.2</v>
      </c>
      <c r="X52" s="280">
        <v>170.7</v>
      </c>
      <c r="Y52" s="280">
        <v>6.5</v>
      </c>
      <c r="Z52" s="280">
        <v>22.3</v>
      </c>
      <c r="AA52" s="280">
        <f>SUM(AB52:AC52)</f>
        <v>177.7</v>
      </c>
      <c r="AB52" s="280">
        <v>172.6</v>
      </c>
      <c r="AC52" s="280">
        <v>5.1</v>
      </c>
      <c r="AD52" s="280">
        <v>21.6</v>
      </c>
      <c r="AE52" s="280">
        <f>SUM(AF52:AG52)</f>
        <v>164.1</v>
      </c>
      <c r="AF52" s="280">
        <v>159.1</v>
      </c>
      <c r="AG52" s="280">
        <v>5</v>
      </c>
    </row>
    <row r="53" spans="1:33" s="53" customFormat="1" ht="15.75" customHeight="1">
      <c r="A53" s="269" t="s">
        <v>426</v>
      </c>
      <c r="B53" s="283">
        <v>22.3</v>
      </c>
      <c r="C53" s="282">
        <f>SUM(D53:E53)</f>
        <v>170.2</v>
      </c>
      <c r="D53" s="282">
        <v>165.1</v>
      </c>
      <c r="E53" s="282">
        <v>5.1</v>
      </c>
      <c r="F53" s="282">
        <v>21.8</v>
      </c>
      <c r="G53" s="282">
        <f>SUM(H53:I53)</f>
        <v>167.29999999999998</v>
      </c>
      <c r="H53" s="282">
        <v>161.7</v>
      </c>
      <c r="I53" s="282">
        <v>5.6</v>
      </c>
      <c r="J53" s="282">
        <v>22.4</v>
      </c>
      <c r="K53" s="282">
        <f>SUM(L53:M53)</f>
        <v>181.60000000000002</v>
      </c>
      <c r="L53" s="282">
        <v>176.3</v>
      </c>
      <c r="M53" s="282">
        <v>5.3</v>
      </c>
      <c r="N53" s="282">
        <v>21.7</v>
      </c>
      <c r="O53" s="282">
        <f>SUM(P53:Q53)</f>
        <v>173.70000000000002</v>
      </c>
      <c r="P53" s="282">
        <v>167.4</v>
      </c>
      <c r="Q53" s="282">
        <v>6.3</v>
      </c>
      <c r="R53" s="282">
        <v>22.2</v>
      </c>
      <c r="S53" s="282">
        <f>SUM(T53:U53)</f>
        <v>173.60000000000002</v>
      </c>
      <c r="T53" s="282">
        <v>166.8</v>
      </c>
      <c r="U53" s="282">
        <v>6.8</v>
      </c>
      <c r="V53" s="282">
        <v>21.5</v>
      </c>
      <c r="W53" s="282">
        <f>SUM(X53:Y53)</f>
        <v>174.6</v>
      </c>
      <c r="X53" s="282">
        <v>167.4</v>
      </c>
      <c r="Y53" s="282">
        <v>7.2</v>
      </c>
      <c r="Z53" s="282">
        <v>22.4</v>
      </c>
      <c r="AA53" s="282">
        <f>SUM(AB53:AC53)</f>
        <v>178.5</v>
      </c>
      <c r="AB53" s="282">
        <v>173.6</v>
      </c>
      <c r="AC53" s="282">
        <v>4.9</v>
      </c>
      <c r="AD53" s="282">
        <v>21.5</v>
      </c>
      <c r="AE53" s="282">
        <f>SUM(AF53:AG53)</f>
        <v>164</v>
      </c>
      <c r="AF53" s="282">
        <v>159.8</v>
      </c>
      <c r="AG53" s="282">
        <v>4.2</v>
      </c>
    </row>
    <row r="54" spans="1:33" ht="15.75" customHeight="1">
      <c r="A54" s="154"/>
      <c r="B54" s="281"/>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120"/>
      <c r="AC54" s="280"/>
      <c r="AD54" s="280"/>
      <c r="AE54" s="280"/>
      <c r="AF54" s="280"/>
      <c r="AG54" s="280"/>
    </row>
    <row r="55" spans="1:33" ht="15.75" customHeight="1">
      <c r="A55" s="159" t="s">
        <v>422</v>
      </c>
      <c r="B55" s="281">
        <v>20.3</v>
      </c>
      <c r="C55" s="280">
        <f>SUM(D55:E55)</f>
        <v>154.7</v>
      </c>
      <c r="D55" s="280">
        <v>150.1</v>
      </c>
      <c r="E55" s="280">
        <v>4.6</v>
      </c>
      <c r="F55" s="280">
        <v>19.4</v>
      </c>
      <c r="G55" s="280">
        <f>SUM(H55:I55)</f>
        <v>148.37</v>
      </c>
      <c r="H55" s="280">
        <v>144</v>
      </c>
      <c r="I55" s="280">
        <v>4.37</v>
      </c>
      <c r="J55" s="280">
        <v>18.4</v>
      </c>
      <c r="K55" s="280">
        <f>SUM(L55:M55)</f>
        <v>147.10000000000002</v>
      </c>
      <c r="L55" s="280">
        <v>144.3</v>
      </c>
      <c r="M55" s="280">
        <v>2.8</v>
      </c>
      <c r="N55" s="280">
        <v>19.3</v>
      </c>
      <c r="O55" s="280">
        <f>SUM(P55:Q55)</f>
        <v>152.8</v>
      </c>
      <c r="P55" s="280">
        <v>148</v>
      </c>
      <c r="Q55" s="280">
        <v>4.8</v>
      </c>
      <c r="R55" s="280">
        <v>18.6</v>
      </c>
      <c r="S55" s="280">
        <f>SUM(T55:U55)</f>
        <v>146.39999999999998</v>
      </c>
      <c r="T55" s="280">
        <v>139.7</v>
      </c>
      <c r="U55" s="280">
        <v>6.7</v>
      </c>
      <c r="V55" s="280">
        <v>18.9</v>
      </c>
      <c r="W55" s="280">
        <f>SUM(X55:Y55)</f>
        <v>152.7</v>
      </c>
      <c r="X55" s="280">
        <v>147.2</v>
      </c>
      <c r="Y55" s="280">
        <v>5.5</v>
      </c>
      <c r="Z55" s="280">
        <v>20.3</v>
      </c>
      <c r="AA55" s="280">
        <f>SUM(AB55:AC55)</f>
        <v>161.29999999999998</v>
      </c>
      <c r="AB55" s="280">
        <v>158.1</v>
      </c>
      <c r="AC55" s="280">
        <v>3.2</v>
      </c>
      <c r="AD55" s="280">
        <v>19.6</v>
      </c>
      <c r="AE55" s="280">
        <f>SUM(AF55:AG55)</f>
        <v>145.70000000000002</v>
      </c>
      <c r="AF55" s="280">
        <v>142.3</v>
      </c>
      <c r="AG55" s="280">
        <v>3.4</v>
      </c>
    </row>
    <row r="56" spans="1:33" ht="15.75" customHeight="1">
      <c r="A56" s="270" t="s">
        <v>355</v>
      </c>
      <c r="B56" s="281">
        <v>22.4</v>
      </c>
      <c r="C56" s="280">
        <f>SUM(D56:E56)</f>
        <v>171.2</v>
      </c>
      <c r="D56" s="280">
        <v>166.5</v>
      </c>
      <c r="E56" s="280">
        <v>4.7</v>
      </c>
      <c r="F56" s="280">
        <v>22.1</v>
      </c>
      <c r="G56" s="280">
        <f>SUM(H56:I56)</f>
        <v>169.79999999999998</v>
      </c>
      <c r="H56" s="280">
        <v>164.6</v>
      </c>
      <c r="I56" s="280">
        <v>5.2</v>
      </c>
      <c r="J56" s="280">
        <v>22.4</v>
      </c>
      <c r="K56" s="280">
        <f>SUM(L56:M56)</f>
        <v>179.6</v>
      </c>
      <c r="L56" s="280">
        <v>176</v>
      </c>
      <c r="M56" s="280">
        <v>3.6</v>
      </c>
      <c r="N56" s="280">
        <v>22.7</v>
      </c>
      <c r="O56" s="280">
        <f>SUM(P56:Q56)</f>
        <v>180.9</v>
      </c>
      <c r="P56" s="280">
        <v>174.9</v>
      </c>
      <c r="Q56" s="280">
        <v>6</v>
      </c>
      <c r="R56" s="280">
        <v>22.7</v>
      </c>
      <c r="S56" s="280">
        <f>SUM(T56:U56)</f>
        <v>178.7</v>
      </c>
      <c r="T56" s="280">
        <v>173.2</v>
      </c>
      <c r="U56" s="280">
        <v>5.5</v>
      </c>
      <c r="V56" s="280">
        <v>23.1</v>
      </c>
      <c r="W56" s="280">
        <f>SUM(X56:Y56)</f>
        <v>186.6</v>
      </c>
      <c r="X56" s="280">
        <v>179.7</v>
      </c>
      <c r="Y56" s="280">
        <v>6.9</v>
      </c>
      <c r="Z56" s="280">
        <v>23.1</v>
      </c>
      <c r="AA56" s="280">
        <f>SUM(AB56:AC56)</f>
        <v>183.1</v>
      </c>
      <c r="AB56" s="280">
        <v>178.9</v>
      </c>
      <c r="AC56" s="280">
        <v>4.2</v>
      </c>
      <c r="AD56" s="280">
        <v>22.1</v>
      </c>
      <c r="AE56" s="280">
        <f>SUM(AF56:AG56)</f>
        <v>167.5</v>
      </c>
      <c r="AF56" s="280">
        <v>163.4</v>
      </c>
      <c r="AG56" s="280">
        <v>4.1</v>
      </c>
    </row>
    <row r="57" spans="1:33" ht="15.75" customHeight="1">
      <c r="A57" s="270" t="s">
        <v>356</v>
      </c>
      <c r="B57" s="281">
        <v>22</v>
      </c>
      <c r="C57" s="280">
        <f>SUM(D57:E57)</f>
        <v>168.3</v>
      </c>
      <c r="D57" s="280">
        <v>163.3</v>
      </c>
      <c r="E57" s="280">
        <v>5</v>
      </c>
      <c r="F57" s="280">
        <v>21.6</v>
      </c>
      <c r="G57" s="280">
        <f>SUM(H57:I57)</f>
        <v>165.4</v>
      </c>
      <c r="H57" s="280">
        <v>159.8</v>
      </c>
      <c r="I57" s="280">
        <v>5.6</v>
      </c>
      <c r="J57" s="280">
        <v>22.3</v>
      </c>
      <c r="K57" s="280">
        <f>SUM(L57:M57)</f>
        <v>180.4</v>
      </c>
      <c r="L57" s="280">
        <v>175.8</v>
      </c>
      <c r="M57" s="280">
        <v>4.6</v>
      </c>
      <c r="N57" s="280">
        <v>21.4</v>
      </c>
      <c r="O57" s="280">
        <f>SUM(P57:Q57)</f>
        <v>171.20000000000002</v>
      </c>
      <c r="P57" s="280">
        <v>164.9</v>
      </c>
      <c r="Q57" s="280">
        <v>6.3</v>
      </c>
      <c r="R57" s="280">
        <v>21.4</v>
      </c>
      <c r="S57" s="280">
        <f>SUM(T57:U57)</f>
        <v>166.29999999999998</v>
      </c>
      <c r="T57" s="280">
        <v>159.2</v>
      </c>
      <c r="U57" s="280">
        <v>7.1</v>
      </c>
      <c r="V57" s="280">
        <v>20.9</v>
      </c>
      <c r="W57" s="280">
        <f>SUM(X57:Y57)</f>
        <v>169.8</v>
      </c>
      <c r="X57" s="280">
        <v>163</v>
      </c>
      <c r="Y57" s="280">
        <v>6.8</v>
      </c>
      <c r="Z57" s="280">
        <v>22.4</v>
      </c>
      <c r="AA57" s="280">
        <f>SUM(AB57:AC57)</f>
        <v>179.4</v>
      </c>
      <c r="AB57" s="280">
        <v>173.9</v>
      </c>
      <c r="AC57" s="280">
        <v>5.5</v>
      </c>
      <c r="AD57" s="280">
        <v>21.5</v>
      </c>
      <c r="AE57" s="280">
        <f>SUM(AF57:AG57)</f>
        <v>165.5</v>
      </c>
      <c r="AF57" s="280">
        <v>160.6</v>
      </c>
      <c r="AG57" s="280">
        <v>4.9</v>
      </c>
    </row>
    <row r="58" spans="1:33" ht="15.75" customHeight="1">
      <c r="A58" s="270" t="s">
        <v>357</v>
      </c>
      <c r="B58" s="281">
        <v>22.8</v>
      </c>
      <c r="C58" s="280">
        <f>SUM(D58:E58)</f>
        <v>174.9</v>
      </c>
      <c r="D58" s="280">
        <v>169.5</v>
      </c>
      <c r="E58" s="280">
        <v>5.4</v>
      </c>
      <c r="F58" s="280">
        <v>22.4</v>
      </c>
      <c r="G58" s="280">
        <f>SUM(H58:I58)</f>
        <v>171.79999999999998</v>
      </c>
      <c r="H58" s="280">
        <v>166.1</v>
      </c>
      <c r="I58" s="280">
        <v>5.7</v>
      </c>
      <c r="J58" s="280">
        <v>22.4</v>
      </c>
      <c r="K58" s="280">
        <f>SUM(L58:M58)</f>
        <v>182</v>
      </c>
      <c r="L58" s="280">
        <v>176.7</v>
      </c>
      <c r="M58" s="280">
        <v>5.3</v>
      </c>
      <c r="N58" s="280">
        <v>22.2</v>
      </c>
      <c r="O58" s="280">
        <f>SUM(P58:Q58)</f>
        <v>176.8</v>
      </c>
      <c r="P58" s="280">
        <v>171</v>
      </c>
      <c r="Q58" s="280">
        <v>5.8</v>
      </c>
      <c r="R58" s="280">
        <v>23.3</v>
      </c>
      <c r="S58" s="280">
        <f>SUM(T58:U58)</f>
        <v>179.29999999999998</v>
      </c>
      <c r="T58" s="280">
        <v>171.7</v>
      </c>
      <c r="U58" s="280">
        <v>7.6</v>
      </c>
      <c r="V58" s="280">
        <v>22</v>
      </c>
      <c r="W58" s="280">
        <f>SUM(X58:Y58)</f>
        <v>178.4</v>
      </c>
      <c r="X58" s="280">
        <v>171.9</v>
      </c>
      <c r="Y58" s="280">
        <v>6.5</v>
      </c>
      <c r="Z58" s="280">
        <v>22.4</v>
      </c>
      <c r="AA58" s="280">
        <f>SUM(AB58:AC58)</f>
        <v>179</v>
      </c>
      <c r="AB58" s="280">
        <v>174.2</v>
      </c>
      <c r="AC58" s="280">
        <v>4.8</v>
      </c>
      <c r="AD58" s="280">
        <v>21.7</v>
      </c>
      <c r="AE58" s="280">
        <f>SUM(AF58:AG58)</f>
        <v>164.1</v>
      </c>
      <c r="AF58" s="280">
        <v>160.2</v>
      </c>
      <c r="AG58" s="280">
        <v>3.9</v>
      </c>
    </row>
    <row r="59" spans="1:33" ht="15.75" customHeight="1">
      <c r="A59" s="273"/>
      <c r="B59" s="281"/>
      <c r="C59" s="120"/>
      <c r="D59" s="280"/>
      <c r="E59" s="280"/>
      <c r="F59" s="280"/>
      <c r="G59" s="120"/>
      <c r="H59" s="280"/>
      <c r="I59" s="280"/>
      <c r="J59" s="280"/>
      <c r="K59" s="120"/>
      <c r="L59" s="120"/>
      <c r="M59" s="280"/>
      <c r="N59" s="280"/>
      <c r="O59" s="120"/>
      <c r="P59" s="280"/>
      <c r="Q59" s="280"/>
      <c r="R59" s="280"/>
      <c r="S59" s="120"/>
      <c r="T59" s="280"/>
      <c r="U59" s="280"/>
      <c r="V59" s="280"/>
      <c r="W59" s="120"/>
      <c r="X59" s="280"/>
      <c r="Y59" s="280"/>
      <c r="Z59" s="280"/>
      <c r="AA59" s="120"/>
      <c r="AB59" s="120"/>
      <c r="AC59" s="280"/>
      <c r="AD59" s="280"/>
      <c r="AE59" s="120"/>
      <c r="AF59" s="280"/>
      <c r="AG59" s="280"/>
    </row>
    <row r="60" spans="1:33" ht="15.75" customHeight="1">
      <c r="A60" s="270" t="s">
        <v>358</v>
      </c>
      <c r="B60" s="281">
        <v>21.6</v>
      </c>
      <c r="C60" s="280">
        <f>SUM(D60:E60)</f>
        <v>164.1</v>
      </c>
      <c r="D60" s="280">
        <v>159</v>
      </c>
      <c r="E60" s="280">
        <v>5.1</v>
      </c>
      <c r="F60" s="280">
        <v>21</v>
      </c>
      <c r="G60" s="280">
        <f>SUM(H60:I60)</f>
        <v>159.9</v>
      </c>
      <c r="H60" s="280">
        <v>154.5</v>
      </c>
      <c r="I60" s="280">
        <v>5.4</v>
      </c>
      <c r="J60" s="280">
        <v>20.6</v>
      </c>
      <c r="K60" s="280">
        <f>SUM(L60:M60)</f>
        <v>167.6</v>
      </c>
      <c r="L60" s="280">
        <v>162.4</v>
      </c>
      <c r="M60" s="280">
        <v>5.2</v>
      </c>
      <c r="N60" s="280">
        <v>20.6</v>
      </c>
      <c r="O60" s="280">
        <f>SUM(P60:Q60)</f>
        <v>164.2</v>
      </c>
      <c r="P60" s="280">
        <v>158.2</v>
      </c>
      <c r="Q60" s="280">
        <v>6</v>
      </c>
      <c r="R60" s="280">
        <v>21.8</v>
      </c>
      <c r="S60" s="280">
        <f>SUM(T60:U60)</f>
        <v>167.2</v>
      </c>
      <c r="T60" s="280">
        <v>160.5</v>
      </c>
      <c r="U60" s="280">
        <v>6.7</v>
      </c>
      <c r="V60" s="280">
        <v>20.9</v>
      </c>
      <c r="W60" s="280">
        <f>SUM(X60:Y60)</f>
        <v>169.7</v>
      </c>
      <c r="X60" s="280">
        <v>163.1</v>
      </c>
      <c r="Y60" s="280">
        <v>6.6</v>
      </c>
      <c r="Z60" s="280">
        <v>20.5</v>
      </c>
      <c r="AA60" s="280">
        <f>SUM(AB60:AC60)</f>
        <v>162.1</v>
      </c>
      <c r="AB60" s="280">
        <v>158.2</v>
      </c>
      <c r="AC60" s="280">
        <v>3.9</v>
      </c>
      <c r="AD60" s="280">
        <v>20.6</v>
      </c>
      <c r="AE60" s="280">
        <f>SUM(AF60:AG60)</f>
        <v>157.1</v>
      </c>
      <c r="AF60" s="280">
        <v>153.1</v>
      </c>
      <c r="AG60" s="280">
        <v>4</v>
      </c>
    </row>
    <row r="61" spans="1:33" ht="15.75" customHeight="1">
      <c r="A61" s="270" t="s">
        <v>359</v>
      </c>
      <c r="B61" s="281">
        <v>23.6</v>
      </c>
      <c r="C61" s="280">
        <f>SUM(D61:E61)</f>
        <v>180.60000000000002</v>
      </c>
      <c r="D61" s="280">
        <v>175.3</v>
      </c>
      <c r="E61" s="280">
        <v>5.3</v>
      </c>
      <c r="F61" s="280">
        <v>23.2</v>
      </c>
      <c r="G61" s="280">
        <f>SUM(H61:I61)</f>
        <v>177.9</v>
      </c>
      <c r="H61" s="280">
        <v>172</v>
      </c>
      <c r="I61" s="280">
        <v>5.9</v>
      </c>
      <c r="J61" s="280">
        <v>23.3</v>
      </c>
      <c r="K61" s="280">
        <f>SUM(L61:M61)</f>
        <v>187.1</v>
      </c>
      <c r="L61" s="280">
        <v>182.4</v>
      </c>
      <c r="M61" s="280">
        <v>4.7</v>
      </c>
      <c r="N61" s="280">
        <v>23.2</v>
      </c>
      <c r="O61" s="280">
        <f>SUM(P61:Q61)</f>
        <v>185.8</v>
      </c>
      <c r="P61" s="280">
        <v>178.9</v>
      </c>
      <c r="Q61" s="280">
        <v>6.9</v>
      </c>
      <c r="R61" s="280">
        <v>24.1</v>
      </c>
      <c r="S61" s="280">
        <f>SUM(T61:U61)</f>
        <v>183.4</v>
      </c>
      <c r="T61" s="280">
        <v>177.4</v>
      </c>
      <c r="U61" s="280">
        <v>6</v>
      </c>
      <c r="V61" s="280">
        <v>22.9</v>
      </c>
      <c r="W61" s="280">
        <f>SUM(X61:Y61)</f>
        <v>187.70000000000002</v>
      </c>
      <c r="X61" s="280">
        <v>178.8</v>
      </c>
      <c r="Y61" s="280">
        <v>8.9</v>
      </c>
      <c r="Z61" s="280">
        <v>23.9</v>
      </c>
      <c r="AA61" s="280">
        <f>SUM(AB61:AC61)</f>
        <v>191.29999999999998</v>
      </c>
      <c r="AB61" s="280">
        <v>186.7</v>
      </c>
      <c r="AC61" s="280">
        <v>4.6</v>
      </c>
      <c r="AD61" s="280">
        <v>23.3</v>
      </c>
      <c r="AE61" s="280">
        <f>SUM(AF61:AG61)</f>
        <v>178.2</v>
      </c>
      <c r="AF61" s="280">
        <v>173.2</v>
      </c>
      <c r="AG61" s="280">
        <v>5</v>
      </c>
    </row>
    <row r="62" spans="1:33" ht="15.75" customHeight="1">
      <c r="A62" s="270" t="s">
        <v>360</v>
      </c>
      <c r="B62" s="281">
        <v>23.1</v>
      </c>
      <c r="C62" s="280">
        <f>SUM(D62:E62)</f>
        <v>176.9</v>
      </c>
      <c r="D62" s="280">
        <v>171.5</v>
      </c>
      <c r="E62" s="280">
        <v>5.4</v>
      </c>
      <c r="F62" s="280">
        <v>22.7</v>
      </c>
      <c r="G62" s="280">
        <f>SUM(H62:I62)</f>
        <v>173.7</v>
      </c>
      <c r="H62" s="280">
        <v>167.6</v>
      </c>
      <c r="I62" s="280">
        <v>6.1</v>
      </c>
      <c r="J62" s="280">
        <v>24.4</v>
      </c>
      <c r="K62" s="280">
        <f>SUM(L62:M62)</f>
        <v>197.7</v>
      </c>
      <c r="L62" s="280">
        <v>192.1</v>
      </c>
      <c r="M62" s="280">
        <v>5.6</v>
      </c>
      <c r="N62" s="280">
        <v>22.3</v>
      </c>
      <c r="O62" s="280">
        <f>SUM(P62:Q62)</f>
        <v>179.4</v>
      </c>
      <c r="P62" s="280">
        <v>172.3</v>
      </c>
      <c r="Q62" s="280">
        <v>7.1</v>
      </c>
      <c r="R62" s="280">
        <v>22.3</v>
      </c>
      <c r="S62" s="280">
        <f>SUM(T62:U62)</f>
        <v>175</v>
      </c>
      <c r="T62" s="280">
        <v>168.5</v>
      </c>
      <c r="U62" s="280">
        <v>6.5</v>
      </c>
      <c r="V62" s="280">
        <v>21.4</v>
      </c>
      <c r="W62" s="280">
        <f>SUM(X62:Y62)</f>
        <v>175.6</v>
      </c>
      <c r="X62" s="280">
        <v>167.4</v>
      </c>
      <c r="Y62" s="280">
        <v>8.2</v>
      </c>
      <c r="Z62" s="280">
        <v>23.8</v>
      </c>
      <c r="AA62" s="280">
        <f>SUM(AB62:AC62)</f>
        <v>189.1</v>
      </c>
      <c r="AB62" s="280">
        <v>184.9</v>
      </c>
      <c r="AC62" s="280">
        <v>4.2</v>
      </c>
      <c r="AD62" s="280">
        <v>22.2</v>
      </c>
      <c r="AE62" s="280">
        <f>SUM(AF62:AG62)</f>
        <v>172</v>
      </c>
      <c r="AF62" s="280">
        <v>168.2</v>
      </c>
      <c r="AG62" s="280">
        <v>3.8</v>
      </c>
    </row>
    <row r="63" spans="1:33" ht="15.75" customHeight="1">
      <c r="A63" s="270" t="s">
        <v>361</v>
      </c>
      <c r="B63" s="281">
        <v>21.5</v>
      </c>
      <c r="C63" s="280">
        <f>SUM(D63:E63)</f>
        <v>163.20000000000002</v>
      </c>
      <c r="D63" s="280">
        <v>158.3</v>
      </c>
      <c r="E63" s="280">
        <v>4.9</v>
      </c>
      <c r="F63" s="280">
        <v>21.1</v>
      </c>
      <c r="G63" s="280">
        <f>SUM(H63:I63)</f>
        <v>161.20000000000002</v>
      </c>
      <c r="H63" s="280">
        <v>155.8</v>
      </c>
      <c r="I63" s="280">
        <v>5.4</v>
      </c>
      <c r="J63" s="280">
        <v>22.7</v>
      </c>
      <c r="K63" s="280">
        <f>SUM(L63:M63)</f>
        <v>185.3</v>
      </c>
      <c r="L63" s="280">
        <v>178.9</v>
      </c>
      <c r="M63" s="280">
        <v>6.4</v>
      </c>
      <c r="N63" s="280">
        <v>20.7</v>
      </c>
      <c r="O63" s="280">
        <f>SUM(P63:Q63)</f>
        <v>165.70000000000002</v>
      </c>
      <c r="P63" s="280">
        <v>159.4</v>
      </c>
      <c r="Q63" s="280">
        <v>6.3</v>
      </c>
      <c r="R63" s="280">
        <v>21.5</v>
      </c>
      <c r="S63" s="280">
        <f>SUM(T63:U63)</f>
        <v>169.20000000000002</v>
      </c>
      <c r="T63" s="280">
        <v>163.4</v>
      </c>
      <c r="U63" s="280">
        <v>5.8</v>
      </c>
      <c r="V63" s="280">
        <v>20.1</v>
      </c>
      <c r="W63" s="280">
        <f>SUM(X63:Y63)</f>
        <v>165</v>
      </c>
      <c r="X63" s="280">
        <v>156.7</v>
      </c>
      <c r="Y63" s="280">
        <v>8.3</v>
      </c>
      <c r="Z63" s="280">
        <v>21.4</v>
      </c>
      <c r="AA63" s="280">
        <f>SUM(AB63:AC63)</f>
        <v>169.5</v>
      </c>
      <c r="AB63" s="280">
        <v>165.9</v>
      </c>
      <c r="AC63" s="280">
        <v>3.6</v>
      </c>
      <c r="AD63" s="280">
        <v>20.7</v>
      </c>
      <c r="AE63" s="280">
        <f>SUM(AF63:AG63)</f>
        <v>157.9</v>
      </c>
      <c r="AF63" s="280">
        <v>154.6</v>
      </c>
      <c r="AG63" s="280">
        <v>3.3</v>
      </c>
    </row>
    <row r="64" spans="1:33" ht="15.75" customHeight="1">
      <c r="A64" s="273"/>
      <c r="B64" s="281"/>
      <c r="C64" s="279"/>
      <c r="D64" s="279"/>
      <c r="E64" s="279"/>
      <c r="F64" s="279"/>
      <c r="G64" s="279"/>
      <c r="H64" s="279"/>
      <c r="I64" s="279"/>
      <c r="J64" s="279"/>
      <c r="K64" s="279"/>
      <c r="L64" s="279"/>
      <c r="M64" s="279"/>
      <c r="N64" s="279"/>
      <c r="O64" s="279"/>
      <c r="P64" s="279"/>
      <c r="Q64" s="279"/>
      <c r="R64" s="279"/>
      <c r="S64" s="279"/>
      <c r="T64" s="120"/>
      <c r="U64" s="279"/>
      <c r="V64" s="279"/>
      <c r="W64" s="279"/>
      <c r="X64" s="279"/>
      <c r="Y64" s="279"/>
      <c r="Z64" s="279"/>
      <c r="AA64" s="279"/>
      <c r="AB64" s="120"/>
      <c r="AC64" s="279"/>
      <c r="AD64" s="279"/>
      <c r="AE64" s="279"/>
      <c r="AF64" s="279"/>
      <c r="AG64" s="279"/>
    </row>
    <row r="65" spans="1:33" ht="15.75" customHeight="1">
      <c r="A65" s="270" t="s">
        <v>362</v>
      </c>
      <c r="B65" s="281">
        <v>22.3</v>
      </c>
      <c r="C65" s="279">
        <f>SUM(D65:E65)</f>
        <v>169.4</v>
      </c>
      <c r="D65" s="279">
        <v>164.6</v>
      </c>
      <c r="E65" s="279">
        <v>4.8</v>
      </c>
      <c r="F65" s="279">
        <v>21.7</v>
      </c>
      <c r="G65" s="279">
        <f>SUM(H65:I65)</f>
        <v>166.4</v>
      </c>
      <c r="H65" s="279">
        <v>160.9</v>
      </c>
      <c r="I65" s="279">
        <v>5.5</v>
      </c>
      <c r="J65" s="279">
        <v>22.4</v>
      </c>
      <c r="K65" s="279">
        <f>SUM(L65:M65)</f>
        <v>182.4</v>
      </c>
      <c r="L65" s="279">
        <v>176.6</v>
      </c>
      <c r="M65" s="279">
        <v>5.8</v>
      </c>
      <c r="N65" s="279">
        <v>21.7</v>
      </c>
      <c r="O65" s="279">
        <f>SUM(P65:Q65)</f>
        <v>173.6</v>
      </c>
      <c r="P65" s="279">
        <v>167.2</v>
      </c>
      <c r="Q65" s="279">
        <v>6.4</v>
      </c>
      <c r="R65" s="279">
        <v>22.3</v>
      </c>
      <c r="S65" s="279">
        <f>SUM(T65:U65)</f>
        <v>174.4</v>
      </c>
      <c r="T65" s="279">
        <v>168.6</v>
      </c>
      <c r="U65" s="279">
        <v>5.8</v>
      </c>
      <c r="V65" s="279">
        <v>21.4</v>
      </c>
      <c r="W65" s="279">
        <f>SUM(X65:Y65)</f>
        <v>173.79999999999998</v>
      </c>
      <c r="X65" s="279">
        <v>167.2</v>
      </c>
      <c r="Y65" s="279">
        <v>6.6</v>
      </c>
      <c r="Z65" s="279">
        <v>22.2</v>
      </c>
      <c r="AA65" s="279">
        <f>SUM(AB65:AC65)</f>
        <v>177.3</v>
      </c>
      <c r="AB65" s="280">
        <v>173.3</v>
      </c>
      <c r="AC65" s="279">
        <v>4</v>
      </c>
      <c r="AD65" s="279">
        <v>20.7</v>
      </c>
      <c r="AE65" s="279">
        <f>SUM(AF65:AG65)</f>
        <v>160.20000000000002</v>
      </c>
      <c r="AF65" s="279">
        <v>155.8</v>
      </c>
      <c r="AG65" s="279">
        <v>4.4</v>
      </c>
    </row>
    <row r="66" spans="1:33" ht="15.75" customHeight="1">
      <c r="A66" s="270" t="s">
        <v>363</v>
      </c>
      <c r="B66" s="281">
        <v>22.7</v>
      </c>
      <c r="C66" s="279">
        <f>SUM(D66:E66)</f>
        <v>173.6</v>
      </c>
      <c r="D66" s="279">
        <v>168</v>
      </c>
      <c r="E66" s="279">
        <v>5.6</v>
      </c>
      <c r="F66" s="279">
        <v>22.2</v>
      </c>
      <c r="G66" s="279">
        <f>SUM(H66:I66)</f>
        <v>170.29999999999998</v>
      </c>
      <c r="H66" s="279">
        <v>164.1</v>
      </c>
      <c r="I66" s="279">
        <v>6.2</v>
      </c>
      <c r="J66" s="279">
        <v>23.2</v>
      </c>
      <c r="K66" s="279">
        <f>SUM(L66:M66)</f>
        <v>188.8</v>
      </c>
      <c r="L66" s="279">
        <v>181.9</v>
      </c>
      <c r="M66" s="279">
        <v>6.9</v>
      </c>
      <c r="N66" s="279">
        <v>22</v>
      </c>
      <c r="O66" s="279">
        <f>SUM(P66:Q66)</f>
        <v>176.70000000000002</v>
      </c>
      <c r="P66" s="279">
        <v>169.4</v>
      </c>
      <c r="Q66" s="279">
        <v>7.3</v>
      </c>
      <c r="R66" s="279">
        <v>22.7</v>
      </c>
      <c r="S66" s="279">
        <f>SUM(T66:U66)</f>
        <v>177.8</v>
      </c>
      <c r="T66" s="279">
        <v>171</v>
      </c>
      <c r="U66" s="279">
        <v>6.8</v>
      </c>
      <c r="V66" s="279">
        <v>21.7</v>
      </c>
      <c r="W66" s="279">
        <f>SUM(X66:Y66)</f>
        <v>176.7</v>
      </c>
      <c r="X66" s="279">
        <v>169.6</v>
      </c>
      <c r="Y66" s="279">
        <v>7.1</v>
      </c>
      <c r="Z66" s="279">
        <v>22.6</v>
      </c>
      <c r="AA66" s="279">
        <f>SUM(AB66:AC66)</f>
        <v>182.70000000000002</v>
      </c>
      <c r="AB66" s="280">
        <v>175.4</v>
      </c>
      <c r="AC66" s="279">
        <v>7.3</v>
      </c>
      <c r="AD66" s="279">
        <v>21.9</v>
      </c>
      <c r="AE66" s="279">
        <f>SUM(AF66:AG66)</f>
        <v>167</v>
      </c>
      <c r="AF66" s="279">
        <v>161.2</v>
      </c>
      <c r="AG66" s="279">
        <v>5.8</v>
      </c>
    </row>
    <row r="67" spans="1:33" ht="15.75" customHeight="1">
      <c r="A67" s="270" t="s">
        <v>364</v>
      </c>
      <c r="B67" s="281">
        <v>22.6</v>
      </c>
      <c r="C67" s="279">
        <f>SUM(D67:E67)</f>
        <v>172.5</v>
      </c>
      <c r="D67" s="279">
        <v>167.3</v>
      </c>
      <c r="E67" s="279">
        <v>5.2</v>
      </c>
      <c r="F67" s="279">
        <v>22.2</v>
      </c>
      <c r="G67" s="279">
        <f>SUM(H67:I67)</f>
        <v>171</v>
      </c>
      <c r="H67" s="279">
        <v>165.2</v>
      </c>
      <c r="I67" s="279">
        <v>5.8</v>
      </c>
      <c r="J67" s="279">
        <v>23.3</v>
      </c>
      <c r="K67" s="279">
        <f>SUM(L67:M67)</f>
        <v>189.10000000000002</v>
      </c>
      <c r="L67" s="279">
        <v>183.3</v>
      </c>
      <c r="M67" s="279">
        <v>5.8</v>
      </c>
      <c r="N67" s="279">
        <v>22.5</v>
      </c>
      <c r="O67" s="279">
        <f>SUM(P67:Q67)</f>
        <v>181.10000000000002</v>
      </c>
      <c r="P67" s="279">
        <v>174.3</v>
      </c>
      <c r="Q67" s="279">
        <v>6.8</v>
      </c>
      <c r="R67" s="279">
        <v>22.9</v>
      </c>
      <c r="S67" s="279">
        <f>SUM(T67:U67)</f>
        <v>180.5</v>
      </c>
      <c r="T67" s="279">
        <v>173.7</v>
      </c>
      <c r="U67" s="279">
        <v>6.8</v>
      </c>
      <c r="V67" s="279">
        <v>22.6</v>
      </c>
      <c r="W67" s="279">
        <f>SUM(X67:Y67)</f>
        <v>183.9</v>
      </c>
      <c r="X67" s="279">
        <v>176.5</v>
      </c>
      <c r="Y67" s="279">
        <v>7.4</v>
      </c>
      <c r="Z67" s="279">
        <v>22.8</v>
      </c>
      <c r="AA67" s="279">
        <f>SUM(AB67:AC67)</f>
        <v>183.4</v>
      </c>
      <c r="AB67" s="280">
        <v>176.9</v>
      </c>
      <c r="AC67" s="279">
        <v>6.5</v>
      </c>
      <c r="AD67" s="279">
        <v>22.3</v>
      </c>
      <c r="AE67" s="279">
        <f>SUM(AF67:AG67)</f>
        <v>167.6</v>
      </c>
      <c r="AF67" s="279">
        <v>163.2</v>
      </c>
      <c r="AG67" s="279">
        <v>4.4</v>
      </c>
    </row>
    <row r="68" spans="1:33" ht="15.75" customHeight="1">
      <c r="A68" s="268" t="s">
        <v>365</v>
      </c>
      <c r="B68" s="278">
        <v>22.8</v>
      </c>
      <c r="C68" s="277">
        <f>SUM(D68:E68)</f>
        <v>173.29999999999998</v>
      </c>
      <c r="D68" s="277">
        <v>167.7</v>
      </c>
      <c r="E68" s="277">
        <v>5.6</v>
      </c>
      <c r="F68" s="277">
        <v>22.5</v>
      </c>
      <c r="G68" s="277">
        <f>SUM(H68:I68)</f>
        <v>171.6</v>
      </c>
      <c r="H68" s="277">
        <v>165.5</v>
      </c>
      <c r="I68" s="277">
        <v>6.1</v>
      </c>
      <c r="J68" s="277">
        <v>23.6</v>
      </c>
      <c r="K68" s="277">
        <f>SUM(L68:M68)</f>
        <v>191.79999999999998</v>
      </c>
      <c r="L68" s="277">
        <v>185.7</v>
      </c>
      <c r="M68" s="277">
        <v>6.1</v>
      </c>
      <c r="N68" s="277">
        <v>22.2</v>
      </c>
      <c r="O68" s="277">
        <f>SUM(P68:Q68)</f>
        <v>176.70000000000002</v>
      </c>
      <c r="P68" s="277">
        <v>169.8</v>
      </c>
      <c r="Q68" s="277">
        <v>6.9</v>
      </c>
      <c r="R68" s="277">
        <v>23.1</v>
      </c>
      <c r="S68" s="277">
        <f>SUM(T68:U68)</f>
        <v>185.2</v>
      </c>
      <c r="T68" s="277">
        <v>175</v>
      </c>
      <c r="U68" s="277">
        <v>10.2</v>
      </c>
      <c r="V68" s="277">
        <v>21.7</v>
      </c>
      <c r="W68" s="277">
        <f>SUM(X68:Y68)</f>
        <v>175.1</v>
      </c>
      <c r="X68" s="277">
        <v>167.7</v>
      </c>
      <c r="Y68" s="277">
        <v>7.4</v>
      </c>
      <c r="Z68" s="277">
        <v>22.9</v>
      </c>
      <c r="AA68" s="277">
        <f>SUM(AB68:AC68)</f>
        <v>183.4</v>
      </c>
      <c r="AB68" s="277">
        <v>177</v>
      </c>
      <c r="AC68" s="277">
        <v>6.4</v>
      </c>
      <c r="AD68" s="277">
        <v>21.8</v>
      </c>
      <c r="AE68" s="277">
        <f>SUM(AF68:AG68)</f>
        <v>165.5</v>
      </c>
      <c r="AF68" s="277">
        <v>161.3</v>
      </c>
      <c r="AG68" s="277">
        <v>4.2</v>
      </c>
    </row>
    <row r="69" spans="1:33" ht="15.75" customHeight="1">
      <c r="A69" s="11" t="s">
        <v>196</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row>
  </sheetData>
  <sheetProtection/>
  <mergeCells count="42">
    <mergeCell ref="V7:V9"/>
    <mergeCell ref="W7:W9"/>
    <mergeCell ref="X7:X9"/>
    <mergeCell ref="Y7:Y9"/>
    <mergeCell ref="R7:R9"/>
    <mergeCell ref="S7:S9"/>
    <mergeCell ref="AG7:AG9"/>
    <mergeCell ref="Z7:Z9"/>
    <mergeCell ref="AA7:AA9"/>
    <mergeCell ref="AB7:AB9"/>
    <mergeCell ref="AC7:AC9"/>
    <mergeCell ref="T7:T9"/>
    <mergeCell ref="U7:U9"/>
    <mergeCell ref="AD7:AD9"/>
    <mergeCell ref="AE7:AE9"/>
    <mergeCell ref="AF7:AF9"/>
    <mergeCell ref="N7:N9"/>
    <mergeCell ref="O7:O9"/>
    <mergeCell ref="P7:P9"/>
    <mergeCell ref="Q7:Q9"/>
    <mergeCell ref="J7:J9"/>
    <mergeCell ref="K7:K9"/>
    <mergeCell ref="L7:L9"/>
    <mergeCell ref="M7:M9"/>
    <mergeCell ref="F7:F9"/>
    <mergeCell ref="G7:G9"/>
    <mergeCell ref="H7:H9"/>
    <mergeCell ref="I7:I9"/>
    <mergeCell ref="B7:B9"/>
    <mergeCell ref="C7:C9"/>
    <mergeCell ref="D7:D9"/>
    <mergeCell ref="E7:E9"/>
    <mergeCell ref="A3:AG3"/>
    <mergeCell ref="B5:E6"/>
    <mergeCell ref="F5:I6"/>
    <mergeCell ref="J5:M6"/>
    <mergeCell ref="N5:AG5"/>
    <mergeCell ref="N6:Q6"/>
    <mergeCell ref="R6:U6"/>
    <mergeCell ref="V6:Y6"/>
    <mergeCell ref="Z6:AC6"/>
    <mergeCell ref="AD6:AG6"/>
  </mergeCells>
  <printOptions horizontalCentered="1"/>
  <pageMargins left="0.5905511811023623" right="0.5905511811023623" top="0.5905511811023623" bottom="0.3937007874015748" header="0" footer="0"/>
  <pageSetup fitToHeight="1" fitToWidth="1" horizontalDpi="300" verticalDpi="300" orientation="landscape" paperSize="8" scale="7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G69"/>
  <sheetViews>
    <sheetView zoomScaleSheetLayoutView="75" zoomScalePageLayoutView="0" workbookViewId="0" topLeftCell="A1">
      <selection activeCell="A35" sqref="A35"/>
    </sheetView>
  </sheetViews>
  <sheetFormatPr defaultColWidth="9.00390625" defaultRowHeight="13.5"/>
  <cols>
    <col min="1" max="1" width="15.125" style="0" customWidth="1"/>
    <col min="2" max="2" width="7.625" style="0" customWidth="1"/>
    <col min="3" max="3" width="8.625" style="0" customWidth="1"/>
    <col min="4" max="4" width="8.25390625" style="0" customWidth="1"/>
    <col min="5" max="6" width="7.625" style="0" customWidth="1"/>
    <col min="7" max="7" width="8.50390625" style="0" customWidth="1"/>
    <col min="8" max="8" width="8.625" style="0" customWidth="1"/>
    <col min="9" max="10" width="7.625" style="0" customWidth="1"/>
    <col min="11" max="12" width="8.50390625" style="0" customWidth="1"/>
    <col min="13" max="14" width="7.625" style="0" customWidth="1"/>
    <col min="15" max="15" width="8.25390625" style="0" customWidth="1"/>
    <col min="16" max="16" width="8.125" style="0" customWidth="1"/>
    <col min="17" max="18" width="7.625" style="0" customWidth="1"/>
    <col min="19" max="19" width="8.25390625" style="0" customWidth="1"/>
    <col min="20" max="20" width="10.375" style="0" bestFit="1" customWidth="1"/>
    <col min="21" max="21" width="8.25390625" style="0" customWidth="1"/>
    <col min="22" max="22" width="7.625" style="0" customWidth="1"/>
    <col min="23" max="23" width="8.625" style="0" customWidth="1"/>
    <col min="24" max="24" width="8.75390625" style="0" customWidth="1"/>
    <col min="25" max="26" width="7.625" style="0" customWidth="1"/>
    <col min="27" max="28" width="8.625" style="0" customWidth="1"/>
    <col min="29" max="29" width="7.625" style="0" customWidth="1"/>
  </cols>
  <sheetData>
    <row r="1" spans="1:32" ht="15" customHeight="1">
      <c r="A1" s="182" t="s">
        <v>458</v>
      </c>
      <c r="B1" s="6"/>
      <c r="C1" s="6"/>
      <c r="D1" s="6"/>
      <c r="E1" s="6"/>
      <c r="F1" s="6"/>
      <c r="G1" s="6"/>
      <c r="H1" s="6"/>
      <c r="I1" s="6"/>
      <c r="J1" s="6"/>
      <c r="K1" s="6"/>
      <c r="L1" s="6"/>
      <c r="M1" s="6"/>
      <c r="N1" s="6"/>
      <c r="O1" s="6"/>
      <c r="P1" s="6"/>
      <c r="Q1" s="6"/>
      <c r="R1" s="6"/>
      <c r="S1" s="6"/>
      <c r="T1" s="6"/>
      <c r="U1" s="6"/>
      <c r="V1" s="6"/>
      <c r="W1" s="6"/>
      <c r="X1" s="6"/>
      <c r="Y1" s="6"/>
      <c r="Z1" s="6"/>
      <c r="AA1" s="6"/>
      <c r="AB1" s="6"/>
      <c r="AC1" s="7" t="s">
        <v>459</v>
      </c>
      <c r="AD1" s="6"/>
      <c r="AE1" s="6"/>
      <c r="AF1" s="6"/>
    </row>
    <row r="2" spans="1:32" ht="15" customHeight="1">
      <c r="A2" s="182"/>
      <c r="B2" s="6"/>
      <c r="C2" s="6"/>
      <c r="D2" s="6"/>
      <c r="E2" s="6"/>
      <c r="F2" s="6"/>
      <c r="G2" s="6"/>
      <c r="H2" s="6"/>
      <c r="I2" s="6"/>
      <c r="J2" s="6"/>
      <c r="K2" s="6"/>
      <c r="L2" s="6"/>
      <c r="M2" s="6"/>
      <c r="N2" s="6"/>
      <c r="O2" s="6"/>
      <c r="P2" s="6"/>
      <c r="Q2" s="6"/>
      <c r="R2" s="6"/>
      <c r="S2" s="6"/>
      <c r="T2" s="6"/>
      <c r="U2" s="6"/>
      <c r="V2" s="6"/>
      <c r="W2" s="6"/>
      <c r="X2" s="6"/>
      <c r="Y2" s="6"/>
      <c r="Z2" s="6"/>
      <c r="AA2" s="6"/>
      <c r="AB2" s="6"/>
      <c r="AC2" s="7"/>
      <c r="AD2" s="6"/>
      <c r="AE2" s="6"/>
      <c r="AF2" s="6"/>
    </row>
    <row r="3" spans="1:33" ht="18" customHeight="1">
      <c r="A3" s="393" t="s">
        <v>429</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9"/>
      <c r="AE3" s="9"/>
      <c r="AF3" s="9"/>
      <c r="AG3" s="9"/>
    </row>
    <row r="4" spans="1:29" ht="15" customHeight="1" thickBo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9"/>
      <c r="AB4" s="9"/>
      <c r="AC4" s="13" t="s">
        <v>242</v>
      </c>
    </row>
    <row r="5" spans="1:29" ht="15" customHeight="1">
      <c r="A5" s="90" t="s">
        <v>197</v>
      </c>
      <c r="B5" s="497" t="s">
        <v>230</v>
      </c>
      <c r="C5" s="498"/>
      <c r="D5" s="498"/>
      <c r="E5" s="498"/>
      <c r="F5" s="498"/>
      <c r="G5" s="498"/>
      <c r="H5" s="498"/>
      <c r="I5" s="498"/>
      <c r="J5" s="498"/>
      <c r="K5" s="498"/>
      <c r="L5" s="498"/>
      <c r="M5" s="498"/>
      <c r="N5" s="498"/>
      <c r="O5" s="498"/>
      <c r="P5" s="498"/>
      <c r="Q5" s="498"/>
      <c r="R5" s="498"/>
      <c r="S5" s="498"/>
      <c r="T5" s="498"/>
      <c r="U5" s="538"/>
      <c r="V5" s="382" t="s">
        <v>345</v>
      </c>
      <c r="W5" s="395"/>
      <c r="X5" s="395"/>
      <c r="Y5" s="387"/>
      <c r="Z5" s="382" t="s">
        <v>349</v>
      </c>
      <c r="AA5" s="395"/>
      <c r="AB5" s="395"/>
      <c r="AC5" s="395"/>
    </row>
    <row r="6" spans="1:29" ht="15" customHeight="1">
      <c r="A6" s="95"/>
      <c r="B6" s="530" t="s">
        <v>231</v>
      </c>
      <c r="C6" s="548"/>
      <c r="D6" s="548"/>
      <c r="E6" s="549"/>
      <c r="F6" s="530" t="s">
        <v>232</v>
      </c>
      <c r="G6" s="548"/>
      <c r="H6" s="548"/>
      <c r="I6" s="549"/>
      <c r="J6" s="14" t="s">
        <v>233</v>
      </c>
      <c r="K6" s="14"/>
      <c r="L6" s="14"/>
      <c r="M6" s="97"/>
      <c r="N6" s="14" t="s">
        <v>234</v>
      </c>
      <c r="O6" s="14"/>
      <c r="P6" s="14"/>
      <c r="Q6" s="97"/>
      <c r="R6" s="14" t="s">
        <v>235</v>
      </c>
      <c r="S6" s="14"/>
      <c r="T6" s="14"/>
      <c r="U6" s="97"/>
      <c r="V6" s="388"/>
      <c r="W6" s="392"/>
      <c r="X6" s="392"/>
      <c r="Y6" s="389"/>
      <c r="Z6" s="388"/>
      <c r="AA6" s="392"/>
      <c r="AB6" s="392"/>
      <c r="AC6" s="392"/>
    </row>
    <row r="7" spans="1:29" ht="15" customHeight="1">
      <c r="A7" s="95"/>
      <c r="B7" s="533" t="s">
        <v>224</v>
      </c>
      <c r="C7" s="533" t="s">
        <v>225</v>
      </c>
      <c r="D7" s="533" t="s">
        <v>226</v>
      </c>
      <c r="E7" s="533" t="s">
        <v>227</v>
      </c>
      <c r="F7" s="533" t="s">
        <v>224</v>
      </c>
      <c r="G7" s="533" t="s">
        <v>225</v>
      </c>
      <c r="H7" s="533" t="s">
        <v>532</v>
      </c>
      <c r="I7" s="533" t="s">
        <v>227</v>
      </c>
      <c r="J7" s="533" t="s">
        <v>224</v>
      </c>
      <c r="K7" s="533" t="s">
        <v>225</v>
      </c>
      <c r="L7" s="533" t="s">
        <v>226</v>
      </c>
      <c r="M7" s="533" t="s">
        <v>227</v>
      </c>
      <c r="N7" s="533" t="s">
        <v>224</v>
      </c>
      <c r="O7" s="533" t="s">
        <v>225</v>
      </c>
      <c r="P7" s="533" t="s">
        <v>226</v>
      </c>
      <c r="Q7" s="533" t="s">
        <v>227</v>
      </c>
      <c r="R7" s="533" t="s">
        <v>224</v>
      </c>
      <c r="S7" s="533" t="s">
        <v>225</v>
      </c>
      <c r="T7" s="533" t="s">
        <v>531</v>
      </c>
      <c r="U7" s="533" t="s">
        <v>227</v>
      </c>
      <c r="V7" s="533" t="s">
        <v>224</v>
      </c>
      <c r="W7" s="533" t="s">
        <v>225</v>
      </c>
      <c r="X7" s="533" t="s">
        <v>532</v>
      </c>
      <c r="Y7" s="533" t="s">
        <v>227</v>
      </c>
      <c r="Z7" s="533" t="s">
        <v>224</v>
      </c>
      <c r="AA7" s="533" t="s">
        <v>225</v>
      </c>
      <c r="AB7" s="533" t="s">
        <v>532</v>
      </c>
      <c r="AC7" s="550" t="s">
        <v>227</v>
      </c>
    </row>
    <row r="8" spans="1:29" ht="15" customHeight="1">
      <c r="A8" s="20" t="s">
        <v>228</v>
      </c>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24"/>
    </row>
    <row r="9" spans="1:29" ht="15" customHeight="1">
      <c r="A9" s="96" t="s">
        <v>229</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25"/>
    </row>
    <row r="10" spans="1:29" ht="15" customHeight="1">
      <c r="A10" s="276" t="s">
        <v>451</v>
      </c>
      <c r="B10" s="275"/>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row>
    <row r="11" spans="1:29" ht="15" customHeight="1">
      <c r="A11" s="37" t="s">
        <v>424</v>
      </c>
      <c r="B11" s="325">
        <v>22.7</v>
      </c>
      <c r="C11" s="280">
        <f>SUM(D11:E11)</f>
        <v>181.4</v>
      </c>
      <c r="D11" s="280">
        <v>173.4</v>
      </c>
      <c r="E11" s="280">
        <v>8</v>
      </c>
      <c r="F11" s="280">
        <v>22</v>
      </c>
      <c r="G11" s="280">
        <f>SUM(H11:I11)</f>
        <v>182.4</v>
      </c>
      <c r="H11" s="280">
        <v>165.3</v>
      </c>
      <c r="I11" s="280">
        <v>17.1</v>
      </c>
      <c r="J11" s="280">
        <v>21.4</v>
      </c>
      <c r="K11" s="280">
        <f>SUM(L11:M11)</f>
        <v>178.9</v>
      </c>
      <c r="L11" s="280">
        <v>161.4</v>
      </c>
      <c r="M11" s="280">
        <v>17.5</v>
      </c>
      <c r="N11" s="280">
        <v>21.9</v>
      </c>
      <c r="O11" s="280">
        <f>SUM(P11:Q11)</f>
        <v>182.3</v>
      </c>
      <c r="P11" s="280">
        <v>169.4</v>
      </c>
      <c r="Q11" s="280">
        <v>12.9</v>
      </c>
      <c r="R11" s="280">
        <v>21.9</v>
      </c>
      <c r="S11" s="280">
        <f>SUM(T11:U11)</f>
        <v>179.6</v>
      </c>
      <c r="T11" s="280">
        <v>165.6</v>
      </c>
      <c r="U11" s="280">
        <v>14</v>
      </c>
      <c r="V11" s="280">
        <v>23.2</v>
      </c>
      <c r="W11" s="280">
        <f>SUM(X11:Y11)</f>
        <v>185.7</v>
      </c>
      <c r="X11" s="280">
        <v>171.7</v>
      </c>
      <c r="Y11" s="280">
        <v>14</v>
      </c>
      <c r="Z11" s="280">
        <v>21.7</v>
      </c>
      <c r="AA11" s="280">
        <f>SUM(AB11:AC11)</f>
        <v>153.8</v>
      </c>
      <c r="AB11" s="280">
        <v>144.8</v>
      </c>
      <c r="AC11" s="280">
        <v>9</v>
      </c>
    </row>
    <row r="12" spans="1:29" ht="15" customHeight="1">
      <c r="A12" s="269" t="s">
        <v>425</v>
      </c>
      <c r="B12" s="325">
        <v>22.8</v>
      </c>
      <c r="C12" s="280">
        <f>SUM(D12:E12)</f>
        <v>183.4</v>
      </c>
      <c r="D12" s="280">
        <v>172.9</v>
      </c>
      <c r="E12" s="280">
        <v>10.5</v>
      </c>
      <c r="F12" s="280">
        <v>21.9</v>
      </c>
      <c r="G12" s="280">
        <f>SUM(H12:I12)</f>
        <v>184.5</v>
      </c>
      <c r="H12" s="280">
        <v>164.1</v>
      </c>
      <c r="I12" s="280">
        <v>20.4</v>
      </c>
      <c r="J12" s="280">
        <v>21.4</v>
      </c>
      <c r="K12" s="280">
        <f>SUM(L12:M12)</f>
        <v>181.2</v>
      </c>
      <c r="L12" s="280">
        <v>162</v>
      </c>
      <c r="M12" s="280">
        <v>19.2</v>
      </c>
      <c r="N12" s="280">
        <v>21.9</v>
      </c>
      <c r="O12" s="280">
        <f>SUM(P12:Q12)</f>
        <v>182.70000000000002</v>
      </c>
      <c r="P12" s="280">
        <v>169.3</v>
      </c>
      <c r="Q12" s="280">
        <v>13.4</v>
      </c>
      <c r="R12" s="280">
        <v>22</v>
      </c>
      <c r="S12" s="280">
        <f>SUM(T12:U12)</f>
        <v>180.29999999999998</v>
      </c>
      <c r="T12" s="280">
        <v>166.2</v>
      </c>
      <c r="U12" s="280">
        <v>14.1</v>
      </c>
      <c r="V12" s="280">
        <v>23.2</v>
      </c>
      <c r="W12" s="280">
        <f>SUM(X12:Y12)</f>
        <v>185.9</v>
      </c>
      <c r="X12" s="280">
        <v>171.8</v>
      </c>
      <c r="Y12" s="280">
        <v>14.1</v>
      </c>
      <c r="Z12" s="280">
        <v>21.3</v>
      </c>
      <c r="AA12" s="280">
        <f>SUM(AB12:AC12)</f>
        <v>152.10000000000002</v>
      </c>
      <c r="AB12" s="280">
        <v>142.3</v>
      </c>
      <c r="AC12" s="280">
        <v>9.8</v>
      </c>
    </row>
    <row r="13" spans="1:29" s="53" customFormat="1" ht="15" customHeight="1">
      <c r="A13" s="269" t="s">
        <v>426</v>
      </c>
      <c r="B13" s="327">
        <v>22.3</v>
      </c>
      <c r="C13" s="282">
        <f>SUM(D13:E13)</f>
        <v>178.8</v>
      </c>
      <c r="D13" s="282">
        <v>168.3</v>
      </c>
      <c r="E13" s="282">
        <v>10.5</v>
      </c>
      <c r="F13" s="282">
        <v>21.6</v>
      </c>
      <c r="G13" s="282">
        <f>SUM(H13:I13)</f>
        <v>180.1</v>
      </c>
      <c r="H13" s="282">
        <v>163.1</v>
      </c>
      <c r="I13" s="282">
        <v>17</v>
      </c>
      <c r="J13" s="282">
        <v>21.4</v>
      </c>
      <c r="K13" s="282">
        <f>SUM(L13:M13)</f>
        <v>184</v>
      </c>
      <c r="L13" s="282">
        <v>163.4</v>
      </c>
      <c r="M13" s="282">
        <v>20.6</v>
      </c>
      <c r="N13" s="282">
        <v>21.8</v>
      </c>
      <c r="O13" s="282">
        <f>SUM(P13:Q13)</f>
        <v>182.6</v>
      </c>
      <c r="P13" s="282">
        <v>168.5</v>
      </c>
      <c r="Q13" s="282">
        <v>14.1</v>
      </c>
      <c r="R13" s="282">
        <v>21.7</v>
      </c>
      <c r="S13" s="282">
        <f>SUM(T13:U13)</f>
        <v>177.8</v>
      </c>
      <c r="T13" s="282">
        <v>164</v>
      </c>
      <c r="U13" s="282">
        <v>13.8</v>
      </c>
      <c r="V13" s="282">
        <v>22.9</v>
      </c>
      <c r="W13" s="282">
        <f>SUM(X13:Y13)</f>
        <v>180.60000000000002</v>
      </c>
      <c r="X13" s="282">
        <v>166.8</v>
      </c>
      <c r="Y13" s="282">
        <v>13.8</v>
      </c>
      <c r="Z13" s="282">
        <v>21.5</v>
      </c>
      <c r="AA13" s="282">
        <f>SUM(AB13:AC13)</f>
        <v>151.79999999999998</v>
      </c>
      <c r="AB13" s="282">
        <v>142.2</v>
      </c>
      <c r="AC13" s="282">
        <v>9.6</v>
      </c>
    </row>
    <row r="14" spans="1:29" ht="15" customHeight="1">
      <c r="A14" s="154"/>
      <c r="B14" s="325"/>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row>
    <row r="15" spans="1:29" ht="15" customHeight="1">
      <c r="A15" s="159" t="s">
        <v>422</v>
      </c>
      <c r="B15" s="325">
        <v>17.2</v>
      </c>
      <c r="C15" s="280">
        <f>SUM(D15:E15)</f>
        <v>137.7</v>
      </c>
      <c r="D15" s="280">
        <v>129.6</v>
      </c>
      <c r="E15" s="280">
        <v>8.1</v>
      </c>
      <c r="F15" s="280">
        <v>19.2</v>
      </c>
      <c r="G15" s="280">
        <f>SUM(H15:I15)</f>
        <v>155</v>
      </c>
      <c r="H15" s="280">
        <v>145</v>
      </c>
      <c r="I15" s="280">
        <v>10</v>
      </c>
      <c r="J15" s="280">
        <v>18.7</v>
      </c>
      <c r="K15" s="280">
        <f>SUM(L15:M15)</f>
        <v>159.4</v>
      </c>
      <c r="L15" s="280">
        <v>143.3</v>
      </c>
      <c r="M15" s="280">
        <v>16.1</v>
      </c>
      <c r="N15" s="280">
        <v>19.8</v>
      </c>
      <c r="O15" s="280">
        <f>SUM(P15:Q15)</f>
        <v>162</v>
      </c>
      <c r="P15" s="280">
        <v>151.9</v>
      </c>
      <c r="Q15" s="280">
        <v>10.1</v>
      </c>
      <c r="R15" s="280">
        <v>19.2</v>
      </c>
      <c r="S15" s="280">
        <f>SUM(T15:U15)</f>
        <v>156.2</v>
      </c>
      <c r="T15" s="280">
        <v>144.7</v>
      </c>
      <c r="U15" s="280">
        <v>11.5</v>
      </c>
      <c r="V15" s="280">
        <v>20.8</v>
      </c>
      <c r="W15" s="280">
        <f>SUM(X15:Y15)</f>
        <v>164.1</v>
      </c>
      <c r="X15" s="280">
        <v>152.6</v>
      </c>
      <c r="Y15" s="280">
        <v>11.5</v>
      </c>
      <c r="Z15" s="280">
        <v>19.5</v>
      </c>
      <c r="AA15" s="280">
        <f>SUM(AB15:AC15)</f>
        <v>138</v>
      </c>
      <c r="AB15" s="280">
        <v>128.2</v>
      </c>
      <c r="AC15" s="280">
        <v>9.8</v>
      </c>
    </row>
    <row r="16" spans="1:29" ht="15" customHeight="1">
      <c r="A16" s="270" t="s">
        <v>355</v>
      </c>
      <c r="B16" s="325">
        <v>22.4</v>
      </c>
      <c r="C16" s="280">
        <f>SUM(D16:E16)</f>
        <v>180.3</v>
      </c>
      <c r="D16" s="280">
        <v>168.8</v>
      </c>
      <c r="E16" s="280">
        <v>11.5</v>
      </c>
      <c r="F16" s="280">
        <v>22.5</v>
      </c>
      <c r="G16" s="280">
        <f>SUM(H16:I16)</f>
        <v>179.9</v>
      </c>
      <c r="H16" s="280">
        <v>168.4</v>
      </c>
      <c r="I16" s="280">
        <v>11.5</v>
      </c>
      <c r="J16" s="280">
        <v>21.8</v>
      </c>
      <c r="K16" s="280">
        <f>SUM(L16:M16)</f>
        <v>185.9</v>
      </c>
      <c r="L16" s="280">
        <v>166.8</v>
      </c>
      <c r="M16" s="280">
        <v>19.1</v>
      </c>
      <c r="N16" s="280">
        <v>22.5</v>
      </c>
      <c r="O16" s="280">
        <f>SUM(P16:Q16)</f>
        <v>188.4</v>
      </c>
      <c r="P16" s="280">
        <v>173.6</v>
      </c>
      <c r="Q16" s="280">
        <v>14.8</v>
      </c>
      <c r="R16" s="280">
        <v>22.5</v>
      </c>
      <c r="S16" s="280">
        <f>SUM(T16:U16)</f>
        <v>185.9</v>
      </c>
      <c r="T16" s="280">
        <v>170.3</v>
      </c>
      <c r="U16" s="280">
        <v>15.6</v>
      </c>
      <c r="V16" s="280">
        <v>22.8</v>
      </c>
      <c r="W16" s="280">
        <f>SUM(X16:Y16)</f>
        <v>183.79999999999998</v>
      </c>
      <c r="X16" s="280">
        <v>168.2</v>
      </c>
      <c r="Y16" s="280">
        <v>15.6</v>
      </c>
      <c r="Z16" s="280">
        <v>19.7</v>
      </c>
      <c r="AA16" s="280">
        <f>SUM(AB16:AC16)</f>
        <v>138.9</v>
      </c>
      <c r="AB16" s="280">
        <v>130.3</v>
      </c>
      <c r="AC16" s="280">
        <v>8.6</v>
      </c>
    </row>
    <row r="17" spans="1:29" ht="15" customHeight="1">
      <c r="A17" s="270" t="s">
        <v>356</v>
      </c>
      <c r="B17" s="325">
        <v>22</v>
      </c>
      <c r="C17" s="280">
        <f>SUM(D17:E17)</f>
        <v>177.5</v>
      </c>
      <c r="D17" s="280">
        <v>166.8</v>
      </c>
      <c r="E17" s="280">
        <v>10.7</v>
      </c>
      <c r="F17" s="280">
        <v>21.1</v>
      </c>
      <c r="G17" s="280">
        <f>SUM(H17:I17)</f>
        <v>171.79999999999998</v>
      </c>
      <c r="H17" s="280">
        <v>158.2</v>
      </c>
      <c r="I17" s="280">
        <v>13.6</v>
      </c>
      <c r="J17" s="280">
        <v>21.5</v>
      </c>
      <c r="K17" s="280">
        <f>SUM(L17:M17)</f>
        <v>184.20000000000002</v>
      </c>
      <c r="L17" s="280">
        <v>165.4</v>
      </c>
      <c r="M17" s="280">
        <v>18.8</v>
      </c>
      <c r="N17" s="280">
        <v>21.8</v>
      </c>
      <c r="O17" s="280">
        <f>SUM(P17:Q17)</f>
        <v>183.29999999999998</v>
      </c>
      <c r="P17" s="280">
        <v>168.1</v>
      </c>
      <c r="Q17" s="280">
        <v>15.2</v>
      </c>
      <c r="R17" s="280">
        <v>21.2</v>
      </c>
      <c r="S17" s="280">
        <f>SUM(T17:U17)</f>
        <v>174.89999999999998</v>
      </c>
      <c r="T17" s="280">
        <v>160.2</v>
      </c>
      <c r="U17" s="280">
        <v>14.7</v>
      </c>
      <c r="V17" s="280">
        <v>23.1</v>
      </c>
      <c r="W17" s="280">
        <f>SUM(X17:Y17)</f>
        <v>183.89999999999998</v>
      </c>
      <c r="X17" s="280">
        <v>169.2</v>
      </c>
      <c r="Y17" s="280">
        <v>14.7</v>
      </c>
      <c r="Z17" s="280">
        <v>21.5</v>
      </c>
      <c r="AA17" s="280">
        <f>SUM(AB17:AC17)</f>
        <v>152</v>
      </c>
      <c r="AB17" s="280">
        <v>142.3</v>
      </c>
      <c r="AC17" s="280">
        <v>9.7</v>
      </c>
    </row>
    <row r="18" spans="1:29" ht="15" customHeight="1">
      <c r="A18" s="270" t="s">
        <v>357</v>
      </c>
      <c r="B18" s="325">
        <v>23</v>
      </c>
      <c r="C18" s="280">
        <f>SUM(D18:E18)</f>
        <v>183</v>
      </c>
      <c r="D18" s="280">
        <v>174</v>
      </c>
      <c r="E18" s="280">
        <v>9</v>
      </c>
      <c r="F18" s="280">
        <v>21.4</v>
      </c>
      <c r="G18" s="280">
        <f>SUM(H18:I18)</f>
        <v>173.9</v>
      </c>
      <c r="H18" s="280">
        <v>161.5</v>
      </c>
      <c r="I18" s="280">
        <v>12.4</v>
      </c>
      <c r="J18" s="280">
        <v>22.2</v>
      </c>
      <c r="K18" s="280">
        <f>SUM(L18:M18)</f>
        <v>188.39999999999998</v>
      </c>
      <c r="L18" s="280">
        <v>169.7</v>
      </c>
      <c r="M18" s="280">
        <v>18.7</v>
      </c>
      <c r="N18" s="280">
        <v>22.5</v>
      </c>
      <c r="O18" s="280">
        <f>SUM(P18:Q18)</f>
        <v>186.79999999999998</v>
      </c>
      <c r="P18" s="280">
        <v>173.7</v>
      </c>
      <c r="Q18" s="280">
        <v>13.1</v>
      </c>
      <c r="R18" s="280">
        <v>22.8</v>
      </c>
      <c r="S18" s="280">
        <f>SUM(T18:U18)</f>
        <v>185.6</v>
      </c>
      <c r="T18" s="280">
        <v>172.4</v>
      </c>
      <c r="U18" s="280">
        <v>13.2</v>
      </c>
      <c r="V18" s="280">
        <v>23.7</v>
      </c>
      <c r="W18" s="280">
        <f>SUM(X18:Y18)</f>
        <v>186.6</v>
      </c>
      <c r="X18" s="280">
        <v>173.4</v>
      </c>
      <c r="Y18" s="280">
        <v>13.2</v>
      </c>
      <c r="Z18" s="280">
        <v>22.2</v>
      </c>
      <c r="AA18" s="280">
        <f>SUM(AB18:AC18)</f>
        <v>159.9</v>
      </c>
      <c r="AB18" s="280">
        <v>148</v>
      </c>
      <c r="AC18" s="280">
        <v>11.9</v>
      </c>
    </row>
    <row r="19" spans="1:29" ht="15" customHeight="1">
      <c r="A19" s="273"/>
      <c r="B19" s="325"/>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row>
    <row r="20" spans="1:29" ht="15" customHeight="1">
      <c r="A20" s="270" t="s">
        <v>358</v>
      </c>
      <c r="B20" s="325">
        <v>20.8</v>
      </c>
      <c r="C20" s="280">
        <f>SUM(D20:E20)</f>
        <v>167.70000000000002</v>
      </c>
      <c r="D20" s="280">
        <v>157.9</v>
      </c>
      <c r="E20" s="280">
        <v>9.8</v>
      </c>
      <c r="F20" s="280">
        <v>19.8</v>
      </c>
      <c r="G20" s="280">
        <f>SUM(H20:I20)</f>
        <v>162.9</v>
      </c>
      <c r="H20" s="280">
        <v>147</v>
      </c>
      <c r="I20" s="280">
        <v>15.9</v>
      </c>
      <c r="J20" s="280">
        <v>20.1</v>
      </c>
      <c r="K20" s="280">
        <f>SUM(L20:M20)</f>
        <v>173.1</v>
      </c>
      <c r="L20" s="280">
        <v>154</v>
      </c>
      <c r="M20" s="280">
        <v>19.1</v>
      </c>
      <c r="N20" s="280">
        <v>20.2</v>
      </c>
      <c r="O20" s="280">
        <f>SUM(P20:Q20)</f>
        <v>169.6</v>
      </c>
      <c r="P20" s="280">
        <v>155.7</v>
      </c>
      <c r="Q20" s="280">
        <v>13.9</v>
      </c>
      <c r="R20" s="280">
        <v>20.6</v>
      </c>
      <c r="S20" s="280">
        <f>SUM(T20:U20)</f>
        <v>167.20000000000002</v>
      </c>
      <c r="T20" s="280">
        <v>155.9</v>
      </c>
      <c r="U20" s="280">
        <v>11.3</v>
      </c>
      <c r="V20" s="280">
        <v>22.4</v>
      </c>
      <c r="W20" s="280">
        <f>SUM(X20:Y20)</f>
        <v>174.60000000000002</v>
      </c>
      <c r="X20" s="280">
        <v>163.3</v>
      </c>
      <c r="Y20" s="280">
        <v>11.3</v>
      </c>
      <c r="Z20" s="280">
        <v>21.1</v>
      </c>
      <c r="AA20" s="280">
        <f>SUM(AB20:AC20)</f>
        <v>148.4</v>
      </c>
      <c r="AB20" s="280">
        <v>137.6</v>
      </c>
      <c r="AC20" s="280">
        <v>10.8</v>
      </c>
    </row>
    <row r="21" spans="1:29" ht="15" customHeight="1">
      <c r="A21" s="270" t="s">
        <v>359</v>
      </c>
      <c r="B21" s="325">
        <v>23.8</v>
      </c>
      <c r="C21" s="280">
        <f>SUM(D21:E21)</f>
        <v>189.3</v>
      </c>
      <c r="D21" s="280">
        <v>179.5</v>
      </c>
      <c r="E21" s="280">
        <v>9.8</v>
      </c>
      <c r="F21" s="280">
        <v>22.4</v>
      </c>
      <c r="G21" s="280">
        <f>SUM(H21:I21)</f>
        <v>187.9</v>
      </c>
      <c r="H21" s="280">
        <v>171.1</v>
      </c>
      <c r="I21" s="280">
        <v>16.8</v>
      </c>
      <c r="J21" s="280">
        <v>23.1</v>
      </c>
      <c r="K21" s="280">
        <f>SUM(L21:M21)</f>
        <v>197.20000000000002</v>
      </c>
      <c r="L21" s="280">
        <v>176.8</v>
      </c>
      <c r="M21" s="280">
        <v>20.4</v>
      </c>
      <c r="N21" s="280">
        <v>23.1</v>
      </c>
      <c r="O21" s="280">
        <f>SUM(P21:Q21)</f>
        <v>193.1</v>
      </c>
      <c r="P21" s="280">
        <v>179</v>
      </c>
      <c r="Q21" s="280">
        <v>14.1</v>
      </c>
      <c r="R21" s="280">
        <v>22.8</v>
      </c>
      <c r="S21" s="280">
        <f>SUM(T21:U21)</f>
        <v>186.1</v>
      </c>
      <c r="T21" s="280">
        <v>172.6</v>
      </c>
      <c r="U21" s="280">
        <v>13.5</v>
      </c>
      <c r="V21" s="280">
        <v>23.7</v>
      </c>
      <c r="W21" s="280">
        <f>SUM(X21:Y21)</f>
        <v>186.2</v>
      </c>
      <c r="X21" s="280">
        <v>172.7</v>
      </c>
      <c r="Y21" s="280">
        <v>13.5</v>
      </c>
      <c r="Z21" s="280">
        <v>22.9</v>
      </c>
      <c r="AA21" s="280">
        <f>SUM(AB21:AC21)</f>
        <v>161.10000000000002</v>
      </c>
      <c r="AB21" s="280">
        <v>151.8</v>
      </c>
      <c r="AC21" s="280">
        <v>9.3</v>
      </c>
    </row>
    <row r="22" spans="1:29" ht="15" customHeight="1">
      <c r="A22" s="270" t="s">
        <v>360</v>
      </c>
      <c r="B22" s="325">
        <v>24</v>
      </c>
      <c r="C22" s="280">
        <f>SUM(D22:E22)</f>
        <v>190.6</v>
      </c>
      <c r="D22" s="280">
        <v>181.2</v>
      </c>
      <c r="E22" s="280">
        <v>9.4</v>
      </c>
      <c r="F22" s="280">
        <v>21.9</v>
      </c>
      <c r="G22" s="280">
        <f>SUM(H22:I22)</f>
        <v>183.29999999999998</v>
      </c>
      <c r="H22" s="280">
        <v>166.1</v>
      </c>
      <c r="I22" s="280">
        <v>17.2</v>
      </c>
      <c r="J22" s="280">
        <v>20.9</v>
      </c>
      <c r="K22" s="280">
        <f>SUM(L22:M22)</f>
        <v>182.9</v>
      </c>
      <c r="L22" s="280">
        <v>161</v>
      </c>
      <c r="M22" s="280">
        <v>21.9</v>
      </c>
      <c r="N22" s="280">
        <v>22.7</v>
      </c>
      <c r="O22" s="280">
        <f>SUM(P22:Q22)</f>
        <v>192.3</v>
      </c>
      <c r="P22" s="280">
        <v>175.5</v>
      </c>
      <c r="Q22" s="280">
        <v>16.8</v>
      </c>
      <c r="R22" s="280">
        <v>22.3</v>
      </c>
      <c r="S22" s="280">
        <f>SUM(T22:U22)</f>
        <v>180.4</v>
      </c>
      <c r="T22" s="280">
        <v>169.1</v>
      </c>
      <c r="U22" s="280">
        <v>11.3</v>
      </c>
      <c r="V22" s="280">
        <v>23.9</v>
      </c>
      <c r="W22" s="280">
        <f>SUM(X22:Y22)</f>
        <v>184.9</v>
      </c>
      <c r="X22" s="280">
        <v>173.6</v>
      </c>
      <c r="Y22" s="280">
        <v>11.3</v>
      </c>
      <c r="Z22" s="280">
        <v>23.4</v>
      </c>
      <c r="AA22" s="280">
        <f>SUM(AB22:AC22)</f>
        <v>163.5</v>
      </c>
      <c r="AB22" s="280">
        <v>154.2</v>
      </c>
      <c r="AC22" s="280">
        <v>9.3</v>
      </c>
    </row>
    <row r="23" spans="1:29" ht="15" customHeight="1">
      <c r="A23" s="270" t="s">
        <v>361</v>
      </c>
      <c r="B23" s="325">
        <v>21.1</v>
      </c>
      <c r="C23" s="280">
        <f>SUM(D23:E23)</f>
        <v>169.6</v>
      </c>
      <c r="D23" s="280">
        <v>159.9</v>
      </c>
      <c r="E23" s="280">
        <v>9.7</v>
      </c>
      <c r="F23" s="280">
        <v>21</v>
      </c>
      <c r="G23" s="280">
        <f>SUM(H23:I23)</f>
        <v>177.29999999999998</v>
      </c>
      <c r="H23" s="280">
        <v>160.1</v>
      </c>
      <c r="I23" s="280">
        <v>17.2</v>
      </c>
      <c r="J23" s="280">
        <v>20.7</v>
      </c>
      <c r="K23" s="280">
        <f>SUM(L23:M23)</f>
        <v>180.3</v>
      </c>
      <c r="L23" s="280">
        <v>157</v>
      </c>
      <c r="M23" s="280">
        <v>23.3</v>
      </c>
      <c r="N23" s="280">
        <v>21</v>
      </c>
      <c r="O23" s="280">
        <f>SUM(P23:Q23)</f>
        <v>176.4</v>
      </c>
      <c r="P23" s="280">
        <v>162.8</v>
      </c>
      <c r="Q23" s="280">
        <v>13.6</v>
      </c>
      <c r="R23" s="280">
        <v>20.7</v>
      </c>
      <c r="S23" s="280">
        <f>SUM(T23:U23)</f>
        <v>167.5</v>
      </c>
      <c r="T23" s="280">
        <v>156.8</v>
      </c>
      <c r="U23" s="280">
        <v>10.7</v>
      </c>
      <c r="V23" s="280">
        <v>22.4</v>
      </c>
      <c r="W23" s="280">
        <f>SUM(X23:Y23)</f>
        <v>173.7</v>
      </c>
      <c r="X23" s="280">
        <v>163</v>
      </c>
      <c r="Y23" s="280">
        <v>10.7</v>
      </c>
      <c r="Z23" s="280">
        <v>21.1</v>
      </c>
      <c r="AA23" s="280">
        <f>SUM(AB23:AC23)</f>
        <v>145.3</v>
      </c>
      <c r="AB23" s="280">
        <v>137.9</v>
      </c>
      <c r="AC23" s="280">
        <v>7.4</v>
      </c>
    </row>
    <row r="24" spans="1:29" ht="15" customHeight="1">
      <c r="A24" s="273"/>
      <c r="B24" s="325"/>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row>
    <row r="25" spans="1:29" ht="15" customHeight="1">
      <c r="A25" s="270" t="s">
        <v>362</v>
      </c>
      <c r="B25" s="325">
        <v>22.9</v>
      </c>
      <c r="C25" s="280">
        <f>SUM(D25:E25)</f>
        <v>186.2</v>
      </c>
      <c r="D25" s="280">
        <v>173.6</v>
      </c>
      <c r="E25" s="280">
        <v>12.6</v>
      </c>
      <c r="F25" s="280">
        <v>22.3</v>
      </c>
      <c r="G25" s="280">
        <f>SUM(H25:I25)</f>
        <v>186.4</v>
      </c>
      <c r="H25" s="280">
        <v>169.1</v>
      </c>
      <c r="I25" s="280">
        <v>17.3</v>
      </c>
      <c r="J25" s="280">
        <v>21.4</v>
      </c>
      <c r="K25" s="280">
        <f>SUM(L25:M25)</f>
        <v>183.29999999999998</v>
      </c>
      <c r="L25" s="280">
        <v>163.2</v>
      </c>
      <c r="M25" s="280">
        <v>20.1</v>
      </c>
      <c r="N25" s="280">
        <v>21.4</v>
      </c>
      <c r="O25" s="280">
        <f>SUM(P25:Q25)</f>
        <v>179.60000000000002</v>
      </c>
      <c r="P25" s="280">
        <v>164.8</v>
      </c>
      <c r="Q25" s="280">
        <v>14.8</v>
      </c>
      <c r="R25" s="280">
        <v>21.7</v>
      </c>
      <c r="S25" s="280">
        <f>SUM(T25:U25)</f>
        <v>180.3</v>
      </c>
      <c r="T25" s="280">
        <v>164.5</v>
      </c>
      <c r="U25" s="280">
        <v>15.8</v>
      </c>
      <c r="V25" s="280">
        <v>22.9</v>
      </c>
      <c r="W25" s="280">
        <f>SUM(X25:Y25)</f>
        <v>181.9</v>
      </c>
      <c r="X25" s="280">
        <v>166.1</v>
      </c>
      <c r="Y25" s="280">
        <v>15.8</v>
      </c>
      <c r="Z25" s="280">
        <v>20.9</v>
      </c>
      <c r="AA25" s="280">
        <f>SUM(AB25:AC25)</f>
        <v>147.29999999999998</v>
      </c>
      <c r="AB25" s="280">
        <v>138.6</v>
      </c>
      <c r="AC25" s="280">
        <v>8.7</v>
      </c>
    </row>
    <row r="26" spans="1:29" ht="15" customHeight="1">
      <c r="A26" s="270" t="s">
        <v>363</v>
      </c>
      <c r="B26" s="325">
        <v>23</v>
      </c>
      <c r="C26" s="280">
        <f>SUM(D26:E26)</f>
        <v>186.8</v>
      </c>
      <c r="D26" s="280">
        <v>174.3</v>
      </c>
      <c r="E26" s="280">
        <v>12.5</v>
      </c>
      <c r="F26" s="280">
        <v>21.8</v>
      </c>
      <c r="G26" s="280">
        <f>SUM(H26:I26)</f>
        <v>188.9</v>
      </c>
      <c r="H26" s="324">
        <v>166.4</v>
      </c>
      <c r="I26" s="280">
        <v>22.5</v>
      </c>
      <c r="J26" s="280">
        <v>22</v>
      </c>
      <c r="K26" s="280">
        <f>SUM(L26:M26)</f>
        <v>192.1</v>
      </c>
      <c r="L26" s="280">
        <v>168.6</v>
      </c>
      <c r="M26" s="280">
        <v>23.5</v>
      </c>
      <c r="N26" s="280">
        <v>22.4</v>
      </c>
      <c r="O26" s="280">
        <f>SUM(P26:Q26)</f>
        <v>189.4</v>
      </c>
      <c r="P26" s="280">
        <v>173.5</v>
      </c>
      <c r="Q26" s="280">
        <v>15.9</v>
      </c>
      <c r="R26" s="280">
        <v>21.8</v>
      </c>
      <c r="S26" s="280">
        <f>SUM(T26:U26)</f>
        <v>180.70000000000002</v>
      </c>
      <c r="T26" s="280">
        <v>163.8</v>
      </c>
      <c r="U26" s="280">
        <v>16.9</v>
      </c>
      <c r="V26" s="280">
        <v>22.8</v>
      </c>
      <c r="W26" s="280">
        <f>SUM(X26:Y26)</f>
        <v>181.8</v>
      </c>
      <c r="X26" s="280">
        <v>164.9</v>
      </c>
      <c r="Y26" s="280">
        <v>16.9</v>
      </c>
      <c r="Z26" s="280">
        <v>22.7</v>
      </c>
      <c r="AA26" s="280">
        <f>SUM(AB26:AC26)</f>
        <v>160.6</v>
      </c>
      <c r="AB26" s="280">
        <v>151</v>
      </c>
      <c r="AC26" s="280">
        <v>9.6</v>
      </c>
    </row>
    <row r="27" spans="1:29" ht="15" customHeight="1">
      <c r="A27" s="270" t="s">
        <v>364</v>
      </c>
      <c r="B27" s="325">
        <v>23.6</v>
      </c>
      <c r="C27" s="280">
        <f>SUM(D27:E27)</f>
        <v>189</v>
      </c>
      <c r="D27" s="280">
        <v>178.6</v>
      </c>
      <c r="E27" s="280">
        <v>10.4</v>
      </c>
      <c r="F27" s="280">
        <v>23.2</v>
      </c>
      <c r="G27" s="280">
        <f>SUM(H27:I27)</f>
        <v>199.8</v>
      </c>
      <c r="H27" s="280">
        <v>176.3</v>
      </c>
      <c r="I27" s="280">
        <v>23.5</v>
      </c>
      <c r="J27" s="280">
        <v>22.3</v>
      </c>
      <c r="K27" s="280">
        <f>SUM(L27:M27)</f>
        <v>193.9</v>
      </c>
      <c r="L27" s="280">
        <v>170.1</v>
      </c>
      <c r="M27" s="280">
        <v>23.8</v>
      </c>
      <c r="N27" s="280">
        <v>22.3</v>
      </c>
      <c r="O27" s="280">
        <f>SUM(P27:Q27)</f>
        <v>187.70000000000002</v>
      </c>
      <c r="P27" s="280">
        <v>173.9</v>
      </c>
      <c r="Q27" s="280">
        <v>13.8</v>
      </c>
      <c r="R27" s="280">
        <v>22.4</v>
      </c>
      <c r="S27" s="280">
        <f>SUM(T27:U27)</f>
        <v>184.9</v>
      </c>
      <c r="T27" s="280">
        <v>169.5</v>
      </c>
      <c r="U27" s="280">
        <v>15.4</v>
      </c>
      <c r="V27" s="280">
        <v>23</v>
      </c>
      <c r="W27" s="280">
        <f>SUM(X27:Y27)</f>
        <v>182.20000000000002</v>
      </c>
      <c r="X27" s="280">
        <v>166.8</v>
      </c>
      <c r="Y27" s="280">
        <v>15.4</v>
      </c>
      <c r="Z27" s="280">
        <v>20.3</v>
      </c>
      <c r="AA27" s="280">
        <f>SUM(AB27:AC27)</f>
        <v>144.3</v>
      </c>
      <c r="AB27" s="280">
        <v>134.9</v>
      </c>
      <c r="AC27" s="280">
        <v>9.4</v>
      </c>
    </row>
    <row r="28" spans="1:29" ht="15" customHeight="1">
      <c r="A28" s="270" t="s">
        <v>365</v>
      </c>
      <c r="B28" s="325">
        <v>23.2</v>
      </c>
      <c r="C28" s="280">
        <f>SUM(D28:E28)</f>
        <v>187.6</v>
      </c>
      <c r="D28" s="280">
        <v>175.4</v>
      </c>
      <c r="E28" s="280">
        <v>12.2</v>
      </c>
      <c r="F28" s="280">
        <v>22.3</v>
      </c>
      <c r="G28" s="280">
        <f>SUM(H28:I28)</f>
        <v>194.4</v>
      </c>
      <c r="H28" s="280">
        <v>168.1</v>
      </c>
      <c r="I28" s="280">
        <v>26.3</v>
      </c>
      <c r="J28" s="280">
        <v>21.6</v>
      </c>
      <c r="K28" s="280">
        <f>SUM(L28:M28)</f>
        <v>187.3</v>
      </c>
      <c r="L28" s="280">
        <v>164.9</v>
      </c>
      <c r="M28" s="280">
        <v>22.4</v>
      </c>
      <c r="N28" s="280">
        <v>22.2</v>
      </c>
      <c r="O28" s="280">
        <f>SUM(P28:Q28)</f>
        <v>182.3</v>
      </c>
      <c r="P28" s="280">
        <v>169.5</v>
      </c>
      <c r="Q28" s="280">
        <v>12.8</v>
      </c>
      <c r="R28" s="280">
        <v>22.2</v>
      </c>
      <c r="S28" s="280">
        <f>SUM(T28:U28)</f>
        <v>183.70000000000002</v>
      </c>
      <c r="T28" s="280">
        <v>168.3</v>
      </c>
      <c r="U28" s="280">
        <v>15.4</v>
      </c>
      <c r="V28" s="280">
        <v>23.2</v>
      </c>
      <c r="W28" s="280">
        <f>SUM(X28:Y28)</f>
        <v>183</v>
      </c>
      <c r="X28" s="280">
        <v>167.6</v>
      </c>
      <c r="Y28" s="280">
        <v>15.4</v>
      </c>
      <c r="Z28" s="280">
        <v>22.8</v>
      </c>
      <c r="AA28" s="280">
        <f>SUM(AB28:AC28)</f>
        <v>162.60000000000002</v>
      </c>
      <c r="AB28" s="280">
        <v>151.8</v>
      </c>
      <c r="AC28" s="280">
        <v>10.8</v>
      </c>
    </row>
    <row r="29" spans="1:29" ht="15" customHeight="1">
      <c r="A29" s="121"/>
      <c r="B29" s="325"/>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row>
    <row r="30" spans="1:29" ht="15" customHeight="1">
      <c r="A30" s="274" t="s">
        <v>2</v>
      </c>
      <c r="B30" s="325"/>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row>
    <row r="31" spans="1:29" ht="15" customHeight="1">
      <c r="A31" s="37" t="s">
        <v>424</v>
      </c>
      <c r="B31" s="325">
        <v>23.2</v>
      </c>
      <c r="C31" s="280">
        <f>SUM(D31:E31)</f>
        <v>188.70000000000002</v>
      </c>
      <c r="D31" s="280">
        <v>177.4</v>
      </c>
      <c r="E31" s="280">
        <v>11.3</v>
      </c>
      <c r="F31" s="280">
        <v>21.9</v>
      </c>
      <c r="G31" s="280">
        <f>SUM(H31:I31)</f>
        <v>184</v>
      </c>
      <c r="H31" s="280">
        <v>164.6</v>
      </c>
      <c r="I31" s="280">
        <v>19.4</v>
      </c>
      <c r="J31" s="280">
        <v>21.4</v>
      </c>
      <c r="K31" s="280">
        <f>SUM(L31:M31)</f>
        <v>180.4</v>
      </c>
      <c r="L31" s="280">
        <v>161.5</v>
      </c>
      <c r="M31" s="280">
        <v>18.9</v>
      </c>
      <c r="N31" s="280">
        <v>22.3</v>
      </c>
      <c r="O31" s="280">
        <f>SUM(P31:Q31)</f>
        <v>197.4</v>
      </c>
      <c r="P31" s="280">
        <v>173.6</v>
      </c>
      <c r="Q31" s="280">
        <v>23.8</v>
      </c>
      <c r="R31" s="280">
        <v>21.9</v>
      </c>
      <c r="S31" s="280">
        <f>SUM(T31:U31)</f>
        <v>181.10000000000002</v>
      </c>
      <c r="T31" s="280">
        <v>164.8</v>
      </c>
      <c r="U31" s="280">
        <v>16.3</v>
      </c>
      <c r="V31" s="280">
        <v>23.5</v>
      </c>
      <c r="W31" s="280">
        <f>SUM(X31:Y31)</f>
        <v>193.10000000000002</v>
      </c>
      <c r="X31" s="280">
        <v>176.8</v>
      </c>
      <c r="Y31" s="280">
        <v>16.3</v>
      </c>
      <c r="Z31" s="280">
        <v>22.2</v>
      </c>
      <c r="AA31" s="280">
        <f>SUM(AB31:AC31)</f>
        <v>158.9</v>
      </c>
      <c r="AB31" s="280">
        <v>148.4</v>
      </c>
      <c r="AC31" s="280">
        <v>10.5</v>
      </c>
    </row>
    <row r="32" spans="1:29" ht="15" customHeight="1">
      <c r="A32" s="269" t="s">
        <v>425</v>
      </c>
      <c r="B32" s="325">
        <v>23.1</v>
      </c>
      <c r="C32" s="280">
        <f>SUM(D32:E32)</f>
        <v>189.7</v>
      </c>
      <c r="D32" s="280">
        <v>175.1</v>
      </c>
      <c r="E32" s="280">
        <v>14.6</v>
      </c>
      <c r="F32" s="280">
        <v>21.8</v>
      </c>
      <c r="G32" s="280">
        <f>SUM(H32:I32)</f>
        <v>186.4</v>
      </c>
      <c r="H32" s="280">
        <v>162.8</v>
      </c>
      <c r="I32" s="280">
        <v>23.6</v>
      </c>
      <c r="J32" s="280">
        <v>21.4</v>
      </c>
      <c r="K32" s="280">
        <f>SUM(L32:M32)</f>
        <v>182.5</v>
      </c>
      <c r="L32" s="280">
        <v>161.8</v>
      </c>
      <c r="M32" s="280">
        <v>20.7</v>
      </c>
      <c r="N32" s="280">
        <v>22.3</v>
      </c>
      <c r="O32" s="280">
        <f>SUM(P32:Q32)</f>
        <v>196.4</v>
      </c>
      <c r="P32" s="280">
        <v>171.6</v>
      </c>
      <c r="Q32" s="280">
        <v>24.8</v>
      </c>
      <c r="R32" s="280">
        <v>22.1</v>
      </c>
      <c r="S32" s="280">
        <f>SUM(T32:U32)</f>
        <v>183.89999999999998</v>
      </c>
      <c r="T32" s="280">
        <v>166.2</v>
      </c>
      <c r="U32" s="280">
        <v>17.7</v>
      </c>
      <c r="V32" s="280">
        <v>23.5</v>
      </c>
      <c r="W32" s="280">
        <f>SUM(X32:Y32)</f>
        <v>196.29999999999998</v>
      </c>
      <c r="X32" s="280">
        <v>178.6</v>
      </c>
      <c r="Y32" s="280">
        <v>17.7</v>
      </c>
      <c r="Z32" s="280">
        <v>22.1</v>
      </c>
      <c r="AA32" s="280">
        <f>SUM(AB32:AC32)</f>
        <v>159.70000000000002</v>
      </c>
      <c r="AB32" s="280">
        <v>147.8</v>
      </c>
      <c r="AC32" s="280">
        <v>11.9</v>
      </c>
    </row>
    <row r="33" spans="1:29" s="53" customFormat="1" ht="15" customHeight="1">
      <c r="A33" s="269" t="s">
        <v>426</v>
      </c>
      <c r="B33" s="327">
        <v>22.6</v>
      </c>
      <c r="C33" s="282">
        <f>SUM(D33:E33)</f>
        <v>184.60000000000002</v>
      </c>
      <c r="D33" s="282">
        <v>170.3</v>
      </c>
      <c r="E33" s="282">
        <v>14.3</v>
      </c>
      <c r="F33" s="282">
        <v>21.6</v>
      </c>
      <c r="G33" s="282">
        <f>SUM(H33:I33)</f>
        <v>183</v>
      </c>
      <c r="H33" s="282">
        <v>162.8</v>
      </c>
      <c r="I33" s="282">
        <v>20.2</v>
      </c>
      <c r="J33" s="282">
        <v>21.3</v>
      </c>
      <c r="K33" s="282">
        <f>SUM(L33:M33)</f>
        <v>185.6</v>
      </c>
      <c r="L33" s="282">
        <v>163.2</v>
      </c>
      <c r="M33" s="282">
        <v>22.4</v>
      </c>
      <c r="N33" s="282">
        <v>22.1</v>
      </c>
      <c r="O33" s="282">
        <f>SUM(P33:Q33)</f>
        <v>193.20000000000002</v>
      </c>
      <c r="P33" s="282">
        <v>171.4</v>
      </c>
      <c r="Q33" s="282">
        <v>21.8</v>
      </c>
      <c r="R33" s="282">
        <v>21.8</v>
      </c>
      <c r="S33" s="282">
        <f>SUM(T33:U33)</f>
        <v>181.79999999999998</v>
      </c>
      <c r="T33" s="282">
        <v>164.2</v>
      </c>
      <c r="U33" s="282">
        <v>17.6</v>
      </c>
      <c r="V33" s="282">
        <v>22.9</v>
      </c>
      <c r="W33" s="282">
        <f>SUM(X33:Y33)</f>
        <v>190.2</v>
      </c>
      <c r="X33" s="282">
        <v>172.6</v>
      </c>
      <c r="Y33" s="282">
        <v>17.6</v>
      </c>
      <c r="Z33" s="282">
        <v>22.3</v>
      </c>
      <c r="AA33" s="282">
        <f>SUM(AB33:AC33)</f>
        <v>161.1</v>
      </c>
      <c r="AB33" s="282">
        <v>149.4</v>
      </c>
      <c r="AC33" s="282">
        <v>11.7</v>
      </c>
    </row>
    <row r="34" spans="1:29" ht="15" customHeight="1">
      <c r="A34" s="154"/>
      <c r="B34" s="325"/>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row>
    <row r="35" spans="1:29" ht="15" customHeight="1">
      <c r="A35" s="159" t="s">
        <v>422</v>
      </c>
      <c r="B35" s="325">
        <v>17.3</v>
      </c>
      <c r="C35" s="280">
        <f>SUM(D35:E35)</f>
        <v>140.2</v>
      </c>
      <c r="D35" s="280">
        <v>129.2</v>
      </c>
      <c r="E35" s="280">
        <v>11</v>
      </c>
      <c r="F35" s="280">
        <v>19.1</v>
      </c>
      <c r="G35" s="280">
        <f>SUM(H35:I35)</f>
        <v>156</v>
      </c>
      <c r="H35" s="280">
        <v>144.1</v>
      </c>
      <c r="I35" s="280">
        <v>11.9</v>
      </c>
      <c r="J35" s="280">
        <v>18.7</v>
      </c>
      <c r="K35" s="280">
        <f>SUM(L35:M35)</f>
        <v>160.3</v>
      </c>
      <c r="L35" s="280">
        <v>143</v>
      </c>
      <c r="M35" s="280">
        <v>17.3</v>
      </c>
      <c r="N35" s="280">
        <v>19.8</v>
      </c>
      <c r="O35" s="280">
        <f>SUM(P35:Q35)</f>
        <v>172.6</v>
      </c>
      <c r="P35" s="280">
        <v>153.4</v>
      </c>
      <c r="Q35" s="280">
        <v>19.2</v>
      </c>
      <c r="R35" s="280">
        <v>19.1</v>
      </c>
      <c r="S35" s="280">
        <f>SUM(T35:U35)</f>
        <v>158.79999999999998</v>
      </c>
      <c r="T35" s="280">
        <v>144.1</v>
      </c>
      <c r="U35" s="280">
        <v>14.7</v>
      </c>
      <c r="V35" s="280">
        <v>20.7</v>
      </c>
      <c r="W35" s="280">
        <f>SUM(X35:Y35)</f>
        <v>170.7</v>
      </c>
      <c r="X35" s="280">
        <v>156</v>
      </c>
      <c r="Y35" s="280">
        <v>14.7</v>
      </c>
      <c r="Z35" s="280">
        <v>20.6</v>
      </c>
      <c r="AA35" s="280">
        <f>SUM(AB35:AC35)</f>
        <v>148.8</v>
      </c>
      <c r="AB35" s="280">
        <v>136.5</v>
      </c>
      <c r="AC35" s="280">
        <v>12.3</v>
      </c>
    </row>
    <row r="36" spans="1:29" ht="15" customHeight="1">
      <c r="A36" s="270" t="s">
        <v>355</v>
      </c>
      <c r="B36" s="325">
        <v>22.2</v>
      </c>
      <c r="C36" s="280">
        <f>SUM(D36:E36)</f>
        <v>181.70000000000002</v>
      </c>
      <c r="D36" s="280">
        <v>166.3</v>
      </c>
      <c r="E36" s="280">
        <v>15.4</v>
      </c>
      <c r="F36" s="280">
        <v>22.5</v>
      </c>
      <c r="G36" s="280">
        <f>SUM(H36:I36)</f>
        <v>182.2</v>
      </c>
      <c r="H36" s="280">
        <v>168.2</v>
      </c>
      <c r="I36" s="280">
        <v>14</v>
      </c>
      <c r="J36" s="280">
        <v>21.7</v>
      </c>
      <c r="K36" s="280">
        <f>SUM(L36:M36)</f>
        <v>187.29999999999998</v>
      </c>
      <c r="L36" s="280">
        <v>166.7</v>
      </c>
      <c r="M36" s="280">
        <v>20.6</v>
      </c>
      <c r="N36" s="280">
        <v>22.7</v>
      </c>
      <c r="O36" s="280">
        <f>SUM(P36:Q36)</f>
        <v>201.79999999999998</v>
      </c>
      <c r="P36" s="280">
        <v>175.7</v>
      </c>
      <c r="Q36" s="280">
        <v>26.1</v>
      </c>
      <c r="R36" s="280">
        <v>22.6</v>
      </c>
      <c r="S36" s="280">
        <f>SUM(T36:U36)</f>
        <v>192</v>
      </c>
      <c r="T36" s="280">
        <v>171.1</v>
      </c>
      <c r="U36" s="280">
        <v>20.9</v>
      </c>
      <c r="V36" s="280">
        <v>23</v>
      </c>
      <c r="W36" s="280">
        <f>SUM(X36:Y36)</f>
        <v>195.70000000000002</v>
      </c>
      <c r="X36" s="280">
        <v>174.8</v>
      </c>
      <c r="Y36" s="280">
        <v>20.9</v>
      </c>
      <c r="Z36" s="280">
        <v>20.5</v>
      </c>
      <c r="AA36" s="280">
        <f>SUM(AB36:AC36)</f>
        <v>146.2</v>
      </c>
      <c r="AB36" s="280">
        <v>135.1</v>
      </c>
      <c r="AC36" s="280">
        <v>11.1</v>
      </c>
    </row>
    <row r="37" spans="1:29" ht="15" customHeight="1">
      <c r="A37" s="270" t="s">
        <v>356</v>
      </c>
      <c r="B37" s="325">
        <v>22.5</v>
      </c>
      <c r="C37" s="280">
        <f>SUM(D37:E37)</f>
        <v>183.8</v>
      </c>
      <c r="D37" s="280">
        <v>169.4</v>
      </c>
      <c r="E37" s="280">
        <v>14.4</v>
      </c>
      <c r="F37" s="280">
        <v>21.3</v>
      </c>
      <c r="G37" s="280">
        <f>SUM(H37:I37)</f>
        <v>176.60000000000002</v>
      </c>
      <c r="H37" s="280">
        <v>159.8</v>
      </c>
      <c r="I37" s="280">
        <v>16.8</v>
      </c>
      <c r="J37" s="280">
        <v>21.5</v>
      </c>
      <c r="K37" s="280">
        <f>SUM(L37:M37)</f>
        <v>185.39999999999998</v>
      </c>
      <c r="L37" s="280">
        <v>165.2</v>
      </c>
      <c r="M37" s="280">
        <v>20.2</v>
      </c>
      <c r="N37" s="280">
        <v>21.9</v>
      </c>
      <c r="O37" s="280">
        <f>SUM(P37:Q37)</f>
        <v>197.29999999999998</v>
      </c>
      <c r="P37" s="280">
        <v>169.6</v>
      </c>
      <c r="Q37" s="280">
        <v>27.7</v>
      </c>
      <c r="R37" s="280">
        <v>21.3</v>
      </c>
      <c r="S37" s="280">
        <f>SUM(T37:U37)</f>
        <v>180.3</v>
      </c>
      <c r="T37" s="280">
        <v>160.9</v>
      </c>
      <c r="U37" s="280">
        <v>19.4</v>
      </c>
      <c r="V37" s="280">
        <v>23.3</v>
      </c>
      <c r="W37" s="280">
        <f>SUM(X37:Y37)</f>
        <v>195.3</v>
      </c>
      <c r="X37" s="280">
        <v>175.9</v>
      </c>
      <c r="Y37" s="280">
        <v>19.4</v>
      </c>
      <c r="Z37" s="280">
        <v>22.6</v>
      </c>
      <c r="AA37" s="280">
        <f>SUM(AB37:AC37)</f>
        <v>163.9</v>
      </c>
      <c r="AB37" s="280">
        <v>151.5</v>
      </c>
      <c r="AC37" s="280">
        <v>12.4</v>
      </c>
    </row>
    <row r="38" spans="1:29" ht="15" customHeight="1">
      <c r="A38" s="270" t="s">
        <v>357</v>
      </c>
      <c r="B38" s="325">
        <v>23.5</v>
      </c>
      <c r="C38" s="280">
        <f>SUM(D38:E38)</f>
        <v>189</v>
      </c>
      <c r="D38" s="280">
        <v>176.8</v>
      </c>
      <c r="E38" s="280">
        <v>12.2</v>
      </c>
      <c r="F38" s="280">
        <v>21.5</v>
      </c>
      <c r="G38" s="280">
        <f>SUM(H38:I38)</f>
        <v>177.29999999999998</v>
      </c>
      <c r="H38" s="280">
        <v>162.2</v>
      </c>
      <c r="I38" s="280">
        <v>15.1</v>
      </c>
      <c r="J38" s="280">
        <v>22.1</v>
      </c>
      <c r="K38" s="280">
        <f>SUM(L38:M38)</f>
        <v>189.3</v>
      </c>
      <c r="L38" s="280">
        <v>169</v>
      </c>
      <c r="M38" s="280">
        <v>20.3</v>
      </c>
      <c r="N38" s="280">
        <v>23.4</v>
      </c>
      <c r="O38" s="280">
        <f>SUM(P38:Q38)</f>
        <v>203.7</v>
      </c>
      <c r="P38" s="280">
        <v>180.5</v>
      </c>
      <c r="Q38" s="280">
        <v>23.2</v>
      </c>
      <c r="R38" s="280">
        <v>23.1</v>
      </c>
      <c r="S38" s="280">
        <f>SUM(T38:U38)</f>
        <v>192</v>
      </c>
      <c r="T38" s="280">
        <v>174.5</v>
      </c>
      <c r="U38" s="280">
        <v>17.5</v>
      </c>
      <c r="V38" s="280">
        <v>23.7</v>
      </c>
      <c r="W38" s="280">
        <f>SUM(X38:Y38)</f>
        <v>196.7</v>
      </c>
      <c r="X38" s="280">
        <v>179.2</v>
      </c>
      <c r="Y38" s="280">
        <v>17.5</v>
      </c>
      <c r="Z38" s="280">
        <v>23</v>
      </c>
      <c r="AA38" s="280">
        <f>SUM(AB38:AC38)</f>
        <v>168.6</v>
      </c>
      <c r="AB38" s="280">
        <v>154.6</v>
      </c>
      <c r="AC38" s="280">
        <v>14</v>
      </c>
    </row>
    <row r="39" spans="1:29" ht="15" customHeight="1">
      <c r="A39" s="273"/>
      <c r="B39" s="325"/>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row>
    <row r="40" spans="1:29" ht="15" customHeight="1">
      <c r="A40" s="270" t="s">
        <v>358</v>
      </c>
      <c r="B40" s="325">
        <v>21.1</v>
      </c>
      <c r="C40" s="280">
        <f>SUM(D40:E40)</f>
        <v>171.79999999999998</v>
      </c>
      <c r="D40" s="280">
        <v>159.2</v>
      </c>
      <c r="E40" s="280">
        <v>12.6</v>
      </c>
      <c r="F40" s="280">
        <v>20</v>
      </c>
      <c r="G40" s="280">
        <f>SUM(H40:I40)</f>
        <v>165.9</v>
      </c>
      <c r="H40" s="280">
        <v>146.9</v>
      </c>
      <c r="I40" s="280">
        <v>19</v>
      </c>
      <c r="J40" s="280">
        <v>20.1</v>
      </c>
      <c r="K40" s="280">
        <f>SUM(L40:M40)</f>
        <v>174.5</v>
      </c>
      <c r="L40" s="280">
        <v>153.8</v>
      </c>
      <c r="M40" s="280">
        <v>20.7</v>
      </c>
      <c r="N40" s="280">
        <v>20.6</v>
      </c>
      <c r="O40" s="280">
        <f>SUM(P40:Q40)</f>
        <v>182.60000000000002</v>
      </c>
      <c r="P40" s="280">
        <v>159.3</v>
      </c>
      <c r="Q40" s="280">
        <v>23.3</v>
      </c>
      <c r="R40" s="280">
        <v>20.7</v>
      </c>
      <c r="S40" s="280">
        <f>SUM(T40:U40)</f>
        <v>170</v>
      </c>
      <c r="T40" s="280">
        <v>155.4</v>
      </c>
      <c r="U40" s="280">
        <v>14.6</v>
      </c>
      <c r="V40" s="280">
        <v>22.4</v>
      </c>
      <c r="W40" s="280">
        <f>SUM(X40:Y40)</f>
        <v>183.6</v>
      </c>
      <c r="X40" s="280">
        <v>169</v>
      </c>
      <c r="Y40" s="280">
        <v>14.6</v>
      </c>
      <c r="Z40" s="280">
        <v>21.6</v>
      </c>
      <c r="AA40" s="280">
        <f>SUM(AB40:AC40)</f>
        <v>155.4</v>
      </c>
      <c r="AB40" s="280">
        <v>142.8</v>
      </c>
      <c r="AC40" s="280">
        <v>12.6</v>
      </c>
    </row>
    <row r="41" spans="1:29" ht="15" customHeight="1">
      <c r="A41" s="270" t="s">
        <v>359</v>
      </c>
      <c r="B41" s="325">
        <v>24.1</v>
      </c>
      <c r="C41" s="280">
        <f>SUM(D41:E41)</f>
        <v>195</v>
      </c>
      <c r="D41" s="280">
        <v>181.8</v>
      </c>
      <c r="E41" s="280">
        <v>13.2</v>
      </c>
      <c r="F41" s="280">
        <v>22.5</v>
      </c>
      <c r="G41" s="280">
        <f>SUM(H41:I41)</f>
        <v>192</v>
      </c>
      <c r="H41" s="280">
        <v>171.5</v>
      </c>
      <c r="I41" s="280">
        <v>20.5</v>
      </c>
      <c r="J41" s="280">
        <v>23.1</v>
      </c>
      <c r="K41" s="280">
        <f>SUM(L41:M41)</f>
        <v>198.6</v>
      </c>
      <c r="L41" s="280">
        <v>176.5</v>
      </c>
      <c r="M41" s="280">
        <v>22.1</v>
      </c>
      <c r="N41" s="280">
        <v>23.3</v>
      </c>
      <c r="O41" s="280">
        <f>SUM(P41:Q41)</f>
        <v>205.4</v>
      </c>
      <c r="P41" s="280">
        <v>180.8</v>
      </c>
      <c r="Q41" s="280">
        <v>24.6</v>
      </c>
      <c r="R41" s="280">
        <v>22.9</v>
      </c>
      <c r="S41" s="280">
        <f>SUM(T41:U41)</f>
        <v>189.4</v>
      </c>
      <c r="T41" s="280">
        <v>172.4</v>
      </c>
      <c r="U41" s="280">
        <v>17</v>
      </c>
      <c r="V41" s="280">
        <v>23.6</v>
      </c>
      <c r="W41" s="280">
        <f>SUM(X41:Y41)</f>
        <v>195.3</v>
      </c>
      <c r="X41" s="280">
        <v>178.3</v>
      </c>
      <c r="Y41" s="280">
        <v>17</v>
      </c>
      <c r="Z41" s="280">
        <v>23.5</v>
      </c>
      <c r="AA41" s="280">
        <f>SUM(AB41:AC41)</f>
        <v>169.1</v>
      </c>
      <c r="AB41" s="280">
        <v>157.9</v>
      </c>
      <c r="AC41" s="280">
        <v>11.2</v>
      </c>
    </row>
    <row r="42" spans="1:29" ht="15" customHeight="1">
      <c r="A42" s="270" t="s">
        <v>360</v>
      </c>
      <c r="B42" s="325">
        <v>24.6</v>
      </c>
      <c r="C42" s="280">
        <f>SUM(D42:E42)</f>
        <v>199</v>
      </c>
      <c r="D42" s="280">
        <v>185.5</v>
      </c>
      <c r="E42" s="280">
        <v>13.5</v>
      </c>
      <c r="F42" s="280">
        <v>22.1</v>
      </c>
      <c r="G42" s="280">
        <f>SUM(H42:I42)</f>
        <v>187.4</v>
      </c>
      <c r="H42" s="280">
        <v>167.1</v>
      </c>
      <c r="I42" s="280">
        <v>20.3</v>
      </c>
      <c r="J42" s="280">
        <v>20.9</v>
      </c>
      <c r="K42" s="280">
        <f>SUM(L42:M42)</f>
        <v>184.70000000000002</v>
      </c>
      <c r="L42" s="280">
        <v>160.9</v>
      </c>
      <c r="M42" s="280">
        <v>23.8</v>
      </c>
      <c r="N42" s="280">
        <v>22.6</v>
      </c>
      <c r="O42" s="280">
        <f>SUM(P42:Q42)</f>
        <v>201.5</v>
      </c>
      <c r="P42" s="280">
        <v>175.3</v>
      </c>
      <c r="Q42" s="280">
        <v>26.2</v>
      </c>
      <c r="R42" s="280">
        <v>22.2</v>
      </c>
      <c r="S42" s="280">
        <f>SUM(T42:U42)</f>
        <v>181.79999999999998</v>
      </c>
      <c r="T42" s="280">
        <v>167.6</v>
      </c>
      <c r="U42" s="280">
        <v>14.2</v>
      </c>
      <c r="V42" s="280">
        <v>24.1</v>
      </c>
      <c r="W42" s="280">
        <f>SUM(X42:Y42)</f>
        <v>195.7</v>
      </c>
      <c r="X42" s="280">
        <v>181.5</v>
      </c>
      <c r="Y42" s="280">
        <v>14.2</v>
      </c>
      <c r="Z42" s="280">
        <v>24.3</v>
      </c>
      <c r="AA42" s="280">
        <f>SUM(AB42:AC42)</f>
        <v>174.29999999999998</v>
      </c>
      <c r="AB42" s="280">
        <v>162.6</v>
      </c>
      <c r="AC42" s="280">
        <v>11.7</v>
      </c>
    </row>
    <row r="43" spans="1:29" ht="15" customHeight="1">
      <c r="A43" s="270" t="s">
        <v>361</v>
      </c>
      <c r="B43" s="325">
        <v>21.7</v>
      </c>
      <c r="C43" s="280">
        <f>SUM(D43:E43)</f>
        <v>178.1</v>
      </c>
      <c r="D43" s="280">
        <v>163.9</v>
      </c>
      <c r="E43" s="280">
        <v>14.2</v>
      </c>
      <c r="F43" s="280">
        <v>21.1</v>
      </c>
      <c r="G43" s="280">
        <f>SUM(H43:I43)</f>
        <v>179.6</v>
      </c>
      <c r="H43" s="280">
        <v>159.7</v>
      </c>
      <c r="I43" s="280">
        <v>19.9</v>
      </c>
      <c r="J43" s="280">
        <v>20.6</v>
      </c>
      <c r="K43" s="280">
        <f>SUM(L43:M43)</f>
        <v>182</v>
      </c>
      <c r="L43" s="280">
        <v>156.7</v>
      </c>
      <c r="M43" s="280">
        <v>25.3</v>
      </c>
      <c r="N43" s="280">
        <v>21.4</v>
      </c>
      <c r="O43" s="280">
        <f>SUM(P43:Q43)</f>
        <v>189.2</v>
      </c>
      <c r="P43" s="280">
        <v>166.2</v>
      </c>
      <c r="Q43" s="280">
        <v>23</v>
      </c>
      <c r="R43" s="280">
        <v>20.9</v>
      </c>
      <c r="S43" s="280">
        <f>SUM(T43:U43)</f>
        <v>171.10000000000002</v>
      </c>
      <c r="T43" s="280">
        <v>157.3</v>
      </c>
      <c r="U43" s="280">
        <v>13.8</v>
      </c>
      <c r="V43" s="280">
        <v>22.4</v>
      </c>
      <c r="W43" s="280">
        <f>SUM(X43:Y43)</f>
        <v>182.5</v>
      </c>
      <c r="X43" s="280">
        <v>168.7</v>
      </c>
      <c r="Y43" s="280">
        <v>13.8</v>
      </c>
      <c r="Z43" s="280">
        <v>21.7</v>
      </c>
      <c r="AA43" s="280">
        <f>SUM(AB43:AC43)</f>
        <v>153.2</v>
      </c>
      <c r="AB43" s="280">
        <v>144.2</v>
      </c>
      <c r="AC43" s="280">
        <v>9</v>
      </c>
    </row>
    <row r="44" spans="1:29" ht="15" customHeight="1">
      <c r="A44" s="273"/>
      <c r="B44" s="325"/>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row>
    <row r="45" spans="1:29" ht="15" customHeight="1">
      <c r="A45" s="270" t="s">
        <v>362</v>
      </c>
      <c r="B45" s="325">
        <v>23.3</v>
      </c>
      <c r="C45" s="280">
        <f>SUM(D45:E45)</f>
        <v>192.20000000000002</v>
      </c>
      <c r="D45" s="280">
        <v>175.4</v>
      </c>
      <c r="E45" s="280">
        <v>16.8</v>
      </c>
      <c r="F45" s="280">
        <v>22.1</v>
      </c>
      <c r="G45" s="280">
        <f>SUM(H45:I45)</f>
        <v>188.5</v>
      </c>
      <c r="H45" s="280">
        <v>167.4</v>
      </c>
      <c r="I45" s="280">
        <v>21.1</v>
      </c>
      <c r="J45" s="280">
        <v>21.4</v>
      </c>
      <c r="K45" s="280">
        <f>SUM(L45:M45)</f>
        <v>185</v>
      </c>
      <c r="L45" s="280">
        <v>163</v>
      </c>
      <c r="M45" s="280">
        <v>22</v>
      </c>
      <c r="N45" s="280">
        <v>21.6</v>
      </c>
      <c r="O45" s="280">
        <f>SUM(P45:Q45)</f>
        <v>192.60000000000002</v>
      </c>
      <c r="P45" s="280">
        <v>167.8</v>
      </c>
      <c r="Q45" s="280">
        <v>24.8</v>
      </c>
      <c r="R45" s="280">
        <v>21.8</v>
      </c>
      <c r="S45" s="280">
        <f>SUM(T45:U45)</f>
        <v>184.3</v>
      </c>
      <c r="T45" s="280">
        <v>164.5</v>
      </c>
      <c r="U45" s="280">
        <v>19.8</v>
      </c>
      <c r="V45" s="280">
        <v>22.8</v>
      </c>
      <c r="W45" s="280">
        <f>SUM(X45:Y45)</f>
        <v>191.3</v>
      </c>
      <c r="X45" s="280">
        <v>171.5</v>
      </c>
      <c r="Y45" s="280">
        <v>19.8</v>
      </c>
      <c r="Z45" s="280">
        <v>21.8</v>
      </c>
      <c r="AA45" s="280">
        <f>SUM(AB45:AC45)</f>
        <v>157.8</v>
      </c>
      <c r="AB45" s="280">
        <v>147</v>
      </c>
      <c r="AC45" s="280">
        <v>10.8</v>
      </c>
    </row>
    <row r="46" spans="1:29" ht="15" customHeight="1">
      <c r="A46" s="270" t="s">
        <v>363</v>
      </c>
      <c r="B46" s="325">
        <v>23.7</v>
      </c>
      <c r="C46" s="280">
        <f>SUM(D46:E46)</f>
        <v>196.3</v>
      </c>
      <c r="D46" s="280">
        <v>178.4</v>
      </c>
      <c r="E46" s="280">
        <v>17.9</v>
      </c>
      <c r="F46" s="280">
        <v>21.6</v>
      </c>
      <c r="G46" s="280">
        <f>SUM(H46:I46)</f>
        <v>190.4</v>
      </c>
      <c r="H46" s="280">
        <v>164.3</v>
      </c>
      <c r="I46" s="280">
        <v>26.1</v>
      </c>
      <c r="J46" s="280">
        <v>22</v>
      </c>
      <c r="K46" s="280">
        <f>SUM(L46:M46)</f>
        <v>194.6</v>
      </c>
      <c r="L46" s="280">
        <v>168.9</v>
      </c>
      <c r="M46" s="280">
        <v>25.7</v>
      </c>
      <c r="N46" s="280">
        <v>22.9</v>
      </c>
      <c r="O46" s="280">
        <f>SUM(P46:Q46)</f>
        <v>206.5</v>
      </c>
      <c r="P46" s="280">
        <v>177.8</v>
      </c>
      <c r="Q46" s="280">
        <v>28.7</v>
      </c>
      <c r="R46" s="280">
        <v>22</v>
      </c>
      <c r="S46" s="280">
        <f>SUM(T46:U46)</f>
        <v>186.6</v>
      </c>
      <c r="T46" s="280">
        <v>165.5</v>
      </c>
      <c r="U46" s="280">
        <v>21.1</v>
      </c>
      <c r="V46" s="280">
        <v>22.7</v>
      </c>
      <c r="W46" s="280">
        <f>SUM(X46:Y46)</f>
        <v>191.4</v>
      </c>
      <c r="X46" s="280">
        <v>170.3</v>
      </c>
      <c r="Y46" s="280">
        <v>21.1</v>
      </c>
      <c r="Z46" s="280">
        <v>23.5</v>
      </c>
      <c r="AA46" s="280">
        <f>SUM(AB46:AC46)</f>
        <v>170.4</v>
      </c>
      <c r="AB46" s="280">
        <v>158.9</v>
      </c>
      <c r="AC46" s="280">
        <v>11.5</v>
      </c>
    </row>
    <row r="47" spans="1:29" ht="15" customHeight="1">
      <c r="A47" s="270" t="s">
        <v>364</v>
      </c>
      <c r="B47" s="325">
        <v>23.6</v>
      </c>
      <c r="C47" s="280">
        <f>SUM(D47:E47)</f>
        <v>192.6</v>
      </c>
      <c r="D47" s="280">
        <v>178.4</v>
      </c>
      <c r="E47" s="280">
        <v>14.2</v>
      </c>
      <c r="F47" s="280">
        <v>23.1</v>
      </c>
      <c r="G47" s="280">
        <f>SUM(H47:I47)</f>
        <v>203.70000000000002</v>
      </c>
      <c r="H47" s="280">
        <v>175.4</v>
      </c>
      <c r="I47" s="280">
        <v>28.3</v>
      </c>
      <c r="J47" s="280">
        <v>22.3</v>
      </c>
      <c r="K47" s="280">
        <f>SUM(L47:M47)</f>
        <v>196</v>
      </c>
      <c r="L47" s="280">
        <v>170.1</v>
      </c>
      <c r="M47" s="280">
        <v>25.9</v>
      </c>
      <c r="N47" s="280">
        <v>23</v>
      </c>
      <c r="O47" s="280">
        <f>SUM(P47:Q47)</f>
        <v>204.5</v>
      </c>
      <c r="P47" s="280">
        <v>178.1</v>
      </c>
      <c r="Q47" s="280">
        <v>26.4</v>
      </c>
      <c r="R47" s="280">
        <v>22.3</v>
      </c>
      <c r="S47" s="280">
        <f>SUM(T47:U47)</f>
        <v>187.70000000000002</v>
      </c>
      <c r="T47" s="280">
        <v>168.4</v>
      </c>
      <c r="U47" s="280">
        <v>19.3</v>
      </c>
      <c r="V47" s="280">
        <v>23.1</v>
      </c>
      <c r="W47" s="280">
        <f>SUM(X47:Y47)</f>
        <v>192.60000000000002</v>
      </c>
      <c r="X47" s="280">
        <v>173.3</v>
      </c>
      <c r="Y47" s="280">
        <v>19.3</v>
      </c>
      <c r="Z47" s="280">
        <v>21.1</v>
      </c>
      <c r="AA47" s="280">
        <f>SUM(AB47:AC47)</f>
        <v>152.6</v>
      </c>
      <c r="AB47" s="280">
        <v>141.2</v>
      </c>
      <c r="AC47" s="280">
        <v>11.4</v>
      </c>
    </row>
    <row r="48" spans="1:29" ht="15" customHeight="1">
      <c r="A48" s="270" t="s">
        <v>365</v>
      </c>
      <c r="B48" s="325">
        <v>23.8</v>
      </c>
      <c r="C48" s="280">
        <f>SUM(D48:E48)</f>
        <v>195.4</v>
      </c>
      <c r="D48" s="280">
        <v>179.3</v>
      </c>
      <c r="E48" s="280">
        <v>16.1</v>
      </c>
      <c r="F48" s="280">
        <v>22.25</v>
      </c>
      <c r="G48" s="280">
        <f>SUM(H48:I48)</f>
        <v>196.5</v>
      </c>
      <c r="H48" s="280">
        <v>166.6</v>
      </c>
      <c r="I48" s="280">
        <v>29.9</v>
      </c>
      <c r="J48" s="280">
        <v>21.6</v>
      </c>
      <c r="K48" s="280">
        <f>SUM(L48:M48)</f>
        <v>189.10000000000002</v>
      </c>
      <c r="L48" s="280">
        <v>164.8</v>
      </c>
      <c r="M48" s="280">
        <v>24.3</v>
      </c>
      <c r="N48" s="280">
        <v>22.2</v>
      </c>
      <c r="O48" s="280">
        <f>SUM(P48:Q48)</f>
        <v>198.3</v>
      </c>
      <c r="P48" s="280">
        <v>171.8</v>
      </c>
      <c r="Q48" s="280">
        <v>26.5</v>
      </c>
      <c r="R48" s="280">
        <v>22.3</v>
      </c>
      <c r="S48" s="280">
        <f>SUM(T48:U48)</f>
        <v>187.9</v>
      </c>
      <c r="T48" s="280">
        <v>168.6</v>
      </c>
      <c r="U48" s="280">
        <v>19.3</v>
      </c>
      <c r="V48" s="280">
        <v>22.9</v>
      </c>
      <c r="W48" s="280">
        <f>SUM(X48:Y48)</f>
        <v>191.4</v>
      </c>
      <c r="X48" s="280">
        <v>172.1</v>
      </c>
      <c r="Y48" s="280">
        <v>19.3</v>
      </c>
      <c r="Z48" s="280">
        <v>23.8</v>
      </c>
      <c r="AA48" s="280">
        <f>SUM(AB48:AC48)</f>
        <v>172.5</v>
      </c>
      <c r="AB48" s="280">
        <v>160.2</v>
      </c>
      <c r="AC48" s="280">
        <v>12.3</v>
      </c>
    </row>
    <row r="49" spans="1:29" ht="15" customHeight="1">
      <c r="A49" s="121"/>
      <c r="B49" s="325"/>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row>
    <row r="50" spans="1:29" ht="15" customHeight="1">
      <c r="A50" s="274" t="s">
        <v>205</v>
      </c>
      <c r="B50" s="325"/>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row>
    <row r="51" spans="1:29" ht="15" customHeight="1">
      <c r="A51" s="37" t="s">
        <v>424</v>
      </c>
      <c r="B51" s="325">
        <v>21.9</v>
      </c>
      <c r="C51" s="279">
        <f>SUM(D51:E51)</f>
        <v>171.3</v>
      </c>
      <c r="D51" s="280">
        <v>168</v>
      </c>
      <c r="E51" s="280">
        <v>3.3</v>
      </c>
      <c r="F51" s="280">
        <v>22.2</v>
      </c>
      <c r="G51" s="279">
        <f>SUM(H51:I51)</f>
        <v>178</v>
      </c>
      <c r="H51" s="280">
        <v>167.4</v>
      </c>
      <c r="I51" s="280">
        <v>10.6</v>
      </c>
      <c r="J51" s="280">
        <v>21.4</v>
      </c>
      <c r="K51" s="279">
        <f>SUM(L51:M51)</f>
        <v>166.70000000000002</v>
      </c>
      <c r="L51" s="280">
        <v>161.4</v>
      </c>
      <c r="M51" s="280">
        <v>5.3</v>
      </c>
      <c r="N51" s="280">
        <v>21.6</v>
      </c>
      <c r="O51" s="279">
        <f>SUM(P51:Q51)</f>
        <v>173.5</v>
      </c>
      <c r="P51" s="280">
        <v>167</v>
      </c>
      <c r="Q51" s="280">
        <v>6.5</v>
      </c>
      <c r="R51" s="280">
        <v>22</v>
      </c>
      <c r="S51" s="279">
        <f>SUM(T51:U51)</f>
        <v>176.3</v>
      </c>
      <c r="T51" s="280">
        <v>167.4</v>
      </c>
      <c r="U51" s="280">
        <v>8.9</v>
      </c>
      <c r="V51" s="280">
        <v>22.8</v>
      </c>
      <c r="W51" s="279">
        <f>SUM(X51:Y51)</f>
        <v>170</v>
      </c>
      <c r="X51" s="280">
        <v>161.1</v>
      </c>
      <c r="Y51" s="280">
        <v>8.9</v>
      </c>
      <c r="Z51" s="280">
        <v>21.2</v>
      </c>
      <c r="AA51" s="279">
        <f>SUM(AB51:AC51)</f>
        <v>149</v>
      </c>
      <c r="AB51" s="280">
        <v>141.5</v>
      </c>
      <c r="AC51" s="280">
        <v>7.5</v>
      </c>
    </row>
    <row r="52" spans="1:29" ht="15" customHeight="1">
      <c r="A52" s="269" t="s">
        <v>425</v>
      </c>
      <c r="B52" s="325">
        <v>22.3</v>
      </c>
      <c r="C52" s="279">
        <f>SUM(D52:E52)</f>
        <v>174.2</v>
      </c>
      <c r="D52" s="280">
        <v>169.7</v>
      </c>
      <c r="E52" s="280">
        <v>4.5</v>
      </c>
      <c r="F52" s="280">
        <v>22</v>
      </c>
      <c r="G52" s="279">
        <f>SUM(H52:I52)</f>
        <v>179.6</v>
      </c>
      <c r="H52" s="280">
        <v>167.5</v>
      </c>
      <c r="I52" s="280">
        <v>12.1</v>
      </c>
      <c r="J52" s="280">
        <v>21.8</v>
      </c>
      <c r="K52" s="279">
        <f>SUM(L52:M52)</f>
        <v>170.1</v>
      </c>
      <c r="L52" s="280">
        <v>163.5</v>
      </c>
      <c r="M52" s="280">
        <v>6.6</v>
      </c>
      <c r="N52" s="280">
        <v>21.7</v>
      </c>
      <c r="O52" s="279">
        <f>SUM(P52:Q52)</f>
        <v>174.5</v>
      </c>
      <c r="P52" s="280">
        <v>167.9</v>
      </c>
      <c r="Q52" s="280">
        <v>6.6</v>
      </c>
      <c r="R52" s="280">
        <v>21.9</v>
      </c>
      <c r="S52" s="279">
        <f>SUM(T52:U52)</f>
        <v>172.9</v>
      </c>
      <c r="T52" s="280">
        <v>166.4</v>
      </c>
      <c r="U52" s="280">
        <v>6.5</v>
      </c>
      <c r="V52" s="280">
        <v>22.6</v>
      </c>
      <c r="W52" s="279">
        <f>SUM(X52:Y52)</f>
        <v>164.7</v>
      </c>
      <c r="X52" s="280">
        <v>158.2</v>
      </c>
      <c r="Y52" s="280">
        <v>6.5</v>
      </c>
      <c r="Z52" s="280">
        <v>20.4</v>
      </c>
      <c r="AA52" s="279">
        <f>SUM(AB52:AC52)</f>
        <v>145.3</v>
      </c>
      <c r="AB52" s="280">
        <v>137.3</v>
      </c>
      <c r="AC52" s="280">
        <v>8</v>
      </c>
    </row>
    <row r="53" spans="1:29" s="53" customFormat="1" ht="15" customHeight="1">
      <c r="A53" s="269" t="s">
        <v>426</v>
      </c>
      <c r="B53" s="327">
        <v>21.7</v>
      </c>
      <c r="C53" s="328">
        <f>SUM(D53:E53)</f>
        <v>169.7</v>
      </c>
      <c r="D53" s="282">
        <v>165.1</v>
      </c>
      <c r="E53" s="282">
        <v>4.6</v>
      </c>
      <c r="F53" s="282">
        <v>21.5</v>
      </c>
      <c r="G53" s="328">
        <f>SUM(H53:I53)</f>
        <v>172.9</v>
      </c>
      <c r="H53" s="282">
        <v>164</v>
      </c>
      <c r="I53" s="282">
        <v>8.9</v>
      </c>
      <c r="J53" s="282">
        <v>21.6</v>
      </c>
      <c r="K53" s="328">
        <f>SUM(L53:M53)</f>
        <v>170.7</v>
      </c>
      <c r="L53" s="282">
        <v>165</v>
      </c>
      <c r="M53" s="282">
        <v>5.7</v>
      </c>
      <c r="N53" s="282">
        <v>21.6</v>
      </c>
      <c r="O53" s="328">
        <f>SUM(P53:Q53)</f>
        <v>173.89999999999998</v>
      </c>
      <c r="P53" s="282">
        <v>166.7</v>
      </c>
      <c r="Q53" s="282">
        <v>7.2</v>
      </c>
      <c r="R53" s="282">
        <v>21.5</v>
      </c>
      <c r="S53" s="328">
        <f>SUM(T53:U53)</f>
        <v>169.6</v>
      </c>
      <c r="T53" s="282">
        <v>163.6</v>
      </c>
      <c r="U53" s="282">
        <v>6</v>
      </c>
      <c r="V53" s="282">
        <v>22.9</v>
      </c>
      <c r="W53" s="328">
        <f>SUM(X53:Y53)</f>
        <v>162.4</v>
      </c>
      <c r="X53" s="282">
        <v>156.4</v>
      </c>
      <c r="Y53" s="282">
        <v>6</v>
      </c>
      <c r="Z53" s="282">
        <v>20.8</v>
      </c>
      <c r="AA53" s="328">
        <f>SUM(AB53:AC53)</f>
        <v>143.6</v>
      </c>
      <c r="AB53" s="282">
        <v>135.9</v>
      </c>
      <c r="AC53" s="282">
        <v>7.7</v>
      </c>
    </row>
    <row r="54" spans="1:29" ht="15" customHeight="1">
      <c r="A54" s="154"/>
      <c r="B54" s="325"/>
      <c r="C54" s="279"/>
      <c r="D54" s="280"/>
      <c r="E54" s="280"/>
      <c r="F54" s="280"/>
      <c r="G54" s="279"/>
      <c r="H54" s="280"/>
      <c r="I54" s="280"/>
      <c r="J54" s="280"/>
      <c r="K54" s="279"/>
      <c r="L54" s="280"/>
      <c r="M54" s="280"/>
      <c r="N54" s="280"/>
      <c r="O54" s="279"/>
      <c r="P54" s="280"/>
      <c r="Q54" s="280"/>
      <c r="R54" s="280"/>
      <c r="S54" s="279"/>
      <c r="T54" s="280"/>
      <c r="U54" s="280"/>
      <c r="V54" s="280"/>
      <c r="W54" s="279"/>
      <c r="X54" s="280"/>
      <c r="Y54" s="280"/>
      <c r="Z54" s="280"/>
      <c r="AA54" s="279"/>
      <c r="AB54" s="280"/>
      <c r="AC54" s="280"/>
    </row>
    <row r="55" spans="1:29" ht="15" customHeight="1">
      <c r="A55" s="159" t="s">
        <v>422</v>
      </c>
      <c r="B55" s="325">
        <v>17</v>
      </c>
      <c r="C55" s="279">
        <f>SUM(D55:E55)</f>
        <v>133.7</v>
      </c>
      <c r="D55" s="280">
        <v>130.2</v>
      </c>
      <c r="E55" s="280">
        <v>3.5</v>
      </c>
      <c r="F55" s="280">
        <v>19.5</v>
      </c>
      <c r="G55" s="279">
        <f>SUM(H55:I55)</f>
        <v>152.70000000000002</v>
      </c>
      <c r="H55" s="280">
        <v>147.3</v>
      </c>
      <c r="I55" s="280">
        <v>5.4</v>
      </c>
      <c r="J55" s="280">
        <v>19.2</v>
      </c>
      <c r="K55" s="279">
        <f>SUM(L55:M55)</f>
        <v>151.39999999999998</v>
      </c>
      <c r="L55" s="280">
        <v>146.2</v>
      </c>
      <c r="M55" s="280">
        <v>5.2</v>
      </c>
      <c r="N55" s="280">
        <v>19.7</v>
      </c>
      <c r="O55" s="279">
        <f>SUM(P55:Q55)</f>
        <v>155.4</v>
      </c>
      <c r="P55" s="280">
        <v>151</v>
      </c>
      <c r="Q55" s="280">
        <v>4.4</v>
      </c>
      <c r="R55" s="280">
        <v>19.4</v>
      </c>
      <c r="S55" s="279">
        <f>SUM(T55:U55)</f>
        <v>150.70000000000002</v>
      </c>
      <c r="T55" s="280">
        <v>145.8</v>
      </c>
      <c r="U55" s="280">
        <v>4.9</v>
      </c>
      <c r="V55" s="280">
        <v>21.1</v>
      </c>
      <c r="W55" s="279">
        <f>SUM(X55:Y55)</f>
        <v>150.5</v>
      </c>
      <c r="X55" s="280">
        <v>145.6</v>
      </c>
      <c r="Y55" s="280">
        <v>4.9</v>
      </c>
      <c r="Z55" s="280">
        <v>18.4</v>
      </c>
      <c r="AA55" s="279">
        <f>SUM(AB55:AC55)</f>
        <v>128.4</v>
      </c>
      <c r="AB55" s="280">
        <v>120.8</v>
      </c>
      <c r="AC55" s="280">
        <v>7.6</v>
      </c>
    </row>
    <row r="56" spans="1:29" ht="15" customHeight="1">
      <c r="A56" s="270" t="s">
        <v>355</v>
      </c>
      <c r="B56" s="325">
        <v>22.8</v>
      </c>
      <c r="C56" s="279">
        <f>SUM(D56:E56)</f>
        <v>178.2</v>
      </c>
      <c r="D56" s="280">
        <v>172.6</v>
      </c>
      <c r="E56" s="280">
        <v>5.6</v>
      </c>
      <c r="F56" s="280">
        <v>22.7</v>
      </c>
      <c r="G56" s="279">
        <f>SUM(H56:I56)</f>
        <v>174.4</v>
      </c>
      <c r="H56" s="280">
        <v>169</v>
      </c>
      <c r="I56" s="280">
        <v>5.4</v>
      </c>
      <c r="J56" s="280">
        <v>22.3</v>
      </c>
      <c r="K56" s="279">
        <f>SUM(L56:M56)</f>
        <v>173.1</v>
      </c>
      <c r="L56" s="280">
        <v>167.9</v>
      </c>
      <c r="M56" s="280">
        <v>5.2</v>
      </c>
      <c r="N56" s="280">
        <v>22.4</v>
      </c>
      <c r="O56" s="279">
        <f>SUM(P56:Q56)</f>
        <v>180.3</v>
      </c>
      <c r="P56" s="280">
        <v>172.4</v>
      </c>
      <c r="Q56" s="280">
        <v>7.9</v>
      </c>
      <c r="R56" s="280">
        <v>22.1</v>
      </c>
      <c r="S56" s="279">
        <f>SUM(T56:U56)</f>
        <v>173.5</v>
      </c>
      <c r="T56" s="280">
        <v>168.7</v>
      </c>
      <c r="U56" s="280">
        <v>4.8</v>
      </c>
      <c r="V56" s="280">
        <v>22.2</v>
      </c>
      <c r="W56" s="279">
        <f>SUM(X56:Y56)</f>
        <v>159.3</v>
      </c>
      <c r="X56" s="280">
        <v>154.5</v>
      </c>
      <c r="Y56" s="280">
        <v>4.8</v>
      </c>
      <c r="Z56" s="280">
        <v>19</v>
      </c>
      <c r="AA56" s="279">
        <f>SUM(AB56:AC56)</f>
        <v>132.20000000000002</v>
      </c>
      <c r="AB56" s="280">
        <v>125.9</v>
      </c>
      <c r="AC56" s="280">
        <v>6.3</v>
      </c>
    </row>
    <row r="57" spans="1:29" ht="15" customHeight="1">
      <c r="A57" s="270" t="s">
        <v>356</v>
      </c>
      <c r="B57" s="325">
        <v>21.3</v>
      </c>
      <c r="C57" s="279">
        <f>SUM(D57:E57)</f>
        <v>167.7</v>
      </c>
      <c r="D57" s="280">
        <v>162.7</v>
      </c>
      <c r="E57" s="280">
        <v>5</v>
      </c>
      <c r="F57" s="280">
        <v>20.5</v>
      </c>
      <c r="G57" s="279">
        <f>SUM(H57:I57)</f>
        <v>159.7</v>
      </c>
      <c r="H57" s="280">
        <v>154.1</v>
      </c>
      <c r="I57" s="280">
        <v>5.6</v>
      </c>
      <c r="J57" s="280">
        <v>21.8</v>
      </c>
      <c r="K57" s="279">
        <f>SUM(L57:M57)</f>
        <v>172.9</v>
      </c>
      <c r="L57" s="280">
        <v>167</v>
      </c>
      <c r="M57" s="280">
        <v>5.9</v>
      </c>
      <c r="N57" s="280">
        <v>21.7</v>
      </c>
      <c r="O57" s="279">
        <f>SUM(P57:Q57)</f>
        <v>174.6</v>
      </c>
      <c r="P57" s="280">
        <v>167.2</v>
      </c>
      <c r="Q57" s="280">
        <v>7.4</v>
      </c>
      <c r="R57" s="280">
        <v>20.9</v>
      </c>
      <c r="S57" s="279">
        <f>SUM(T57:U57)</f>
        <v>164</v>
      </c>
      <c r="T57" s="280">
        <v>158.9</v>
      </c>
      <c r="U57" s="280">
        <v>5.1</v>
      </c>
      <c r="V57" s="280">
        <v>22.7</v>
      </c>
      <c r="W57" s="279">
        <f>SUM(X57:Y57)</f>
        <v>161.2</v>
      </c>
      <c r="X57" s="280">
        <v>156.1</v>
      </c>
      <c r="Y57" s="280">
        <v>5.1</v>
      </c>
      <c r="Z57" s="280">
        <v>20.5</v>
      </c>
      <c r="AA57" s="279">
        <f>SUM(AB57:AC57)</f>
        <v>141.3</v>
      </c>
      <c r="AB57" s="280">
        <v>134</v>
      </c>
      <c r="AC57" s="280">
        <v>7.3</v>
      </c>
    </row>
    <row r="58" spans="1:29" ht="15" customHeight="1">
      <c r="A58" s="270" t="s">
        <v>357</v>
      </c>
      <c r="B58" s="325">
        <v>22.2</v>
      </c>
      <c r="C58" s="279">
        <f>SUM(D58:E58)</f>
        <v>173.6</v>
      </c>
      <c r="D58" s="280">
        <v>169.6</v>
      </c>
      <c r="E58" s="280">
        <v>4</v>
      </c>
      <c r="F58" s="280">
        <v>21.2</v>
      </c>
      <c r="G58" s="279">
        <f>SUM(H58:I58)</f>
        <v>165.5</v>
      </c>
      <c r="H58" s="280">
        <v>159.8</v>
      </c>
      <c r="I58" s="280">
        <v>5.7</v>
      </c>
      <c r="J58" s="280">
        <v>22.8</v>
      </c>
      <c r="K58" s="279">
        <f>SUM(L58:M58)</f>
        <v>180</v>
      </c>
      <c r="L58" s="280">
        <v>174.9</v>
      </c>
      <c r="M58" s="280">
        <v>5.1</v>
      </c>
      <c r="N58" s="280">
        <v>22</v>
      </c>
      <c r="O58" s="279">
        <f>SUM(P58:Q58)</f>
        <v>176.1</v>
      </c>
      <c r="P58" s="280">
        <v>169.4</v>
      </c>
      <c r="Q58" s="280">
        <v>6.7</v>
      </c>
      <c r="R58" s="280">
        <v>22.2</v>
      </c>
      <c r="S58" s="279">
        <f>SUM(T58:U58)</f>
        <v>172.4</v>
      </c>
      <c r="T58" s="280">
        <v>168</v>
      </c>
      <c r="U58" s="280">
        <v>4.4</v>
      </c>
      <c r="V58" s="280">
        <v>23.8</v>
      </c>
      <c r="W58" s="279">
        <f>SUM(X58:Y58)</f>
        <v>167.5</v>
      </c>
      <c r="X58" s="280">
        <v>163.1</v>
      </c>
      <c r="Y58" s="280">
        <v>4.4</v>
      </c>
      <c r="Z58" s="280">
        <v>21.5</v>
      </c>
      <c r="AA58" s="279">
        <f>SUM(AB58:AC58)</f>
        <v>151.8</v>
      </c>
      <c r="AB58" s="280">
        <v>141.9</v>
      </c>
      <c r="AC58" s="280">
        <v>9.9</v>
      </c>
    </row>
    <row r="59" spans="1:29" ht="15" customHeight="1">
      <c r="A59" s="273"/>
      <c r="B59" s="325"/>
      <c r="C59" s="279"/>
      <c r="D59" s="280"/>
      <c r="E59" s="280"/>
      <c r="F59" s="280"/>
      <c r="G59" s="279"/>
      <c r="H59" s="280"/>
      <c r="I59" s="280"/>
      <c r="J59" s="280"/>
      <c r="K59" s="279"/>
      <c r="L59" s="280"/>
      <c r="M59" s="280"/>
      <c r="N59" s="280"/>
      <c r="O59" s="279"/>
      <c r="P59" s="280"/>
      <c r="Q59" s="280"/>
      <c r="R59" s="280"/>
      <c r="S59" s="279"/>
      <c r="T59" s="280"/>
      <c r="U59" s="280"/>
      <c r="V59" s="280"/>
      <c r="W59" s="279"/>
      <c r="X59" s="280"/>
      <c r="Y59" s="280"/>
      <c r="Z59" s="280"/>
      <c r="AA59" s="279"/>
      <c r="AB59" s="280"/>
      <c r="AC59" s="280"/>
    </row>
    <row r="60" spans="1:29" ht="15" customHeight="1">
      <c r="A60" s="270" t="s">
        <v>358</v>
      </c>
      <c r="B60" s="325">
        <v>20.4</v>
      </c>
      <c r="C60" s="279">
        <f>SUM(D60:E60)</f>
        <v>161.4</v>
      </c>
      <c r="D60" s="280">
        <v>155.9</v>
      </c>
      <c r="E60" s="280">
        <v>5.5</v>
      </c>
      <c r="F60" s="280">
        <v>19.3</v>
      </c>
      <c r="G60" s="279">
        <f>SUM(H60:I60)</f>
        <v>155.1</v>
      </c>
      <c r="H60" s="280">
        <v>147.2</v>
      </c>
      <c r="I60" s="280">
        <v>7.9</v>
      </c>
      <c r="J60" s="280">
        <v>20.3</v>
      </c>
      <c r="K60" s="279">
        <f>SUM(L60:M60)</f>
        <v>161.5</v>
      </c>
      <c r="L60" s="280">
        <v>155.9</v>
      </c>
      <c r="M60" s="280">
        <v>5.6</v>
      </c>
      <c r="N60" s="280">
        <v>20</v>
      </c>
      <c r="O60" s="279">
        <f>SUM(P60:Q60)</f>
        <v>161.4</v>
      </c>
      <c r="P60" s="280">
        <v>153.5</v>
      </c>
      <c r="Q60" s="280">
        <v>7.9</v>
      </c>
      <c r="R60" s="280">
        <v>20.6</v>
      </c>
      <c r="S60" s="279">
        <f>SUM(T60:U60)</f>
        <v>161.7</v>
      </c>
      <c r="T60" s="280">
        <v>157</v>
      </c>
      <c r="U60" s="280">
        <v>4.7</v>
      </c>
      <c r="V60" s="280">
        <v>22.5</v>
      </c>
      <c r="W60" s="279">
        <f>SUM(X60:Y60)</f>
        <v>158.2</v>
      </c>
      <c r="X60" s="280">
        <v>153.5</v>
      </c>
      <c r="Y60" s="280">
        <v>4.7</v>
      </c>
      <c r="Z60" s="280">
        <v>20.7</v>
      </c>
      <c r="AA60" s="279">
        <f>SUM(AB60:AC60)</f>
        <v>142.1</v>
      </c>
      <c r="AB60" s="280">
        <v>133</v>
      </c>
      <c r="AC60" s="280">
        <v>9.1</v>
      </c>
    </row>
    <row r="61" spans="1:29" ht="15" customHeight="1">
      <c r="A61" s="270" t="s">
        <v>359</v>
      </c>
      <c r="B61" s="325">
        <v>23.2</v>
      </c>
      <c r="C61" s="279">
        <f>SUM(D61:E61)</f>
        <v>180.6</v>
      </c>
      <c r="D61" s="280">
        <v>176</v>
      </c>
      <c r="E61" s="280">
        <v>4.6</v>
      </c>
      <c r="F61" s="280">
        <v>22.2</v>
      </c>
      <c r="G61" s="279">
        <f>SUM(H61:I61)</f>
        <v>177.2</v>
      </c>
      <c r="H61" s="280">
        <v>170</v>
      </c>
      <c r="I61" s="280">
        <v>7.2</v>
      </c>
      <c r="J61" s="280">
        <v>23.5</v>
      </c>
      <c r="K61" s="279">
        <f>SUM(L61:M61)</f>
        <v>185.7</v>
      </c>
      <c r="L61" s="280">
        <v>180.1</v>
      </c>
      <c r="M61" s="280">
        <v>5.6</v>
      </c>
      <c r="N61" s="280">
        <v>22.9</v>
      </c>
      <c r="O61" s="279">
        <f>SUM(P61:Q61)</f>
        <v>185.3</v>
      </c>
      <c r="P61" s="280">
        <v>177.9</v>
      </c>
      <c r="Q61" s="280">
        <v>7.4</v>
      </c>
      <c r="R61" s="280">
        <v>22.7</v>
      </c>
      <c r="S61" s="279">
        <f>SUM(T61:U61)</f>
        <v>179.4</v>
      </c>
      <c r="T61" s="280">
        <v>172.9</v>
      </c>
      <c r="U61" s="280">
        <v>6.5</v>
      </c>
      <c r="V61" s="280">
        <v>23.8</v>
      </c>
      <c r="W61" s="279">
        <f>SUM(X61:Y61)</f>
        <v>169.6</v>
      </c>
      <c r="X61" s="280">
        <v>163.1</v>
      </c>
      <c r="Y61" s="280">
        <v>6.5</v>
      </c>
      <c r="Z61" s="280">
        <v>22.3</v>
      </c>
      <c r="AA61" s="279">
        <f>SUM(AB61:AC61)</f>
        <v>154</v>
      </c>
      <c r="AB61" s="280">
        <v>146.3</v>
      </c>
      <c r="AC61" s="280">
        <v>7.7</v>
      </c>
    </row>
    <row r="62" spans="1:29" ht="15" customHeight="1">
      <c r="A62" s="270" t="s">
        <v>360</v>
      </c>
      <c r="B62" s="325">
        <v>22.9</v>
      </c>
      <c r="C62" s="279">
        <f>SUM(D62:E62)</f>
        <v>177.4</v>
      </c>
      <c r="D62" s="279">
        <v>174.3</v>
      </c>
      <c r="E62" s="279">
        <v>3.1</v>
      </c>
      <c r="F62" s="279">
        <v>21.3</v>
      </c>
      <c r="G62" s="279">
        <f>SUM(H62:I62)</f>
        <v>172.79999999999998</v>
      </c>
      <c r="H62" s="279">
        <v>163.7</v>
      </c>
      <c r="I62" s="279">
        <v>9.1</v>
      </c>
      <c r="J62" s="279">
        <v>21.1</v>
      </c>
      <c r="K62" s="279">
        <f>SUM(L62:M62)</f>
        <v>167.79999999999998</v>
      </c>
      <c r="L62" s="279">
        <v>161.7</v>
      </c>
      <c r="M62" s="279">
        <v>6.1</v>
      </c>
      <c r="N62" s="279">
        <v>22.7</v>
      </c>
      <c r="O62" s="279">
        <f>SUM(P62:Q62)</f>
        <v>186.5</v>
      </c>
      <c r="P62" s="279">
        <v>175.6</v>
      </c>
      <c r="Q62" s="279">
        <v>10.9</v>
      </c>
      <c r="R62" s="279">
        <v>22.6</v>
      </c>
      <c r="S62" s="279">
        <f>SUM(T62:U62)</f>
        <v>177.29999999999998</v>
      </c>
      <c r="T62" s="279">
        <v>172.2</v>
      </c>
      <c r="U62" s="279">
        <v>5.1</v>
      </c>
      <c r="V62" s="279">
        <v>23.5</v>
      </c>
      <c r="W62" s="279">
        <f>SUM(X62:Y62)</f>
        <v>165.1</v>
      </c>
      <c r="X62" s="279">
        <v>160</v>
      </c>
      <c r="Y62" s="279">
        <v>5.1</v>
      </c>
      <c r="Z62" s="279">
        <v>22.7</v>
      </c>
      <c r="AA62" s="279">
        <f>SUM(AB62:AC62)</f>
        <v>154.10000000000002</v>
      </c>
      <c r="AB62" s="279">
        <v>146.8</v>
      </c>
      <c r="AC62" s="279">
        <v>7.3</v>
      </c>
    </row>
    <row r="63" spans="1:29" ht="15" customHeight="1">
      <c r="A63" s="270" t="s">
        <v>361</v>
      </c>
      <c r="B63" s="325">
        <v>20.1</v>
      </c>
      <c r="C63" s="279">
        <f>SUM(D63:E63)</f>
        <v>156</v>
      </c>
      <c r="D63" s="279">
        <v>153.5</v>
      </c>
      <c r="E63" s="279">
        <v>2.5</v>
      </c>
      <c r="F63" s="279">
        <v>20.9</v>
      </c>
      <c r="G63" s="279">
        <f>SUM(H63:I63)</f>
        <v>171.39999999999998</v>
      </c>
      <c r="H63" s="279">
        <v>161.2</v>
      </c>
      <c r="I63" s="279">
        <v>10.2</v>
      </c>
      <c r="J63" s="279">
        <v>21</v>
      </c>
      <c r="K63" s="279">
        <f>SUM(L63:M63)</f>
        <v>166.3</v>
      </c>
      <c r="L63" s="279">
        <v>159.5</v>
      </c>
      <c r="M63" s="279">
        <v>6.8</v>
      </c>
      <c r="N63" s="279">
        <v>20.8</v>
      </c>
      <c r="O63" s="279">
        <f>SUM(P63:Q63)</f>
        <v>168.2</v>
      </c>
      <c r="P63" s="279">
        <v>160.6</v>
      </c>
      <c r="Q63" s="279">
        <v>7.6</v>
      </c>
      <c r="R63" s="279">
        <v>20.4</v>
      </c>
      <c r="S63" s="279">
        <f>SUM(T63:U63)</f>
        <v>160.10000000000002</v>
      </c>
      <c r="T63" s="279">
        <v>155.8</v>
      </c>
      <c r="U63" s="279">
        <v>4.3</v>
      </c>
      <c r="V63" s="279">
        <v>22.4</v>
      </c>
      <c r="W63" s="279">
        <f>SUM(X63:Y63)</f>
        <v>157.3</v>
      </c>
      <c r="X63" s="279">
        <v>153</v>
      </c>
      <c r="Y63" s="279">
        <v>4.3</v>
      </c>
      <c r="Z63" s="279">
        <v>20.5</v>
      </c>
      <c r="AA63" s="279">
        <f>SUM(AB63:AC63)</f>
        <v>138.5</v>
      </c>
      <c r="AB63" s="279">
        <v>132.5</v>
      </c>
      <c r="AC63" s="279">
        <v>6</v>
      </c>
    </row>
    <row r="64" spans="1:29" ht="15" customHeight="1">
      <c r="A64" s="273"/>
      <c r="B64" s="325"/>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row>
    <row r="65" spans="1:29" ht="15" customHeight="1">
      <c r="A65" s="270" t="s">
        <v>362</v>
      </c>
      <c r="B65" s="325">
        <v>22.4</v>
      </c>
      <c r="C65" s="279">
        <f>SUM(D65:E65)</f>
        <v>176.70000000000002</v>
      </c>
      <c r="D65" s="279">
        <v>170.8</v>
      </c>
      <c r="E65" s="279">
        <v>5.9</v>
      </c>
      <c r="F65" s="279">
        <v>22.6</v>
      </c>
      <c r="G65" s="279">
        <f>SUM(H65:I65)</f>
        <v>181.1</v>
      </c>
      <c r="H65" s="279">
        <v>173.4</v>
      </c>
      <c r="I65" s="279">
        <v>7.7</v>
      </c>
      <c r="J65" s="279">
        <v>21.6</v>
      </c>
      <c r="K65" s="279">
        <f>SUM(L65:M65)</f>
        <v>169.7</v>
      </c>
      <c r="L65" s="279">
        <v>164.7</v>
      </c>
      <c r="M65" s="279">
        <v>5</v>
      </c>
      <c r="N65" s="279">
        <v>21.2</v>
      </c>
      <c r="O65" s="279">
        <f>SUM(P65:Q65)</f>
        <v>171.5</v>
      </c>
      <c r="P65" s="279">
        <v>163</v>
      </c>
      <c r="Q65" s="279">
        <v>8.5</v>
      </c>
      <c r="R65" s="279">
        <v>21.5</v>
      </c>
      <c r="S65" s="279">
        <f>SUM(T65:U65)</f>
        <v>172</v>
      </c>
      <c r="T65" s="279">
        <v>164.3</v>
      </c>
      <c r="U65" s="279">
        <v>7.7</v>
      </c>
      <c r="V65" s="279">
        <v>23</v>
      </c>
      <c r="W65" s="279">
        <f>SUM(X65:Y65)</f>
        <v>164.39999999999998</v>
      </c>
      <c r="X65" s="279">
        <v>156.7</v>
      </c>
      <c r="Y65" s="279">
        <v>7.7</v>
      </c>
      <c r="Z65" s="279">
        <v>20.2</v>
      </c>
      <c r="AA65" s="279">
        <f>SUM(AB65:AC65)</f>
        <v>138.1</v>
      </c>
      <c r="AB65" s="279">
        <v>131.2</v>
      </c>
      <c r="AC65" s="279">
        <v>6.9</v>
      </c>
    </row>
    <row r="66" spans="1:29" ht="15" customHeight="1">
      <c r="A66" s="270" t="s">
        <v>363</v>
      </c>
      <c r="B66" s="325">
        <v>22</v>
      </c>
      <c r="C66" s="279">
        <f>SUM(D66:E66)</f>
        <v>171.89999999999998</v>
      </c>
      <c r="D66" s="279">
        <v>167.7</v>
      </c>
      <c r="E66" s="279">
        <v>4.2</v>
      </c>
      <c r="F66" s="279">
        <v>22.4</v>
      </c>
      <c r="G66" s="279">
        <f>SUM(H66:I66)</f>
        <v>185.2</v>
      </c>
      <c r="H66" s="279">
        <v>171.6</v>
      </c>
      <c r="I66" s="279">
        <v>13.6</v>
      </c>
      <c r="J66" s="279">
        <v>21.7</v>
      </c>
      <c r="K66" s="279">
        <f>SUM(L66:M66)</f>
        <v>171.4</v>
      </c>
      <c r="L66" s="279">
        <v>166.1</v>
      </c>
      <c r="M66" s="279">
        <v>5.3</v>
      </c>
      <c r="N66" s="279">
        <v>22.1</v>
      </c>
      <c r="O66" s="279">
        <f>SUM(P66:Q66)</f>
        <v>178.5</v>
      </c>
      <c r="P66" s="279">
        <v>170.7</v>
      </c>
      <c r="Q66" s="279">
        <v>7.8</v>
      </c>
      <c r="R66" s="279">
        <v>21.5</v>
      </c>
      <c r="S66" s="279">
        <f>SUM(T66:U66)</f>
        <v>169</v>
      </c>
      <c r="T66" s="279">
        <v>160.4</v>
      </c>
      <c r="U66" s="279">
        <v>8.6</v>
      </c>
      <c r="V66" s="279">
        <v>22.9</v>
      </c>
      <c r="W66" s="279">
        <f>SUM(X66:Y66)</f>
        <v>164.1</v>
      </c>
      <c r="X66" s="279">
        <v>155.5</v>
      </c>
      <c r="Y66" s="279">
        <v>8.6</v>
      </c>
      <c r="Z66" s="279">
        <v>21.9</v>
      </c>
      <c r="AA66" s="279">
        <f>SUM(AB66:AC66)</f>
        <v>152.20000000000002</v>
      </c>
      <c r="AB66" s="279">
        <v>144.3</v>
      </c>
      <c r="AC66" s="279">
        <v>7.9</v>
      </c>
    </row>
    <row r="67" spans="1:29" ht="15" customHeight="1">
      <c r="A67" s="270" t="s">
        <v>364</v>
      </c>
      <c r="B67" s="325">
        <v>23.5</v>
      </c>
      <c r="C67" s="279">
        <f>SUM(D67:E67)</f>
        <v>183.5</v>
      </c>
      <c r="D67" s="279">
        <v>179</v>
      </c>
      <c r="E67" s="279">
        <v>4.5</v>
      </c>
      <c r="F67" s="279">
        <v>23.4</v>
      </c>
      <c r="G67" s="279">
        <f>SUM(H67:I67)</f>
        <v>190.2</v>
      </c>
      <c r="H67" s="279">
        <v>178.6</v>
      </c>
      <c r="I67" s="279">
        <v>11.6</v>
      </c>
      <c r="J67" s="279">
        <v>22.3</v>
      </c>
      <c r="K67" s="279">
        <f>SUM(L67:M67)</f>
        <v>176.6</v>
      </c>
      <c r="L67" s="279">
        <v>170.4</v>
      </c>
      <c r="M67" s="279">
        <v>6.2</v>
      </c>
      <c r="N67" s="279">
        <v>21.9</v>
      </c>
      <c r="O67" s="279">
        <f>SUM(P67:Q67)</f>
        <v>177.10000000000002</v>
      </c>
      <c r="P67" s="279">
        <v>171.3</v>
      </c>
      <c r="Q67" s="279">
        <v>5.8</v>
      </c>
      <c r="R67" s="279">
        <v>22.5</v>
      </c>
      <c r="S67" s="279">
        <f>SUM(T67:U67)</f>
        <v>179.2</v>
      </c>
      <c r="T67" s="279">
        <v>171.6</v>
      </c>
      <c r="U67" s="279">
        <v>7.6</v>
      </c>
      <c r="V67" s="279">
        <v>22.9</v>
      </c>
      <c r="W67" s="279">
        <f>SUM(X67:Y67)</f>
        <v>163.1</v>
      </c>
      <c r="X67" s="279">
        <v>155.5</v>
      </c>
      <c r="Y67" s="279">
        <v>7.6</v>
      </c>
      <c r="Z67" s="279">
        <v>19.6</v>
      </c>
      <c r="AA67" s="279">
        <f>SUM(AB67:AC67)</f>
        <v>137</v>
      </c>
      <c r="AB67" s="279">
        <v>129.4</v>
      </c>
      <c r="AC67" s="279">
        <v>7.6</v>
      </c>
    </row>
    <row r="68" spans="1:29" ht="15" customHeight="1">
      <c r="A68" s="268" t="s">
        <v>365</v>
      </c>
      <c r="B68" s="326">
        <v>22.2</v>
      </c>
      <c r="C68" s="277">
        <f>SUM(D68:E68)</f>
        <v>175.3</v>
      </c>
      <c r="D68" s="284">
        <v>169.3</v>
      </c>
      <c r="E68" s="284">
        <v>6</v>
      </c>
      <c r="F68" s="284">
        <v>22.5</v>
      </c>
      <c r="G68" s="277">
        <f>SUM(H68:I68)</f>
        <v>189.1</v>
      </c>
      <c r="H68" s="284">
        <v>171.7</v>
      </c>
      <c r="I68" s="284">
        <v>17.4</v>
      </c>
      <c r="J68" s="284">
        <v>21.7</v>
      </c>
      <c r="K68" s="277">
        <f>SUM(L68:M68)</f>
        <v>172.5</v>
      </c>
      <c r="L68" s="284">
        <v>166</v>
      </c>
      <c r="M68" s="284">
        <v>6.5</v>
      </c>
      <c r="N68" s="284">
        <v>22.1</v>
      </c>
      <c r="O68" s="277">
        <f>SUM(P68:Q68)</f>
        <v>172.2</v>
      </c>
      <c r="P68" s="284">
        <v>168.1</v>
      </c>
      <c r="Q68" s="284">
        <v>4.1</v>
      </c>
      <c r="R68" s="284">
        <v>22</v>
      </c>
      <c r="S68" s="277">
        <f>SUM(T68:U68)</f>
        <v>175.6</v>
      </c>
      <c r="T68" s="284">
        <v>167.7</v>
      </c>
      <c r="U68" s="284">
        <v>7.9</v>
      </c>
      <c r="V68" s="284">
        <v>23.9</v>
      </c>
      <c r="W68" s="277">
        <f>SUM(X68:Y68)</f>
        <v>168.1</v>
      </c>
      <c r="X68" s="284">
        <v>160.2</v>
      </c>
      <c r="Y68" s="284">
        <v>7.9</v>
      </c>
      <c r="Z68" s="284">
        <v>21.9</v>
      </c>
      <c r="AA68" s="277">
        <f>SUM(AB68:AC68)</f>
        <v>153.6</v>
      </c>
      <c r="AB68" s="284">
        <v>144.2</v>
      </c>
      <c r="AC68" s="284">
        <v>9.4</v>
      </c>
    </row>
    <row r="69" ht="14.25">
      <c r="A69" s="11"/>
    </row>
  </sheetData>
  <sheetProtection/>
  <mergeCells count="34">
    <mergeCell ref="Z7:Z9"/>
    <mergeCell ref="AA7:AA9"/>
    <mergeCell ref="AB7:AB9"/>
    <mergeCell ref="AC7:AC9"/>
    <mergeCell ref="V7:V9"/>
    <mergeCell ref="W7:W9"/>
    <mergeCell ref="X7:X9"/>
    <mergeCell ref="Y7:Y9"/>
    <mergeCell ref="R7:R9"/>
    <mergeCell ref="S7:S9"/>
    <mergeCell ref="T7:T9"/>
    <mergeCell ref="U7:U9"/>
    <mergeCell ref="N7:N9"/>
    <mergeCell ref="O7:O9"/>
    <mergeCell ref="P7:P9"/>
    <mergeCell ref="Q7:Q9"/>
    <mergeCell ref="J7:J9"/>
    <mergeCell ref="K7:K9"/>
    <mergeCell ref="L7:L9"/>
    <mergeCell ref="M7:M9"/>
    <mergeCell ref="F7:F9"/>
    <mergeCell ref="G7:G9"/>
    <mergeCell ref="H7:H9"/>
    <mergeCell ref="I7:I9"/>
    <mergeCell ref="A3:AC3"/>
    <mergeCell ref="B7:B9"/>
    <mergeCell ref="C7:C9"/>
    <mergeCell ref="D7:D9"/>
    <mergeCell ref="E7:E9"/>
    <mergeCell ref="V5:Y6"/>
    <mergeCell ref="Z5:AC6"/>
    <mergeCell ref="B6:E6"/>
    <mergeCell ref="F6:I6"/>
    <mergeCell ref="B5:U5"/>
  </mergeCells>
  <printOptions horizontalCentered="1"/>
  <pageMargins left="0.5905511811023623" right="0.5905511811023623" top="0.5905511811023623" bottom="0.3937007874015748" header="0" footer="0"/>
  <pageSetup fitToHeight="1" fitToWidth="1" horizontalDpi="300" verticalDpi="300" orientation="landscape" paperSize="8"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G69"/>
  <sheetViews>
    <sheetView zoomScaleSheetLayoutView="75" zoomScalePageLayoutView="0" workbookViewId="0" topLeftCell="A1">
      <selection activeCell="A35" sqref="A35"/>
    </sheetView>
  </sheetViews>
  <sheetFormatPr defaultColWidth="9.00390625" defaultRowHeight="13.5"/>
  <cols>
    <col min="1" max="1" width="15.125" style="0" customWidth="1"/>
    <col min="2" max="2" width="7.625" style="0" customWidth="1"/>
    <col min="3" max="3" width="8.125" style="0" customWidth="1"/>
    <col min="4" max="4" width="8.625" style="0" customWidth="1"/>
    <col min="5" max="6" width="7.625" style="0" customWidth="1"/>
    <col min="7" max="7" width="8.125" style="0" customWidth="1"/>
    <col min="8" max="8" width="8.25390625" style="0" customWidth="1"/>
    <col min="9" max="10" width="7.625" style="0" customWidth="1"/>
    <col min="11" max="12" width="8.625" style="0" customWidth="1"/>
    <col min="13" max="14" width="7.625" style="0" customWidth="1"/>
    <col min="15" max="15" width="8.75390625" style="0" customWidth="1"/>
    <col min="16" max="16" width="9.50390625" style="0" customWidth="1"/>
    <col min="17" max="18" width="7.625" style="0" customWidth="1"/>
    <col min="19" max="19" width="8.00390625" style="0" customWidth="1"/>
    <col min="20" max="20" width="8.50390625" style="0" customWidth="1"/>
    <col min="21" max="22" width="7.625" style="0" customWidth="1"/>
    <col min="23" max="23" width="8.50390625" style="0" customWidth="1"/>
    <col min="24" max="24" width="8.25390625" style="0" customWidth="1"/>
    <col min="25" max="26" width="7.625" style="0" customWidth="1"/>
    <col min="27" max="27" width="9.50390625" style="0" customWidth="1"/>
    <col min="28" max="28" width="8.625" style="0" customWidth="1"/>
    <col min="29" max="29" width="7.625" style="0" customWidth="1"/>
  </cols>
  <sheetData>
    <row r="1" spans="1:32" ht="15" customHeight="1">
      <c r="A1" s="182" t="s">
        <v>460</v>
      </c>
      <c r="B1" s="6"/>
      <c r="C1" s="6"/>
      <c r="D1" s="6"/>
      <c r="E1" s="6"/>
      <c r="F1" s="6"/>
      <c r="G1" s="6"/>
      <c r="H1" s="6"/>
      <c r="I1" s="6"/>
      <c r="J1" s="6"/>
      <c r="K1" s="6"/>
      <c r="L1" s="6"/>
      <c r="M1" s="6"/>
      <c r="N1" s="6"/>
      <c r="O1" s="6"/>
      <c r="P1" s="6"/>
      <c r="Q1" s="6"/>
      <c r="R1" s="6"/>
      <c r="S1" s="6"/>
      <c r="T1" s="6"/>
      <c r="U1" s="6"/>
      <c r="V1" s="6"/>
      <c r="W1" s="6"/>
      <c r="X1" s="6"/>
      <c r="Y1" s="6"/>
      <c r="Z1" s="6"/>
      <c r="AA1" s="6"/>
      <c r="AB1" s="6"/>
      <c r="AC1" s="7" t="s">
        <v>461</v>
      </c>
      <c r="AD1" s="6"/>
      <c r="AE1" s="6"/>
      <c r="AF1" s="6"/>
    </row>
    <row r="2" spans="1:32" ht="15" customHeight="1">
      <c r="A2" s="182"/>
      <c r="B2" s="6"/>
      <c r="C2" s="6"/>
      <c r="D2" s="6"/>
      <c r="E2" s="6"/>
      <c r="F2" s="6"/>
      <c r="G2" s="6"/>
      <c r="H2" s="6"/>
      <c r="I2" s="6"/>
      <c r="J2" s="6"/>
      <c r="K2" s="6"/>
      <c r="L2" s="6"/>
      <c r="M2" s="6"/>
      <c r="N2" s="6"/>
      <c r="O2" s="6"/>
      <c r="P2" s="6"/>
      <c r="Q2" s="6"/>
      <c r="R2" s="6"/>
      <c r="S2" s="6"/>
      <c r="T2" s="6"/>
      <c r="U2" s="6"/>
      <c r="V2" s="6"/>
      <c r="W2" s="6"/>
      <c r="X2" s="6"/>
      <c r="Y2" s="6"/>
      <c r="Z2" s="6"/>
      <c r="AA2" s="6"/>
      <c r="AB2" s="6"/>
      <c r="AC2" s="7"/>
      <c r="AD2" s="6"/>
      <c r="AE2" s="6"/>
      <c r="AF2" s="6"/>
    </row>
    <row r="3" spans="1:33" ht="15" customHeight="1">
      <c r="A3" s="393" t="s">
        <v>533</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9"/>
      <c r="AE3" s="9"/>
      <c r="AF3" s="9"/>
      <c r="AG3" s="9"/>
    </row>
    <row r="4" spans="1:29" ht="15" customHeight="1" thickBo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48" t="s">
        <v>261</v>
      </c>
    </row>
    <row r="5" spans="1:29" ht="15" customHeight="1">
      <c r="A5" s="90" t="s">
        <v>197</v>
      </c>
      <c r="B5" s="382" t="s">
        <v>297</v>
      </c>
      <c r="C5" s="395"/>
      <c r="D5" s="395"/>
      <c r="E5" s="387"/>
      <c r="F5" s="382" t="s">
        <v>350</v>
      </c>
      <c r="G5" s="395"/>
      <c r="H5" s="395"/>
      <c r="I5" s="387"/>
      <c r="J5" s="497" t="s">
        <v>236</v>
      </c>
      <c r="K5" s="498"/>
      <c r="L5" s="498"/>
      <c r="M5" s="498"/>
      <c r="N5" s="498"/>
      <c r="O5" s="498"/>
      <c r="P5" s="498"/>
      <c r="Q5" s="498"/>
      <c r="R5" s="498"/>
      <c r="S5" s="498"/>
      <c r="T5" s="498"/>
      <c r="U5" s="498"/>
      <c r="V5" s="498"/>
      <c r="W5" s="498"/>
      <c r="X5" s="498"/>
      <c r="Y5" s="498"/>
      <c r="Z5" s="498"/>
      <c r="AA5" s="498"/>
      <c r="AB5" s="498"/>
      <c r="AC5" s="498"/>
    </row>
    <row r="6" spans="1:29" ht="15" customHeight="1">
      <c r="A6" s="95"/>
      <c r="B6" s="388"/>
      <c r="C6" s="392"/>
      <c r="D6" s="392"/>
      <c r="E6" s="389"/>
      <c r="F6" s="388"/>
      <c r="G6" s="392"/>
      <c r="H6" s="392"/>
      <c r="I6" s="389"/>
      <c r="J6" s="530" t="s">
        <v>237</v>
      </c>
      <c r="K6" s="531"/>
      <c r="L6" s="531"/>
      <c r="M6" s="532"/>
      <c r="N6" s="530" t="s">
        <v>211</v>
      </c>
      <c r="O6" s="531"/>
      <c r="P6" s="531"/>
      <c r="Q6" s="532"/>
      <c r="R6" s="530" t="s">
        <v>238</v>
      </c>
      <c r="S6" s="531"/>
      <c r="T6" s="531"/>
      <c r="U6" s="532"/>
      <c r="V6" s="530" t="s">
        <v>239</v>
      </c>
      <c r="W6" s="531"/>
      <c r="X6" s="531"/>
      <c r="Y6" s="532"/>
      <c r="Z6" s="530" t="s">
        <v>214</v>
      </c>
      <c r="AA6" s="531"/>
      <c r="AB6" s="531"/>
      <c r="AC6" s="531"/>
    </row>
    <row r="7" spans="1:29" ht="15" customHeight="1">
      <c r="A7" s="95"/>
      <c r="B7" s="533" t="s">
        <v>224</v>
      </c>
      <c r="C7" s="533" t="s">
        <v>225</v>
      </c>
      <c r="D7" s="533" t="s">
        <v>532</v>
      </c>
      <c r="E7" s="533" t="s">
        <v>227</v>
      </c>
      <c r="F7" s="533" t="s">
        <v>224</v>
      </c>
      <c r="G7" s="533" t="s">
        <v>225</v>
      </c>
      <c r="H7" s="533" t="s">
        <v>226</v>
      </c>
      <c r="I7" s="533" t="s">
        <v>227</v>
      </c>
      <c r="J7" s="533" t="s">
        <v>224</v>
      </c>
      <c r="K7" s="533" t="s">
        <v>534</v>
      </c>
      <c r="L7" s="533" t="s">
        <v>532</v>
      </c>
      <c r="M7" s="533" t="s">
        <v>227</v>
      </c>
      <c r="N7" s="533" t="s">
        <v>224</v>
      </c>
      <c r="O7" s="533" t="s">
        <v>535</v>
      </c>
      <c r="P7" s="533" t="s">
        <v>532</v>
      </c>
      <c r="Q7" s="533" t="s">
        <v>227</v>
      </c>
      <c r="R7" s="533" t="s">
        <v>224</v>
      </c>
      <c r="S7" s="533" t="s">
        <v>225</v>
      </c>
      <c r="T7" s="533" t="s">
        <v>226</v>
      </c>
      <c r="U7" s="533" t="s">
        <v>227</v>
      </c>
      <c r="V7" s="533" t="s">
        <v>224</v>
      </c>
      <c r="W7" s="533" t="s">
        <v>225</v>
      </c>
      <c r="X7" s="533" t="s">
        <v>226</v>
      </c>
      <c r="Y7" s="533" t="s">
        <v>227</v>
      </c>
      <c r="Z7" s="533" t="s">
        <v>224</v>
      </c>
      <c r="AA7" s="533" t="s">
        <v>534</v>
      </c>
      <c r="AB7" s="533" t="s">
        <v>532</v>
      </c>
      <c r="AC7" s="550" t="s">
        <v>227</v>
      </c>
    </row>
    <row r="8" spans="1:29" ht="15" customHeight="1">
      <c r="A8" s="535" t="s">
        <v>240</v>
      </c>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24"/>
    </row>
    <row r="9" spans="1:29" ht="15" customHeight="1">
      <c r="A9" s="536"/>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25"/>
    </row>
    <row r="10" spans="1:29" ht="15" customHeight="1">
      <c r="A10" s="276" t="s">
        <v>451</v>
      </c>
      <c r="B10" s="275"/>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row>
    <row r="11" spans="1:29" ht="15" customHeight="1">
      <c r="A11" s="37" t="s">
        <v>424</v>
      </c>
      <c r="B11" s="325">
        <v>22.8</v>
      </c>
      <c r="C11" s="280">
        <f>SUM(D11:E11)</f>
        <v>181.3</v>
      </c>
      <c r="D11" s="280">
        <v>172</v>
      </c>
      <c r="E11" s="280">
        <v>9.3</v>
      </c>
      <c r="F11" s="280">
        <v>22.1</v>
      </c>
      <c r="G11" s="280">
        <f>SUM(H11:I11)</f>
        <v>171.3</v>
      </c>
      <c r="H11" s="280">
        <v>161.4</v>
      </c>
      <c r="I11" s="280">
        <v>9.9</v>
      </c>
      <c r="J11" s="280">
        <v>23.7</v>
      </c>
      <c r="K11" s="280">
        <f>SUM(L11:M11)</f>
        <v>182.5</v>
      </c>
      <c r="L11" s="280">
        <v>176</v>
      </c>
      <c r="M11" s="280">
        <v>6.5</v>
      </c>
      <c r="N11" s="280">
        <v>25.6</v>
      </c>
      <c r="O11" s="280">
        <f>SUM(P11:Q11)</f>
        <v>209.1</v>
      </c>
      <c r="P11" s="280">
        <v>207.1</v>
      </c>
      <c r="Q11" s="280">
        <v>2</v>
      </c>
      <c r="R11" s="280">
        <v>23.9</v>
      </c>
      <c r="S11" s="280">
        <f>SUM(T11:U11)</f>
        <v>182.4</v>
      </c>
      <c r="T11" s="280">
        <v>172.8</v>
      </c>
      <c r="U11" s="280">
        <v>9.6</v>
      </c>
      <c r="V11" s="280">
        <v>22.8</v>
      </c>
      <c r="W11" s="280">
        <f>SUM(X11:Y11)</f>
        <v>163.20000000000002</v>
      </c>
      <c r="X11" s="280">
        <v>160.9</v>
      </c>
      <c r="Y11" s="280">
        <v>2.3</v>
      </c>
      <c r="Z11" s="280">
        <v>22.9</v>
      </c>
      <c r="AA11" s="280">
        <f>SUM(AB11:AC11)</f>
        <v>184.2</v>
      </c>
      <c r="AB11" s="280">
        <v>172.6</v>
      </c>
      <c r="AC11" s="280">
        <v>11.6</v>
      </c>
    </row>
    <row r="12" spans="1:29" ht="15" customHeight="1">
      <c r="A12" s="269" t="s">
        <v>425</v>
      </c>
      <c r="B12" s="325">
        <v>22.9</v>
      </c>
      <c r="C12" s="280">
        <f>SUM(D12:E12)</f>
        <v>178.7</v>
      </c>
      <c r="D12" s="280">
        <v>172</v>
      </c>
      <c r="E12" s="280">
        <v>6.7</v>
      </c>
      <c r="F12" s="280">
        <v>22.1</v>
      </c>
      <c r="G12" s="280">
        <f>SUM(H12:I12)</f>
        <v>170.29999999999998</v>
      </c>
      <c r="H12" s="280">
        <v>160.2</v>
      </c>
      <c r="I12" s="280">
        <v>10.1</v>
      </c>
      <c r="J12" s="280">
        <v>23.5</v>
      </c>
      <c r="K12" s="280">
        <f>SUM(L12:M12)</f>
        <v>180.4</v>
      </c>
      <c r="L12" s="280">
        <v>174</v>
      </c>
      <c r="M12" s="280">
        <v>6.4</v>
      </c>
      <c r="N12" s="280">
        <v>24.4</v>
      </c>
      <c r="O12" s="280">
        <f>SUM(P12:Q12)</f>
        <v>200</v>
      </c>
      <c r="P12" s="280">
        <v>196.9</v>
      </c>
      <c r="Q12" s="280">
        <v>3.1</v>
      </c>
      <c r="R12" s="280">
        <v>23.9</v>
      </c>
      <c r="S12" s="280">
        <f>SUM(T12:U12)</f>
        <v>182.39999999999998</v>
      </c>
      <c r="T12" s="280">
        <v>173.2</v>
      </c>
      <c r="U12" s="280">
        <v>9.2</v>
      </c>
      <c r="V12" s="280">
        <v>22.9</v>
      </c>
      <c r="W12" s="280">
        <f>SUM(X12:Y12)</f>
        <v>165</v>
      </c>
      <c r="X12" s="280">
        <v>162.4</v>
      </c>
      <c r="Y12" s="280">
        <v>2.6</v>
      </c>
      <c r="Z12" s="280">
        <v>23.1</v>
      </c>
      <c r="AA12" s="280">
        <f>SUM(AB12:AC12)</f>
        <v>181.4</v>
      </c>
      <c r="AB12" s="280">
        <v>170.9</v>
      </c>
      <c r="AC12" s="280">
        <v>10.5</v>
      </c>
    </row>
    <row r="13" spans="1:29" s="53" customFormat="1" ht="15" customHeight="1">
      <c r="A13" s="269" t="s">
        <v>426</v>
      </c>
      <c r="B13" s="327">
        <v>22.7</v>
      </c>
      <c r="C13" s="282">
        <f>SUM(D13:E13)</f>
        <v>178.6</v>
      </c>
      <c r="D13" s="282">
        <v>171.2</v>
      </c>
      <c r="E13" s="282">
        <v>7.4</v>
      </c>
      <c r="F13" s="282">
        <v>22.1</v>
      </c>
      <c r="G13" s="282">
        <f>SUM(H13:I13)</f>
        <v>170.1</v>
      </c>
      <c r="H13" s="282">
        <v>160.6</v>
      </c>
      <c r="I13" s="282">
        <v>9.5</v>
      </c>
      <c r="J13" s="282">
        <v>23.2</v>
      </c>
      <c r="K13" s="282">
        <f>SUM(L13:M13)</f>
        <v>178.4</v>
      </c>
      <c r="L13" s="282">
        <v>172.1</v>
      </c>
      <c r="M13" s="282">
        <v>6.3</v>
      </c>
      <c r="N13" s="282">
        <v>23.7</v>
      </c>
      <c r="O13" s="282">
        <f>SUM(P13:Q13)</f>
        <v>187.7</v>
      </c>
      <c r="P13" s="282">
        <v>185</v>
      </c>
      <c r="Q13" s="282">
        <v>2.7</v>
      </c>
      <c r="R13" s="282">
        <v>23.5</v>
      </c>
      <c r="S13" s="282">
        <f>SUM(T13:U13)</f>
        <v>180.3</v>
      </c>
      <c r="T13" s="282">
        <v>171</v>
      </c>
      <c r="U13" s="282">
        <v>9.3</v>
      </c>
      <c r="V13" s="282">
        <v>22.8</v>
      </c>
      <c r="W13" s="282">
        <f>SUM(X13:Y13)</f>
        <v>165.9</v>
      </c>
      <c r="X13" s="282">
        <v>163.5</v>
      </c>
      <c r="Y13" s="282">
        <v>2.4</v>
      </c>
      <c r="Z13" s="282">
        <v>23</v>
      </c>
      <c r="AA13" s="282">
        <f>SUM(AB13:AC13)</f>
        <v>183.9</v>
      </c>
      <c r="AB13" s="282">
        <v>173.4</v>
      </c>
      <c r="AC13" s="282">
        <v>10.5</v>
      </c>
    </row>
    <row r="14" spans="1:29" ht="15" customHeight="1">
      <c r="A14" s="154"/>
      <c r="B14" s="325"/>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row>
    <row r="15" spans="1:29" ht="15" customHeight="1">
      <c r="A15" s="159" t="s">
        <v>422</v>
      </c>
      <c r="B15" s="325">
        <v>21.7</v>
      </c>
      <c r="C15" s="280">
        <f>SUM(D15:E15)</f>
        <v>174.79999999999998</v>
      </c>
      <c r="D15" s="280">
        <v>163.1</v>
      </c>
      <c r="E15" s="280">
        <v>11.7</v>
      </c>
      <c r="F15" s="280">
        <v>21.1</v>
      </c>
      <c r="G15" s="280">
        <f>SUM(H15:I15)</f>
        <v>162.7</v>
      </c>
      <c r="H15" s="280">
        <v>153.2</v>
      </c>
      <c r="I15" s="280">
        <v>9.5</v>
      </c>
      <c r="J15" s="280">
        <v>22.1</v>
      </c>
      <c r="K15" s="280">
        <f>SUM(L15:M15)</f>
        <v>170</v>
      </c>
      <c r="L15" s="280">
        <v>162.8</v>
      </c>
      <c r="M15" s="280">
        <v>7.2</v>
      </c>
      <c r="N15" s="280">
        <v>23.8</v>
      </c>
      <c r="O15" s="280">
        <f>SUM(P15:Q15)</f>
        <v>188.79999999999998</v>
      </c>
      <c r="P15" s="280">
        <v>186.7</v>
      </c>
      <c r="Q15" s="280">
        <v>2.1</v>
      </c>
      <c r="R15" s="280">
        <v>21.2</v>
      </c>
      <c r="S15" s="280">
        <f>SUM(T15:U15)</f>
        <v>165.20000000000002</v>
      </c>
      <c r="T15" s="280">
        <v>154.8</v>
      </c>
      <c r="U15" s="280">
        <v>10.4</v>
      </c>
      <c r="V15" s="280">
        <v>21.5</v>
      </c>
      <c r="W15" s="280">
        <f>SUM(X15:Y15)</f>
        <v>154.8</v>
      </c>
      <c r="X15" s="280">
        <v>152.4</v>
      </c>
      <c r="Y15" s="280">
        <v>2.4</v>
      </c>
      <c r="Z15" s="280">
        <v>22.5</v>
      </c>
      <c r="AA15" s="280">
        <f>SUM(AB15:AC15)</f>
        <v>178.4</v>
      </c>
      <c r="AB15" s="280">
        <v>165</v>
      </c>
      <c r="AC15" s="280">
        <v>13.4</v>
      </c>
    </row>
    <row r="16" spans="1:29" ht="15" customHeight="1">
      <c r="A16" s="270" t="s">
        <v>355</v>
      </c>
      <c r="B16" s="325">
        <v>21.5</v>
      </c>
      <c r="C16" s="280">
        <f>SUM(D16:E16)</f>
        <v>171.4</v>
      </c>
      <c r="D16" s="280">
        <v>162.6</v>
      </c>
      <c r="E16" s="280">
        <v>8.8</v>
      </c>
      <c r="F16" s="280">
        <v>20.9</v>
      </c>
      <c r="G16" s="280">
        <f>SUM(H16:I16)</f>
        <v>160.1</v>
      </c>
      <c r="H16" s="280">
        <v>152.1</v>
      </c>
      <c r="I16" s="280">
        <v>8</v>
      </c>
      <c r="J16" s="280">
        <v>22.9</v>
      </c>
      <c r="K16" s="280">
        <f>SUM(L16:M16)</f>
        <v>174.4</v>
      </c>
      <c r="L16" s="280">
        <v>167.9</v>
      </c>
      <c r="M16" s="280">
        <v>6.5</v>
      </c>
      <c r="N16" s="280">
        <v>23.9</v>
      </c>
      <c r="O16" s="280">
        <f>SUM(P16:Q16)</f>
        <v>190.60000000000002</v>
      </c>
      <c r="P16" s="280">
        <v>188.3</v>
      </c>
      <c r="Q16" s="280">
        <v>2.3</v>
      </c>
      <c r="R16" s="280">
        <v>23.1</v>
      </c>
      <c r="S16" s="280">
        <f>SUM(T16:U16)</f>
        <v>177.60000000000002</v>
      </c>
      <c r="T16" s="280">
        <v>168.3</v>
      </c>
      <c r="U16" s="280">
        <v>9.3</v>
      </c>
      <c r="V16" s="280">
        <v>22.2</v>
      </c>
      <c r="W16" s="280">
        <f>SUM(X16:Y16)</f>
        <v>157.10000000000002</v>
      </c>
      <c r="X16" s="280">
        <v>154.3</v>
      </c>
      <c r="Y16" s="280">
        <v>2.8</v>
      </c>
      <c r="Z16" s="280">
        <v>22.8</v>
      </c>
      <c r="AA16" s="280">
        <f>SUM(AB16:AC16)</f>
        <v>178.8</v>
      </c>
      <c r="AB16" s="280">
        <v>167.8</v>
      </c>
      <c r="AC16" s="280">
        <v>11</v>
      </c>
    </row>
    <row r="17" spans="1:29" ht="15" customHeight="1">
      <c r="A17" s="270" t="s">
        <v>356</v>
      </c>
      <c r="B17" s="325">
        <v>22.8</v>
      </c>
      <c r="C17" s="280">
        <f>SUM(D17:E17)</f>
        <v>178.5</v>
      </c>
      <c r="D17" s="280">
        <v>170.6</v>
      </c>
      <c r="E17" s="280">
        <v>7.9</v>
      </c>
      <c r="F17" s="280">
        <v>23.1</v>
      </c>
      <c r="G17" s="280">
        <f>SUM(H17:I17)</f>
        <v>181.39999999999998</v>
      </c>
      <c r="H17" s="280">
        <v>170.7</v>
      </c>
      <c r="I17" s="280">
        <v>10.7</v>
      </c>
      <c r="J17" s="280">
        <v>23.1</v>
      </c>
      <c r="K17" s="280">
        <f>SUM(L17:M17)</f>
        <v>179</v>
      </c>
      <c r="L17" s="280">
        <v>173</v>
      </c>
      <c r="M17" s="280">
        <v>6</v>
      </c>
      <c r="N17" s="280">
        <v>23</v>
      </c>
      <c r="O17" s="280">
        <f>SUM(P17:Q17)</f>
        <v>181.7</v>
      </c>
      <c r="P17" s="280">
        <v>179.7</v>
      </c>
      <c r="Q17" s="280">
        <v>2</v>
      </c>
      <c r="R17" s="280">
        <v>23.7</v>
      </c>
      <c r="S17" s="280">
        <f>SUM(T17:U17)</f>
        <v>183</v>
      </c>
      <c r="T17" s="280">
        <v>173.7</v>
      </c>
      <c r="U17" s="280">
        <v>9.3</v>
      </c>
      <c r="V17" s="280">
        <v>22.8</v>
      </c>
      <c r="W17" s="280">
        <f>SUM(X17:Y17)</f>
        <v>168.4</v>
      </c>
      <c r="X17" s="280">
        <v>165.6</v>
      </c>
      <c r="Y17" s="280">
        <v>2.8</v>
      </c>
      <c r="Z17" s="280">
        <v>23</v>
      </c>
      <c r="AA17" s="280">
        <f>SUM(AB17:AC17)</f>
        <v>185.5</v>
      </c>
      <c r="AB17" s="280">
        <v>176</v>
      </c>
      <c r="AC17" s="280">
        <v>9.5</v>
      </c>
    </row>
    <row r="18" spans="1:29" ht="15" customHeight="1">
      <c r="A18" s="270" t="s">
        <v>357</v>
      </c>
      <c r="B18" s="325">
        <v>22.6</v>
      </c>
      <c r="C18" s="280">
        <f>SUM(D18:E18)</f>
        <v>176</v>
      </c>
      <c r="D18" s="280">
        <v>169.2</v>
      </c>
      <c r="E18" s="324">
        <v>6.8</v>
      </c>
      <c r="F18" s="280">
        <v>22.9</v>
      </c>
      <c r="G18" s="280">
        <f>SUM(H18:I18)</f>
        <v>179.7</v>
      </c>
      <c r="H18" s="280">
        <v>169.5</v>
      </c>
      <c r="I18" s="280">
        <v>10.2</v>
      </c>
      <c r="J18" s="280">
        <v>23.6</v>
      </c>
      <c r="K18" s="280">
        <f>SUM(L18:M18)</f>
        <v>184.5</v>
      </c>
      <c r="L18" s="280">
        <v>177.2</v>
      </c>
      <c r="M18" s="280">
        <v>7.3</v>
      </c>
      <c r="N18" s="280">
        <v>23.6</v>
      </c>
      <c r="O18" s="280">
        <f>SUM(P18:Q18)</f>
        <v>188.5</v>
      </c>
      <c r="P18" s="280">
        <v>185.8</v>
      </c>
      <c r="Q18" s="280">
        <v>2.7</v>
      </c>
      <c r="R18" s="280">
        <v>23.9</v>
      </c>
      <c r="S18" s="280">
        <f>SUM(T18:U18)</f>
        <v>187.29999999999998</v>
      </c>
      <c r="T18" s="280">
        <v>176.2</v>
      </c>
      <c r="U18" s="280">
        <v>11.1</v>
      </c>
      <c r="V18" s="280">
        <v>23.4</v>
      </c>
      <c r="W18" s="280">
        <f>SUM(X18:Y18)</f>
        <v>172.4</v>
      </c>
      <c r="X18" s="280">
        <v>169</v>
      </c>
      <c r="Y18" s="280">
        <v>3.4</v>
      </c>
      <c r="Z18" s="280">
        <v>23.7</v>
      </c>
      <c r="AA18" s="280">
        <f>SUM(AB18:AC18)</f>
        <v>192.60000000000002</v>
      </c>
      <c r="AB18" s="280">
        <v>181.3</v>
      </c>
      <c r="AC18" s="280">
        <v>11.3</v>
      </c>
    </row>
    <row r="19" spans="1:29" ht="15" customHeight="1">
      <c r="A19" s="273"/>
      <c r="B19" s="325"/>
      <c r="C19" s="280"/>
      <c r="D19" s="280"/>
      <c r="E19" s="280"/>
      <c r="F19" s="280"/>
      <c r="G19" s="280"/>
      <c r="H19" s="280"/>
      <c r="I19" s="280"/>
      <c r="J19" s="280"/>
      <c r="K19" s="280"/>
      <c r="L19" s="280"/>
      <c r="M19" s="280"/>
      <c r="N19" s="280"/>
      <c r="O19" s="280"/>
      <c r="P19" s="280"/>
      <c r="Q19" s="280"/>
      <c r="R19" s="280"/>
      <c r="S19" s="280"/>
      <c r="T19" s="280"/>
      <c r="U19" s="280"/>
      <c r="V19" s="280"/>
      <c r="W19" s="280"/>
      <c r="X19" s="280"/>
      <c r="Y19" s="120"/>
      <c r="Z19" s="280"/>
      <c r="AA19" s="280"/>
      <c r="AB19" s="280"/>
      <c r="AC19" s="280"/>
    </row>
    <row r="20" spans="1:29" ht="15" customHeight="1">
      <c r="A20" s="270" t="s">
        <v>358</v>
      </c>
      <c r="B20" s="325">
        <v>22.1</v>
      </c>
      <c r="C20" s="280">
        <f>SUM(D20:E20)</f>
        <v>173.2</v>
      </c>
      <c r="D20" s="280">
        <v>165.7</v>
      </c>
      <c r="E20" s="280">
        <v>7.5</v>
      </c>
      <c r="F20" s="280">
        <v>20.9</v>
      </c>
      <c r="G20" s="280">
        <f>SUM(H20:I20)</f>
        <v>160.8</v>
      </c>
      <c r="H20" s="280">
        <v>150.3</v>
      </c>
      <c r="I20" s="280">
        <v>10.5</v>
      </c>
      <c r="J20" s="280">
        <v>22.9</v>
      </c>
      <c r="K20" s="280">
        <f>SUM(L20:M20)</f>
        <v>175.5</v>
      </c>
      <c r="L20" s="280">
        <v>169.3</v>
      </c>
      <c r="M20" s="280">
        <v>6.2</v>
      </c>
      <c r="N20" s="280">
        <v>23.3</v>
      </c>
      <c r="O20" s="280">
        <f>SUM(P20:Q20)</f>
        <v>186.20000000000002</v>
      </c>
      <c r="P20" s="280">
        <v>183.4</v>
      </c>
      <c r="Q20" s="280">
        <v>2.8</v>
      </c>
      <c r="R20" s="280">
        <v>22.5</v>
      </c>
      <c r="S20" s="280">
        <f>SUM(T20:U20)</f>
        <v>171.29999999999998</v>
      </c>
      <c r="T20" s="280">
        <v>162.1</v>
      </c>
      <c r="U20" s="280">
        <v>9.2</v>
      </c>
      <c r="V20" s="280">
        <v>23.3</v>
      </c>
      <c r="W20" s="280">
        <f>SUM(X20:Y20)</f>
        <v>168.8</v>
      </c>
      <c r="X20" s="280">
        <v>166.5</v>
      </c>
      <c r="Y20" s="280">
        <v>2.3</v>
      </c>
      <c r="Z20" s="280">
        <v>22.5</v>
      </c>
      <c r="AA20" s="280">
        <f>SUM(AB20:AC20)</f>
        <v>179.60000000000002</v>
      </c>
      <c r="AB20" s="280">
        <v>169.3</v>
      </c>
      <c r="AC20" s="280">
        <v>10.3</v>
      </c>
    </row>
    <row r="21" spans="1:29" ht="15" customHeight="1">
      <c r="A21" s="270" t="s">
        <v>359</v>
      </c>
      <c r="B21" s="325">
        <v>23.5</v>
      </c>
      <c r="C21" s="280">
        <f>SUM(D21:E21)</f>
        <v>184.9</v>
      </c>
      <c r="D21" s="280">
        <v>178.4</v>
      </c>
      <c r="E21" s="280">
        <v>6.5</v>
      </c>
      <c r="F21" s="280">
        <v>23.4</v>
      </c>
      <c r="G21" s="280">
        <f>SUM(H21:I21)</f>
        <v>179.3</v>
      </c>
      <c r="H21" s="280">
        <v>171.4</v>
      </c>
      <c r="I21" s="280">
        <v>7.9</v>
      </c>
      <c r="J21" s="280">
        <v>24.6</v>
      </c>
      <c r="K21" s="280">
        <f>SUM(L21:M21)</f>
        <v>189.29999999999998</v>
      </c>
      <c r="L21" s="280">
        <v>183.1</v>
      </c>
      <c r="M21" s="280">
        <v>6.2</v>
      </c>
      <c r="N21" s="280">
        <v>24.1</v>
      </c>
      <c r="O21" s="280">
        <f>SUM(P21:Q21)</f>
        <v>193</v>
      </c>
      <c r="P21" s="280">
        <v>189.9</v>
      </c>
      <c r="Q21" s="280">
        <v>3.1</v>
      </c>
      <c r="R21" s="280">
        <v>24.8</v>
      </c>
      <c r="S21" s="280">
        <f>SUM(T21:U21)</f>
        <v>188.9</v>
      </c>
      <c r="T21" s="280">
        <v>179.8</v>
      </c>
      <c r="U21" s="280">
        <v>9.1</v>
      </c>
      <c r="V21" s="280">
        <v>25.3</v>
      </c>
      <c r="W21" s="280">
        <f>SUM(X21:Y21)</f>
        <v>184.89999999999998</v>
      </c>
      <c r="X21" s="280">
        <v>182.7</v>
      </c>
      <c r="Y21" s="280">
        <v>2.2</v>
      </c>
      <c r="Z21" s="280">
        <v>24</v>
      </c>
      <c r="AA21" s="280">
        <f>SUM(AB21:AC21)</f>
        <v>192.2</v>
      </c>
      <c r="AB21" s="280">
        <v>182</v>
      </c>
      <c r="AC21" s="280">
        <v>10.2</v>
      </c>
    </row>
    <row r="22" spans="1:29" ht="15" customHeight="1">
      <c r="A22" s="270" t="s">
        <v>360</v>
      </c>
      <c r="B22" s="325">
        <v>23.7</v>
      </c>
      <c r="C22" s="280">
        <f>SUM(D22:E22)</f>
        <v>183.6</v>
      </c>
      <c r="D22" s="280">
        <v>178.4</v>
      </c>
      <c r="E22" s="280">
        <v>5.2</v>
      </c>
      <c r="F22" s="280">
        <v>23.8</v>
      </c>
      <c r="G22" s="280">
        <f>SUM(H22:I22)</f>
        <v>180.1</v>
      </c>
      <c r="H22" s="280">
        <v>171.6</v>
      </c>
      <c r="I22" s="280">
        <v>8.5</v>
      </c>
      <c r="J22" s="280">
        <v>24.1</v>
      </c>
      <c r="K22" s="280">
        <f>SUM(L22:M22)</f>
        <v>186.3</v>
      </c>
      <c r="L22" s="280">
        <v>180.5</v>
      </c>
      <c r="M22" s="280">
        <v>5.8</v>
      </c>
      <c r="N22" s="280">
        <v>23.6</v>
      </c>
      <c r="O22" s="280">
        <f>SUM(P22:Q22)</f>
        <v>188.39999999999998</v>
      </c>
      <c r="P22" s="280">
        <v>185.7</v>
      </c>
      <c r="Q22" s="280">
        <v>2.7</v>
      </c>
      <c r="R22" s="280">
        <v>24.8</v>
      </c>
      <c r="S22" s="280">
        <f>SUM(T22:U22)</f>
        <v>189.4</v>
      </c>
      <c r="T22" s="280">
        <v>181</v>
      </c>
      <c r="U22" s="280">
        <v>8.4</v>
      </c>
      <c r="V22" s="280">
        <v>23.8</v>
      </c>
      <c r="W22" s="280">
        <f>SUM(X22:Y22)</f>
        <v>177.6</v>
      </c>
      <c r="X22" s="280">
        <v>175.5</v>
      </c>
      <c r="Y22" s="280">
        <v>2.1</v>
      </c>
      <c r="Z22" s="280">
        <v>23.9</v>
      </c>
      <c r="AA22" s="280">
        <f>SUM(AB22:AC22)</f>
        <v>191.8</v>
      </c>
      <c r="AB22" s="280">
        <v>182</v>
      </c>
      <c r="AC22" s="280">
        <v>9.8</v>
      </c>
    </row>
    <row r="23" spans="1:29" ht="15" customHeight="1">
      <c r="A23" s="270" t="s">
        <v>361</v>
      </c>
      <c r="B23" s="325">
        <v>23.1</v>
      </c>
      <c r="C23" s="280">
        <f>SUM(D23:E23)</f>
        <v>180.20000000000002</v>
      </c>
      <c r="D23" s="280">
        <v>174.3</v>
      </c>
      <c r="E23" s="280">
        <v>5.9</v>
      </c>
      <c r="F23" s="280">
        <v>21.5</v>
      </c>
      <c r="G23" s="280">
        <f>SUM(H23:I23)</f>
        <v>162.6</v>
      </c>
      <c r="H23" s="280">
        <v>154.5</v>
      </c>
      <c r="I23" s="280">
        <v>8.1</v>
      </c>
      <c r="J23" s="280">
        <v>21.7</v>
      </c>
      <c r="K23" s="280">
        <f>SUM(L23:M23)</f>
        <v>166.1</v>
      </c>
      <c r="L23" s="280">
        <v>160.2</v>
      </c>
      <c r="M23" s="280">
        <v>5.9</v>
      </c>
      <c r="N23" s="280">
        <v>23.6</v>
      </c>
      <c r="O23" s="280">
        <f>SUM(P23:Q23)</f>
        <v>188.9</v>
      </c>
      <c r="P23" s="280">
        <v>185.9</v>
      </c>
      <c r="Q23" s="280">
        <v>3</v>
      </c>
      <c r="R23" s="280">
        <v>24.5</v>
      </c>
      <c r="S23" s="280">
        <f>SUM(T23:U23)</f>
        <v>182</v>
      </c>
      <c r="T23" s="280">
        <v>173</v>
      </c>
      <c r="U23" s="280">
        <v>9</v>
      </c>
      <c r="V23" s="280">
        <v>17.1</v>
      </c>
      <c r="W23" s="280">
        <f>SUM(X23:Y23)</f>
        <v>124.89999999999999</v>
      </c>
      <c r="X23" s="280">
        <v>122.8</v>
      </c>
      <c r="Y23" s="280">
        <v>2.1</v>
      </c>
      <c r="Z23" s="280">
        <v>22.6</v>
      </c>
      <c r="AA23" s="280">
        <f>SUM(AB23:AC23)</f>
        <v>180.3</v>
      </c>
      <c r="AB23" s="280">
        <v>170.8</v>
      </c>
      <c r="AC23" s="280">
        <v>9.5</v>
      </c>
    </row>
    <row r="24" spans="1:29" ht="15" customHeight="1">
      <c r="A24" s="273"/>
      <c r="B24" s="325"/>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row>
    <row r="25" spans="1:29" ht="15" customHeight="1">
      <c r="A25" s="270" t="s">
        <v>362</v>
      </c>
      <c r="B25" s="325">
        <v>22.5</v>
      </c>
      <c r="C25" s="280">
        <f>SUM(D25:E25)</f>
        <v>177.1</v>
      </c>
      <c r="D25" s="280">
        <v>170.6</v>
      </c>
      <c r="E25" s="280">
        <v>6.5</v>
      </c>
      <c r="F25" s="280">
        <v>20.8</v>
      </c>
      <c r="G25" s="280">
        <f>SUM(H25:I25)</f>
        <v>158.8</v>
      </c>
      <c r="H25" s="280">
        <v>151.3</v>
      </c>
      <c r="I25" s="280">
        <v>7.5</v>
      </c>
      <c r="J25" s="280">
        <v>23.3</v>
      </c>
      <c r="K25" s="280">
        <f>SUM(L25:M25)</f>
        <v>178</v>
      </c>
      <c r="L25" s="280">
        <v>172.7</v>
      </c>
      <c r="M25" s="280">
        <v>5.3</v>
      </c>
      <c r="N25" s="280">
        <v>23.8</v>
      </c>
      <c r="O25" s="280">
        <f>SUM(P25:Q25)</f>
        <v>186</v>
      </c>
      <c r="P25" s="280">
        <v>183.2</v>
      </c>
      <c r="Q25" s="280">
        <v>2.8</v>
      </c>
      <c r="R25" s="280">
        <v>23.1</v>
      </c>
      <c r="S25" s="280">
        <f>SUM(T25:U25)</f>
        <v>175.6</v>
      </c>
      <c r="T25" s="280">
        <v>167.7</v>
      </c>
      <c r="U25" s="280">
        <v>7.9</v>
      </c>
      <c r="V25" s="280">
        <v>23.8</v>
      </c>
      <c r="W25" s="280">
        <f>SUM(X25:Y25)</f>
        <v>174.1</v>
      </c>
      <c r="X25" s="280">
        <v>172.2</v>
      </c>
      <c r="Y25" s="280">
        <v>1.9</v>
      </c>
      <c r="Z25" s="280">
        <v>22.6</v>
      </c>
      <c r="AA25" s="280">
        <f>SUM(AB25:AC25)</f>
        <v>179.1</v>
      </c>
      <c r="AB25" s="280">
        <v>170.6</v>
      </c>
      <c r="AC25" s="280">
        <v>8.5</v>
      </c>
    </row>
    <row r="26" spans="1:29" ht="15" customHeight="1">
      <c r="A26" s="270" t="s">
        <v>363</v>
      </c>
      <c r="B26" s="325">
        <v>23.1</v>
      </c>
      <c r="C26" s="280">
        <f>SUM(D26:E26)</f>
        <v>181.5</v>
      </c>
      <c r="D26" s="280">
        <v>174.6</v>
      </c>
      <c r="E26" s="280">
        <v>6.9</v>
      </c>
      <c r="F26" s="280">
        <v>23.5</v>
      </c>
      <c r="G26" s="280">
        <f>SUM(H26:I26)</f>
        <v>180.3</v>
      </c>
      <c r="H26" s="280">
        <v>170</v>
      </c>
      <c r="I26" s="280">
        <v>10.3</v>
      </c>
      <c r="J26" s="280">
        <v>24.1</v>
      </c>
      <c r="K26" s="280">
        <f>SUM(L26:M26)</f>
        <v>184.6</v>
      </c>
      <c r="L26" s="280">
        <v>178.2</v>
      </c>
      <c r="M26" s="280">
        <v>6.4</v>
      </c>
      <c r="N26" s="280">
        <v>23.8</v>
      </c>
      <c r="O26" s="280">
        <f>SUM(P26:Q26)</f>
        <v>185.20000000000002</v>
      </c>
      <c r="P26" s="280">
        <v>182.4</v>
      </c>
      <c r="Q26" s="280">
        <v>2.8</v>
      </c>
      <c r="R26" s="280">
        <v>23.8</v>
      </c>
      <c r="S26" s="280">
        <f>SUM(T26:U26)</f>
        <v>182.9</v>
      </c>
      <c r="T26" s="280">
        <v>173.5</v>
      </c>
      <c r="U26" s="280">
        <v>9.4</v>
      </c>
      <c r="V26" s="280">
        <v>25</v>
      </c>
      <c r="W26" s="280">
        <f>SUM(X26:Y26)</f>
        <v>182.3</v>
      </c>
      <c r="X26" s="280">
        <v>179.9</v>
      </c>
      <c r="Y26" s="280">
        <v>2.4</v>
      </c>
      <c r="Z26" s="280">
        <v>23.5</v>
      </c>
      <c r="AA26" s="280">
        <f>SUM(AB26:AC26)</f>
        <v>188.8</v>
      </c>
      <c r="AB26" s="280">
        <v>178</v>
      </c>
      <c r="AC26" s="280">
        <v>10.8</v>
      </c>
    </row>
    <row r="27" spans="1:29" ht="15" customHeight="1">
      <c r="A27" s="270" t="s">
        <v>364</v>
      </c>
      <c r="B27" s="325">
        <v>22.3</v>
      </c>
      <c r="C27" s="280">
        <f>SUM(D27:E27)</f>
        <v>176.4</v>
      </c>
      <c r="D27" s="280">
        <v>168.9</v>
      </c>
      <c r="E27" s="280">
        <v>7.5</v>
      </c>
      <c r="F27" s="280">
        <v>20.8</v>
      </c>
      <c r="G27" s="280">
        <f>SUM(H27:I27)</f>
        <v>162.6</v>
      </c>
      <c r="H27" s="280">
        <v>152.7</v>
      </c>
      <c r="I27" s="280">
        <v>9.9</v>
      </c>
      <c r="J27" s="280">
        <v>22.9</v>
      </c>
      <c r="K27" s="280">
        <f>SUM(L27:M27)</f>
        <v>175.70000000000002</v>
      </c>
      <c r="L27" s="280">
        <v>169.3</v>
      </c>
      <c r="M27" s="280">
        <v>6.4</v>
      </c>
      <c r="N27" s="280">
        <v>24.1</v>
      </c>
      <c r="O27" s="280">
        <f>SUM(P27:Q27)</f>
        <v>188</v>
      </c>
      <c r="P27" s="280">
        <v>184.9</v>
      </c>
      <c r="Q27" s="280">
        <v>3.1</v>
      </c>
      <c r="R27" s="280">
        <v>23.2</v>
      </c>
      <c r="S27" s="280">
        <f>SUM(T27:U27)</f>
        <v>176.8</v>
      </c>
      <c r="T27" s="280">
        <v>168</v>
      </c>
      <c r="U27" s="280">
        <v>8.8</v>
      </c>
      <c r="V27" s="280">
        <v>22.3</v>
      </c>
      <c r="W27" s="280">
        <f>SUM(X27:Y27)</f>
        <v>161.4</v>
      </c>
      <c r="X27" s="280">
        <v>159</v>
      </c>
      <c r="Y27" s="280">
        <v>2.4</v>
      </c>
      <c r="Z27" s="280">
        <v>22.5</v>
      </c>
      <c r="AA27" s="280">
        <f>SUM(AB27:AC27)</f>
        <v>181.8</v>
      </c>
      <c r="AB27" s="280">
        <v>170.8</v>
      </c>
      <c r="AC27" s="280">
        <v>11</v>
      </c>
    </row>
    <row r="28" spans="1:29" ht="15" customHeight="1">
      <c r="A28" s="270" t="s">
        <v>365</v>
      </c>
      <c r="B28" s="325">
        <v>23.3</v>
      </c>
      <c r="C28" s="280">
        <f>SUM(D28:E28)</f>
        <v>186</v>
      </c>
      <c r="D28" s="280">
        <v>177.6</v>
      </c>
      <c r="E28" s="280">
        <v>8.4</v>
      </c>
      <c r="F28" s="280">
        <v>21.1</v>
      </c>
      <c r="G28" s="280">
        <f>SUM(H28:I28)</f>
        <v>172.2</v>
      </c>
      <c r="H28" s="280">
        <v>160.2</v>
      </c>
      <c r="I28" s="280">
        <v>12</v>
      </c>
      <c r="J28" s="280">
        <v>23.2</v>
      </c>
      <c r="K28" s="280">
        <f>SUM(L28:M28)</f>
        <v>177.29999999999998</v>
      </c>
      <c r="L28" s="280">
        <v>170.6</v>
      </c>
      <c r="M28" s="280">
        <v>6.7</v>
      </c>
      <c r="N28" s="280">
        <v>24.2</v>
      </c>
      <c r="O28" s="280">
        <f>SUM(P28:Q28)</f>
        <v>187.10000000000002</v>
      </c>
      <c r="P28" s="280">
        <v>184.3</v>
      </c>
      <c r="Q28" s="280">
        <v>2.8</v>
      </c>
      <c r="R28" s="280">
        <v>23.8</v>
      </c>
      <c r="S28" s="280">
        <f>SUM(T28:U28)</f>
        <v>184</v>
      </c>
      <c r="T28" s="280">
        <v>173.8</v>
      </c>
      <c r="U28" s="280">
        <v>10.2</v>
      </c>
      <c r="V28" s="280">
        <v>22.7</v>
      </c>
      <c r="W28" s="280">
        <f>SUM(X28:Y28)</f>
        <v>164</v>
      </c>
      <c r="X28" s="280">
        <v>161.7</v>
      </c>
      <c r="Y28" s="280">
        <v>2.3</v>
      </c>
      <c r="Z28" s="280">
        <v>22.5</v>
      </c>
      <c r="AA28" s="280">
        <f>SUM(AB28:AC28)</f>
        <v>178.39999999999998</v>
      </c>
      <c r="AB28" s="280">
        <v>167.2</v>
      </c>
      <c r="AC28" s="280">
        <v>11.2</v>
      </c>
    </row>
    <row r="29" spans="1:29" ht="15" customHeight="1">
      <c r="A29" s="121"/>
      <c r="B29" s="325"/>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row>
    <row r="30" spans="1:29" ht="15" customHeight="1">
      <c r="A30" s="274" t="s">
        <v>2</v>
      </c>
      <c r="B30" s="325"/>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row>
    <row r="31" spans="1:29" ht="15" customHeight="1">
      <c r="A31" s="37" t="s">
        <v>424</v>
      </c>
      <c r="B31" s="325">
        <v>22.9</v>
      </c>
      <c r="C31" s="280">
        <f>SUM(D31:E31)</f>
        <v>182.4</v>
      </c>
      <c r="D31" s="280">
        <v>172.8</v>
      </c>
      <c r="E31" s="280">
        <v>9.6</v>
      </c>
      <c r="F31" s="280">
        <v>22.1</v>
      </c>
      <c r="G31" s="280">
        <f>SUM(H31:I31)</f>
        <v>171.29999999999998</v>
      </c>
      <c r="H31" s="280">
        <v>161.1</v>
      </c>
      <c r="I31" s="280">
        <v>10.2</v>
      </c>
      <c r="J31" s="280">
        <v>23.6</v>
      </c>
      <c r="K31" s="280">
        <f>SUM(L31:M31)</f>
        <v>183.2</v>
      </c>
      <c r="L31" s="280">
        <v>174.6</v>
      </c>
      <c r="M31" s="280">
        <v>8.6</v>
      </c>
      <c r="N31" s="280">
        <v>26.4</v>
      </c>
      <c r="O31" s="280">
        <f>SUM(P31:Q31)</f>
        <v>218.5</v>
      </c>
      <c r="P31" s="280">
        <v>214.1</v>
      </c>
      <c r="Q31" s="280">
        <v>4.4</v>
      </c>
      <c r="R31" s="280">
        <v>24.4</v>
      </c>
      <c r="S31" s="280">
        <f>SUM(T31:U31)</f>
        <v>193</v>
      </c>
      <c r="T31" s="280">
        <v>176.9</v>
      </c>
      <c r="U31" s="280">
        <v>16.1</v>
      </c>
      <c r="V31" s="280">
        <v>23.1</v>
      </c>
      <c r="W31" s="280">
        <f>SUM(X31:Y31)</f>
        <v>166.5</v>
      </c>
      <c r="X31" s="280">
        <v>164</v>
      </c>
      <c r="Y31" s="280">
        <v>2.5</v>
      </c>
      <c r="Z31" s="280">
        <v>22.9</v>
      </c>
      <c r="AA31" s="280">
        <f>SUM(AB31:AC31)</f>
        <v>187.10000000000002</v>
      </c>
      <c r="AB31" s="280">
        <v>173.3</v>
      </c>
      <c r="AC31" s="280">
        <v>13.8</v>
      </c>
    </row>
    <row r="32" spans="1:29" ht="15" customHeight="1">
      <c r="A32" s="269" t="s">
        <v>425</v>
      </c>
      <c r="B32" s="325">
        <v>23</v>
      </c>
      <c r="C32" s="280">
        <f>SUM(D32:E32)</f>
        <v>179.70000000000002</v>
      </c>
      <c r="D32" s="280">
        <v>172.8</v>
      </c>
      <c r="E32" s="280">
        <v>6.9</v>
      </c>
      <c r="F32" s="280">
        <v>22.1</v>
      </c>
      <c r="G32" s="280">
        <f>SUM(H32:I32)</f>
        <v>170.5</v>
      </c>
      <c r="H32" s="280">
        <v>160.2</v>
      </c>
      <c r="I32" s="280">
        <v>10.3</v>
      </c>
      <c r="J32" s="280">
        <v>23.7</v>
      </c>
      <c r="K32" s="280">
        <f>SUM(L32:M32)</f>
        <v>182.3</v>
      </c>
      <c r="L32" s="280">
        <v>173.9</v>
      </c>
      <c r="M32" s="280">
        <v>8.4</v>
      </c>
      <c r="N32" s="280">
        <v>25.9</v>
      </c>
      <c r="O32" s="280">
        <f>SUM(P32:Q32)</f>
        <v>210.7</v>
      </c>
      <c r="P32" s="280">
        <v>204.5</v>
      </c>
      <c r="Q32" s="280">
        <v>6.2</v>
      </c>
      <c r="R32" s="280">
        <v>24.3</v>
      </c>
      <c r="S32" s="280">
        <f>SUM(T32:U32)</f>
        <v>193.5</v>
      </c>
      <c r="T32" s="280">
        <v>177.2</v>
      </c>
      <c r="U32" s="280">
        <v>16.3</v>
      </c>
      <c r="V32" s="280">
        <v>23.4</v>
      </c>
      <c r="W32" s="280">
        <f>SUM(X32:Y32)</f>
        <v>169.70000000000002</v>
      </c>
      <c r="X32" s="280">
        <v>166.8</v>
      </c>
      <c r="Y32" s="280">
        <v>2.9</v>
      </c>
      <c r="Z32" s="280">
        <v>23.1</v>
      </c>
      <c r="AA32" s="280">
        <f>SUM(AB32:AC32)</f>
        <v>183.29999999999998</v>
      </c>
      <c r="AB32" s="280">
        <v>170.7</v>
      </c>
      <c r="AC32" s="280">
        <v>12.6</v>
      </c>
    </row>
    <row r="33" spans="1:29" s="53" customFormat="1" ht="15" customHeight="1">
      <c r="A33" s="269" t="s">
        <v>426</v>
      </c>
      <c r="B33" s="327">
        <v>22.8</v>
      </c>
      <c r="C33" s="282">
        <f>SUM(D33:E33)</f>
        <v>179.70000000000002</v>
      </c>
      <c r="D33" s="282">
        <v>171.9</v>
      </c>
      <c r="E33" s="282">
        <v>7.8</v>
      </c>
      <c r="F33" s="282">
        <v>22.1</v>
      </c>
      <c r="G33" s="282">
        <f>SUM(H33:I33)</f>
        <v>170</v>
      </c>
      <c r="H33" s="282">
        <v>160.3</v>
      </c>
      <c r="I33" s="282">
        <v>9.7</v>
      </c>
      <c r="J33" s="282">
        <v>23.3</v>
      </c>
      <c r="K33" s="282">
        <f>SUM(L33:M33)</f>
        <v>180.89999999999998</v>
      </c>
      <c r="L33" s="282">
        <v>172.7</v>
      </c>
      <c r="M33" s="282">
        <v>8.2</v>
      </c>
      <c r="N33" s="282">
        <v>25</v>
      </c>
      <c r="O33" s="282">
        <f>SUM(P33:Q33)</f>
        <v>201.20000000000002</v>
      </c>
      <c r="P33" s="282">
        <v>195.4</v>
      </c>
      <c r="Q33" s="282">
        <v>5.8</v>
      </c>
      <c r="R33" s="282">
        <v>23.7</v>
      </c>
      <c r="S33" s="282">
        <f>SUM(T33:U33)</f>
        <v>188.5</v>
      </c>
      <c r="T33" s="282">
        <v>171.9</v>
      </c>
      <c r="U33" s="282">
        <v>16.6</v>
      </c>
      <c r="V33" s="282">
        <v>23</v>
      </c>
      <c r="W33" s="282">
        <f>SUM(X33:Y33)</f>
        <v>169.1</v>
      </c>
      <c r="X33" s="282">
        <v>166.6</v>
      </c>
      <c r="Y33" s="282">
        <v>2.5</v>
      </c>
      <c r="Z33" s="282">
        <v>22.9</v>
      </c>
      <c r="AA33" s="282">
        <f>SUM(AB33:AC33)</f>
        <v>185.2</v>
      </c>
      <c r="AB33" s="282">
        <v>172.5</v>
      </c>
      <c r="AC33" s="282">
        <v>12.7</v>
      </c>
    </row>
    <row r="34" spans="1:29" ht="15" customHeight="1">
      <c r="A34" s="154"/>
      <c r="B34" s="325"/>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row>
    <row r="35" spans="1:29" ht="15" customHeight="1">
      <c r="A35" s="159" t="s">
        <v>422</v>
      </c>
      <c r="B35" s="325">
        <v>21.9</v>
      </c>
      <c r="C35" s="280">
        <f>SUM(D35:E35)</f>
        <v>176.39999999999998</v>
      </c>
      <c r="D35" s="280">
        <v>164.2</v>
      </c>
      <c r="E35" s="280">
        <v>12.2</v>
      </c>
      <c r="F35" s="280">
        <v>21.1</v>
      </c>
      <c r="G35" s="280">
        <f>SUM(H35:I35)</f>
        <v>162.6</v>
      </c>
      <c r="H35" s="280">
        <v>152.9</v>
      </c>
      <c r="I35" s="280">
        <v>9.7</v>
      </c>
      <c r="J35" s="280">
        <v>22.5</v>
      </c>
      <c r="K35" s="280">
        <f>SUM(L35:M35)</f>
        <v>173.8</v>
      </c>
      <c r="L35" s="280">
        <v>164.3</v>
      </c>
      <c r="M35" s="280">
        <v>9.5</v>
      </c>
      <c r="N35" s="280">
        <v>25.9</v>
      </c>
      <c r="O35" s="280">
        <f>SUM(P35:Q35)</f>
        <v>209.1</v>
      </c>
      <c r="P35" s="280">
        <v>204.7</v>
      </c>
      <c r="Q35" s="280">
        <v>4.4</v>
      </c>
      <c r="R35" s="280">
        <v>21.8</v>
      </c>
      <c r="S35" s="280">
        <f>SUM(T35:U35)</f>
        <v>175.4</v>
      </c>
      <c r="T35" s="280">
        <v>157.6</v>
      </c>
      <c r="U35" s="280">
        <v>17.8</v>
      </c>
      <c r="V35" s="280">
        <v>21.8</v>
      </c>
      <c r="W35" s="280">
        <f>SUM(X35:Y35)</f>
        <v>157</v>
      </c>
      <c r="X35" s="280">
        <v>154.5</v>
      </c>
      <c r="Y35" s="280">
        <v>2.5</v>
      </c>
      <c r="Z35" s="280">
        <v>22.3</v>
      </c>
      <c r="AA35" s="280">
        <f>SUM(AB35:AC35)</f>
        <v>180.7</v>
      </c>
      <c r="AB35" s="280">
        <v>164.1</v>
      </c>
      <c r="AC35" s="280">
        <v>16.6</v>
      </c>
    </row>
    <row r="36" spans="1:29" ht="15" customHeight="1">
      <c r="A36" s="270" t="s">
        <v>355</v>
      </c>
      <c r="B36" s="325">
        <v>21.6</v>
      </c>
      <c r="C36" s="280">
        <f>SUM(D36:E36)</f>
        <v>172.5</v>
      </c>
      <c r="D36" s="280">
        <v>163.4</v>
      </c>
      <c r="E36" s="280">
        <v>9.1</v>
      </c>
      <c r="F36" s="280">
        <v>20.9</v>
      </c>
      <c r="G36" s="280">
        <f>SUM(H36:I36)</f>
        <v>160.2</v>
      </c>
      <c r="H36" s="280">
        <v>152.1</v>
      </c>
      <c r="I36" s="280">
        <v>8.1</v>
      </c>
      <c r="J36" s="280">
        <v>22.8</v>
      </c>
      <c r="K36" s="280">
        <f>SUM(L36:M36)</f>
        <v>174.89999999999998</v>
      </c>
      <c r="L36" s="280">
        <v>166.2</v>
      </c>
      <c r="M36" s="280">
        <v>8.7</v>
      </c>
      <c r="N36" s="280">
        <v>25.3</v>
      </c>
      <c r="O36" s="280">
        <f>SUM(P36:Q36)</f>
        <v>202.9</v>
      </c>
      <c r="P36" s="280">
        <v>198</v>
      </c>
      <c r="Q36" s="280">
        <v>4.9</v>
      </c>
      <c r="R36" s="280">
        <v>22.9</v>
      </c>
      <c r="S36" s="280">
        <f>SUM(T36:U36)</f>
        <v>184</v>
      </c>
      <c r="T36" s="280">
        <v>167.4</v>
      </c>
      <c r="U36" s="280">
        <v>16.6</v>
      </c>
      <c r="V36" s="280">
        <v>22.3</v>
      </c>
      <c r="W36" s="280">
        <f>SUM(X36:Y36)</f>
        <v>159.20000000000002</v>
      </c>
      <c r="X36" s="280">
        <v>156.3</v>
      </c>
      <c r="Y36" s="280">
        <v>2.9</v>
      </c>
      <c r="Z36" s="280">
        <v>22.6</v>
      </c>
      <c r="AA36" s="280">
        <f>SUM(AB36:AC36)</f>
        <v>180.6</v>
      </c>
      <c r="AB36" s="280">
        <v>166.6</v>
      </c>
      <c r="AC36" s="280">
        <v>14</v>
      </c>
    </row>
    <row r="37" spans="1:29" ht="15" customHeight="1">
      <c r="A37" s="270" t="s">
        <v>356</v>
      </c>
      <c r="B37" s="325">
        <v>22.9</v>
      </c>
      <c r="C37" s="280">
        <f>SUM(D37:E37)</f>
        <v>179.6</v>
      </c>
      <c r="D37" s="280">
        <v>171.4</v>
      </c>
      <c r="E37" s="280">
        <v>8.2</v>
      </c>
      <c r="F37" s="280">
        <v>23.1</v>
      </c>
      <c r="G37" s="280">
        <f>SUM(H37:I37)</f>
        <v>181.4</v>
      </c>
      <c r="H37" s="280">
        <v>170.5</v>
      </c>
      <c r="I37" s="280">
        <v>10.9</v>
      </c>
      <c r="J37" s="280">
        <v>23.5</v>
      </c>
      <c r="K37" s="280">
        <f>SUM(L37:M37)</f>
        <v>183.8</v>
      </c>
      <c r="L37" s="280">
        <v>175.9</v>
      </c>
      <c r="M37" s="280">
        <v>7.9</v>
      </c>
      <c r="N37" s="280">
        <v>24.7</v>
      </c>
      <c r="O37" s="280">
        <f>SUM(P37:Q37)</f>
        <v>196.1</v>
      </c>
      <c r="P37" s="280">
        <v>192.2</v>
      </c>
      <c r="Q37" s="280">
        <v>3.9</v>
      </c>
      <c r="R37" s="280">
        <v>24</v>
      </c>
      <c r="S37" s="280">
        <f>SUM(T37:U37)</f>
        <v>193.6</v>
      </c>
      <c r="T37" s="280">
        <v>175.7</v>
      </c>
      <c r="U37" s="280">
        <v>17.9</v>
      </c>
      <c r="V37" s="280">
        <v>23.3</v>
      </c>
      <c r="W37" s="280">
        <f>SUM(X37:Y37)</f>
        <v>172.1</v>
      </c>
      <c r="X37" s="280">
        <v>169.2</v>
      </c>
      <c r="Y37" s="280">
        <v>2.9</v>
      </c>
      <c r="Z37" s="280">
        <v>23.1</v>
      </c>
      <c r="AA37" s="280">
        <f>SUM(AB37:AC37)</f>
        <v>190</v>
      </c>
      <c r="AB37" s="280">
        <v>178.1</v>
      </c>
      <c r="AC37" s="280">
        <v>11.9</v>
      </c>
    </row>
    <row r="38" spans="1:29" ht="15" customHeight="1">
      <c r="A38" s="270" t="s">
        <v>357</v>
      </c>
      <c r="B38" s="325">
        <v>22.7</v>
      </c>
      <c r="C38" s="280">
        <f>SUM(D38:E38)</f>
        <v>176.9</v>
      </c>
      <c r="D38" s="280">
        <v>169.8</v>
      </c>
      <c r="E38" s="280">
        <v>7.1</v>
      </c>
      <c r="F38" s="280">
        <v>22.8</v>
      </c>
      <c r="G38" s="280">
        <f>SUM(H38:I38)</f>
        <v>178.8</v>
      </c>
      <c r="H38" s="280">
        <v>168.3</v>
      </c>
      <c r="I38" s="280">
        <v>10.5</v>
      </c>
      <c r="J38" s="280">
        <v>23.8</v>
      </c>
      <c r="K38" s="280">
        <f>SUM(L38:M38)</f>
        <v>187.6</v>
      </c>
      <c r="L38" s="280">
        <v>178.4</v>
      </c>
      <c r="M38" s="280">
        <v>9.2</v>
      </c>
      <c r="N38" s="280">
        <v>24.6</v>
      </c>
      <c r="O38" s="280">
        <f>SUM(P38:Q38)</f>
        <v>199.5</v>
      </c>
      <c r="P38" s="280">
        <v>193.5</v>
      </c>
      <c r="Q38" s="280">
        <v>6</v>
      </c>
      <c r="R38" s="280">
        <v>23.9</v>
      </c>
      <c r="S38" s="280">
        <f>SUM(T38:U38)</f>
        <v>196.5</v>
      </c>
      <c r="T38" s="280">
        <v>175.1</v>
      </c>
      <c r="U38" s="280">
        <v>21.4</v>
      </c>
      <c r="V38" s="280">
        <v>23.8</v>
      </c>
      <c r="W38" s="280">
        <f>SUM(X38:Y38)</f>
        <v>177.5</v>
      </c>
      <c r="X38" s="280">
        <v>174</v>
      </c>
      <c r="Y38" s="280">
        <v>3.5</v>
      </c>
      <c r="Z38" s="280">
        <v>23.5</v>
      </c>
      <c r="AA38" s="280">
        <f>SUM(AB38:AC38)</f>
        <v>192.5</v>
      </c>
      <c r="AB38" s="280">
        <v>179.6</v>
      </c>
      <c r="AC38" s="280">
        <v>12.9</v>
      </c>
    </row>
    <row r="39" spans="1:29" ht="15" customHeight="1">
      <c r="A39" s="273"/>
      <c r="B39" s="325"/>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row>
    <row r="40" spans="1:29" ht="15" customHeight="1">
      <c r="A40" s="270" t="s">
        <v>358</v>
      </c>
      <c r="B40" s="325">
        <v>22.2</v>
      </c>
      <c r="C40" s="280">
        <f>SUM(D40:E40)</f>
        <v>174</v>
      </c>
      <c r="D40" s="280">
        <v>166.2</v>
      </c>
      <c r="E40" s="280">
        <v>7.8</v>
      </c>
      <c r="F40" s="280">
        <v>20.9</v>
      </c>
      <c r="G40" s="280">
        <f>SUM(H40:I40)</f>
        <v>160.9</v>
      </c>
      <c r="H40" s="280">
        <v>149.9</v>
      </c>
      <c r="I40" s="280">
        <v>11</v>
      </c>
      <c r="J40" s="280">
        <v>23.1</v>
      </c>
      <c r="K40" s="280">
        <f>SUM(L40:M40)</f>
        <v>178.70000000000002</v>
      </c>
      <c r="L40" s="280">
        <v>170.9</v>
      </c>
      <c r="M40" s="280">
        <v>7.8</v>
      </c>
      <c r="N40" s="280">
        <v>25</v>
      </c>
      <c r="O40" s="280">
        <f>SUM(P40:Q40)</f>
        <v>202.7</v>
      </c>
      <c r="P40" s="280">
        <v>196.7</v>
      </c>
      <c r="Q40" s="280">
        <v>6</v>
      </c>
      <c r="R40" s="280">
        <v>22.8</v>
      </c>
      <c r="S40" s="280">
        <f>SUM(T40:U40)</f>
        <v>180.4</v>
      </c>
      <c r="T40" s="280">
        <v>164.9</v>
      </c>
      <c r="U40" s="280">
        <v>15.5</v>
      </c>
      <c r="V40" s="280">
        <v>23.3</v>
      </c>
      <c r="W40" s="280">
        <f>SUM(X40:Y40)</f>
        <v>171</v>
      </c>
      <c r="X40" s="280">
        <v>168.6</v>
      </c>
      <c r="Y40" s="280">
        <v>2.4</v>
      </c>
      <c r="Z40" s="280">
        <v>22.3</v>
      </c>
      <c r="AA40" s="280">
        <f>SUM(AB40:AC40)</f>
        <v>179.2</v>
      </c>
      <c r="AB40" s="280">
        <v>167.1</v>
      </c>
      <c r="AC40" s="280">
        <v>12.1</v>
      </c>
    </row>
    <row r="41" spans="1:29" ht="15" customHeight="1">
      <c r="A41" s="270" t="s">
        <v>359</v>
      </c>
      <c r="B41" s="325">
        <v>23.6</v>
      </c>
      <c r="C41" s="280">
        <f>SUM(D41:E41)</f>
        <v>185.5</v>
      </c>
      <c r="D41" s="280">
        <v>178.8</v>
      </c>
      <c r="E41" s="280">
        <v>6.7</v>
      </c>
      <c r="F41" s="280">
        <v>23.5</v>
      </c>
      <c r="G41" s="280">
        <f>SUM(H41:I41)</f>
        <v>179.4</v>
      </c>
      <c r="H41" s="280">
        <v>171.4</v>
      </c>
      <c r="I41" s="280">
        <v>8</v>
      </c>
      <c r="J41" s="280">
        <v>24.7</v>
      </c>
      <c r="K41" s="280">
        <f>SUM(L41:M41)</f>
        <v>192.20000000000002</v>
      </c>
      <c r="L41" s="280">
        <v>184.4</v>
      </c>
      <c r="M41" s="280">
        <v>7.8</v>
      </c>
      <c r="N41" s="280">
        <v>25.4</v>
      </c>
      <c r="O41" s="280">
        <f>SUM(P41:Q41)</f>
        <v>208.20000000000002</v>
      </c>
      <c r="P41" s="280">
        <v>201.3</v>
      </c>
      <c r="Q41" s="280">
        <v>6.9</v>
      </c>
      <c r="R41" s="280">
        <v>25</v>
      </c>
      <c r="S41" s="280">
        <f>SUM(T41:U41)</f>
        <v>196.5</v>
      </c>
      <c r="T41" s="280">
        <v>181.4</v>
      </c>
      <c r="U41" s="280">
        <v>15.1</v>
      </c>
      <c r="V41" s="280">
        <v>25.2</v>
      </c>
      <c r="W41" s="280">
        <f>SUM(X41:Y41)</f>
        <v>186.29999999999998</v>
      </c>
      <c r="X41" s="280">
        <v>184.1</v>
      </c>
      <c r="Y41" s="280">
        <v>2.2</v>
      </c>
      <c r="Z41" s="280">
        <v>23</v>
      </c>
      <c r="AA41" s="280">
        <f>SUM(AB41:AC41)</f>
        <v>192.5</v>
      </c>
      <c r="AB41" s="280">
        <v>180.4</v>
      </c>
      <c r="AC41" s="280">
        <v>12.1</v>
      </c>
    </row>
    <row r="42" spans="1:29" ht="15" customHeight="1">
      <c r="A42" s="270" t="s">
        <v>360</v>
      </c>
      <c r="B42" s="325">
        <v>23.8</v>
      </c>
      <c r="C42" s="280">
        <f>SUM(D42:E42)</f>
        <v>184.5</v>
      </c>
      <c r="D42" s="280">
        <v>179.1</v>
      </c>
      <c r="E42" s="280">
        <v>5.4</v>
      </c>
      <c r="F42" s="280">
        <v>23.8</v>
      </c>
      <c r="G42" s="280">
        <f>SUM(H42:I42)</f>
        <v>180</v>
      </c>
      <c r="H42" s="280">
        <v>171.3</v>
      </c>
      <c r="I42" s="280">
        <v>8.7</v>
      </c>
      <c r="J42" s="280">
        <v>24.2</v>
      </c>
      <c r="K42" s="280">
        <f>SUM(L42:M42)</f>
        <v>189.5</v>
      </c>
      <c r="L42" s="280">
        <v>182.1</v>
      </c>
      <c r="M42" s="280">
        <v>7.4</v>
      </c>
      <c r="N42" s="280">
        <v>24.7</v>
      </c>
      <c r="O42" s="280">
        <f>SUM(P42:Q42)</f>
        <v>201.41</v>
      </c>
      <c r="P42" s="280">
        <v>195.4</v>
      </c>
      <c r="Q42" s="280">
        <v>6.01</v>
      </c>
      <c r="R42" s="280">
        <v>25.1</v>
      </c>
      <c r="S42" s="280">
        <f>SUM(T42:U42)</f>
        <v>196.5</v>
      </c>
      <c r="T42" s="280">
        <v>182.5</v>
      </c>
      <c r="U42" s="280">
        <v>14</v>
      </c>
      <c r="V42" s="280">
        <v>24.1</v>
      </c>
      <c r="W42" s="280">
        <f>SUM(X42:Y42)</f>
        <v>180.79999999999998</v>
      </c>
      <c r="X42" s="280">
        <v>178.7</v>
      </c>
      <c r="Y42" s="280">
        <v>2.1</v>
      </c>
      <c r="Z42" s="280">
        <v>23.9</v>
      </c>
      <c r="AA42" s="280">
        <f>SUM(AB42:AC42)</f>
        <v>193.39999999999998</v>
      </c>
      <c r="AB42" s="280">
        <v>181.7</v>
      </c>
      <c r="AC42" s="280">
        <v>11.7</v>
      </c>
    </row>
    <row r="43" spans="1:29" ht="15" customHeight="1">
      <c r="A43" s="270" t="s">
        <v>361</v>
      </c>
      <c r="B43" s="325">
        <v>23.2</v>
      </c>
      <c r="C43" s="280">
        <f>SUM(D43:E43)</f>
        <v>181.4</v>
      </c>
      <c r="D43" s="279">
        <v>175.3</v>
      </c>
      <c r="E43" s="279">
        <v>6.1</v>
      </c>
      <c r="F43" s="279">
        <v>21.5</v>
      </c>
      <c r="G43" s="280">
        <f>SUM(H43:I43)</f>
        <v>162.5</v>
      </c>
      <c r="H43" s="279">
        <v>154.2</v>
      </c>
      <c r="I43" s="279">
        <v>8.3</v>
      </c>
      <c r="J43" s="279">
        <v>21.2</v>
      </c>
      <c r="K43" s="280">
        <f>SUM(L43:M43)</f>
        <v>165.4</v>
      </c>
      <c r="L43" s="279">
        <v>157.8</v>
      </c>
      <c r="M43" s="279">
        <v>7.6</v>
      </c>
      <c r="N43" s="279">
        <v>24.6</v>
      </c>
      <c r="O43" s="280">
        <f>SUM(P43:Q43)</f>
        <v>201.39999999999998</v>
      </c>
      <c r="P43" s="279">
        <v>194.7</v>
      </c>
      <c r="Q43" s="279">
        <v>6.7</v>
      </c>
      <c r="R43" s="279">
        <v>24</v>
      </c>
      <c r="S43" s="280">
        <f>SUM(T43:U43)</f>
        <v>188.1</v>
      </c>
      <c r="T43" s="279">
        <v>173</v>
      </c>
      <c r="U43" s="279">
        <v>15.1</v>
      </c>
      <c r="V43" s="279">
        <v>18.4</v>
      </c>
      <c r="W43" s="280">
        <f>SUM(X43:Y43)</f>
        <v>134.7</v>
      </c>
      <c r="X43" s="279">
        <v>132.5</v>
      </c>
      <c r="Y43" s="279">
        <v>2.2</v>
      </c>
      <c r="Z43" s="279">
        <v>22.5</v>
      </c>
      <c r="AA43" s="280">
        <f>SUM(AB43:AC43)</f>
        <v>181.5</v>
      </c>
      <c r="AB43" s="279">
        <v>169.9</v>
      </c>
      <c r="AC43" s="279">
        <v>11.6</v>
      </c>
    </row>
    <row r="44" spans="1:29" ht="15" customHeight="1">
      <c r="A44" s="273"/>
      <c r="B44" s="325"/>
      <c r="C44" s="280"/>
      <c r="D44" s="279"/>
      <c r="E44" s="279"/>
      <c r="F44" s="279"/>
      <c r="G44" s="280"/>
      <c r="H44" s="279"/>
      <c r="I44" s="279"/>
      <c r="J44" s="279"/>
      <c r="K44" s="280"/>
      <c r="L44" s="279"/>
      <c r="M44" s="279"/>
      <c r="N44" s="279"/>
      <c r="O44" s="280"/>
      <c r="P44" s="279"/>
      <c r="Q44" s="279"/>
      <c r="R44" s="279"/>
      <c r="S44" s="280"/>
      <c r="T44" s="279"/>
      <c r="U44" s="279"/>
      <c r="V44" s="279"/>
      <c r="W44" s="280"/>
      <c r="X44" s="279"/>
      <c r="Y44" s="279"/>
      <c r="Z44" s="279"/>
      <c r="AA44" s="280"/>
      <c r="AB44" s="279"/>
      <c r="AC44" s="279"/>
    </row>
    <row r="45" spans="1:29" ht="15" customHeight="1">
      <c r="A45" s="270" t="s">
        <v>362</v>
      </c>
      <c r="B45" s="325">
        <v>22.6</v>
      </c>
      <c r="C45" s="280">
        <f>SUM(D45:E45)</f>
        <v>178.2</v>
      </c>
      <c r="D45" s="279">
        <v>171.5</v>
      </c>
      <c r="E45" s="279">
        <v>6.7</v>
      </c>
      <c r="F45" s="279">
        <v>20.9</v>
      </c>
      <c r="G45" s="280">
        <f>SUM(H45:I45)</f>
        <v>159.1</v>
      </c>
      <c r="H45" s="279">
        <v>151.5</v>
      </c>
      <c r="I45" s="279">
        <v>7.6</v>
      </c>
      <c r="J45" s="279">
        <v>23.4</v>
      </c>
      <c r="K45" s="280">
        <f>SUM(L45:M45)</f>
        <v>180.7</v>
      </c>
      <c r="L45" s="279">
        <v>173.7</v>
      </c>
      <c r="M45" s="279">
        <v>7</v>
      </c>
      <c r="N45" s="279">
        <v>24.6</v>
      </c>
      <c r="O45" s="280">
        <f>SUM(P45:Q45)</f>
        <v>197.39999999999998</v>
      </c>
      <c r="P45" s="279">
        <v>191.2</v>
      </c>
      <c r="Q45" s="279">
        <v>6.2</v>
      </c>
      <c r="R45" s="279">
        <v>23.1</v>
      </c>
      <c r="S45" s="280">
        <f>SUM(T45:U45)</f>
        <v>182.1</v>
      </c>
      <c r="T45" s="279">
        <v>167.6</v>
      </c>
      <c r="U45" s="279">
        <v>14.5</v>
      </c>
      <c r="V45" s="279">
        <v>23.9</v>
      </c>
      <c r="W45" s="280">
        <f>SUM(X45:Y45)</f>
        <v>176.9</v>
      </c>
      <c r="X45" s="279">
        <v>174.9</v>
      </c>
      <c r="Y45" s="279">
        <v>2</v>
      </c>
      <c r="Z45" s="279">
        <v>22.4</v>
      </c>
      <c r="AA45" s="280">
        <f>SUM(AB45:AC45)</f>
        <v>179.1</v>
      </c>
      <c r="AB45" s="279">
        <v>168.6</v>
      </c>
      <c r="AC45" s="279">
        <v>10.5</v>
      </c>
    </row>
    <row r="46" spans="1:29" ht="15" customHeight="1">
      <c r="A46" s="270" t="s">
        <v>363</v>
      </c>
      <c r="B46" s="325">
        <v>23.2</v>
      </c>
      <c r="C46" s="280">
        <f>SUM(D46:E46)</f>
        <v>182.6</v>
      </c>
      <c r="D46" s="279">
        <v>175.5</v>
      </c>
      <c r="E46" s="279">
        <v>7.1</v>
      </c>
      <c r="F46" s="279">
        <v>23.5</v>
      </c>
      <c r="G46" s="280">
        <f>SUM(H46:I46)</f>
        <v>180.29999999999998</v>
      </c>
      <c r="H46" s="279">
        <v>169.7</v>
      </c>
      <c r="I46" s="279">
        <v>10.6</v>
      </c>
      <c r="J46" s="279">
        <v>24.4</v>
      </c>
      <c r="K46" s="280">
        <f>SUM(L46:M46)</f>
        <v>189.20000000000002</v>
      </c>
      <c r="L46" s="279">
        <v>180.9</v>
      </c>
      <c r="M46" s="279">
        <v>8.3</v>
      </c>
      <c r="N46" s="279">
        <v>24.7</v>
      </c>
      <c r="O46" s="280">
        <f>SUM(P46:Q46)</f>
        <v>196.1</v>
      </c>
      <c r="P46" s="279">
        <v>190.1</v>
      </c>
      <c r="Q46" s="279">
        <v>6</v>
      </c>
      <c r="R46" s="279">
        <v>24.2</v>
      </c>
      <c r="S46" s="280">
        <f>SUM(T46:U46)</f>
        <v>193.8</v>
      </c>
      <c r="T46" s="279">
        <v>177</v>
      </c>
      <c r="U46" s="279">
        <v>16.8</v>
      </c>
      <c r="V46" s="279">
        <v>25.1</v>
      </c>
      <c r="W46" s="280">
        <f>SUM(X46:Y46)</f>
        <v>184.5</v>
      </c>
      <c r="X46" s="279">
        <v>182.1</v>
      </c>
      <c r="Y46" s="279">
        <v>2.4</v>
      </c>
      <c r="Z46" s="279">
        <v>23.5</v>
      </c>
      <c r="AA46" s="280">
        <f>SUM(AB46:AC46)</f>
        <v>190.70000000000002</v>
      </c>
      <c r="AB46" s="279">
        <v>177.9</v>
      </c>
      <c r="AC46" s="279">
        <v>12.8</v>
      </c>
    </row>
    <row r="47" spans="1:29" ht="15" customHeight="1">
      <c r="A47" s="270" t="s">
        <v>364</v>
      </c>
      <c r="B47" s="325">
        <v>22.4</v>
      </c>
      <c r="C47" s="280">
        <f>SUM(D47:E47)</f>
        <v>177.39999999999998</v>
      </c>
      <c r="D47" s="279">
        <v>169.7</v>
      </c>
      <c r="E47" s="279">
        <v>7.7</v>
      </c>
      <c r="F47" s="279">
        <v>20.8</v>
      </c>
      <c r="G47" s="280">
        <f>SUM(H47:I47)</f>
        <v>163</v>
      </c>
      <c r="H47" s="279">
        <v>152.8</v>
      </c>
      <c r="I47" s="279">
        <v>10.2</v>
      </c>
      <c r="J47" s="279">
        <v>22.7</v>
      </c>
      <c r="K47" s="280">
        <f>SUM(L47:M47)</f>
        <v>176.4</v>
      </c>
      <c r="L47" s="279">
        <v>167.8</v>
      </c>
      <c r="M47" s="279">
        <v>8.6</v>
      </c>
      <c r="N47" s="279">
        <v>25.3</v>
      </c>
      <c r="O47" s="280">
        <f>SUM(P47:Q47)</f>
        <v>201.5</v>
      </c>
      <c r="P47" s="279">
        <v>194.6</v>
      </c>
      <c r="Q47" s="279">
        <v>6.9</v>
      </c>
      <c r="R47" s="279">
        <v>23.1</v>
      </c>
      <c r="S47" s="280">
        <f>SUM(T47:U47)</f>
        <v>183.6</v>
      </c>
      <c r="T47" s="279">
        <v>167.2</v>
      </c>
      <c r="U47" s="279">
        <v>16.4</v>
      </c>
      <c r="V47" s="279">
        <v>22.3</v>
      </c>
      <c r="W47" s="280">
        <f>SUM(X47:Y47)</f>
        <v>162.20000000000002</v>
      </c>
      <c r="X47" s="279">
        <v>159.8</v>
      </c>
      <c r="Y47" s="279">
        <v>2.4</v>
      </c>
      <c r="Z47" s="279">
        <v>22.3</v>
      </c>
      <c r="AA47" s="280">
        <f>SUM(AB47:AC47)</f>
        <v>182.1</v>
      </c>
      <c r="AB47" s="279">
        <v>168.5</v>
      </c>
      <c r="AC47" s="279">
        <v>13.6</v>
      </c>
    </row>
    <row r="48" spans="1:29" ht="15" customHeight="1">
      <c r="A48" s="270" t="s">
        <v>365</v>
      </c>
      <c r="B48" s="325">
        <v>23.4</v>
      </c>
      <c r="C48" s="280">
        <f>SUM(D48:E48)</f>
        <v>187.1</v>
      </c>
      <c r="D48" s="279">
        <v>178.4</v>
      </c>
      <c r="E48" s="279">
        <v>8.7</v>
      </c>
      <c r="F48" s="279">
        <v>22</v>
      </c>
      <c r="G48" s="280">
        <f>SUM(H48:I48)</f>
        <v>171.8</v>
      </c>
      <c r="H48" s="279">
        <v>159.5</v>
      </c>
      <c r="I48" s="279">
        <v>12.3</v>
      </c>
      <c r="J48" s="279">
        <v>23.1</v>
      </c>
      <c r="K48" s="280">
        <f>SUM(L48:M48)</f>
        <v>178</v>
      </c>
      <c r="L48" s="279">
        <v>169.4</v>
      </c>
      <c r="M48" s="279">
        <v>8.6</v>
      </c>
      <c r="N48" s="279">
        <v>25.1</v>
      </c>
      <c r="O48" s="280">
        <f>SUM(P48:Q48)</f>
        <v>198.2</v>
      </c>
      <c r="P48" s="279">
        <v>192</v>
      </c>
      <c r="Q48" s="279">
        <v>6.2</v>
      </c>
      <c r="R48" s="279">
        <v>23.9</v>
      </c>
      <c r="S48" s="280">
        <f>SUM(T48:U48)</f>
        <v>191.1</v>
      </c>
      <c r="T48" s="279">
        <v>173.6</v>
      </c>
      <c r="U48" s="279">
        <v>17.5</v>
      </c>
      <c r="V48" s="279">
        <v>22.8</v>
      </c>
      <c r="W48" s="280">
        <f>SUM(X48:Y48)</f>
        <v>166.4</v>
      </c>
      <c r="X48" s="279">
        <v>164</v>
      </c>
      <c r="Y48" s="279">
        <v>2.4</v>
      </c>
      <c r="Z48" s="279">
        <v>22.5</v>
      </c>
      <c r="AA48" s="280">
        <f>SUM(AB48:AC48)</f>
        <v>180.3</v>
      </c>
      <c r="AB48" s="279">
        <v>167</v>
      </c>
      <c r="AC48" s="279">
        <v>13.3</v>
      </c>
    </row>
    <row r="49" spans="1:29" ht="15" customHeight="1">
      <c r="A49" s="121"/>
      <c r="B49" s="325"/>
      <c r="C49" s="280"/>
      <c r="D49" s="279"/>
      <c r="E49" s="279"/>
      <c r="F49" s="279"/>
      <c r="G49" s="280"/>
      <c r="H49" s="279"/>
      <c r="I49" s="279"/>
      <c r="J49" s="279"/>
      <c r="K49" s="280"/>
      <c r="L49" s="279"/>
      <c r="M49" s="279"/>
      <c r="N49" s="279"/>
      <c r="O49" s="280"/>
      <c r="P49" s="279"/>
      <c r="Q49" s="279"/>
      <c r="R49" s="279"/>
      <c r="S49" s="280"/>
      <c r="T49" s="279"/>
      <c r="U49" s="279"/>
      <c r="V49" s="279"/>
      <c r="W49" s="280"/>
      <c r="X49" s="279"/>
      <c r="Y49" s="279"/>
      <c r="Z49" s="279"/>
      <c r="AA49" s="280"/>
      <c r="AB49" s="279"/>
      <c r="AC49" s="279"/>
    </row>
    <row r="50" spans="1:29" ht="15" customHeight="1">
      <c r="A50" s="274" t="s">
        <v>205</v>
      </c>
      <c r="B50" s="325"/>
      <c r="C50" s="280"/>
      <c r="D50" s="279"/>
      <c r="E50" s="279"/>
      <c r="F50" s="279"/>
      <c r="G50" s="280"/>
      <c r="H50" s="279"/>
      <c r="I50" s="279"/>
      <c r="J50" s="279"/>
      <c r="K50" s="280"/>
      <c r="L50" s="279"/>
      <c r="M50" s="279"/>
      <c r="N50" s="279"/>
      <c r="O50" s="280"/>
      <c r="P50" s="279"/>
      <c r="Q50" s="279"/>
      <c r="R50" s="279"/>
      <c r="S50" s="280"/>
      <c r="T50" s="279"/>
      <c r="U50" s="279"/>
      <c r="V50" s="279"/>
      <c r="W50" s="280"/>
      <c r="X50" s="279"/>
      <c r="Y50" s="279"/>
      <c r="Z50" s="279"/>
      <c r="AA50" s="280"/>
      <c r="AB50" s="279"/>
      <c r="AC50" s="279"/>
    </row>
    <row r="51" spans="1:29" ht="15" customHeight="1">
      <c r="A51" s="37" t="s">
        <v>424</v>
      </c>
      <c r="B51" s="325">
        <v>21.6</v>
      </c>
      <c r="C51" s="279">
        <f>SUM(D51:E51)</f>
        <v>171.1</v>
      </c>
      <c r="D51" s="279">
        <v>163.4</v>
      </c>
      <c r="E51" s="279">
        <v>7.7</v>
      </c>
      <c r="F51" s="279">
        <v>21.9</v>
      </c>
      <c r="G51" s="279">
        <f>SUM(H51:I51)</f>
        <v>170.8</v>
      </c>
      <c r="H51" s="279">
        <v>164.3</v>
      </c>
      <c r="I51" s="279">
        <v>6.5</v>
      </c>
      <c r="J51" s="279">
        <v>23.8</v>
      </c>
      <c r="K51" s="279">
        <f>SUM(L51:M51)</f>
        <v>181.89999999999998</v>
      </c>
      <c r="L51" s="279">
        <v>177.7</v>
      </c>
      <c r="M51" s="279">
        <v>4.2</v>
      </c>
      <c r="N51" s="279">
        <v>25.3</v>
      </c>
      <c r="O51" s="279">
        <f>SUM(P51:Q51)</f>
        <v>204.79999999999998</v>
      </c>
      <c r="P51" s="279">
        <v>203.7</v>
      </c>
      <c r="Q51" s="279">
        <v>1.1</v>
      </c>
      <c r="R51" s="279">
        <v>23.8</v>
      </c>
      <c r="S51" s="279">
        <f>SUM(T51:U51)</f>
        <v>179</v>
      </c>
      <c r="T51" s="279">
        <v>171.4</v>
      </c>
      <c r="U51" s="279">
        <v>7.6</v>
      </c>
      <c r="V51" s="279">
        <v>22</v>
      </c>
      <c r="W51" s="279">
        <f>SUM(X51:Y51)</f>
        <v>154.7</v>
      </c>
      <c r="X51" s="279">
        <v>152.7</v>
      </c>
      <c r="Y51" s="279">
        <v>2</v>
      </c>
      <c r="Z51" s="279">
        <v>22.8</v>
      </c>
      <c r="AA51" s="279">
        <f>SUM(AB51:AC51)</f>
        <v>175.8</v>
      </c>
      <c r="AB51" s="279">
        <v>170.8</v>
      </c>
      <c r="AC51" s="279">
        <v>5</v>
      </c>
    </row>
    <row r="52" spans="1:29" ht="15" customHeight="1">
      <c r="A52" s="269" t="s">
        <v>425</v>
      </c>
      <c r="B52" s="325">
        <v>21.2</v>
      </c>
      <c r="C52" s="279">
        <f>SUM(D52:E52)</f>
        <v>162.9</v>
      </c>
      <c r="D52" s="279">
        <v>159.5</v>
      </c>
      <c r="E52" s="279">
        <v>3.4</v>
      </c>
      <c r="F52" s="279">
        <v>21.8</v>
      </c>
      <c r="G52" s="279">
        <f>SUM(H52:I52)</f>
        <v>167.5</v>
      </c>
      <c r="H52" s="279">
        <v>161.2</v>
      </c>
      <c r="I52" s="279">
        <v>6.3</v>
      </c>
      <c r="J52" s="279">
        <v>23.3</v>
      </c>
      <c r="K52" s="279">
        <f>SUM(L52:M52)</f>
        <v>178.2</v>
      </c>
      <c r="L52" s="279">
        <v>174.1</v>
      </c>
      <c r="M52" s="279">
        <v>4.1</v>
      </c>
      <c r="N52" s="279">
        <v>23.7</v>
      </c>
      <c r="O52" s="279">
        <f>SUM(P52:Q52)</f>
        <v>194.70000000000002</v>
      </c>
      <c r="P52" s="279">
        <v>193.3</v>
      </c>
      <c r="Q52" s="279">
        <v>1.4</v>
      </c>
      <c r="R52" s="279">
        <v>23.8</v>
      </c>
      <c r="S52" s="279">
        <f>SUM(T52:U52)</f>
        <v>179</v>
      </c>
      <c r="T52" s="279">
        <v>172</v>
      </c>
      <c r="U52" s="279">
        <v>7</v>
      </c>
      <c r="V52" s="279">
        <v>21.8</v>
      </c>
      <c r="W52" s="279">
        <f>SUM(X52:Y52)</f>
        <v>152.9</v>
      </c>
      <c r="X52" s="279">
        <v>150.8</v>
      </c>
      <c r="Y52" s="279">
        <v>2.1</v>
      </c>
      <c r="Z52" s="279">
        <v>23.3</v>
      </c>
      <c r="AA52" s="279">
        <f>SUM(AB52:AC52)</f>
        <v>175.4</v>
      </c>
      <c r="AB52" s="279">
        <v>171.6</v>
      </c>
      <c r="AC52" s="279">
        <v>3.8</v>
      </c>
    </row>
    <row r="53" spans="1:29" s="53" customFormat="1" ht="15" customHeight="1">
      <c r="A53" s="269" t="s">
        <v>426</v>
      </c>
      <c r="B53" s="327">
        <v>21</v>
      </c>
      <c r="C53" s="328">
        <f>SUM(D53:E53)</f>
        <v>161.7</v>
      </c>
      <c r="D53" s="328">
        <v>158.6</v>
      </c>
      <c r="E53" s="328">
        <v>3.1</v>
      </c>
      <c r="F53" s="328">
        <v>22.2</v>
      </c>
      <c r="G53" s="328">
        <f>SUM(H53:I53)</f>
        <v>170.8</v>
      </c>
      <c r="H53" s="328">
        <v>164.3</v>
      </c>
      <c r="I53" s="328">
        <v>6.5</v>
      </c>
      <c r="J53" s="328">
        <v>23.1</v>
      </c>
      <c r="K53" s="328">
        <f>SUM(L53:M53)</f>
        <v>175.6</v>
      </c>
      <c r="L53" s="328">
        <v>171.4</v>
      </c>
      <c r="M53" s="328">
        <v>4.2</v>
      </c>
      <c r="N53" s="328">
        <v>23.1</v>
      </c>
      <c r="O53" s="328">
        <f>SUM(P53:Q53)</f>
        <v>181.29999999999998</v>
      </c>
      <c r="P53" s="328">
        <v>180.1</v>
      </c>
      <c r="Q53" s="328">
        <v>1.2</v>
      </c>
      <c r="R53" s="328">
        <v>23.5</v>
      </c>
      <c r="S53" s="328">
        <f>SUM(T53:U53)</f>
        <v>177.89999999999998</v>
      </c>
      <c r="T53" s="328">
        <v>170.7</v>
      </c>
      <c r="U53" s="328">
        <v>7.2</v>
      </c>
      <c r="V53" s="328">
        <v>22</v>
      </c>
      <c r="W53" s="328">
        <f>SUM(X53:Y53)</f>
        <v>156.9</v>
      </c>
      <c r="X53" s="328">
        <v>154.6</v>
      </c>
      <c r="Y53" s="328">
        <v>2.3</v>
      </c>
      <c r="Z53" s="328">
        <v>23.3</v>
      </c>
      <c r="AA53" s="328">
        <f>SUM(AB53:AC53)</f>
        <v>179.9</v>
      </c>
      <c r="AB53" s="328">
        <v>176.3</v>
      </c>
      <c r="AC53" s="328">
        <v>3.6</v>
      </c>
    </row>
    <row r="54" spans="1:29" ht="15" customHeight="1">
      <c r="A54" s="154"/>
      <c r="B54" s="325"/>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row>
    <row r="55" spans="1:29" ht="15" customHeight="1">
      <c r="A55" s="159" t="s">
        <v>422</v>
      </c>
      <c r="B55" s="325">
        <v>19.2</v>
      </c>
      <c r="C55" s="279">
        <f>SUM(D55:E55)</f>
        <v>149.29999999999998</v>
      </c>
      <c r="D55" s="279">
        <v>145.6</v>
      </c>
      <c r="E55" s="279">
        <v>3.7</v>
      </c>
      <c r="F55" s="279">
        <v>21.2</v>
      </c>
      <c r="G55" s="279">
        <f>SUM(H55:I55)</f>
        <v>163.5</v>
      </c>
      <c r="H55" s="279">
        <v>157.8</v>
      </c>
      <c r="I55" s="279">
        <v>5.7</v>
      </c>
      <c r="J55" s="279">
        <v>21.7</v>
      </c>
      <c r="K55" s="279">
        <f>SUM(L55:M55)</f>
        <v>165.6</v>
      </c>
      <c r="L55" s="279">
        <v>161.1</v>
      </c>
      <c r="M55" s="279">
        <v>4.5</v>
      </c>
      <c r="N55" s="279">
        <v>22.8</v>
      </c>
      <c r="O55" s="279">
        <f>SUM(P55:Q55)</f>
        <v>178.8</v>
      </c>
      <c r="P55" s="279">
        <v>177.9</v>
      </c>
      <c r="Q55" s="279">
        <v>0.9</v>
      </c>
      <c r="R55" s="279">
        <v>21.1</v>
      </c>
      <c r="S55" s="279">
        <f>SUM(T55:U55)</f>
        <v>162.1</v>
      </c>
      <c r="T55" s="279">
        <v>153.9</v>
      </c>
      <c r="U55" s="279">
        <v>8.2</v>
      </c>
      <c r="V55" s="279">
        <v>20.7</v>
      </c>
      <c r="W55" s="279">
        <f>SUM(X55:Y55)</f>
        <v>148.5</v>
      </c>
      <c r="X55" s="279">
        <v>146.4</v>
      </c>
      <c r="Y55" s="279">
        <v>2.1</v>
      </c>
      <c r="Z55" s="279">
        <v>22.9</v>
      </c>
      <c r="AA55" s="279">
        <f>SUM(AB55:AC55)</f>
        <v>171.10000000000002</v>
      </c>
      <c r="AB55" s="279">
        <v>167.8</v>
      </c>
      <c r="AC55" s="279">
        <v>3.3</v>
      </c>
    </row>
    <row r="56" spans="1:29" ht="15" customHeight="1">
      <c r="A56" s="270" t="s">
        <v>355</v>
      </c>
      <c r="B56" s="325">
        <v>19.8</v>
      </c>
      <c r="C56" s="279">
        <f>SUM(D56:E56)</f>
        <v>151.9</v>
      </c>
      <c r="D56" s="279">
        <v>149</v>
      </c>
      <c r="E56" s="279">
        <v>2.9</v>
      </c>
      <c r="F56" s="279">
        <v>20.5</v>
      </c>
      <c r="G56" s="279">
        <f>SUM(H56:I56)</f>
        <v>157.89999999999998</v>
      </c>
      <c r="H56" s="279">
        <v>151.7</v>
      </c>
      <c r="I56" s="279">
        <v>6.2</v>
      </c>
      <c r="J56" s="279">
        <v>23</v>
      </c>
      <c r="K56" s="279">
        <f>SUM(L56:M56)</f>
        <v>173.70000000000002</v>
      </c>
      <c r="L56" s="279">
        <v>169.8</v>
      </c>
      <c r="M56" s="279">
        <v>3.9</v>
      </c>
      <c r="N56" s="279">
        <v>23.2</v>
      </c>
      <c r="O56" s="279">
        <f>SUM(P56:Q56)</f>
        <v>184.7</v>
      </c>
      <c r="P56" s="279">
        <v>183.6</v>
      </c>
      <c r="Q56" s="279">
        <v>1.1</v>
      </c>
      <c r="R56" s="279">
        <v>23.2</v>
      </c>
      <c r="S56" s="279">
        <f>SUM(T56:U56)</f>
        <v>175.7</v>
      </c>
      <c r="T56" s="279">
        <v>168.6</v>
      </c>
      <c r="U56" s="279">
        <v>7.1</v>
      </c>
      <c r="V56" s="279">
        <v>21.9</v>
      </c>
      <c r="W56" s="279">
        <f>SUM(X56:Y56)</f>
        <v>151.4</v>
      </c>
      <c r="X56" s="279">
        <v>149</v>
      </c>
      <c r="Y56" s="279">
        <v>2.4</v>
      </c>
      <c r="Z56" s="279">
        <v>23.4</v>
      </c>
      <c r="AA56" s="279">
        <f>SUM(AB56:AC56)</f>
        <v>173.1</v>
      </c>
      <c r="AB56" s="279">
        <v>171.4</v>
      </c>
      <c r="AC56" s="279">
        <v>1.7</v>
      </c>
    </row>
    <row r="57" spans="1:29" ht="15" customHeight="1">
      <c r="A57" s="270" t="s">
        <v>356</v>
      </c>
      <c r="B57" s="325">
        <v>21</v>
      </c>
      <c r="C57" s="279">
        <f>SUM(D57:E57)</f>
        <v>162.4</v>
      </c>
      <c r="D57" s="279">
        <v>158.5</v>
      </c>
      <c r="E57" s="279">
        <v>3.9</v>
      </c>
      <c r="F57" s="279">
        <v>23</v>
      </c>
      <c r="G57" s="279">
        <f>SUM(H57:I57)</f>
        <v>180.6</v>
      </c>
      <c r="H57" s="279">
        <v>172.7</v>
      </c>
      <c r="I57" s="279">
        <v>7.9</v>
      </c>
      <c r="J57" s="279">
        <v>22.8</v>
      </c>
      <c r="K57" s="279">
        <f>SUM(L57:M57)</f>
        <v>173.5</v>
      </c>
      <c r="L57" s="279">
        <v>169.7</v>
      </c>
      <c r="M57" s="279">
        <v>3.8</v>
      </c>
      <c r="N57" s="279">
        <v>22.2</v>
      </c>
      <c r="O57" s="279">
        <f>SUM(P57:Q57)</f>
        <v>174.5</v>
      </c>
      <c r="P57" s="279">
        <v>173.5</v>
      </c>
      <c r="Q57" s="279">
        <v>1</v>
      </c>
      <c r="R57" s="279">
        <v>23.6</v>
      </c>
      <c r="S57" s="279">
        <f>SUM(T57:U57)</f>
        <v>179.79999999999998</v>
      </c>
      <c r="T57" s="279">
        <v>173.1</v>
      </c>
      <c r="U57" s="279">
        <v>6.7</v>
      </c>
      <c r="V57" s="279">
        <v>21.6</v>
      </c>
      <c r="W57" s="279">
        <f>SUM(X57:Y57)</f>
        <v>158.1</v>
      </c>
      <c r="X57" s="279">
        <v>155.5</v>
      </c>
      <c r="Y57" s="279">
        <v>2.6</v>
      </c>
      <c r="Z57" s="279">
        <v>22.8</v>
      </c>
      <c r="AA57" s="279">
        <f>SUM(AB57:AC57)</f>
        <v>171.1</v>
      </c>
      <c r="AB57" s="279">
        <v>169.2</v>
      </c>
      <c r="AC57" s="279">
        <v>1.9</v>
      </c>
    </row>
    <row r="58" spans="1:29" ht="15" customHeight="1">
      <c r="A58" s="270" t="s">
        <v>357</v>
      </c>
      <c r="B58" s="325">
        <v>21.3</v>
      </c>
      <c r="C58" s="279">
        <f>SUM(D58:E58)</f>
        <v>163.20000000000002</v>
      </c>
      <c r="D58" s="279">
        <v>160.9</v>
      </c>
      <c r="E58" s="279">
        <v>2.3</v>
      </c>
      <c r="F58" s="279">
        <v>24.7</v>
      </c>
      <c r="G58" s="279">
        <f>SUM(H58:I58)</f>
        <v>191.29999999999998</v>
      </c>
      <c r="H58" s="279">
        <v>184.6</v>
      </c>
      <c r="I58" s="279">
        <v>6.7</v>
      </c>
      <c r="J58" s="279">
        <v>23.5</v>
      </c>
      <c r="K58" s="279">
        <f>SUM(L58:M58)</f>
        <v>180.8</v>
      </c>
      <c r="L58" s="279">
        <v>175.8</v>
      </c>
      <c r="M58" s="279">
        <v>5</v>
      </c>
      <c r="N58" s="279">
        <v>23.1</v>
      </c>
      <c r="O58" s="279">
        <f>SUM(P58:Q58)</f>
        <v>183.39999999999998</v>
      </c>
      <c r="P58" s="279">
        <v>182.2</v>
      </c>
      <c r="Q58" s="279">
        <v>1.2</v>
      </c>
      <c r="R58" s="279">
        <v>23.9</v>
      </c>
      <c r="S58" s="279">
        <f>SUM(T58:U58)</f>
        <v>184.6</v>
      </c>
      <c r="T58" s="279">
        <v>176.5</v>
      </c>
      <c r="U58" s="279">
        <v>8.1</v>
      </c>
      <c r="V58" s="279">
        <v>22.4</v>
      </c>
      <c r="W58" s="279">
        <f>SUM(X58:Y58)</f>
        <v>157.8</v>
      </c>
      <c r="X58" s="279">
        <v>154.8</v>
      </c>
      <c r="Y58" s="279">
        <v>3</v>
      </c>
      <c r="Z58" s="279">
        <v>24.3</v>
      </c>
      <c r="AA58" s="279">
        <f>SUM(AB58:AC58)</f>
        <v>192.9</v>
      </c>
      <c r="AB58" s="279">
        <v>186.8</v>
      </c>
      <c r="AC58" s="279">
        <v>6.1</v>
      </c>
    </row>
    <row r="59" spans="1:29" ht="15" customHeight="1">
      <c r="A59" s="273"/>
      <c r="B59" s="325"/>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row>
    <row r="60" spans="1:29" ht="15" customHeight="1">
      <c r="A60" s="270" t="s">
        <v>358</v>
      </c>
      <c r="B60" s="325">
        <v>20.9</v>
      </c>
      <c r="C60" s="279">
        <f>SUM(D60:E60)</f>
        <v>159.3</v>
      </c>
      <c r="D60" s="279">
        <v>157</v>
      </c>
      <c r="E60" s="279">
        <v>2.3</v>
      </c>
      <c r="F60" s="279">
        <v>21</v>
      </c>
      <c r="G60" s="279">
        <f>SUM(H60:I60)</f>
        <v>160.4</v>
      </c>
      <c r="H60" s="279">
        <v>154.8</v>
      </c>
      <c r="I60" s="279">
        <v>5.6</v>
      </c>
      <c r="J60" s="279">
        <v>22.7</v>
      </c>
      <c r="K60" s="279">
        <f>SUM(L60:M60)</f>
        <v>171.8</v>
      </c>
      <c r="L60" s="279">
        <v>167.4</v>
      </c>
      <c r="M60" s="279">
        <v>4.4</v>
      </c>
      <c r="N60" s="279">
        <v>22.5</v>
      </c>
      <c r="O60" s="279">
        <f>SUM(P60:Q60)</f>
        <v>178.4</v>
      </c>
      <c r="P60" s="279">
        <v>177.1</v>
      </c>
      <c r="Q60" s="279">
        <v>1.3</v>
      </c>
      <c r="R60" s="279">
        <v>22.5</v>
      </c>
      <c r="S60" s="279">
        <f>SUM(T60:U60)</f>
        <v>168.60000000000002</v>
      </c>
      <c r="T60" s="279">
        <v>161.3</v>
      </c>
      <c r="U60" s="279">
        <v>7.3</v>
      </c>
      <c r="V60" s="279">
        <v>23</v>
      </c>
      <c r="W60" s="279">
        <f>SUM(X60:Y60)</f>
        <v>162.4</v>
      </c>
      <c r="X60" s="279">
        <v>160.3</v>
      </c>
      <c r="Y60" s="279">
        <v>2.1</v>
      </c>
      <c r="Z60" s="279">
        <v>23.2</v>
      </c>
      <c r="AA60" s="279">
        <f>SUM(AB60:AC60)</f>
        <v>180.7</v>
      </c>
      <c r="AB60" s="279">
        <v>176</v>
      </c>
      <c r="AC60" s="279">
        <v>4.7</v>
      </c>
    </row>
    <row r="61" spans="1:29" ht="15" customHeight="1">
      <c r="A61" s="270" t="s">
        <v>359</v>
      </c>
      <c r="B61" s="325">
        <v>22.6</v>
      </c>
      <c r="C61" s="279">
        <f>SUM(D61:E61)</f>
        <v>174.5</v>
      </c>
      <c r="D61" s="279">
        <v>171.5</v>
      </c>
      <c r="E61" s="279">
        <v>3</v>
      </c>
      <c r="F61" s="279">
        <v>22.9</v>
      </c>
      <c r="G61" s="279">
        <f>SUM(H61:I61)</f>
        <v>177.79999999999998</v>
      </c>
      <c r="H61" s="279">
        <v>171.6</v>
      </c>
      <c r="I61" s="279">
        <v>6.2</v>
      </c>
      <c r="J61" s="279">
        <v>24.4</v>
      </c>
      <c r="K61" s="279">
        <f>SUM(L61:M61)</f>
        <v>186</v>
      </c>
      <c r="L61" s="279">
        <v>181.7</v>
      </c>
      <c r="M61" s="279">
        <v>4.3</v>
      </c>
      <c r="N61" s="279">
        <v>23.4</v>
      </c>
      <c r="O61" s="279">
        <f>SUM(P61:Q61)</f>
        <v>185.70000000000002</v>
      </c>
      <c r="P61" s="279">
        <v>184.4</v>
      </c>
      <c r="Q61" s="279">
        <v>1.3</v>
      </c>
      <c r="R61" s="279">
        <v>24.7</v>
      </c>
      <c r="S61" s="279">
        <f>SUM(T61:U61)</f>
        <v>186.5</v>
      </c>
      <c r="T61" s="279">
        <v>179.3</v>
      </c>
      <c r="U61" s="279">
        <v>7.2</v>
      </c>
      <c r="V61" s="279">
        <v>25.5</v>
      </c>
      <c r="W61" s="279">
        <f>SUM(X61:Y61)</f>
        <v>180.79999999999998</v>
      </c>
      <c r="X61" s="279">
        <v>178.7</v>
      </c>
      <c r="Y61" s="279">
        <v>2.1</v>
      </c>
      <c r="Z61" s="279">
        <v>24.4</v>
      </c>
      <c r="AA61" s="279">
        <f>SUM(AB61:AC61)</f>
        <v>191.39999999999998</v>
      </c>
      <c r="AB61" s="279">
        <v>187.2</v>
      </c>
      <c r="AC61" s="279">
        <v>4.2</v>
      </c>
    </row>
    <row r="62" spans="1:29" ht="15" customHeight="1">
      <c r="A62" s="270" t="s">
        <v>360</v>
      </c>
      <c r="B62" s="325">
        <v>22.3</v>
      </c>
      <c r="C62" s="279">
        <f>SUM(D62:E62)</f>
        <v>168.60000000000002</v>
      </c>
      <c r="D62" s="279">
        <v>166.3</v>
      </c>
      <c r="E62" s="279">
        <v>2.3</v>
      </c>
      <c r="F62" s="279">
        <v>23.8</v>
      </c>
      <c r="G62" s="279">
        <f>SUM(H62:I62)</f>
        <v>183.2</v>
      </c>
      <c r="H62" s="279">
        <v>176.5</v>
      </c>
      <c r="I62" s="279">
        <v>6.7</v>
      </c>
      <c r="J62" s="279">
        <v>23.9</v>
      </c>
      <c r="K62" s="279">
        <f>SUM(L62:M62)</f>
        <v>182.79999999999998</v>
      </c>
      <c r="L62" s="279">
        <v>178.7</v>
      </c>
      <c r="M62" s="279">
        <v>4.1</v>
      </c>
      <c r="N62" s="279">
        <v>23.1</v>
      </c>
      <c r="O62" s="279">
        <f>SUM(P62:Q62)</f>
        <v>182.29999999999998</v>
      </c>
      <c r="P62" s="279">
        <v>181.1</v>
      </c>
      <c r="Q62" s="279">
        <v>1.2</v>
      </c>
      <c r="R62" s="279">
        <v>24.8</v>
      </c>
      <c r="S62" s="279">
        <f>SUM(T62:U62)</f>
        <v>187.2</v>
      </c>
      <c r="T62" s="279">
        <v>180.5</v>
      </c>
      <c r="U62" s="279">
        <v>6.7</v>
      </c>
      <c r="V62" s="279">
        <v>22.7</v>
      </c>
      <c r="W62" s="279">
        <f>SUM(X62:Y62)</f>
        <v>168.6</v>
      </c>
      <c r="X62" s="279">
        <v>166.4</v>
      </c>
      <c r="Y62" s="279">
        <v>2.2</v>
      </c>
      <c r="Z62" s="279">
        <v>23.9</v>
      </c>
      <c r="AA62" s="279">
        <f>SUM(AB62:AC62)</f>
        <v>187</v>
      </c>
      <c r="AB62" s="279">
        <v>183</v>
      </c>
      <c r="AC62" s="279">
        <v>4</v>
      </c>
    </row>
    <row r="63" spans="1:29" ht="15" customHeight="1">
      <c r="A63" s="270" t="s">
        <v>361</v>
      </c>
      <c r="B63" s="325">
        <v>21</v>
      </c>
      <c r="C63" s="279">
        <f>SUM(D63:E63)</f>
        <v>160.6</v>
      </c>
      <c r="D63" s="279">
        <v>157.7</v>
      </c>
      <c r="E63" s="279">
        <v>2.9</v>
      </c>
      <c r="F63" s="279">
        <v>21.6</v>
      </c>
      <c r="G63" s="279">
        <f>SUM(H63:I63)</f>
        <v>163.8</v>
      </c>
      <c r="H63" s="279">
        <v>157.9</v>
      </c>
      <c r="I63" s="279">
        <v>5.9</v>
      </c>
      <c r="J63" s="279">
        <v>22.2</v>
      </c>
      <c r="K63" s="279">
        <f>SUM(L63:M63)</f>
        <v>166.9</v>
      </c>
      <c r="L63" s="279">
        <v>162.9</v>
      </c>
      <c r="M63" s="279">
        <v>4</v>
      </c>
      <c r="N63" s="279">
        <v>23.2</v>
      </c>
      <c r="O63" s="279">
        <f>SUM(P63:Q63)</f>
        <v>183</v>
      </c>
      <c r="P63" s="279">
        <v>181.8</v>
      </c>
      <c r="Q63" s="279">
        <v>1.2</v>
      </c>
      <c r="R63" s="279">
        <v>24.7</v>
      </c>
      <c r="S63" s="279">
        <f>SUM(T63:U63)</f>
        <v>180</v>
      </c>
      <c r="T63" s="279">
        <v>173</v>
      </c>
      <c r="U63" s="279">
        <v>7</v>
      </c>
      <c r="V63" s="279">
        <v>13.5</v>
      </c>
      <c r="W63" s="279">
        <f>SUM(X63:Y63)</f>
        <v>96.80000000000001</v>
      </c>
      <c r="X63" s="279">
        <v>94.9</v>
      </c>
      <c r="Y63" s="279">
        <v>1.9</v>
      </c>
      <c r="Z63" s="279">
        <v>22.7</v>
      </c>
      <c r="AA63" s="279">
        <f>SUM(AB63:AC63)</f>
        <v>176.7</v>
      </c>
      <c r="AB63" s="279">
        <v>173.6</v>
      </c>
      <c r="AC63" s="279">
        <v>3.1</v>
      </c>
    </row>
    <row r="64" spans="1:29" ht="15" customHeight="1">
      <c r="A64" s="273"/>
      <c r="B64" s="325"/>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row>
    <row r="65" spans="1:29" ht="15" customHeight="1">
      <c r="A65" s="270" t="s">
        <v>362</v>
      </c>
      <c r="B65" s="325">
        <v>20.7</v>
      </c>
      <c r="C65" s="279">
        <f>SUM(D65:E65)</f>
        <v>159.29999999999998</v>
      </c>
      <c r="D65" s="279">
        <v>156.2</v>
      </c>
      <c r="E65" s="279">
        <v>3.1</v>
      </c>
      <c r="F65" s="279">
        <v>20.4</v>
      </c>
      <c r="G65" s="279">
        <f>SUM(H65:I65)</f>
        <v>156.20000000000002</v>
      </c>
      <c r="H65" s="279">
        <v>149.9</v>
      </c>
      <c r="I65" s="279">
        <v>6.3</v>
      </c>
      <c r="J65" s="279">
        <v>23.2</v>
      </c>
      <c r="K65" s="279">
        <f>SUM(L65:M65)</f>
        <v>175.1</v>
      </c>
      <c r="L65" s="279">
        <v>171.6</v>
      </c>
      <c r="M65" s="279">
        <v>3.5</v>
      </c>
      <c r="N65" s="279">
        <v>23.3</v>
      </c>
      <c r="O65" s="279">
        <f>SUM(P65:Q65)</f>
        <v>180.6</v>
      </c>
      <c r="P65" s="279">
        <v>179.4</v>
      </c>
      <c r="Q65" s="279">
        <v>1.2</v>
      </c>
      <c r="R65" s="279">
        <v>23.1</v>
      </c>
      <c r="S65" s="279">
        <f>SUM(T65:U65)</f>
        <v>173.6</v>
      </c>
      <c r="T65" s="279">
        <v>167.7</v>
      </c>
      <c r="U65" s="279">
        <v>5.9</v>
      </c>
      <c r="V65" s="279">
        <v>23.3</v>
      </c>
      <c r="W65" s="279">
        <f>SUM(X65:Y65)</f>
        <v>165.9</v>
      </c>
      <c r="X65" s="279">
        <v>164.4</v>
      </c>
      <c r="Y65" s="279">
        <v>1.5</v>
      </c>
      <c r="Z65" s="279">
        <v>23.3</v>
      </c>
      <c r="AA65" s="279">
        <f>SUM(AB65:AC65)</f>
        <v>179</v>
      </c>
      <c r="AB65" s="279">
        <v>176.3</v>
      </c>
      <c r="AC65" s="279">
        <v>2.7</v>
      </c>
    </row>
    <row r="66" spans="1:29" ht="15" customHeight="1">
      <c r="A66" s="270" t="s">
        <v>363</v>
      </c>
      <c r="B66" s="325">
        <v>21.3</v>
      </c>
      <c r="C66" s="279">
        <f>SUM(D66:E66)</f>
        <v>164.20000000000002</v>
      </c>
      <c r="D66" s="279">
        <v>160.9</v>
      </c>
      <c r="E66" s="279">
        <v>3.3</v>
      </c>
      <c r="F66" s="279">
        <v>23.4</v>
      </c>
      <c r="G66" s="279">
        <f>SUM(H66:I66)</f>
        <v>181.3</v>
      </c>
      <c r="H66" s="279">
        <v>174.4</v>
      </c>
      <c r="I66" s="279">
        <v>6.9</v>
      </c>
      <c r="J66" s="279">
        <v>23.7</v>
      </c>
      <c r="K66" s="279">
        <f>SUM(L66:M66)</f>
        <v>179.5</v>
      </c>
      <c r="L66" s="279">
        <v>175.1</v>
      </c>
      <c r="M66" s="279">
        <v>4.4</v>
      </c>
      <c r="N66" s="279">
        <v>23.4</v>
      </c>
      <c r="O66" s="279">
        <f>SUM(P66:Q66)</f>
        <v>180</v>
      </c>
      <c r="P66" s="279">
        <v>178.7</v>
      </c>
      <c r="Q66" s="279">
        <v>1.3</v>
      </c>
      <c r="R66" s="279">
        <v>23.6</v>
      </c>
      <c r="S66" s="279">
        <f>SUM(T66:U66)</f>
        <v>179.5</v>
      </c>
      <c r="T66" s="279">
        <v>172.4</v>
      </c>
      <c r="U66" s="279">
        <v>7.1</v>
      </c>
      <c r="V66" s="279">
        <v>24.5</v>
      </c>
      <c r="W66" s="279">
        <f>SUM(X66:Y66)</f>
        <v>175.60000000000002</v>
      </c>
      <c r="X66" s="279">
        <v>173.3</v>
      </c>
      <c r="Y66" s="279">
        <v>2.3</v>
      </c>
      <c r="Z66" s="279">
        <v>23.4</v>
      </c>
      <c r="AA66" s="279">
        <f>SUM(AB66:AC66)</f>
        <v>183.2</v>
      </c>
      <c r="AB66" s="279">
        <v>178.5</v>
      </c>
      <c r="AC66" s="279">
        <v>4.7</v>
      </c>
    </row>
    <row r="67" spans="1:29" ht="15" customHeight="1">
      <c r="A67" s="270" t="s">
        <v>364</v>
      </c>
      <c r="B67" s="325">
        <v>20.6</v>
      </c>
      <c r="C67" s="279">
        <f>SUM(D67:E67)</f>
        <v>159.29999999999998</v>
      </c>
      <c r="D67" s="279">
        <v>155.6</v>
      </c>
      <c r="E67" s="279">
        <v>3.7</v>
      </c>
      <c r="F67" s="279">
        <v>20.5</v>
      </c>
      <c r="G67" s="279">
        <f>SUM(H67:I67)</f>
        <v>157.20000000000002</v>
      </c>
      <c r="H67" s="279">
        <v>150.9</v>
      </c>
      <c r="I67" s="279">
        <v>6.3</v>
      </c>
      <c r="J67" s="279">
        <v>23.2</v>
      </c>
      <c r="K67" s="279">
        <f>SUM(L67:M67)</f>
        <v>175.1</v>
      </c>
      <c r="L67" s="279">
        <v>171.1</v>
      </c>
      <c r="M67" s="279">
        <v>4</v>
      </c>
      <c r="N67" s="279">
        <v>23.6</v>
      </c>
      <c r="O67" s="279">
        <f>SUM(P67:Q67)</f>
        <v>181.8</v>
      </c>
      <c r="P67" s="279">
        <v>180.4</v>
      </c>
      <c r="Q67" s="279">
        <v>1.4</v>
      </c>
      <c r="R67" s="279">
        <v>23.2</v>
      </c>
      <c r="S67" s="279">
        <f>SUM(T67:U67)</f>
        <v>174.8</v>
      </c>
      <c r="T67" s="279">
        <v>168.3</v>
      </c>
      <c r="U67" s="279">
        <v>6.5</v>
      </c>
      <c r="V67" s="279">
        <v>22.2</v>
      </c>
      <c r="W67" s="279">
        <f>SUM(X67:Y67)</f>
        <v>159</v>
      </c>
      <c r="X67" s="279">
        <v>156.6</v>
      </c>
      <c r="Y67" s="279">
        <v>2.4</v>
      </c>
      <c r="Z67" s="279">
        <v>23.3</v>
      </c>
      <c r="AA67" s="279">
        <f>SUM(AB67:AC67)</f>
        <v>181</v>
      </c>
      <c r="AB67" s="279">
        <v>177.9</v>
      </c>
      <c r="AC67" s="279">
        <v>3.1</v>
      </c>
    </row>
    <row r="68" spans="1:29" ht="15" customHeight="1">
      <c r="A68" s="268" t="s">
        <v>365</v>
      </c>
      <c r="B68" s="326">
        <v>21.6</v>
      </c>
      <c r="C68" s="277">
        <f>SUM(D68:E68)</f>
        <v>167.3</v>
      </c>
      <c r="D68" s="277">
        <v>163.4</v>
      </c>
      <c r="E68" s="277">
        <v>3.9</v>
      </c>
      <c r="F68" s="277">
        <v>23.2</v>
      </c>
      <c r="G68" s="277">
        <f>SUM(H68:I68)</f>
        <v>176.1</v>
      </c>
      <c r="H68" s="277">
        <v>169.2</v>
      </c>
      <c r="I68" s="277">
        <v>6.9</v>
      </c>
      <c r="J68" s="277">
        <v>23.3</v>
      </c>
      <c r="K68" s="277">
        <f>SUM(L68:M68)</f>
        <v>176.6</v>
      </c>
      <c r="L68" s="277">
        <v>172</v>
      </c>
      <c r="M68" s="277">
        <v>4.6</v>
      </c>
      <c r="N68" s="277">
        <v>23.7</v>
      </c>
      <c r="O68" s="277">
        <f>SUM(P68:Q68)</f>
        <v>182</v>
      </c>
      <c r="P68" s="277">
        <v>180.7</v>
      </c>
      <c r="Q68" s="277">
        <v>1.3</v>
      </c>
      <c r="R68" s="277">
        <v>23.7</v>
      </c>
      <c r="S68" s="277">
        <f>SUM(T68:U68)</f>
        <v>181.8</v>
      </c>
      <c r="T68" s="277">
        <v>173.8</v>
      </c>
      <c r="U68" s="277">
        <v>8</v>
      </c>
      <c r="V68" s="277">
        <v>22.2</v>
      </c>
      <c r="W68" s="277">
        <f>SUM(X68:Y68)</f>
        <v>157.4</v>
      </c>
      <c r="X68" s="277">
        <v>155.3</v>
      </c>
      <c r="Y68" s="277">
        <v>2.1</v>
      </c>
      <c r="Z68" s="277">
        <v>22.5</v>
      </c>
      <c r="AA68" s="277">
        <f>SUM(AB68:AC68)</f>
        <v>171.6</v>
      </c>
      <c r="AB68" s="277">
        <v>167.9</v>
      </c>
      <c r="AC68" s="277">
        <v>3.7</v>
      </c>
    </row>
    <row r="69" ht="14.25">
      <c r="A69" s="11"/>
    </row>
  </sheetData>
  <sheetProtection/>
  <mergeCells count="38">
    <mergeCell ref="A8:A9"/>
    <mergeCell ref="Z7:Z9"/>
    <mergeCell ref="AA7:AA9"/>
    <mergeCell ref="N7:N9"/>
    <mergeCell ref="O7:O9"/>
    <mergeCell ref="P7:P9"/>
    <mergeCell ref="Q7:Q9"/>
    <mergeCell ref="J7:J9"/>
    <mergeCell ref="K7:K9"/>
    <mergeCell ref="R7:R9"/>
    <mergeCell ref="S7:S9"/>
    <mergeCell ref="T7:T9"/>
    <mergeCell ref="U7:U9"/>
    <mergeCell ref="AC7:AC9"/>
    <mergeCell ref="V7:V9"/>
    <mergeCell ref="W7:W9"/>
    <mergeCell ref="X7:X9"/>
    <mergeCell ref="Y7:Y9"/>
    <mergeCell ref="AB7:AB9"/>
    <mergeCell ref="L7:L9"/>
    <mergeCell ref="M7:M9"/>
    <mergeCell ref="F7:F9"/>
    <mergeCell ref="G7:G9"/>
    <mergeCell ref="H7:H9"/>
    <mergeCell ref="I7:I9"/>
    <mergeCell ref="B7:B9"/>
    <mergeCell ref="C7:C9"/>
    <mergeCell ref="D7:D9"/>
    <mergeCell ref="E7:E9"/>
    <mergeCell ref="B5:E6"/>
    <mergeCell ref="F5:I6"/>
    <mergeCell ref="A3:AC3"/>
    <mergeCell ref="J5:AC5"/>
    <mergeCell ref="J6:M6"/>
    <mergeCell ref="N6:Q6"/>
    <mergeCell ref="R6:U6"/>
    <mergeCell ref="V6:Y6"/>
    <mergeCell ref="Z6:AC6"/>
  </mergeCells>
  <printOptions horizontalCentered="1"/>
  <pageMargins left="0.5905511811023623" right="0.5905511811023623" top="0.5905511811023623" bottom="0.3937007874015748" header="0" footer="0"/>
  <pageSetup fitToHeight="1" fitToWidth="1" horizontalDpi="300" verticalDpi="300" orientation="landscape" paperSize="8" scale="8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X68"/>
  <sheetViews>
    <sheetView zoomScaleSheetLayoutView="75" zoomScalePageLayoutView="0" workbookViewId="0" topLeftCell="A1">
      <selection activeCell="A35" sqref="A35"/>
    </sheetView>
  </sheetViews>
  <sheetFormatPr defaultColWidth="9.00390625" defaultRowHeight="13.5"/>
  <cols>
    <col min="1" max="1" width="15.125" style="0" customWidth="1"/>
    <col min="2" max="2" width="10.125" style="0" customWidth="1"/>
    <col min="3" max="3" width="10.875" style="0" customWidth="1"/>
    <col min="4" max="4" width="9.50390625" style="0" customWidth="1"/>
    <col min="5" max="5" width="9.875" style="0" customWidth="1"/>
    <col min="6" max="6" width="10.375" style="0" customWidth="1"/>
    <col min="7" max="7" width="9.25390625" style="0" customWidth="1"/>
    <col min="8" max="8" width="11.00390625" style="0" customWidth="1"/>
    <col min="9" max="11" width="10.125" style="0" customWidth="1"/>
    <col min="12" max="12" width="10.00390625" style="0" customWidth="1"/>
    <col min="13" max="13" width="10.50390625" style="0" customWidth="1"/>
    <col min="14" max="14" width="10.25390625" style="0" customWidth="1"/>
    <col min="15" max="15" width="10.125" style="0" customWidth="1"/>
    <col min="16" max="16" width="10.625" style="0" customWidth="1"/>
    <col min="17" max="17" width="9.625" style="0" customWidth="1"/>
    <col min="18" max="18" width="10.625" style="0" customWidth="1"/>
    <col min="19" max="19" width="10.50390625" style="0" customWidth="1"/>
    <col min="20" max="20" width="10.625" style="0" customWidth="1"/>
    <col min="21" max="21" width="9.625" style="0" customWidth="1"/>
    <col min="22" max="22" width="9.75390625" style="0" customWidth="1"/>
    <col min="23" max="23" width="9.625" style="0" customWidth="1"/>
  </cols>
  <sheetData>
    <row r="1" spans="1:23" ht="15" customHeight="1">
      <c r="A1" s="182" t="s">
        <v>462</v>
      </c>
      <c r="B1" s="6"/>
      <c r="C1" s="6"/>
      <c r="D1" s="6"/>
      <c r="E1" s="6"/>
      <c r="F1" s="6"/>
      <c r="G1" s="6"/>
      <c r="H1" s="6"/>
      <c r="I1" s="6"/>
      <c r="J1" s="6"/>
      <c r="K1" s="6"/>
      <c r="L1" s="6"/>
      <c r="M1" s="6"/>
      <c r="N1" s="6"/>
      <c r="O1" s="6"/>
      <c r="P1" s="6"/>
      <c r="Q1" s="6"/>
      <c r="R1" s="6"/>
      <c r="S1" s="6"/>
      <c r="T1" s="6"/>
      <c r="U1" s="6"/>
      <c r="V1" s="6"/>
      <c r="W1" s="7" t="s">
        <v>463</v>
      </c>
    </row>
    <row r="2" spans="1:23" ht="15" customHeight="1">
      <c r="A2" s="182"/>
      <c r="B2" s="6"/>
      <c r="C2" s="6"/>
      <c r="D2" s="6"/>
      <c r="E2" s="6"/>
      <c r="F2" s="6"/>
      <c r="G2" s="6"/>
      <c r="H2" s="6"/>
      <c r="I2" s="6"/>
      <c r="J2" s="6"/>
      <c r="K2" s="6"/>
      <c r="L2" s="6"/>
      <c r="M2" s="6"/>
      <c r="N2" s="6"/>
      <c r="O2" s="6"/>
      <c r="P2" s="6"/>
      <c r="Q2" s="6"/>
      <c r="R2" s="6"/>
      <c r="S2" s="6"/>
      <c r="T2" s="6"/>
      <c r="U2" s="6"/>
      <c r="V2" s="6"/>
      <c r="W2" s="7"/>
    </row>
    <row r="3" spans="1:23" ht="18" customHeight="1">
      <c r="A3" s="393" t="s">
        <v>430</v>
      </c>
      <c r="B3" s="393"/>
      <c r="C3" s="393"/>
      <c r="D3" s="393"/>
      <c r="E3" s="393"/>
      <c r="F3" s="393"/>
      <c r="G3" s="393"/>
      <c r="H3" s="393"/>
      <c r="I3" s="393"/>
      <c r="J3" s="393"/>
      <c r="K3" s="393"/>
      <c r="L3" s="393"/>
      <c r="M3" s="393"/>
      <c r="N3" s="393"/>
      <c r="O3" s="393"/>
      <c r="P3" s="393"/>
      <c r="Q3" s="393"/>
      <c r="R3" s="393"/>
      <c r="S3" s="393"/>
      <c r="T3" s="393"/>
      <c r="U3" s="393"/>
      <c r="V3" s="393"/>
      <c r="W3" s="393"/>
    </row>
    <row r="4" spans="1:23" ht="15" customHeight="1" thickBot="1">
      <c r="A4" s="9"/>
      <c r="B4" s="14"/>
      <c r="C4" s="14"/>
      <c r="D4" s="14"/>
      <c r="E4" s="14"/>
      <c r="F4" s="14"/>
      <c r="G4" s="14"/>
      <c r="H4" s="14"/>
      <c r="I4" s="14"/>
      <c r="J4" s="14"/>
      <c r="K4" s="14"/>
      <c r="L4" s="98"/>
      <c r="M4" s="98"/>
      <c r="N4" s="14"/>
      <c r="O4" s="14"/>
      <c r="P4" s="14"/>
      <c r="Q4" s="14"/>
      <c r="R4" s="14"/>
      <c r="S4" s="14"/>
      <c r="T4" s="14"/>
      <c r="U4" s="14"/>
      <c r="V4" s="14"/>
      <c r="W4" s="13" t="s">
        <v>243</v>
      </c>
    </row>
    <row r="5" spans="1:23" ht="15" customHeight="1">
      <c r="A5" s="90" t="s">
        <v>197</v>
      </c>
      <c r="B5" s="556" t="s">
        <v>245</v>
      </c>
      <c r="C5" s="556" t="s">
        <v>245</v>
      </c>
      <c r="D5" s="376" t="s">
        <v>246</v>
      </c>
      <c r="E5" s="497" t="s">
        <v>537</v>
      </c>
      <c r="F5" s="498"/>
      <c r="G5" s="498"/>
      <c r="H5" s="498"/>
      <c r="I5" s="498"/>
      <c r="J5" s="498"/>
      <c r="K5" s="498"/>
      <c r="L5" s="498"/>
      <c r="M5" s="498"/>
      <c r="N5" s="538"/>
      <c r="O5" s="396" t="s">
        <v>432</v>
      </c>
      <c r="P5" s="396" t="s">
        <v>254</v>
      </c>
      <c r="Q5" s="396" t="s">
        <v>253</v>
      </c>
      <c r="R5" s="396" t="s">
        <v>433</v>
      </c>
      <c r="S5" s="497" t="s">
        <v>536</v>
      </c>
      <c r="T5" s="498"/>
      <c r="U5" s="498"/>
      <c r="V5" s="498"/>
      <c r="W5" s="498"/>
    </row>
    <row r="6" spans="1:23" ht="15" customHeight="1">
      <c r="A6" s="95"/>
      <c r="B6" s="557"/>
      <c r="C6" s="557"/>
      <c r="D6" s="528"/>
      <c r="E6" s="533" t="s">
        <v>241</v>
      </c>
      <c r="F6" s="533" t="s">
        <v>352</v>
      </c>
      <c r="G6" s="533" t="s">
        <v>247</v>
      </c>
      <c r="H6" s="562" t="s">
        <v>248</v>
      </c>
      <c r="I6" s="561" t="s">
        <v>353</v>
      </c>
      <c r="J6" s="565" t="s">
        <v>354</v>
      </c>
      <c r="K6" s="533" t="s">
        <v>249</v>
      </c>
      <c r="L6" s="551" t="s">
        <v>250</v>
      </c>
      <c r="M6" s="551" t="s">
        <v>251</v>
      </c>
      <c r="N6" s="533" t="s">
        <v>252</v>
      </c>
      <c r="O6" s="518"/>
      <c r="P6" s="518"/>
      <c r="Q6" s="518"/>
      <c r="R6" s="518"/>
      <c r="S6" s="533" t="s">
        <v>255</v>
      </c>
      <c r="T6" s="533" t="s">
        <v>256</v>
      </c>
      <c r="U6" s="534" t="s">
        <v>257</v>
      </c>
      <c r="V6" s="534" t="s">
        <v>258</v>
      </c>
      <c r="W6" s="558" t="s">
        <v>259</v>
      </c>
    </row>
    <row r="7" spans="1:23" ht="15" customHeight="1">
      <c r="A7" s="535" t="s">
        <v>201</v>
      </c>
      <c r="B7" s="554" t="s">
        <v>351</v>
      </c>
      <c r="C7" s="554" t="s">
        <v>244</v>
      </c>
      <c r="D7" s="528"/>
      <c r="E7" s="518"/>
      <c r="F7" s="518"/>
      <c r="G7" s="518"/>
      <c r="H7" s="563"/>
      <c r="I7" s="521"/>
      <c r="J7" s="566"/>
      <c r="K7" s="518"/>
      <c r="L7" s="518"/>
      <c r="M7" s="552"/>
      <c r="N7" s="518"/>
      <c r="O7" s="518"/>
      <c r="P7" s="518"/>
      <c r="Q7" s="518"/>
      <c r="R7" s="518"/>
      <c r="S7" s="518"/>
      <c r="T7" s="518"/>
      <c r="U7" s="528"/>
      <c r="V7" s="528"/>
      <c r="W7" s="559"/>
    </row>
    <row r="8" spans="1:23" ht="15" customHeight="1">
      <c r="A8" s="536"/>
      <c r="B8" s="555"/>
      <c r="C8" s="555"/>
      <c r="D8" s="529"/>
      <c r="E8" s="519"/>
      <c r="F8" s="519"/>
      <c r="G8" s="519"/>
      <c r="H8" s="564"/>
      <c r="I8" s="522"/>
      <c r="J8" s="567"/>
      <c r="K8" s="519"/>
      <c r="L8" s="519"/>
      <c r="M8" s="553"/>
      <c r="N8" s="519"/>
      <c r="O8" s="519"/>
      <c r="P8" s="519"/>
      <c r="Q8" s="519"/>
      <c r="R8" s="519"/>
      <c r="S8" s="519"/>
      <c r="T8" s="519"/>
      <c r="U8" s="529"/>
      <c r="V8" s="529"/>
      <c r="W8" s="560"/>
    </row>
    <row r="9" spans="1:23" ht="15" customHeight="1">
      <c r="A9" s="276" t="s">
        <v>451</v>
      </c>
      <c r="B9" s="275"/>
      <c r="C9" s="138"/>
      <c r="D9" s="138"/>
      <c r="E9" s="138"/>
      <c r="F9" s="138"/>
      <c r="G9" s="138"/>
      <c r="H9" s="138"/>
      <c r="I9" s="138"/>
      <c r="J9" s="138"/>
      <c r="K9" s="138"/>
      <c r="L9" s="138"/>
      <c r="M9" s="138"/>
      <c r="N9" s="138"/>
      <c r="O9" s="138"/>
      <c r="P9" s="138"/>
      <c r="Q9" s="138"/>
      <c r="R9" s="138"/>
      <c r="S9" s="138"/>
      <c r="T9" s="138"/>
      <c r="U9" s="138"/>
      <c r="V9" s="138"/>
      <c r="W9" s="138"/>
    </row>
    <row r="10" spans="1:24" ht="15" customHeight="1">
      <c r="A10" s="37" t="s">
        <v>424</v>
      </c>
      <c r="B10" s="225">
        <f aca="true" t="shared" si="0" ref="B10:W12">SUM(B30,B50)</f>
        <v>149016</v>
      </c>
      <c r="C10" s="225">
        <f t="shared" si="0"/>
        <v>110603</v>
      </c>
      <c r="D10" s="225">
        <f t="shared" si="0"/>
        <v>9458</v>
      </c>
      <c r="E10" s="225">
        <f t="shared" si="0"/>
        <v>55763</v>
      </c>
      <c r="F10" s="225">
        <f t="shared" si="0"/>
        <v>3474</v>
      </c>
      <c r="G10" s="225">
        <f t="shared" si="0"/>
        <v>15991</v>
      </c>
      <c r="H10" s="225">
        <f t="shared" si="0"/>
        <v>4200</v>
      </c>
      <c r="I10" s="225">
        <f t="shared" si="0"/>
        <v>1695</v>
      </c>
      <c r="J10" s="225">
        <f t="shared" si="0"/>
        <v>2449</v>
      </c>
      <c r="K10" s="225">
        <f t="shared" si="0"/>
        <v>1800</v>
      </c>
      <c r="L10" s="225">
        <f t="shared" si="0"/>
        <v>13950</v>
      </c>
      <c r="M10" s="225">
        <f t="shared" si="0"/>
        <v>5393</v>
      </c>
      <c r="N10" s="225">
        <f t="shared" si="0"/>
        <v>6811</v>
      </c>
      <c r="O10" s="225">
        <f t="shared" si="0"/>
        <v>16621</v>
      </c>
      <c r="P10" s="225">
        <f t="shared" si="0"/>
        <v>7493</v>
      </c>
      <c r="Q10" s="225">
        <f t="shared" si="0"/>
        <v>19344</v>
      </c>
      <c r="R10" s="225">
        <f t="shared" si="0"/>
        <v>1589</v>
      </c>
      <c r="S10" s="225">
        <f t="shared" si="0"/>
        <v>39414</v>
      </c>
      <c r="T10" s="225">
        <f t="shared" si="0"/>
        <v>7741</v>
      </c>
      <c r="U10" s="225">
        <f t="shared" si="0"/>
        <v>9913</v>
      </c>
      <c r="V10" s="225">
        <f t="shared" si="0"/>
        <v>11604</v>
      </c>
      <c r="W10" s="225">
        <f t="shared" si="0"/>
        <v>10156</v>
      </c>
      <c r="X10" s="116"/>
    </row>
    <row r="11" spans="1:24" ht="15" customHeight="1">
      <c r="A11" s="269" t="s">
        <v>425</v>
      </c>
      <c r="B11" s="225">
        <f>SUM(B31,B51)</f>
        <v>149963</v>
      </c>
      <c r="C11" s="225">
        <f t="shared" si="0"/>
        <v>110167</v>
      </c>
      <c r="D11" s="225">
        <f t="shared" si="0"/>
        <v>8696</v>
      </c>
      <c r="E11" s="225">
        <f t="shared" si="0"/>
        <v>55781</v>
      </c>
      <c r="F11" s="225">
        <f t="shared" si="0"/>
        <v>3498</v>
      </c>
      <c r="G11" s="225">
        <f t="shared" si="0"/>
        <v>15405</v>
      </c>
      <c r="H11" s="225">
        <f t="shared" si="0"/>
        <v>4184</v>
      </c>
      <c r="I11" s="225">
        <f t="shared" si="0"/>
        <v>1724</v>
      </c>
      <c r="J11" s="225">
        <f t="shared" si="0"/>
        <v>2554</v>
      </c>
      <c r="K11" s="225">
        <f t="shared" si="0"/>
        <v>1811</v>
      </c>
      <c r="L11" s="225">
        <f t="shared" si="0"/>
        <v>13669</v>
      </c>
      <c r="M11" s="225">
        <f t="shared" si="0"/>
        <v>5710</v>
      </c>
      <c r="N11" s="225">
        <f t="shared" si="0"/>
        <v>7226</v>
      </c>
      <c r="O11" s="225">
        <f t="shared" si="0"/>
        <v>16684</v>
      </c>
      <c r="P11" s="225">
        <f t="shared" si="0"/>
        <v>7782</v>
      </c>
      <c r="Q11" s="225">
        <f t="shared" si="0"/>
        <v>19277</v>
      </c>
      <c r="R11" s="225">
        <f t="shared" si="0"/>
        <v>1621</v>
      </c>
      <c r="S11" s="225">
        <f t="shared" si="0"/>
        <v>39866</v>
      </c>
      <c r="T11" s="225">
        <f t="shared" si="0"/>
        <v>7687</v>
      </c>
      <c r="U11" s="225">
        <f t="shared" si="0"/>
        <v>10099</v>
      </c>
      <c r="V11" s="225">
        <f t="shared" si="0"/>
        <v>11789</v>
      </c>
      <c r="W11" s="225">
        <f t="shared" si="0"/>
        <v>10291</v>
      </c>
      <c r="X11" s="116"/>
    </row>
    <row r="12" spans="1:24" ht="15" customHeight="1">
      <c r="A12" s="269" t="s">
        <v>426</v>
      </c>
      <c r="B12" s="300">
        <f>SUM(B32,B52)</f>
        <v>149408</v>
      </c>
      <c r="C12" s="300">
        <f t="shared" si="0"/>
        <v>109553.91666666666</v>
      </c>
      <c r="D12" s="300">
        <f t="shared" si="0"/>
        <v>7911.083333333334</v>
      </c>
      <c r="E12" s="300">
        <f t="shared" si="0"/>
        <v>55740.08333333333</v>
      </c>
      <c r="F12" s="300">
        <f t="shared" si="0"/>
        <v>3562.916666666667</v>
      </c>
      <c r="G12" s="300">
        <f t="shared" si="0"/>
        <v>14497.083333333332</v>
      </c>
      <c r="H12" s="300">
        <f t="shared" si="0"/>
        <v>4231.916666666666</v>
      </c>
      <c r="I12" s="300">
        <f t="shared" si="0"/>
        <v>1727.5833333333333</v>
      </c>
      <c r="J12" s="300">
        <f t="shared" si="0"/>
        <v>2595</v>
      </c>
      <c r="K12" s="300">
        <f t="shared" si="0"/>
        <v>1825.0833333333333</v>
      </c>
      <c r="L12" s="300">
        <f t="shared" si="0"/>
        <v>13869.083333333332</v>
      </c>
      <c r="M12" s="300">
        <f t="shared" si="0"/>
        <v>6226.583333333334</v>
      </c>
      <c r="N12" s="300">
        <f t="shared" si="0"/>
        <v>7204.833333333333</v>
      </c>
      <c r="O12" s="300">
        <f t="shared" si="0"/>
        <v>16865.5</v>
      </c>
      <c r="P12" s="300">
        <f t="shared" si="0"/>
        <v>7812.666666666666</v>
      </c>
      <c r="Q12" s="300">
        <f t="shared" si="0"/>
        <v>19279.833333333332</v>
      </c>
      <c r="R12" s="300">
        <f t="shared" si="0"/>
        <v>1589.1666666666667</v>
      </c>
      <c r="S12" s="300">
        <f t="shared" si="0"/>
        <v>39862.5</v>
      </c>
      <c r="T12" s="300">
        <f t="shared" si="0"/>
        <v>7643.25</v>
      </c>
      <c r="U12" s="300">
        <f t="shared" si="0"/>
        <v>10301.333333333332</v>
      </c>
      <c r="V12" s="300">
        <f t="shared" si="0"/>
        <v>11740.333333333334</v>
      </c>
      <c r="W12" s="300">
        <f t="shared" si="0"/>
        <v>10177.583333333334</v>
      </c>
      <c r="X12" s="116"/>
    </row>
    <row r="13" spans="1:24" ht="15" customHeight="1">
      <c r="A13" s="154"/>
      <c r="B13" s="225"/>
      <c r="C13" s="225"/>
      <c r="D13" s="225"/>
      <c r="E13" s="225"/>
      <c r="F13" s="225"/>
      <c r="G13" s="225"/>
      <c r="H13" s="225"/>
      <c r="I13" s="225"/>
      <c r="J13" s="225"/>
      <c r="K13" s="225"/>
      <c r="L13" s="225"/>
      <c r="M13" s="225"/>
      <c r="N13" s="225"/>
      <c r="O13" s="225"/>
      <c r="P13" s="225"/>
      <c r="Q13" s="225"/>
      <c r="R13" s="225"/>
      <c r="S13" s="225"/>
      <c r="T13" s="225"/>
      <c r="U13" s="225"/>
      <c r="V13" s="225"/>
      <c r="W13" s="225"/>
      <c r="X13" s="116"/>
    </row>
    <row r="14" spans="1:24" ht="15" customHeight="1">
      <c r="A14" s="159" t="s">
        <v>422</v>
      </c>
      <c r="B14" s="225">
        <f aca="true" t="shared" si="1" ref="B14:W17">SUM(B34,B54)</f>
        <v>148171</v>
      </c>
      <c r="C14" s="225">
        <f t="shared" si="1"/>
        <v>108505</v>
      </c>
      <c r="D14" s="225">
        <f t="shared" si="1"/>
        <v>7736</v>
      </c>
      <c r="E14" s="225">
        <f t="shared" si="1"/>
        <v>55257</v>
      </c>
      <c r="F14" s="225">
        <f t="shared" si="1"/>
        <v>3471</v>
      </c>
      <c r="G14" s="225">
        <f t="shared" si="1"/>
        <v>14817</v>
      </c>
      <c r="H14" s="225">
        <f t="shared" si="1"/>
        <v>4186</v>
      </c>
      <c r="I14" s="225">
        <f t="shared" si="1"/>
        <v>1723</v>
      </c>
      <c r="J14" s="225">
        <f t="shared" si="1"/>
        <v>2538</v>
      </c>
      <c r="K14" s="225">
        <f t="shared" si="1"/>
        <v>1852</v>
      </c>
      <c r="L14" s="225">
        <f t="shared" si="1"/>
        <v>13565</v>
      </c>
      <c r="M14" s="225">
        <f t="shared" si="1"/>
        <v>5975</v>
      </c>
      <c r="N14" s="225">
        <f t="shared" si="1"/>
        <v>7130</v>
      </c>
      <c r="O14" s="225">
        <f t="shared" si="1"/>
        <v>16428</v>
      </c>
      <c r="P14" s="225">
        <f t="shared" si="1"/>
        <v>7737</v>
      </c>
      <c r="Q14" s="225">
        <f t="shared" si="1"/>
        <v>19427</v>
      </c>
      <c r="R14" s="225">
        <f t="shared" si="1"/>
        <v>1612</v>
      </c>
      <c r="S14" s="225">
        <f t="shared" si="1"/>
        <v>39666</v>
      </c>
      <c r="T14" s="225">
        <f t="shared" si="1"/>
        <v>7673</v>
      </c>
      <c r="U14" s="225">
        <f t="shared" si="1"/>
        <v>10170</v>
      </c>
      <c r="V14" s="225">
        <f t="shared" si="1"/>
        <v>11781</v>
      </c>
      <c r="W14" s="225">
        <f t="shared" si="1"/>
        <v>10042</v>
      </c>
      <c r="X14" s="116"/>
    </row>
    <row r="15" spans="1:24" ht="15" customHeight="1">
      <c r="A15" s="270" t="s">
        <v>355</v>
      </c>
      <c r="B15" s="225">
        <f t="shared" si="1"/>
        <v>147696</v>
      </c>
      <c r="C15" s="225">
        <f t="shared" si="1"/>
        <v>108125</v>
      </c>
      <c r="D15" s="225">
        <f t="shared" si="1"/>
        <v>7701</v>
      </c>
      <c r="E15" s="225">
        <f t="shared" si="1"/>
        <v>55080</v>
      </c>
      <c r="F15" s="225">
        <f t="shared" si="1"/>
        <v>3494</v>
      </c>
      <c r="G15" s="225">
        <f t="shared" si="1"/>
        <v>14754</v>
      </c>
      <c r="H15" s="225">
        <f t="shared" si="1"/>
        <v>4205</v>
      </c>
      <c r="I15" s="225">
        <f t="shared" si="1"/>
        <v>1724</v>
      </c>
      <c r="J15" s="225">
        <f t="shared" si="1"/>
        <v>2524</v>
      </c>
      <c r="K15" s="225">
        <f t="shared" si="1"/>
        <v>1835</v>
      </c>
      <c r="L15" s="225">
        <f t="shared" si="1"/>
        <v>13565</v>
      </c>
      <c r="M15" s="225">
        <f t="shared" si="1"/>
        <v>5900</v>
      </c>
      <c r="N15" s="225">
        <f t="shared" si="1"/>
        <v>7079</v>
      </c>
      <c r="O15" s="225">
        <f t="shared" si="1"/>
        <v>16239</v>
      </c>
      <c r="P15" s="225">
        <f t="shared" si="1"/>
        <v>7700</v>
      </c>
      <c r="Q15" s="225">
        <f t="shared" si="1"/>
        <v>19470</v>
      </c>
      <c r="R15" s="225">
        <f t="shared" si="1"/>
        <v>1603</v>
      </c>
      <c r="S15" s="225">
        <f t="shared" si="1"/>
        <v>39571</v>
      </c>
      <c r="T15" s="225">
        <f t="shared" si="1"/>
        <v>7570</v>
      </c>
      <c r="U15" s="225">
        <f t="shared" si="1"/>
        <v>10158</v>
      </c>
      <c r="V15" s="225">
        <f t="shared" si="1"/>
        <v>11753</v>
      </c>
      <c r="W15" s="225">
        <f t="shared" si="1"/>
        <v>10090</v>
      </c>
      <c r="X15" s="116"/>
    </row>
    <row r="16" spans="1:24" ht="15" customHeight="1">
      <c r="A16" s="270" t="s">
        <v>356</v>
      </c>
      <c r="B16" s="225">
        <f t="shared" si="1"/>
        <v>147752</v>
      </c>
      <c r="C16" s="225">
        <f t="shared" si="1"/>
        <v>108578</v>
      </c>
      <c r="D16" s="225">
        <f t="shared" si="1"/>
        <v>7724</v>
      </c>
      <c r="E16" s="225">
        <f t="shared" si="1"/>
        <v>55218</v>
      </c>
      <c r="F16" s="225">
        <f t="shared" si="1"/>
        <v>3488</v>
      </c>
      <c r="G16" s="225">
        <f t="shared" si="1"/>
        <v>14675</v>
      </c>
      <c r="H16" s="225">
        <f t="shared" si="1"/>
        <v>4236</v>
      </c>
      <c r="I16" s="225">
        <f t="shared" si="1"/>
        <v>1739</v>
      </c>
      <c r="J16" s="225">
        <f t="shared" si="1"/>
        <v>2598</v>
      </c>
      <c r="K16" s="225">
        <f t="shared" si="1"/>
        <v>1828</v>
      </c>
      <c r="L16" s="225">
        <f t="shared" si="1"/>
        <v>13629</v>
      </c>
      <c r="M16" s="225">
        <f t="shared" si="1"/>
        <v>5955</v>
      </c>
      <c r="N16" s="225">
        <f t="shared" si="1"/>
        <v>7070</v>
      </c>
      <c r="O16" s="225">
        <f t="shared" si="1"/>
        <v>16436</v>
      </c>
      <c r="P16" s="225">
        <f t="shared" si="1"/>
        <v>7593</v>
      </c>
      <c r="Q16" s="225">
        <f t="shared" si="1"/>
        <v>19688</v>
      </c>
      <c r="R16" s="225">
        <f t="shared" si="1"/>
        <v>1589</v>
      </c>
      <c r="S16" s="225">
        <f t="shared" si="1"/>
        <v>39174</v>
      </c>
      <c r="T16" s="225">
        <f t="shared" si="1"/>
        <v>7678</v>
      </c>
      <c r="U16" s="225">
        <f t="shared" si="1"/>
        <v>9805</v>
      </c>
      <c r="V16" s="225">
        <f t="shared" si="1"/>
        <v>11681</v>
      </c>
      <c r="W16" s="225">
        <f t="shared" si="1"/>
        <v>10010</v>
      </c>
      <c r="X16" s="116"/>
    </row>
    <row r="17" spans="1:24" ht="15" customHeight="1">
      <c r="A17" s="270" t="s">
        <v>357</v>
      </c>
      <c r="B17" s="225">
        <f t="shared" si="1"/>
        <v>149944</v>
      </c>
      <c r="C17" s="225">
        <f t="shared" si="1"/>
        <v>110277</v>
      </c>
      <c r="D17" s="225">
        <f t="shared" si="1"/>
        <v>7938</v>
      </c>
      <c r="E17" s="225">
        <f t="shared" si="1"/>
        <v>56226</v>
      </c>
      <c r="F17" s="225">
        <f t="shared" si="1"/>
        <v>3574</v>
      </c>
      <c r="G17" s="225">
        <f t="shared" si="1"/>
        <v>14682</v>
      </c>
      <c r="H17" s="225">
        <f t="shared" si="1"/>
        <v>4248</v>
      </c>
      <c r="I17" s="225">
        <f t="shared" si="1"/>
        <v>1750</v>
      </c>
      <c r="J17" s="225">
        <f t="shared" si="1"/>
        <v>2628</v>
      </c>
      <c r="K17" s="225">
        <f t="shared" si="1"/>
        <v>1871</v>
      </c>
      <c r="L17" s="225">
        <f t="shared" si="1"/>
        <v>13986</v>
      </c>
      <c r="M17" s="225">
        <f t="shared" si="1"/>
        <v>6239</v>
      </c>
      <c r="N17" s="225">
        <f t="shared" si="1"/>
        <v>7248</v>
      </c>
      <c r="O17" s="225">
        <f t="shared" si="1"/>
        <v>17156</v>
      </c>
      <c r="P17" s="225">
        <f t="shared" si="1"/>
        <v>7653</v>
      </c>
      <c r="Q17" s="225">
        <f t="shared" si="1"/>
        <v>19350</v>
      </c>
      <c r="R17" s="225">
        <f t="shared" si="1"/>
        <v>1599</v>
      </c>
      <c r="S17" s="225">
        <f t="shared" si="1"/>
        <v>39667</v>
      </c>
      <c r="T17" s="225">
        <f t="shared" si="1"/>
        <v>7575</v>
      </c>
      <c r="U17" s="225">
        <f t="shared" si="1"/>
        <v>10420</v>
      </c>
      <c r="V17" s="225">
        <f t="shared" si="1"/>
        <v>11653</v>
      </c>
      <c r="W17" s="225">
        <f t="shared" si="1"/>
        <v>10019</v>
      </c>
      <c r="X17" s="116"/>
    </row>
    <row r="18" spans="1:24" ht="15" customHeight="1">
      <c r="A18" s="273"/>
      <c r="B18" s="225"/>
      <c r="C18" s="225"/>
      <c r="D18" s="225"/>
      <c r="E18" s="225"/>
      <c r="F18" s="225"/>
      <c r="G18" s="225"/>
      <c r="H18" s="225"/>
      <c r="I18" s="225"/>
      <c r="J18" s="225"/>
      <c r="K18" s="225"/>
      <c r="L18" s="225"/>
      <c r="M18" s="225"/>
      <c r="N18" s="225"/>
      <c r="O18" s="225"/>
      <c r="P18" s="225"/>
      <c r="Q18" s="225"/>
      <c r="R18" s="225"/>
      <c r="S18" s="225"/>
      <c r="T18" s="225"/>
      <c r="U18" s="225"/>
      <c r="V18" s="225"/>
      <c r="W18" s="225"/>
      <c r="X18" s="116"/>
    </row>
    <row r="19" spans="1:24" ht="15" customHeight="1">
      <c r="A19" s="270" t="s">
        <v>358</v>
      </c>
      <c r="B19" s="225">
        <f aca="true" t="shared" si="2" ref="B19:W22">SUM(B39,B59)</f>
        <v>149882</v>
      </c>
      <c r="C19" s="225">
        <f t="shared" si="2"/>
        <v>110201</v>
      </c>
      <c r="D19" s="225">
        <f t="shared" si="2"/>
        <v>7931</v>
      </c>
      <c r="E19" s="225">
        <f t="shared" si="2"/>
        <v>56083</v>
      </c>
      <c r="F19" s="225">
        <f t="shared" si="2"/>
        <v>3566</v>
      </c>
      <c r="G19" s="225">
        <f t="shared" si="2"/>
        <v>14567</v>
      </c>
      <c r="H19" s="225">
        <f t="shared" si="2"/>
        <v>4221</v>
      </c>
      <c r="I19" s="225">
        <f t="shared" si="2"/>
        <v>1753</v>
      </c>
      <c r="J19" s="225">
        <f t="shared" si="2"/>
        <v>2631</v>
      </c>
      <c r="K19" s="225">
        <f t="shared" si="2"/>
        <v>1867</v>
      </c>
      <c r="L19" s="225">
        <f t="shared" si="2"/>
        <v>14001</v>
      </c>
      <c r="M19" s="225">
        <f t="shared" si="2"/>
        <v>6247</v>
      </c>
      <c r="N19" s="225">
        <f t="shared" si="2"/>
        <v>7230</v>
      </c>
      <c r="O19" s="225">
        <f t="shared" si="2"/>
        <v>17114</v>
      </c>
      <c r="P19" s="225">
        <f t="shared" si="2"/>
        <v>7825</v>
      </c>
      <c r="Q19" s="225">
        <f t="shared" si="2"/>
        <v>19277</v>
      </c>
      <c r="R19" s="225">
        <f t="shared" si="2"/>
        <v>1594</v>
      </c>
      <c r="S19" s="225">
        <f t="shared" si="2"/>
        <v>39681</v>
      </c>
      <c r="T19" s="225">
        <f t="shared" si="2"/>
        <v>7472</v>
      </c>
      <c r="U19" s="225">
        <f t="shared" si="2"/>
        <v>10280</v>
      </c>
      <c r="V19" s="225">
        <f t="shared" si="2"/>
        <v>11745</v>
      </c>
      <c r="W19" s="225">
        <f t="shared" si="2"/>
        <v>10184</v>
      </c>
      <c r="X19" s="116"/>
    </row>
    <row r="20" spans="1:24" ht="15" customHeight="1">
      <c r="A20" s="270" t="s">
        <v>359</v>
      </c>
      <c r="B20" s="225">
        <f t="shared" si="2"/>
        <v>150140</v>
      </c>
      <c r="C20" s="225">
        <f t="shared" si="2"/>
        <v>110303</v>
      </c>
      <c r="D20" s="225">
        <f t="shared" si="2"/>
        <v>7981</v>
      </c>
      <c r="E20" s="225">
        <f t="shared" si="2"/>
        <v>56095</v>
      </c>
      <c r="F20" s="225">
        <f t="shared" si="2"/>
        <v>3594</v>
      </c>
      <c r="G20" s="225">
        <f t="shared" si="2"/>
        <v>14538</v>
      </c>
      <c r="H20" s="225">
        <f t="shared" si="2"/>
        <v>4269</v>
      </c>
      <c r="I20" s="225">
        <f t="shared" si="2"/>
        <v>1740</v>
      </c>
      <c r="J20" s="225">
        <f t="shared" si="2"/>
        <v>2623</v>
      </c>
      <c r="K20" s="225">
        <f t="shared" si="2"/>
        <v>1843</v>
      </c>
      <c r="L20" s="225">
        <f t="shared" si="2"/>
        <v>13988</v>
      </c>
      <c r="M20" s="225">
        <f t="shared" si="2"/>
        <v>6264</v>
      </c>
      <c r="N20" s="225">
        <f t="shared" si="2"/>
        <v>7236</v>
      </c>
      <c r="O20" s="225">
        <f t="shared" si="2"/>
        <v>17108</v>
      </c>
      <c r="P20" s="225">
        <f t="shared" si="2"/>
        <v>7880</v>
      </c>
      <c r="Q20" s="225">
        <f t="shared" si="2"/>
        <v>19280</v>
      </c>
      <c r="R20" s="225">
        <f t="shared" si="2"/>
        <v>1587</v>
      </c>
      <c r="S20" s="225">
        <f t="shared" si="2"/>
        <v>39837</v>
      </c>
      <c r="T20" s="225">
        <f t="shared" si="2"/>
        <v>7580</v>
      </c>
      <c r="U20" s="225">
        <f t="shared" si="2"/>
        <v>10335</v>
      </c>
      <c r="V20" s="225">
        <f t="shared" si="2"/>
        <v>11746</v>
      </c>
      <c r="W20" s="225">
        <f t="shared" si="2"/>
        <v>10176</v>
      </c>
      <c r="X20" s="116"/>
    </row>
    <row r="21" spans="1:24" ht="15" customHeight="1">
      <c r="A21" s="270" t="s">
        <v>360</v>
      </c>
      <c r="B21" s="225">
        <f t="shared" si="2"/>
        <v>150569</v>
      </c>
      <c r="C21" s="225">
        <f t="shared" si="2"/>
        <v>110499</v>
      </c>
      <c r="D21" s="225">
        <f t="shared" si="2"/>
        <v>8022</v>
      </c>
      <c r="E21" s="225">
        <f>SUM(E41,E61)</f>
        <v>56044</v>
      </c>
      <c r="F21" s="225">
        <f t="shared" si="2"/>
        <v>3631</v>
      </c>
      <c r="G21" s="225">
        <f t="shared" si="2"/>
        <v>14482</v>
      </c>
      <c r="H21" s="225">
        <f t="shared" si="2"/>
        <v>4245</v>
      </c>
      <c r="I21" s="225">
        <f t="shared" si="2"/>
        <v>1739</v>
      </c>
      <c r="J21" s="225">
        <f t="shared" si="2"/>
        <v>2598</v>
      </c>
      <c r="K21" s="225">
        <f t="shared" si="2"/>
        <v>1838</v>
      </c>
      <c r="L21" s="225">
        <f t="shared" si="2"/>
        <v>13953</v>
      </c>
      <c r="M21" s="225">
        <f t="shared" si="2"/>
        <v>6336</v>
      </c>
      <c r="N21" s="225">
        <f t="shared" si="2"/>
        <v>7222</v>
      </c>
      <c r="O21" s="225">
        <f t="shared" si="2"/>
        <v>17218</v>
      </c>
      <c r="P21" s="225">
        <f t="shared" si="2"/>
        <v>7932</v>
      </c>
      <c r="Q21" s="225">
        <f t="shared" si="2"/>
        <v>19335</v>
      </c>
      <c r="R21" s="225">
        <f t="shared" si="2"/>
        <v>1581</v>
      </c>
      <c r="S21" s="225">
        <f t="shared" si="2"/>
        <v>40070</v>
      </c>
      <c r="T21" s="225">
        <f t="shared" si="2"/>
        <v>7728</v>
      </c>
      <c r="U21" s="225">
        <f t="shared" si="2"/>
        <v>10410</v>
      </c>
      <c r="V21" s="225">
        <f t="shared" si="2"/>
        <v>11740</v>
      </c>
      <c r="W21" s="225">
        <f t="shared" si="2"/>
        <v>10192</v>
      </c>
      <c r="X21" s="116"/>
    </row>
    <row r="22" spans="1:24" ht="15" customHeight="1">
      <c r="A22" s="270" t="s">
        <v>361</v>
      </c>
      <c r="B22" s="225">
        <f t="shared" si="2"/>
        <v>149864</v>
      </c>
      <c r="C22" s="225">
        <f t="shared" si="2"/>
        <v>109960</v>
      </c>
      <c r="D22" s="225">
        <f t="shared" si="2"/>
        <v>7935</v>
      </c>
      <c r="E22" s="225">
        <f>SUM(E42,E62)</f>
        <v>55862</v>
      </c>
      <c r="F22" s="225">
        <f t="shared" si="2"/>
        <v>3613</v>
      </c>
      <c r="G22" s="225">
        <f t="shared" si="2"/>
        <v>14366</v>
      </c>
      <c r="H22" s="225">
        <f t="shared" si="2"/>
        <v>4222</v>
      </c>
      <c r="I22" s="225">
        <f t="shared" si="2"/>
        <v>1739</v>
      </c>
      <c r="J22" s="225">
        <f t="shared" si="2"/>
        <v>2588</v>
      </c>
      <c r="K22" s="225">
        <f t="shared" si="2"/>
        <v>1826</v>
      </c>
      <c r="L22" s="225">
        <f t="shared" si="2"/>
        <v>13970</v>
      </c>
      <c r="M22" s="225">
        <f t="shared" si="2"/>
        <v>6300</v>
      </c>
      <c r="N22" s="225">
        <f t="shared" si="2"/>
        <v>7238</v>
      </c>
      <c r="O22" s="225">
        <f t="shared" si="2"/>
        <v>17114</v>
      </c>
      <c r="P22" s="225">
        <f t="shared" si="2"/>
        <v>7911</v>
      </c>
      <c r="Q22" s="225">
        <f t="shared" si="2"/>
        <v>19183</v>
      </c>
      <c r="R22" s="225">
        <f t="shared" si="2"/>
        <v>1585</v>
      </c>
      <c r="S22" s="225">
        <f t="shared" si="2"/>
        <v>39904</v>
      </c>
      <c r="T22" s="225">
        <f t="shared" si="2"/>
        <v>7607</v>
      </c>
      <c r="U22" s="225">
        <f t="shared" si="2"/>
        <v>10340</v>
      </c>
      <c r="V22" s="225">
        <f t="shared" si="2"/>
        <v>11729</v>
      </c>
      <c r="W22" s="225">
        <f t="shared" si="2"/>
        <v>10228</v>
      </c>
      <c r="X22" s="116"/>
    </row>
    <row r="23" spans="1:24" ht="15" customHeight="1">
      <c r="A23" s="273"/>
      <c r="B23" s="225"/>
      <c r="C23" s="225"/>
      <c r="D23" s="225"/>
      <c r="E23" s="225"/>
      <c r="F23" s="225"/>
      <c r="G23" s="225"/>
      <c r="H23" s="225"/>
      <c r="I23" s="225"/>
      <c r="J23" s="225"/>
      <c r="K23" s="225"/>
      <c r="L23" s="225"/>
      <c r="M23" s="225"/>
      <c r="N23" s="225"/>
      <c r="O23" s="225"/>
      <c r="P23" s="225"/>
      <c r="Q23" s="225"/>
      <c r="R23" s="225"/>
      <c r="S23" s="225"/>
      <c r="T23" s="225"/>
      <c r="U23" s="225"/>
      <c r="V23" s="225"/>
      <c r="W23" s="225"/>
      <c r="X23" s="116"/>
    </row>
    <row r="24" spans="1:24" ht="15" customHeight="1">
      <c r="A24" s="270" t="s">
        <v>362</v>
      </c>
      <c r="B24" s="225">
        <f aca="true" t="shared" si="3" ref="B24:W27">SUM(B44,B64)</f>
        <v>149429</v>
      </c>
      <c r="C24" s="225">
        <f t="shared" si="3"/>
        <v>109455</v>
      </c>
      <c r="D24" s="225">
        <f t="shared" si="3"/>
        <v>7870</v>
      </c>
      <c r="E24" s="225">
        <f t="shared" si="3"/>
        <v>55659</v>
      </c>
      <c r="F24" s="225">
        <f t="shared" si="3"/>
        <v>3591</v>
      </c>
      <c r="G24" s="225">
        <f t="shared" si="3"/>
        <v>14268</v>
      </c>
      <c r="H24" s="225">
        <f t="shared" si="3"/>
        <v>4229</v>
      </c>
      <c r="I24" s="225">
        <f t="shared" si="3"/>
        <v>1707</v>
      </c>
      <c r="J24" s="225">
        <f t="shared" si="3"/>
        <v>2604</v>
      </c>
      <c r="K24" s="225">
        <f t="shared" si="3"/>
        <v>1807</v>
      </c>
      <c r="L24" s="225">
        <f t="shared" si="3"/>
        <v>13838</v>
      </c>
      <c r="M24" s="225">
        <f t="shared" si="3"/>
        <v>6345</v>
      </c>
      <c r="N24" s="225">
        <f t="shared" si="3"/>
        <v>7270</v>
      </c>
      <c r="O24" s="225">
        <f t="shared" si="3"/>
        <v>16979</v>
      </c>
      <c r="P24" s="225">
        <f t="shared" si="3"/>
        <v>7864</v>
      </c>
      <c r="Q24" s="225">
        <f t="shared" si="3"/>
        <v>19125</v>
      </c>
      <c r="R24" s="225">
        <f t="shared" si="3"/>
        <v>1581</v>
      </c>
      <c r="S24" s="225">
        <f t="shared" si="3"/>
        <v>39974</v>
      </c>
      <c r="T24" s="225">
        <f t="shared" si="3"/>
        <v>7620</v>
      </c>
      <c r="U24" s="225">
        <f t="shared" si="3"/>
        <v>10386</v>
      </c>
      <c r="V24" s="225">
        <f t="shared" si="3"/>
        <v>11727</v>
      </c>
      <c r="W24" s="225">
        <f t="shared" si="3"/>
        <v>10241</v>
      </c>
      <c r="X24" s="116"/>
    </row>
    <row r="25" spans="1:24" ht="15" customHeight="1">
      <c r="A25" s="270" t="s">
        <v>363</v>
      </c>
      <c r="B25" s="225">
        <f t="shared" si="3"/>
        <v>149839</v>
      </c>
      <c r="C25" s="225">
        <f t="shared" si="3"/>
        <v>109704</v>
      </c>
      <c r="D25" s="225">
        <f t="shared" si="3"/>
        <v>8106</v>
      </c>
      <c r="E25" s="225">
        <f t="shared" si="3"/>
        <v>55820</v>
      </c>
      <c r="F25" s="225">
        <f t="shared" si="3"/>
        <v>3593</v>
      </c>
      <c r="G25" s="225">
        <f t="shared" si="3"/>
        <v>14278</v>
      </c>
      <c r="H25" s="225">
        <f t="shared" si="3"/>
        <v>4269</v>
      </c>
      <c r="I25" s="225">
        <f t="shared" si="3"/>
        <v>1704</v>
      </c>
      <c r="J25" s="225">
        <f t="shared" si="3"/>
        <v>2599</v>
      </c>
      <c r="K25" s="225">
        <f t="shared" si="3"/>
        <v>1784</v>
      </c>
      <c r="L25" s="225">
        <f t="shared" si="3"/>
        <v>13968</v>
      </c>
      <c r="M25" s="225">
        <f t="shared" si="3"/>
        <v>6390</v>
      </c>
      <c r="N25" s="225">
        <f t="shared" si="3"/>
        <v>7235</v>
      </c>
      <c r="O25" s="225">
        <f t="shared" si="3"/>
        <v>16783</v>
      </c>
      <c r="P25" s="225">
        <f t="shared" si="3"/>
        <v>7937</v>
      </c>
      <c r="Q25" s="225">
        <f t="shared" si="3"/>
        <v>19103</v>
      </c>
      <c r="R25" s="225">
        <f t="shared" si="3"/>
        <v>1581</v>
      </c>
      <c r="S25" s="225">
        <f t="shared" si="3"/>
        <v>40135</v>
      </c>
      <c r="T25" s="225">
        <f t="shared" si="3"/>
        <v>7718</v>
      </c>
      <c r="U25" s="225">
        <f t="shared" si="3"/>
        <v>10436</v>
      </c>
      <c r="V25" s="225">
        <f t="shared" si="3"/>
        <v>11732</v>
      </c>
      <c r="W25" s="225">
        <f t="shared" si="3"/>
        <v>10249</v>
      </c>
      <c r="X25" s="116"/>
    </row>
    <row r="26" spans="1:24" ht="15" customHeight="1">
      <c r="A26" s="270" t="s">
        <v>364</v>
      </c>
      <c r="B26" s="225">
        <f t="shared" si="3"/>
        <v>149829</v>
      </c>
      <c r="C26" s="225">
        <f t="shared" si="3"/>
        <v>109643</v>
      </c>
      <c r="D26" s="225">
        <f t="shared" si="3"/>
        <v>8024</v>
      </c>
      <c r="E26" s="225">
        <f t="shared" si="3"/>
        <v>55797</v>
      </c>
      <c r="F26" s="225">
        <f t="shared" si="3"/>
        <v>3572</v>
      </c>
      <c r="G26" s="225">
        <f t="shared" si="3"/>
        <v>14274</v>
      </c>
      <c r="H26" s="225">
        <f t="shared" si="3"/>
        <v>4248</v>
      </c>
      <c r="I26" s="225">
        <f t="shared" si="3"/>
        <v>1697</v>
      </c>
      <c r="J26" s="225">
        <f t="shared" si="3"/>
        <v>2607</v>
      </c>
      <c r="K26" s="225">
        <f t="shared" si="3"/>
        <v>1777</v>
      </c>
      <c r="L26" s="225">
        <f t="shared" si="3"/>
        <v>13985</v>
      </c>
      <c r="M26" s="225">
        <f t="shared" si="3"/>
        <v>6388</v>
      </c>
      <c r="N26" s="225">
        <f t="shared" si="3"/>
        <v>7249</v>
      </c>
      <c r="O26" s="225">
        <f t="shared" si="3"/>
        <v>16912</v>
      </c>
      <c r="P26" s="225">
        <f t="shared" si="3"/>
        <v>7889</v>
      </c>
      <c r="Q26" s="225">
        <f t="shared" si="3"/>
        <v>19075</v>
      </c>
      <c r="R26" s="225">
        <f t="shared" si="3"/>
        <v>1579</v>
      </c>
      <c r="S26" s="225">
        <f t="shared" si="3"/>
        <v>40286</v>
      </c>
      <c r="T26" s="225">
        <f t="shared" si="3"/>
        <v>7668</v>
      </c>
      <c r="U26" s="225">
        <f t="shared" si="3"/>
        <v>10423</v>
      </c>
      <c r="V26" s="225">
        <f t="shared" si="3"/>
        <v>11854</v>
      </c>
      <c r="W26" s="225">
        <f t="shared" si="3"/>
        <v>10341</v>
      </c>
      <c r="X26" s="116"/>
    </row>
    <row r="27" spans="1:24" ht="15" customHeight="1">
      <c r="A27" s="270" t="s">
        <v>365</v>
      </c>
      <c r="B27" s="225">
        <f t="shared" si="3"/>
        <v>149782</v>
      </c>
      <c r="C27" s="225">
        <f t="shared" si="3"/>
        <v>109397</v>
      </c>
      <c r="D27" s="225">
        <f t="shared" si="3"/>
        <v>7965</v>
      </c>
      <c r="E27" s="225">
        <f t="shared" si="3"/>
        <v>55740</v>
      </c>
      <c r="F27" s="225">
        <f t="shared" si="3"/>
        <v>3568</v>
      </c>
      <c r="G27" s="225">
        <f t="shared" si="3"/>
        <v>14264</v>
      </c>
      <c r="H27" s="225">
        <f t="shared" si="3"/>
        <v>4205</v>
      </c>
      <c r="I27" s="225">
        <f t="shared" si="3"/>
        <v>1716</v>
      </c>
      <c r="J27" s="225">
        <f t="shared" si="3"/>
        <v>2602</v>
      </c>
      <c r="K27" s="225">
        <f t="shared" si="3"/>
        <v>1773</v>
      </c>
      <c r="L27" s="225">
        <f t="shared" si="3"/>
        <v>13981</v>
      </c>
      <c r="M27" s="225">
        <f t="shared" si="3"/>
        <v>6380</v>
      </c>
      <c r="N27" s="225">
        <f t="shared" si="3"/>
        <v>7251</v>
      </c>
      <c r="O27" s="225">
        <f t="shared" si="3"/>
        <v>16899</v>
      </c>
      <c r="P27" s="225">
        <f t="shared" si="3"/>
        <v>7831</v>
      </c>
      <c r="Q27" s="225">
        <f t="shared" si="3"/>
        <v>19045</v>
      </c>
      <c r="R27" s="225">
        <f t="shared" si="3"/>
        <v>1579</v>
      </c>
      <c r="S27" s="225">
        <f t="shared" si="3"/>
        <v>40385</v>
      </c>
      <c r="T27" s="225">
        <f t="shared" si="3"/>
        <v>7830</v>
      </c>
      <c r="U27" s="225">
        <f t="shared" si="3"/>
        <v>10453</v>
      </c>
      <c r="V27" s="225">
        <f t="shared" si="3"/>
        <v>11743</v>
      </c>
      <c r="W27" s="225">
        <f t="shared" si="3"/>
        <v>10359</v>
      </c>
      <c r="X27" s="116"/>
    </row>
    <row r="28" spans="1:24" ht="15" customHeight="1">
      <c r="A28" s="121"/>
      <c r="B28" s="321"/>
      <c r="C28" s="225"/>
      <c r="D28" s="225"/>
      <c r="E28" s="225"/>
      <c r="F28" s="225"/>
      <c r="G28" s="225"/>
      <c r="H28" s="225"/>
      <c r="I28" s="225"/>
      <c r="J28" s="225"/>
      <c r="K28" s="225"/>
      <c r="L28" s="225"/>
      <c r="M28" s="225"/>
      <c r="N28" s="225"/>
      <c r="O28" s="225"/>
      <c r="P28" s="225"/>
      <c r="Q28" s="225"/>
      <c r="R28" s="225"/>
      <c r="S28" s="225"/>
      <c r="T28" s="225"/>
      <c r="U28" s="225"/>
      <c r="V28" s="225"/>
      <c r="W28" s="225"/>
      <c r="X28" s="116"/>
    </row>
    <row r="29" spans="1:24" ht="15" customHeight="1">
      <c r="A29" s="274" t="s">
        <v>2</v>
      </c>
      <c r="B29" s="321"/>
      <c r="C29" s="225"/>
      <c r="D29" s="225"/>
      <c r="E29" s="225"/>
      <c r="F29" s="225"/>
      <c r="G29" s="225"/>
      <c r="H29" s="225"/>
      <c r="I29" s="225"/>
      <c r="J29" s="225"/>
      <c r="K29" s="225"/>
      <c r="L29" s="225"/>
      <c r="M29" s="225"/>
      <c r="N29" s="225"/>
      <c r="O29" s="225"/>
      <c r="P29" s="225"/>
      <c r="Q29" s="225"/>
      <c r="R29" s="225"/>
      <c r="S29" s="225"/>
      <c r="T29" s="225"/>
      <c r="U29" s="225"/>
      <c r="V29" s="225"/>
      <c r="W29" s="225"/>
      <c r="X29" s="116"/>
    </row>
    <row r="30" spans="1:24" ht="15" customHeight="1">
      <c r="A30" s="37" t="s">
        <v>424</v>
      </c>
      <c r="B30" s="321">
        <v>96577</v>
      </c>
      <c r="C30" s="225">
        <v>76351</v>
      </c>
      <c r="D30" s="225">
        <v>7759</v>
      </c>
      <c r="E30" s="225">
        <f>SUM(F30:N30)</f>
        <v>34249</v>
      </c>
      <c r="F30" s="225">
        <v>1881</v>
      </c>
      <c r="G30" s="225">
        <v>8580</v>
      </c>
      <c r="H30" s="225">
        <v>602</v>
      </c>
      <c r="I30" s="225">
        <v>1292</v>
      </c>
      <c r="J30" s="225">
        <v>1432</v>
      </c>
      <c r="K30" s="225">
        <v>1333</v>
      </c>
      <c r="L30" s="225">
        <v>12435</v>
      </c>
      <c r="M30" s="225">
        <v>1998</v>
      </c>
      <c r="N30" s="225">
        <v>4696</v>
      </c>
      <c r="O30" s="225">
        <v>11258</v>
      </c>
      <c r="P30" s="225">
        <v>3613</v>
      </c>
      <c r="Q30" s="225">
        <v>17786</v>
      </c>
      <c r="R30" s="225">
        <v>1471</v>
      </c>
      <c r="S30" s="225">
        <f>SUM(T30:W30)</f>
        <v>20226</v>
      </c>
      <c r="T30" s="225">
        <v>2220</v>
      </c>
      <c r="U30" s="225">
        <v>2415</v>
      </c>
      <c r="V30" s="225">
        <v>7966</v>
      </c>
      <c r="W30" s="225">
        <v>7625</v>
      </c>
      <c r="X30" s="116"/>
    </row>
    <row r="31" spans="1:24" ht="15" customHeight="1">
      <c r="A31" s="269" t="s">
        <v>425</v>
      </c>
      <c r="B31" s="321">
        <v>97252</v>
      </c>
      <c r="C31" s="225">
        <v>76152</v>
      </c>
      <c r="D31" s="225">
        <v>7149</v>
      </c>
      <c r="E31" s="225">
        <f>SUM(F31:N31)</f>
        <v>34295</v>
      </c>
      <c r="F31" s="225">
        <v>1974</v>
      </c>
      <c r="G31" s="225">
        <v>8400</v>
      </c>
      <c r="H31" s="225">
        <v>579</v>
      </c>
      <c r="I31" s="225">
        <v>1292</v>
      </c>
      <c r="J31" s="225">
        <v>1512</v>
      </c>
      <c r="K31" s="225">
        <v>1301</v>
      </c>
      <c r="L31" s="225">
        <v>12234</v>
      </c>
      <c r="M31" s="225">
        <v>2150</v>
      </c>
      <c r="N31" s="225">
        <v>4853</v>
      </c>
      <c r="O31" s="225">
        <v>11148</v>
      </c>
      <c r="P31" s="225">
        <v>3679</v>
      </c>
      <c r="Q31" s="225">
        <v>18171</v>
      </c>
      <c r="R31" s="225">
        <v>1514</v>
      </c>
      <c r="S31" s="225">
        <f>SUM(T31:W31)</f>
        <v>21100</v>
      </c>
      <c r="T31" s="225">
        <v>2549</v>
      </c>
      <c r="U31" s="225">
        <v>2342</v>
      </c>
      <c r="V31" s="225">
        <v>8484</v>
      </c>
      <c r="W31" s="225">
        <v>7725</v>
      </c>
      <c r="X31" s="116"/>
    </row>
    <row r="32" spans="1:24" ht="15" customHeight="1">
      <c r="A32" s="269" t="s">
        <v>426</v>
      </c>
      <c r="B32" s="323">
        <f>AVERAGE(B34:B37,B39:B42,B44:B47)</f>
        <v>96399</v>
      </c>
      <c r="C32" s="301">
        <f aca="true" t="shared" si="4" ref="C32:W32">AVERAGE(C34:C37,C39:C42,C44:C47)</f>
        <v>75166.25</v>
      </c>
      <c r="D32" s="301">
        <f t="shared" si="4"/>
        <v>6439.166666666667</v>
      </c>
      <c r="E32" s="301">
        <f t="shared" si="4"/>
        <v>34382.916666666664</v>
      </c>
      <c r="F32" s="301">
        <f t="shared" si="4"/>
        <v>1985.9166666666667</v>
      </c>
      <c r="G32" s="301">
        <f t="shared" si="4"/>
        <v>7975.5</v>
      </c>
      <c r="H32" s="301">
        <f>AVERAGE(H34:H37,H39:H42,H44:H47)</f>
        <v>603.5</v>
      </c>
      <c r="I32" s="301">
        <f t="shared" si="4"/>
        <v>1294.5833333333333</v>
      </c>
      <c r="J32" s="301">
        <f t="shared" si="4"/>
        <v>1578.5833333333333</v>
      </c>
      <c r="K32" s="301">
        <f t="shared" si="4"/>
        <v>1304.5833333333333</v>
      </c>
      <c r="L32" s="301">
        <f t="shared" si="4"/>
        <v>12406.166666666666</v>
      </c>
      <c r="M32" s="301">
        <f t="shared" si="4"/>
        <v>2411.75</v>
      </c>
      <c r="N32" s="301">
        <f t="shared" si="4"/>
        <v>4822.333333333333</v>
      </c>
      <c r="O32" s="301">
        <f t="shared" si="4"/>
        <v>10839.166666666666</v>
      </c>
      <c r="P32" s="301">
        <f t="shared" si="4"/>
        <v>3674.8333333333335</v>
      </c>
      <c r="Q32" s="301">
        <f t="shared" si="4"/>
        <v>18152</v>
      </c>
      <c r="R32" s="301">
        <f t="shared" si="4"/>
        <v>1476.5</v>
      </c>
      <c r="S32" s="300">
        <f>SUM(T32:W32)</f>
        <v>21241.083333333336</v>
      </c>
      <c r="T32" s="301">
        <f t="shared" si="4"/>
        <v>2461.0833333333335</v>
      </c>
      <c r="U32" s="301">
        <f t="shared" si="4"/>
        <v>2406.5</v>
      </c>
      <c r="V32" s="301">
        <f t="shared" si="4"/>
        <v>8688.333333333334</v>
      </c>
      <c r="W32" s="301">
        <f t="shared" si="4"/>
        <v>7685.166666666667</v>
      </c>
      <c r="X32" s="116"/>
    </row>
    <row r="33" spans="1:24" ht="15" customHeight="1">
      <c r="A33" s="154"/>
      <c r="B33" s="321"/>
      <c r="C33" s="225"/>
      <c r="D33" s="225"/>
      <c r="E33" s="225"/>
      <c r="F33" s="225"/>
      <c r="G33" s="225"/>
      <c r="H33" s="225"/>
      <c r="I33" s="225"/>
      <c r="J33" s="225"/>
      <c r="K33" s="225"/>
      <c r="L33" s="225"/>
      <c r="M33" s="225"/>
      <c r="N33" s="225"/>
      <c r="O33" s="225"/>
      <c r="P33" s="225"/>
      <c r="Q33" s="225"/>
      <c r="R33" s="225"/>
      <c r="S33" s="225"/>
      <c r="T33" s="225"/>
      <c r="U33" s="225"/>
      <c r="V33" s="225"/>
      <c r="W33" s="225"/>
      <c r="X33" s="116"/>
    </row>
    <row r="34" spans="1:24" ht="15" customHeight="1">
      <c r="A34" s="159" t="s">
        <v>422</v>
      </c>
      <c r="B34" s="321">
        <v>96418</v>
      </c>
      <c r="C34" s="225">
        <v>75336</v>
      </c>
      <c r="D34" s="225">
        <v>6368</v>
      </c>
      <c r="E34" s="225">
        <f>SUM(F34:N34)</f>
        <v>34297</v>
      </c>
      <c r="F34" s="225">
        <v>1974</v>
      </c>
      <c r="G34" s="225">
        <v>8332</v>
      </c>
      <c r="H34" s="225">
        <v>591</v>
      </c>
      <c r="I34" s="225">
        <v>1285</v>
      </c>
      <c r="J34" s="225">
        <v>1524</v>
      </c>
      <c r="K34" s="225">
        <v>1324</v>
      </c>
      <c r="L34" s="225">
        <v>12225</v>
      </c>
      <c r="M34" s="225">
        <v>2270</v>
      </c>
      <c r="N34" s="225">
        <v>4772</v>
      </c>
      <c r="O34" s="225">
        <v>11044</v>
      </c>
      <c r="P34" s="225">
        <v>3654</v>
      </c>
      <c r="Q34" s="225">
        <v>18284</v>
      </c>
      <c r="R34" s="225">
        <v>1507</v>
      </c>
      <c r="S34" s="225">
        <f>SUM(T34:W34)</f>
        <v>21082</v>
      </c>
      <c r="T34" s="225">
        <v>2503</v>
      </c>
      <c r="U34" s="225">
        <v>2355</v>
      </c>
      <c r="V34" s="225">
        <v>8618</v>
      </c>
      <c r="W34" s="225">
        <v>7606</v>
      </c>
      <c r="X34" s="116"/>
    </row>
    <row r="35" spans="1:24" ht="15" customHeight="1">
      <c r="A35" s="270" t="s">
        <v>355</v>
      </c>
      <c r="B35" s="321">
        <v>96347</v>
      </c>
      <c r="C35" s="225">
        <v>75285</v>
      </c>
      <c r="D35" s="225">
        <v>6347</v>
      </c>
      <c r="E35" s="225">
        <f>SUM(F35:N35)</f>
        <v>34227</v>
      </c>
      <c r="F35" s="225">
        <v>1967</v>
      </c>
      <c r="G35" s="225">
        <v>8307</v>
      </c>
      <c r="H35" s="225">
        <v>591</v>
      </c>
      <c r="I35" s="225">
        <v>1290</v>
      </c>
      <c r="J35" s="225">
        <v>1512</v>
      </c>
      <c r="K35" s="225">
        <v>1305</v>
      </c>
      <c r="L35" s="225">
        <v>12225</v>
      </c>
      <c r="M35" s="225">
        <v>2269</v>
      </c>
      <c r="N35" s="225">
        <v>4761</v>
      </c>
      <c r="O35" s="225">
        <v>11051</v>
      </c>
      <c r="P35" s="225">
        <v>3635</v>
      </c>
      <c r="Q35" s="225">
        <v>18328</v>
      </c>
      <c r="R35" s="225">
        <v>1500</v>
      </c>
      <c r="S35" s="225">
        <f>SUM(T35:W35)</f>
        <v>21062</v>
      </c>
      <c r="T35" s="225">
        <v>2472</v>
      </c>
      <c r="U35" s="225">
        <v>2380</v>
      </c>
      <c r="V35" s="225">
        <v>8604</v>
      </c>
      <c r="W35" s="225">
        <v>7606</v>
      </c>
      <c r="X35" s="116"/>
    </row>
    <row r="36" spans="1:24" ht="15" customHeight="1">
      <c r="A36" s="270" t="s">
        <v>356</v>
      </c>
      <c r="B36" s="321">
        <v>96167</v>
      </c>
      <c r="C36" s="225">
        <v>75206</v>
      </c>
      <c r="D36" s="225">
        <v>6378</v>
      </c>
      <c r="E36" s="225">
        <f>SUM(F36:N36)</f>
        <v>34240</v>
      </c>
      <c r="F36" s="225">
        <v>1964</v>
      </c>
      <c r="G36" s="225">
        <v>8187</v>
      </c>
      <c r="H36" s="225">
        <v>594</v>
      </c>
      <c r="I36" s="225">
        <v>1297</v>
      </c>
      <c r="J36" s="225">
        <v>1584</v>
      </c>
      <c r="K36" s="225">
        <v>1299</v>
      </c>
      <c r="L36" s="225">
        <v>12287</v>
      </c>
      <c r="M36" s="225">
        <v>2270</v>
      </c>
      <c r="N36" s="225">
        <v>4758</v>
      </c>
      <c r="O36" s="225">
        <v>10809</v>
      </c>
      <c r="P36" s="225">
        <v>3631</v>
      </c>
      <c r="Q36" s="225">
        <v>18467</v>
      </c>
      <c r="R36" s="225">
        <v>1486</v>
      </c>
      <c r="S36" s="225">
        <f>SUM(T36:W36)</f>
        <v>20961</v>
      </c>
      <c r="T36" s="225">
        <v>2553</v>
      </c>
      <c r="U36" s="225">
        <v>2241</v>
      </c>
      <c r="V36" s="225">
        <v>8569</v>
      </c>
      <c r="W36" s="225">
        <v>7598</v>
      </c>
      <c r="X36" s="116"/>
    </row>
    <row r="37" spans="1:24" ht="15" customHeight="1">
      <c r="A37" s="270" t="s">
        <v>357</v>
      </c>
      <c r="B37" s="321">
        <v>96940</v>
      </c>
      <c r="C37" s="225">
        <v>75767</v>
      </c>
      <c r="D37" s="225">
        <v>6478</v>
      </c>
      <c r="E37" s="225">
        <f>SUM(F37:N37)</f>
        <v>34812</v>
      </c>
      <c r="F37" s="225">
        <v>2013</v>
      </c>
      <c r="G37" s="225">
        <v>8148</v>
      </c>
      <c r="H37" s="225">
        <v>603</v>
      </c>
      <c r="I37" s="225">
        <v>1306</v>
      </c>
      <c r="J37" s="225">
        <v>1595</v>
      </c>
      <c r="K37" s="225">
        <v>1343</v>
      </c>
      <c r="L37" s="225">
        <v>12473</v>
      </c>
      <c r="M37" s="225">
        <v>2454</v>
      </c>
      <c r="N37" s="225">
        <v>4877</v>
      </c>
      <c r="O37" s="225">
        <v>10947</v>
      </c>
      <c r="P37" s="225">
        <v>3660</v>
      </c>
      <c r="Q37" s="225">
        <v>18193</v>
      </c>
      <c r="R37" s="225">
        <v>1475</v>
      </c>
      <c r="S37" s="225">
        <f>SUM(T37:W37)</f>
        <v>21173</v>
      </c>
      <c r="T37" s="225">
        <v>2421</v>
      </c>
      <c r="U37" s="225">
        <v>2381</v>
      </c>
      <c r="V37" s="225">
        <v>8690</v>
      </c>
      <c r="W37" s="225">
        <v>7681</v>
      </c>
      <c r="X37" s="116"/>
    </row>
    <row r="38" spans="1:24" ht="15" customHeight="1">
      <c r="A38" s="273"/>
      <c r="B38" s="321"/>
      <c r="C38" s="225"/>
      <c r="D38" s="225"/>
      <c r="E38" s="225"/>
      <c r="F38" s="225"/>
      <c r="G38" s="225"/>
      <c r="H38" s="225"/>
      <c r="I38" s="225"/>
      <c r="J38" s="225"/>
      <c r="K38" s="225"/>
      <c r="L38" s="225"/>
      <c r="M38" s="225"/>
      <c r="N38" s="225"/>
      <c r="O38" s="225"/>
      <c r="P38" s="225"/>
      <c r="Q38" s="225"/>
      <c r="R38" s="225"/>
      <c r="S38" s="225"/>
      <c r="T38" s="225"/>
      <c r="U38" s="225"/>
      <c r="V38" s="225"/>
      <c r="W38" s="225"/>
      <c r="X38" s="116"/>
    </row>
    <row r="39" spans="1:24" ht="15" customHeight="1">
      <c r="A39" s="270" t="s">
        <v>358</v>
      </c>
      <c r="B39" s="321">
        <v>96786</v>
      </c>
      <c r="C39" s="225">
        <v>75575</v>
      </c>
      <c r="D39" s="225">
        <v>6440</v>
      </c>
      <c r="E39" s="225">
        <f>SUM(F39:N39)</f>
        <v>34744</v>
      </c>
      <c r="F39" s="225">
        <v>2004</v>
      </c>
      <c r="G39" s="225">
        <v>8108</v>
      </c>
      <c r="H39" s="225">
        <v>592</v>
      </c>
      <c r="I39" s="225">
        <v>1305</v>
      </c>
      <c r="J39" s="225">
        <v>1598</v>
      </c>
      <c r="K39" s="225">
        <v>1343</v>
      </c>
      <c r="L39" s="225">
        <v>12489</v>
      </c>
      <c r="M39" s="225">
        <v>2442</v>
      </c>
      <c r="N39" s="225">
        <v>4863</v>
      </c>
      <c r="O39" s="225">
        <v>10901</v>
      </c>
      <c r="P39" s="225">
        <v>3666</v>
      </c>
      <c r="Q39" s="225">
        <v>18145</v>
      </c>
      <c r="R39" s="225">
        <v>1470</v>
      </c>
      <c r="S39" s="225">
        <f>SUM(T39:W39)</f>
        <v>21211</v>
      </c>
      <c r="T39" s="225">
        <v>2422</v>
      </c>
      <c r="U39" s="225">
        <v>2381</v>
      </c>
      <c r="V39" s="225">
        <v>8715</v>
      </c>
      <c r="W39" s="225">
        <v>7693</v>
      </c>
      <c r="X39" s="116"/>
    </row>
    <row r="40" spans="1:24" ht="15" customHeight="1">
      <c r="A40" s="270" t="s">
        <v>359</v>
      </c>
      <c r="B40" s="321">
        <v>96481</v>
      </c>
      <c r="C40" s="225">
        <v>75223</v>
      </c>
      <c r="D40" s="225">
        <v>6489</v>
      </c>
      <c r="E40" s="225">
        <f>SUM(F40:N40)</f>
        <v>34452</v>
      </c>
      <c r="F40" s="225">
        <v>2019</v>
      </c>
      <c r="G40" s="225">
        <v>7831</v>
      </c>
      <c r="H40" s="225">
        <v>606</v>
      </c>
      <c r="I40" s="225">
        <v>1304</v>
      </c>
      <c r="J40" s="225">
        <v>1597</v>
      </c>
      <c r="K40" s="225">
        <v>1328</v>
      </c>
      <c r="L40" s="225">
        <v>12476</v>
      </c>
      <c r="M40" s="225">
        <v>2436</v>
      </c>
      <c r="N40" s="225">
        <v>4855</v>
      </c>
      <c r="O40" s="225">
        <v>10762</v>
      </c>
      <c r="P40" s="225">
        <v>3692</v>
      </c>
      <c r="Q40" s="225">
        <v>18150</v>
      </c>
      <c r="R40" s="225">
        <v>1467</v>
      </c>
      <c r="S40" s="225">
        <f>SUM(T40:W40)</f>
        <v>21258</v>
      </c>
      <c r="T40" s="225">
        <v>2432</v>
      </c>
      <c r="U40" s="225">
        <v>2444</v>
      </c>
      <c r="V40" s="225">
        <v>8709</v>
      </c>
      <c r="W40" s="225">
        <v>7673</v>
      </c>
      <c r="X40" s="116"/>
    </row>
    <row r="41" spans="1:24" ht="15" customHeight="1">
      <c r="A41" s="270" t="s">
        <v>360</v>
      </c>
      <c r="B41" s="321">
        <v>96736</v>
      </c>
      <c r="C41" s="225">
        <v>75410</v>
      </c>
      <c r="D41" s="225">
        <v>6504</v>
      </c>
      <c r="E41" s="225">
        <f>SUM(F41:N41)</f>
        <v>34422</v>
      </c>
      <c r="F41" s="225">
        <v>2042</v>
      </c>
      <c r="G41" s="225">
        <v>7811</v>
      </c>
      <c r="H41" s="225">
        <v>602</v>
      </c>
      <c r="I41" s="225">
        <v>1299</v>
      </c>
      <c r="J41" s="225">
        <v>1587</v>
      </c>
      <c r="K41" s="225">
        <v>1322</v>
      </c>
      <c r="L41" s="225">
        <v>12448</v>
      </c>
      <c r="M41" s="225">
        <v>2460</v>
      </c>
      <c r="N41" s="225">
        <v>4851</v>
      </c>
      <c r="O41" s="225">
        <v>10914</v>
      </c>
      <c r="P41" s="225">
        <v>3691</v>
      </c>
      <c r="Q41" s="225">
        <v>18204</v>
      </c>
      <c r="R41" s="225">
        <v>1466</v>
      </c>
      <c r="S41" s="225">
        <f>SUM(T41:W41)</f>
        <v>21326</v>
      </c>
      <c r="T41" s="225">
        <v>2462</v>
      </c>
      <c r="U41" s="225">
        <v>2487</v>
      </c>
      <c r="V41" s="225">
        <v>8708</v>
      </c>
      <c r="W41" s="225">
        <v>7669</v>
      </c>
      <c r="X41" s="116"/>
    </row>
    <row r="42" spans="1:24" ht="15" customHeight="1">
      <c r="A42" s="270" t="s">
        <v>361</v>
      </c>
      <c r="B42" s="321">
        <v>96299</v>
      </c>
      <c r="C42" s="225">
        <v>75051</v>
      </c>
      <c r="D42" s="225">
        <v>6418</v>
      </c>
      <c r="E42" s="225">
        <f>SUM(F42:N42)</f>
        <v>34320</v>
      </c>
      <c r="F42" s="225">
        <v>1992</v>
      </c>
      <c r="G42" s="225">
        <v>7788</v>
      </c>
      <c r="H42" s="225">
        <v>600</v>
      </c>
      <c r="I42" s="225">
        <v>1300</v>
      </c>
      <c r="J42" s="225">
        <v>1588</v>
      </c>
      <c r="K42" s="225">
        <v>1308</v>
      </c>
      <c r="L42" s="225">
        <v>12445</v>
      </c>
      <c r="M42" s="225">
        <v>2448</v>
      </c>
      <c r="N42" s="225">
        <v>4851</v>
      </c>
      <c r="O42" s="225">
        <v>10882</v>
      </c>
      <c r="P42" s="225">
        <v>3665</v>
      </c>
      <c r="Q42" s="225">
        <v>18088</v>
      </c>
      <c r="R42" s="225">
        <v>1471</v>
      </c>
      <c r="S42" s="225">
        <f>SUM(T42:W42)</f>
        <v>21248</v>
      </c>
      <c r="T42" s="225">
        <v>2427</v>
      </c>
      <c r="U42" s="225">
        <v>2449</v>
      </c>
      <c r="V42" s="225">
        <v>8707</v>
      </c>
      <c r="W42" s="225">
        <v>7665</v>
      </c>
      <c r="X42" s="116"/>
    </row>
    <row r="43" spans="1:24" ht="15" customHeight="1">
      <c r="A43" s="273"/>
      <c r="B43" s="321"/>
      <c r="C43" s="225"/>
      <c r="D43" s="225"/>
      <c r="E43" s="225"/>
      <c r="F43" s="225"/>
      <c r="G43" s="225"/>
      <c r="H43" s="225"/>
      <c r="I43" s="225"/>
      <c r="J43" s="225"/>
      <c r="K43" s="225"/>
      <c r="L43" s="225"/>
      <c r="M43" s="225"/>
      <c r="N43" s="225"/>
      <c r="O43" s="120"/>
      <c r="P43" s="225"/>
      <c r="Q43" s="225"/>
      <c r="R43" s="225"/>
      <c r="S43" s="225"/>
      <c r="T43" s="225"/>
      <c r="U43" s="225"/>
      <c r="V43" s="225"/>
      <c r="W43" s="225"/>
      <c r="X43" s="116"/>
    </row>
    <row r="44" spans="1:24" ht="15" customHeight="1">
      <c r="A44" s="270" t="s">
        <v>362</v>
      </c>
      <c r="B44" s="321">
        <v>95977</v>
      </c>
      <c r="C44" s="225">
        <v>74726</v>
      </c>
      <c r="D44" s="225">
        <v>6366</v>
      </c>
      <c r="E44" s="225">
        <f>SUM(F44:N44)</f>
        <v>34202</v>
      </c>
      <c r="F44" s="225">
        <v>1977</v>
      </c>
      <c r="G44" s="225">
        <v>7770</v>
      </c>
      <c r="H44" s="225">
        <v>621</v>
      </c>
      <c r="I44" s="225">
        <v>1288</v>
      </c>
      <c r="J44" s="225">
        <v>1591</v>
      </c>
      <c r="K44" s="225">
        <v>1292</v>
      </c>
      <c r="L44" s="225">
        <v>12346</v>
      </c>
      <c r="M44" s="225">
        <v>2462</v>
      </c>
      <c r="N44" s="225">
        <v>4855</v>
      </c>
      <c r="O44" s="225">
        <v>10781</v>
      </c>
      <c r="P44" s="225">
        <v>3670</v>
      </c>
      <c r="Q44" s="225">
        <v>18031</v>
      </c>
      <c r="R44" s="225">
        <v>1469</v>
      </c>
      <c r="S44" s="225">
        <f>SUM(T44:W44)</f>
        <v>21251</v>
      </c>
      <c r="T44" s="225">
        <v>2445</v>
      </c>
      <c r="U44" s="225">
        <v>2411</v>
      </c>
      <c r="V44" s="225">
        <v>8706</v>
      </c>
      <c r="W44" s="225">
        <v>7689</v>
      </c>
      <c r="X44" s="116"/>
    </row>
    <row r="45" spans="1:24" ht="15" customHeight="1">
      <c r="A45" s="270" t="s">
        <v>363</v>
      </c>
      <c r="B45" s="321">
        <v>96290</v>
      </c>
      <c r="C45" s="225">
        <v>74971</v>
      </c>
      <c r="D45" s="225">
        <v>6533</v>
      </c>
      <c r="E45" s="225">
        <f>SUM(F45:N45)</f>
        <v>34320</v>
      </c>
      <c r="F45" s="225">
        <v>1970</v>
      </c>
      <c r="G45" s="225">
        <v>7814</v>
      </c>
      <c r="H45" s="225">
        <v>614</v>
      </c>
      <c r="I45" s="225">
        <v>1286</v>
      </c>
      <c r="J45" s="225">
        <v>1588</v>
      </c>
      <c r="K45" s="225">
        <v>1269</v>
      </c>
      <c r="L45" s="225">
        <v>12478</v>
      </c>
      <c r="M45" s="225">
        <v>2471</v>
      </c>
      <c r="N45" s="225">
        <v>4830</v>
      </c>
      <c r="O45" s="225">
        <v>10736</v>
      </c>
      <c r="P45" s="225">
        <v>3706</v>
      </c>
      <c r="Q45" s="225">
        <v>18002</v>
      </c>
      <c r="R45" s="225">
        <v>1469</v>
      </c>
      <c r="S45" s="225">
        <f>SUM(T45:W45)</f>
        <v>21319</v>
      </c>
      <c r="T45" s="225">
        <v>2467</v>
      </c>
      <c r="U45" s="225">
        <v>2448</v>
      </c>
      <c r="V45" s="225">
        <v>8711</v>
      </c>
      <c r="W45" s="225">
        <v>7693</v>
      </c>
      <c r="X45" s="116"/>
    </row>
    <row r="46" spans="1:24" ht="15" customHeight="1">
      <c r="A46" s="270" t="s">
        <v>364</v>
      </c>
      <c r="B46" s="321">
        <v>96145</v>
      </c>
      <c r="C46" s="225">
        <v>74836</v>
      </c>
      <c r="D46" s="225">
        <v>6463</v>
      </c>
      <c r="E46" s="225">
        <f>SUM(F46:N46)</f>
        <v>34292</v>
      </c>
      <c r="F46" s="225">
        <v>1957</v>
      </c>
      <c r="G46" s="225">
        <v>7796</v>
      </c>
      <c r="H46" s="225">
        <v>616</v>
      </c>
      <c r="I46" s="225">
        <v>1284</v>
      </c>
      <c r="J46" s="225">
        <v>1589</v>
      </c>
      <c r="K46" s="225">
        <v>1262</v>
      </c>
      <c r="L46" s="225">
        <v>12504</v>
      </c>
      <c r="M46" s="225">
        <v>2483</v>
      </c>
      <c r="N46" s="225">
        <v>4801</v>
      </c>
      <c r="O46" s="225">
        <v>10711</v>
      </c>
      <c r="P46" s="225">
        <v>3717</v>
      </c>
      <c r="Q46" s="225">
        <v>17982</v>
      </c>
      <c r="R46" s="225">
        <v>1469</v>
      </c>
      <c r="S46" s="225">
        <f>SUM(T46:W46)</f>
        <v>21409</v>
      </c>
      <c r="T46" s="225">
        <v>2444</v>
      </c>
      <c r="U46" s="225">
        <v>2426</v>
      </c>
      <c r="V46" s="225">
        <v>8814</v>
      </c>
      <c r="W46" s="225">
        <v>7725</v>
      </c>
      <c r="X46" s="116"/>
    </row>
    <row r="47" spans="1:24" ht="15" customHeight="1">
      <c r="A47" s="270" t="s">
        <v>365</v>
      </c>
      <c r="B47" s="321">
        <v>96202</v>
      </c>
      <c r="C47" s="225">
        <v>74609</v>
      </c>
      <c r="D47" s="225">
        <v>6486</v>
      </c>
      <c r="E47" s="225">
        <f>SUM(F47:N47)</f>
        <v>34267</v>
      </c>
      <c r="F47" s="225">
        <v>1952</v>
      </c>
      <c r="G47" s="225">
        <v>7814</v>
      </c>
      <c r="H47" s="225">
        <v>612</v>
      </c>
      <c r="I47" s="225">
        <v>1291</v>
      </c>
      <c r="J47" s="225">
        <v>1590</v>
      </c>
      <c r="K47" s="225">
        <v>1260</v>
      </c>
      <c r="L47" s="225">
        <v>12478</v>
      </c>
      <c r="M47" s="225">
        <v>2476</v>
      </c>
      <c r="N47" s="225">
        <v>4794</v>
      </c>
      <c r="O47" s="225">
        <v>10532</v>
      </c>
      <c r="P47" s="225">
        <v>3711</v>
      </c>
      <c r="Q47" s="225">
        <v>17950</v>
      </c>
      <c r="R47" s="225">
        <v>1469</v>
      </c>
      <c r="S47" s="225">
        <f>SUM(T47:W47)</f>
        <v>21593</v>
      </c>
      <c r="T47" s="225">
        <v>2485</v>
      </c>
      <c r="U47" s="225">
        <v>2475</v>
      </c>
      <c r="V47" s="225">
        <v>8709</v>
      </c>
      <c r="W47" s="225">
        <v>7924</v>
      </c>
      <c r="X47" s="116"/>
    </row>
    <row r="48" spans="1:24" ht="15" customHeight="1">
      <c r="A48" s="121"/>
      <c r="B48" s="321"/>
      <c r="C48" s="225"/>
      <c r="D48" s="225"/>
      <c r="E48" s="225"/>
      <c r="F48" s="225"/>
      <c r="G48" s="225"/>
      <c r="H48" s="225"/>
      <c r="I48" s="225"/>
      <c r="J48" s="225"/>
      <c r="K48" s="225"/>
      <c r="L48" s="225"/>
      <c r="M48" s="225"/>
      <c r="N48" s="225"/>
      <c r="O48" s="225"/>
      <c r="P48" s="225"/>
      <c r="Q48" s="225"/>
      <c r="R48" s="225"/>
      <c r="S48" s="225"/>
      <c r="T48" s="225"/>
      <c r="U48" s="225"/>
      <c r="V48" s="225"/>
      <c r="W48" s="225"/>
      <c r="X48" s="116"/>
    </row>
    <row r="49" spans="1:24" ht="15" customHeight="1">
      <c r="A49" s="274" t="s">
        <v>205</v>
      </c>
      <c r="B49" s="321"/>
      <c r="C49" s="225"/>
      <c r="D49" s="225"/>
      <c r="E49" s="225"/>
      <c r="F49" s="225"/>
      <c r="G49" s="225"/>
      <c r="H49" s="225"/>
      <c r="I49" s="225"/>
      <c r="J49" s="225"/>
      <c r="K49" s="225"/>
      <c r="L49" s="225"/>
      <c r="M49" s="225"/>
      <c r="N49" s="225"/>
      <c r="O49" s="225"/>
      <c r="P49" s="225"/>
      <c r="Q49" s="225"/>
      <c r="R49" s="225"/>
      <c r="S49" s="225"/>
      <c r="T49" s="225"/>
      <c r="U49" s="225"/>
      <c r="V49" s="225"/>
      <c r="W49" s="225"/>
      <c r="X49" s="116"/>
    </row>
    <row r="50" spans="1:24" ht="15" customHeight="1">
      <c r="A50" s="37" t="s">
        <v>424</v>
      </c>
      <c r="B50" s="321">
        <v>52439</v>
      </c>
      <c r="C50" s="225">
        <v>34252</v>
      </c>
      <c r="D50" s="225">
        <v>1699</v>
      </c>
      <c r="E50" s="225">
        <f>SUM(F50:N50)</f>
        <v>21514</v>
      </c>
      <c r="F50" s="225">
        <v>1593</v>
      </c>
      <c r="G50" s="225">
        <v>7411</v>
      </c>
      <c r="H50" s="225">
        <v>3598</v>
      </c>
      <c r="I50" s="225">
        <v>403</v>
      </c>
      <c r="J50" s="225">
        <v>1017</v>
      </c>
      <c r="K50" s="225">
        <v>467</v>
      </c>
      <c r="L50" s="225">
        <v>1515</v>
      </c>
      <c r="M50" s="225">
        <v>3395</v>
      </c>
      <c r="N50" s="225">
        <v>2115</v>
      </c>
      <c r="O50" s="225">
        <v>5363</v>
      </c>
      <c r="P50" s="225">
        <v>3880</v>
      </c>
      <c r="Q50" s="225">
        <v>1558</v>
      </c>
      <c r="R50" s="225">
        <v>118</v>
      </c>
      <c r="S50" s="225">
        <f>SUM(T50:W50)</f>
        <v>19188</v>
      </c>
      <c r="T50" s="225">
        <v>5521</v>
      </c>
      <c r="U50" s="225">
        <v>7498</v>
      </c>
      <c r="V50" s="225">
        <v>3638</v>
      </c>
      <c r="W50" s="225">
        <v>2531</v>
      </c>
      <c r="X50" s="116"/>
    </row>
    <row r="51" spans="1:24" ht="15" customHeight="1">
      <c r="A51" s="269" t="s">
        <v>425</v>
      </c>
      <c r="B51" s="321">
        <v>52711</v>
      </c>
      <c r="C51" s="225">
        <v>34015</v>
      </c>
      <c r="D51" s="225">
        <v>1547</v>
      </c>
      <c r="E51" s="225">
        <f>SUM(F51:N51)</f>
        <v>21486</v>
      </c>
      <c r="F51" s="225">
        <v>1524</v>
      </c>
      <c r="G51" s="225">
        <v>7005</v>
      </c>
      <c r="H51" s="225">
        <v>3605</v>
      </c>
      <c r="I51" s="225">
        <v>432</v>
      </c>
      <c r="J51" s="225">
        <v>1042</v>
      </c>
      <c r="K51" s="225">
        <v>510</v>
      </c>
      <c r="L51" s="225">
        <v>1435</v>
      </c>
      <c r="M51" s="225">
        <v>3560</v>
      </c>
      <c r="N51" s="225">
        <v>2373</v>
      </c>
      <c r="O51" s="225">
        <v>5536</v>
      </c>
      <c r="P51" s="225">
        <v>4103</v>
      </c>
      <c r="Q51" s="225">
        <v>1106</v>
      </c>
      <c r="R51" s="225">
        <v>107</v>
      </c>
      <c r="S51" s="225">
        <f>SUM(T51:W51)</f>
        <v>18766</v>
      </c>
      <c r="T51" s="225">
        <v>5138</v>
      </c>
      <c r="U51" s="225">
        <v>7757</v>
      </c>
      <c r="V51" s="225">
        <v>3305</v>
      </c>
      <c r="W51" s="225">
        <v>2566</v>
      </c>
      <c r="X51" s="116"/>
    </row>
    <row r="52" spans="1:24" ht="15" customHeight="1">
      <c r="A52" s="269" t="s">
        <v>426</v>
      </c>
      <c r="B52" s="323">
        <v>53009</v>
      </c>
      <c r="C52" s="301">
        <f>AVERAGE(C54:C57,C59:C62,C64:C67)</f>
        <v>34387.666666666664</v>
      </c>
      <c r="D52" s="301">
        <f aca="true" t="shared" si="5" ref="D52:W52">AVERAGE(D54:D57,D59:D62,D64:D67)</f>
        <v>1471.9166666666667</v>
      </c>
      <c r="E52" s="301">
        <f t="shared" si="5"/>
        <v>21357.166666666668</v>
      </c>
      <c r="F52" s="301">
        <f t="shared" si="5"/>
        <v>1577</v>
      </c>
      <c r="G52" s="301">
        <f t="shared" si="5"/>
        <v>6521.583333333333</v>
      </c>
      <c r="H52" s="301">
        <f t="shared" si="5"/>
        <v>3628.4166666666665</v>
      </c>
      <c r="I52" s="301">
        <f>AVERAGE(I54:I57,I59:I62,I64:I67)</f>
        <v>433</v>
      </c>
      <c r="J52" s="301">
        <f>AVERAGE(J54:J57,J59:J62,J64:J67)</f>
        <v>1016.4166666666666</v>
      </c>
      <c r="K52" s="301">
        <f t="shared" si="5"/>
        <v>520.5</v>
      </c>
      <c r="L52" s="301">
        <f t="shared" si="5"/>
        <v>1462.9166666666667</v>
      </c>
      <c r="M52" s="301">
        <f>AVERAGE(M54:M57,M59:M62,M64:M67)</f>
        <v>3814.8333333333335</v>
      </c>
      <c r="N52" s="301">
        <f t="shared" si="5"/>
        <v>2382.5</v>
      </c>
      <c r="O52" s="301">
        <f t="shared" si="5"/>
        <v>6026.333333333333</v>
      </c>
      <c r="P52" s="301">
        <f t="shared" si="5"/>
        <v>4137.833333333333</v>
      </c>
      <c r="Q52" s="301">
        <f t="shared" si="5"/>
        <v>1127.8333333333333</v>
      </c>
      <c r="R52" s="301">
        <f t="shared" si="5"/>
        <v>112.66666666666667</v>
      </c>
      <c r="S52" s="300">
        <f>SUM(T52:W52)</f>
        <v>18621.416666666668</v>
      </c>
      <c r="T52" s="301">
        <f t="shared" si="5"/>
        <v>5182.166666666667</v>
      </c>
      <c r="U52" s="301">
        <f t="shared" si="5"/>
        <v>7894.833333333333</v>
      </c>
      <c r="V52" s="301">
        <f t="shared" si="5"/>
        <v>3052</v>
      </c>
      <c r="W52" s="301">
        <f t="shared" si="5"/>
        <v>2492.4166666666665</v>
      </c>
      <c r="X52" s="116"/>
    </row>
    <row r="53" spans="1:24" ht="15" customHeight="1">
      <c r="A53" s="154"/>
      <c r="B53" s="321"/>
      <c r="C53" s="225"/>
      <c r="D53" s="120"/>
      <c r="E53" s="225"/>
      <c r="F53" s="225"/>
      <c r="G53" s="225"/>
      <c r="H53" s="225"/>
      <c r="I53" s="225"/>
      <c r="J53" s="225"/>
      <c r="K53" s="225"/>
      <c r="L53" s="225"/>
      <c r="M53" s="225"/>
      <c r="N53" s="225"/>
      <c r="O53" s="225"/>
      <c r="P53" s="225"/>
      <c r="Q53" s="225"/>
      <c r="R53" s="225"/>
      <c r="S53" s="225"/>
      <c r="T53" s="225"/>
      <c r="U53" s="225"/>
      <c r="V53" s="225"/>
      <c r="W53" s="225"/>
      <c r="X53" s="116"/>
    </row>
    <row r="54" spans="1:24" ht="15" customHeight="1">
      <c r="A54" s="159" t="s">
        <v>422</v>
      </c>
      <c r="B54" s="321">
        <v>51753</v>
      </c>
      <c r="C54" s="225">
        <v>33169</v>
      </c>
      <c r="D54" s="225">
        <v>1368</v>
      </c>
      <c r="E54" s="225">
        <f>SUM(F54:N54)</f>
        <v>20960</v>
      </c>
      <c r="F54" s="225">
        <v>1497</v>
      </c>
      <c r="G54" s="225">
        <v>6485</v>
      </c>
      <c r="H54" s="225">
        <v>3595</v>
      </c>
      <c r="I54" s="225">
        <v>438</v>
      </c>
      <c r="J54" s="225">
        <v>1014</v>
      </c>
      <c r="K54" s="225">
        <v>528</v>
      </c>
      <c r="L54" s="225">
        <v>1340</v>
      </c>
      <c r="M54" s="225">
        <v>3705</v>
      </c>
      <c r="N54" s="225">
        <v>2358</v>
      </c>
      <c r="O54" s="225">
        <v>5384</v>
      </c>
      <c r="P54" s="225">
        <v>4083</v>
      </c>
      <c r="Q54" s="225">
        <v>1143</v>
      </c>
      <c r="R54" s="225">
        <v>105</v>
      </c>
      <c r="S54" s="225">
        <f>SUM(T54:W54)</f>
        <v>18584</v>
      </c>
      <c r="T54" s="225">
        <v>5170</v>
      </c>
      <c r="U54" s="225">
        <v>7815</v>
      </c>
      <c r="V54" s="225">
        <v>3163</v>
      </c>
      <c r="W54" s="225">
        <v>2436</v>
      </c>
      <c r="X54" s="116"/>
    </row>
    <row r="55" spans="1:24" ht="15" customHeight="1">
      <c r="A55" s="270" t="s">
        <v>355</v>
      </c>
      <c r="B55" s="321">
        <v>51349</v>
      </c>
      <c r="C55" s="225">
        <v>32840</v>
      </c>
      <c r="D55" s="225">
        <v>1354</v>
      </c>
      <c r="E55" s="225">
        <f>SUM(F55:N55)</f>
        <v>20853</v>
      </c>
      <c r="F55" s="225">
        <v>1527</v>
      </c>
      <c r="G55" s="225">
        <v>6447</v>
      </c>
      <c r="H55" s="225">
        <v>3614</v>
      </c>
      <c r="I55" s="225">
        <v>434</v>
      </c>
      <c r="J55" s="225">
        <v>1012</v>
      </c>
      <c r="K55" s="225">
        <v>530</v>
      </c>
      <c r="L55" s="225">
        <v>1340</v>
      </c>
      <c r="M55" s="225">
        <v>3631</v>
      </c>
      <c r="N55" s="225">
        <v>2318</v>
      </c>
      <c r="O55" s="225">
        <v>5188</v>
      </c>
      <c r="P55" s="225">
        <v>4065</v>
      </c>
      <c r="Q55" s="225">
        <v>1142</v>
      </c>
      <c r="R55" s="225">
        <v>103</v>
      </c>
      <c r="S55" s="225">
        <f>SUM(T55:W55)</f>
        <v>18509</v>
      </c>
      <c r="T55" s="225">
        <v>5098</v>
      </c>
      <c r="U55" s="225">
        <v>7778</v>
      </c>
      <c r="V55" s="225">
        <v>3149</v>
      </c>
      <c r="W55" s="225">
        <v>2484</v>
      </c>
      <c r="X55" s="116"/>
    </row>
    <row r="56" spans="1:24" ht="15" customHeight="1">
      <c r="A56" s="270" t="s">
        <v>356</v>
      </c>
      <c r="B56" s="321">
        <v>51585</v>
      </c>
      <c r="C56" s="225">
        <v>33372</v>
      </c>
      <c r="D56" s="225">
        <v>1346</v>
      </c>
      <c r="E56" s="225">
        <f>SUM(F56:N56)</f>
        <v>20978</v>
      </c>
      <c r="F56" s="225">
        <v>1524</v>
      </c>
      <c r="G56" s="225">
        <v>6488</v>
      </c>
      <c r="H56" s="225">
        <v>3642</v>
      </c>
      <c r="I56" s="225">
        <v>442</v>
      </c>
      <c r="J56" s="225">
        <v>1014</v>
      </c>
      <c r="K56" s="225">
        <v>529</v>
      </c>
      <c r="L56" s="225">
        <v>1342</v>
      </c>
      <c r="M56" s="225">
        <v>3685</v>
      </c>
      <c r="N56" s="225">
        <v>2312</v>
      </c>
      <c r="O56" s="225">
        <v>5627</v>
      </c>
      <c r="P56" s="225">
        <v>3962</v>
      </c>
      <c r="Q56" s="225">
        <v>1221</v>
      </c>
      <c r="R56" s="225">
        <v>103</v>
      </c>
      <c r="S56" s="225">
        <f>SUM(T56:W56)</f>
        <v>18213</v>
      </c>
      <c r="T56" s="225">
        <v>5125</v>
      </c>
      <c r="U56" s="225">
        <v>7564</v>
      </c>
      <c r="V56" s="225">
        <v>3112</v>
      </c>
      <c r="W56" s="225">
        <v>2412</v>
      </c>
      <c r="X56" s="116"/>
    </row>
    <row r="57" spans="1:24" ht="15" customHeight="1">
      <c r="A57" s="270" t="s">
        <v>357</v>
      </c>
      <c r="B57" s="321">
        <v>53004</v>
      </c>
      <c r="C57" s="225">
        <v>34510</v>
      </c>
      <c r="D57" s="225">
        <v>1460</v>
      </c>
      <c r="E57" s="225">
        <f>SUM(F57:N57)</f>
        <v>21414</v>
      </c>
      <c r="F57" s="225">
        <v>1561</v>
      </c>
      <c r="G57" s="225">
        <v>6534</v>
      </c>
      <c r="H57" s="225">
        <v>3645</v>
      </c>
      <c r="I57" s="225">
        <v>444</v>
      </c>
      <c r="J57" s="225">
        <v>1033</v>
      </c>
      <c r="K57" s="225">
        <v>528</v>
      </c>
      <c r="L57" s="225">
        <v>1513</v>
      </c>
      <c r="M57" s="225">
        <v>3785</v>
      </c>
      <c r="N57" s="225">
        <v>2371</v>
      </c>
      <c r="O57" s="225">
        <v>6209</v>
      </c>
      <c r="P57" s="225">
        <v>3993</v>
      </c>
      <c r="Q57" s="225">
        <v>1157</v>
      </c>
      <c r="R57" s="225">
        <v>124</v>
      </c>
      <c r="S57" s="225">
        <f>SUM(T57:W57)</f>
        <v>18494</v>
      </c>
      <c r="T57" s="225">
        <v>5154</v>
      </c>
      <c r="U57" s="225">
        <v>8039</v>
      </c>
      <c r="V57" s="225">
        <v>2963</v>
      </c>
      <c r="W57" s="225">
        <v>2338</v>
      </c>
      <c r="X57" s="116"/>
    </row>
    <row r="58" spans="1:24" ht="15" customHeight="1">
      <c r="A58" s="273"/>
      <c r="B58" s="321"/>
      <c r="C58" s="225"/>
      <c r="D58" s="225"/>
      <c r="E58" s="225"/>
      <c r="F58" s="225"/>
      <c r="G58" s="225"/>
      <c r="H58" s="225"/>
      <c r="I58" s="225"/>
      <c r="J58" s="225"/>
      <c r="K58" s="225"/>
      <c r="L58" s="225"/>
      <c r="M58" s="225"/>
      <c r="N58" s="225"/>
      <c r="O58" s="225"/>
      <c r="P58" s="225"/>
      <c r="Q58" s="225"/>
      <c r="R58" s="225"/>
      <c r="S58" s="225"/>
      <c r="T58" s="225"/>
      <c r="U58" s="225"/>
      <c r="V58" s="225"/>
      <c r="W58" s="225"/>
      <c r="X58" s="116"/>
    </row>
    <row r="59" spans="1:24" ht="15" customHeight="1">
      <c r="A59" s="270" t="s">
        <v>358</v>
      </c>
      <c r="B59" s="321">
        <v>53096</v>
      </c>
      <c r="C59" s="225">
        <v>34626</v>
      </c>
      <c r="D59" s="225">
        <v>1491</v>
      </c>
      <c r="E59" s="225">
        <f>SUM(F59:N59)</f>
        <v>21339</v>
      </c>
      <c r="F59" s="225">
        <v>1562</v>
      </c>
      <c r="G59" s="225">
        <v>6459</v>
      </c>
      <c r="H59" s="225">
        <v>3629</v>
      </c>
      <c r="I59" s="225">
        <v>448</v>
      </c>
      <c r="J59" s="225">
        <v>1033</v>
      </c>
      <c r="K59" s="225">
        <v>524</v>
      </c>
      <c r="L59" s="225">
        <v>1512</v>
      </c>
      <c r="M59" s="225">
        <v>3805</v>
      </c>
      <c r="N59" s="225">
        <v>2367</v>
      </c>
      <c r="O59" s="225">
        <v>6213</v>
      </c>
      <c r="P59" s="225">
        <v>4159</v>
      </c>
      <c r="Q59" s="225">
        <v>1132</v>
      </c>
      <c r="R59" s="225">
        <v>124</v>
      </c>
      <c r="S59" s="225">
        <f>SUM(T59:W59)</f>
        <v>18470</v>
      </c>
      <c r="T59" s="225">
        <v>5050</v>
      </c>
      <c r="U59" s="225">
        <v>7899</v>
      </c>
      <c r="V59" s="225">
        <v>3030</v>
      </c>
      <c r="W59" s="225">
        <v>2491</v>
      </c>
      <c r="X59" s="116"/>
    </row>
    <row r="60" spans="1:24" ht="15" customHeight="1">
      <c r="A60" s="270" t="s">
        <v>359</v>
      </c>
      <c r="B60" s="321">
        <v>53659</v>
      </c>
      <c r="C60" s="225">
        <v>35080</v>
      </c>
      <c r="D60" s="225">
        <v>1492</v>
      </c>
      <c r="E60" s="225">
        <f>SUM(F60:N60)</f>
        <v>21643</v>
      </c>
      <c r="F60" s="225">
        <v>1575</v>
      </c>
      <c r="G60" s="225">
        <v>6707</v>
      </c>
      <c r="H60" s="225">
        <v>3663</v>
      </c>
      <c r="I60" s="225">
        <v>436</v>
      </c>
      <c r="J60" s="225">
        <v>1026</v>
      </c>
      <c r="K60" s="225">
        <v>515</v>
      </c>
      <c r="L60" s="225">
        <v>1512</v>
      </c>
      <c r="M60" s="225">
        <v>3828</v>
      </c>
      <c r="N60" s="225">
        <v>2381</v>
      </c>
      <c r="O60" s="225">
        <v>6346</v>
      </c>
      <c r="P60" s="225">
        <v>4188</v>
      </c>
      <c r="Q60" s="225">
        <v>1130</v>
      </c>
      <c r="R60" s="225">
        <v>120</v>
      </c>
      <c r="S60" s="225">
        <f>SUM(T60:W60)</f>
        <v>18579</v>
      </c>
      <c r="T60" s="225">
        <v>5148</v>
      </c>
      <c r="U60" s="225">
        <v>7891</v>
      </c>
      <c r="V60" s="225">
        <v>3037</v>
      </c>
      <c r="W60" s="225">
        <v>2503</v>
      </c>
      <c r="X60" s="116"/>
    </row>
    <row r="61" spans="1:24" ht="15" customHeight="1">
      <c r="A61" s="270" t="s">
        <v>360</v>
      </c>
      <c r="B61" s="321">
        <v>53833</v>
      </c>
      <c r="C61" s="225">
        <v>35089</v>
      </c>
      <c r="D61" s="225">
        <v>1518</v>
      </c>
      <c r="E61" s="225">
        <f>SUM(F61:N61)</f>
        <v>21622</v>
      </c>
      <c r="F61" s="225">
        <v>1589</v>
      </c>
      <c r="G61" s="225">
        <v>6671</v>
      </c>
      <c r="H61" s="225">
        <v>3643</v>
      </c>
      <c r="I61" s="225">
        <v>440</v>
      </c>
      <c r="J61" s="225">
        <v>1011</v>
      </c>
      <c r="K61" s="225">
        <v>516</v>
      </c>
      <c r="L61" s="225">
        <v>1505</v>
      </c>
      <c r="M61" s="225">
        <v>3876</v>
      </c>
      <c r="N61" s="225">
        <v>2371</v>
      </c>
      <c r="O61" s="225">
        <v>6304</v>
      </c>
      <c r="P61" s="225">
        <v>4241</v>
      </c>
      <c r="Q61" s="225">
        <v>1131</v>
      </c>
      <c r="R61" s="225">
        <v>115</v>
      </c>
      <c r="S61" s="225">
        <f>SUM(T61:W61)</f>
        <v>18744</v>
      </c>
      <c r="T61" s="225">
        <v>5266</v>
      </c>
      <c r="U61" s="225">
        <v>7923</v>
      </c>
      <c r="V61" s="225">
        <v>3032</v>
      </c>
      <c r="W61" s="225">
        <v>2523</v>
      </c>
      <c r="X61" s="116"/>
    </row>
    <row r="62" spans="1:24" ht="15" customHeight="1">
      <c r="A62" s="270" t="s">
        <v>361</v>
      </c>
      <c r="B62" s="321">
        <v>53565</v>
      </c>
      <c r="C62" s="225">
        <v>34909</v>
      </c>
      <c r="D62" s="225">
        <v>1517</v>
      </c>
      <c r="E62" s="225">
        <f>SUM(F62:N62)</f>
        <v>21542</v>
      </c>
      <c r="F62" s="225">
        <v>1621</v>
      </c>
      <c r="G62" s="225">
        <v>6578</v>
      </c>
      <c r="H62" s="225">
        <v>3622</v>
      </c>
      <c r="I62" s="225">
        <v>439</v>
      </c>
      <c r="J62" s="225">
        <v>1000</v>
      </c>
      <c r="K62" s="225">
        <v>518</v>
      </c>
      <c r="L62" s="225">
        <v>1525</v>
      </c>
      <c r="M62" s="225">
        <v>3852</v>
      </c>
      <c r="N62" s="225">
        <v>2387</v>
      </c>
      <c r="O62" s="225">
        <v>6232</v>
      </c>
      <c r="P62" s="225">
        <v>4246</v>
      </c>
      <c r="Q62" s="225">
        <v>1095</v>
      </c>
      <c r="R62" s="225">
        <v>114</v>
      </c>
      <c r="S62" s="225">
        <f>SUM(T62:W62)</f>
        <v>18656</v>
      </c>
      <c r="T62" s="225">
        <v>5180</v>
      </c>
      <c r="U62" s="225">
        <v>7891</v>
      </c>
      <c r="V62" s="225">
        <v>3022</v>
      </c>
      <c r="W62" s="225">
        <v>2563</v>
      </c>
      <c r="X62" s="116"/>
    </row>
    <row r="63" spans="1:24" ht="15" customHeight="1">
      <c r="A63" s="273"/>
      <c r="B63" s="321"/>
      <c r="C63" s="225"/>
      <c r="D63" s="225"/>
      <c r="E63" s="225"/>
      <c r="F63" s="225"/>
      <c r="G63" s="225"/>
      <c r="H63" s="225"/>
      <c r="I63" s="225"/>
      <c r="J63" s="225"/>
      <c r="K63" s="225"/>
      <c r="L63" s="225"/>
      <c r="M63" s="225"/>
      <c r="N63" s="225"/>
      <c r="O63" s="225"/>
      <c r="P63" s="225"/>
      <c r="Q63" s="225"/>
      <c r="R63" s="225"/>
      <c r="S63" s="120"/>
      <c r="T63" s="225"/>
      <c r="U63" s="225"/>
      <c r="V63" s="225"/>
      <c r="W63" s="225"/>
      <c r="X63" s="116"/>
    </row>
    <row r="64" spans="1:24" ht="15" customHeight="1">
      <c r="A64" s="270" t="s">
        <v>362</v>
      </c>
      <c r="B64" s="321">
        <v>53452</v>
      </c>
      <c r="C64" s="101">
        <v>34729</v>
      </c>
      <c r="D64" s="101">
        <v>1504</v>
      </c>
      <c r="E64" s="101">
        <f>SUM(F64:N64)</f>
        <v>21457</v>
      </c>
      <c r="F64" s="101">
        <v>1614</v>
      </c>
      <c r="G64" s="101">
        <v>6498</v>
      </c>
      <c r="H64" s="101">
        <v>3608</v>
      </c>
      <c r="I64" s="101">
        <v>419</v>
      </c>
      <c r="J64" s="101">
        <v>1013</v>
      </c>
      <c r="K64" s="101">
        <v>515</v>
      </c>
      <c r="L64" s="101">
        <v>1492</v>
      </c>
      <c r="M64" s="101">
        <v>3883</v>
      </c>
      <c r="N64" s="101">
        <v>2415</v>
      </c>
      <c r="O64" s="101">
        <v>6198</v>
      </c>
      <c r="P64" s="101">
        <v>4194</v>
      </c>
      <c r="Q64" s="101">
        <v>1094</v>
      </c>
      <c r="R64" s="101">
        <v>112</v>
      </c>
      <c r="S64" s="101">
        <f>SUM(T64:W64)</f>
        <v>18723</v>
      </c>
      <c r="T64" s="101">
        <v>5175</v>
      </c>
      <c r="U64" s="101">
        <v>7975</v>
      </c>
      <c r="V64" s="101">
        <v>3021</v>
      </c>
      <c r="W64" s="101">
        <v>2552</v>
      </c>
      <c r="X64" s="117"/>
    </row>
    <row r="65" spans="1:24" ht="15" customHeight="1">
      <c r="A65" s="270" t="s">
        <v>363</v>
      </c>
      <c r="B65" s="321">
        <v>53549</v>
      </c>
      <c r="C65" s="101">
        <v>34733</v>
      </c>
      <c r="D65" s="101">
        <v>1573</v>
      </c>
      <c r="E65" s="101">
        <f>SUM(F65:N65)</f>
        <v>21500</v>
      </c>
      <c r="F65" s="101">
        <v>1623</v>
      </c>
      <c r="G65" s="101">
        <v>6464</v>
      </c>
      <c r="H65" s="101">
        <v>3655</v>
      </c>
      <c r="I65" s="101">
        <v>418</v>
      </c>
      <c r="J65" s="101">
        <v>1011</v>
      </c>
      <c r="K65" s="101">
        <v>515</v>
      </c>
      <c r="L65" s="101">
        <v>1490</v>
      </c>
      <c r="M65" s="101">
        <v>3919</v>
      </c>
      <c r="N65" s="101">
        <v>2405</v>
      </c>
      <c r="O65" s="101">
        <v>6047</v>
      </c>
      <c r="P65" s="101">
        <v>4231</v>
      </c>
      <c r="Q65" s="101">
        <v>1101</v>
      </c>
      <c r="R65" s="101">
        <v>112</v>
      </c>
      <c r="S65" s="101">
        <f>SUM(T65:W65)</f>
        <v>18816</v>
      </c>
      <c r="T65" s="101">
        <v>5251</v>
      </c>
      <c r="U65" s="101">
        <v>7988</v>
      </c>
      <c r="V65" s="101">
        <v>3021</v>
      </c>
      <c r="W65" s="101">
        <v>2556</v>
      </c>
      <c r="X65" s="117"/>
    </row>
    <row r="66" spans="1:24" ht="15" customHeight="1">
      <c r="A66" s="270" t="s">
        <v>364</v>
      </c>
      <c r="B66" s="321">
        <v>53684</v>
      </c>
      <c r="C66" s="101">
        <v>34807</v>
      </c>
      <c r="D66" s="101">
        <v>1561</v>
      </c>
      <c r="E66" s="101">
        <f>SUM(F66:N66)</f>
        <v>21505</v>
      </c>
      <c r="F66" s="101">
        <v>1615</v>
      </c>
      <c r="G66" s="101">
        <v>6478</v>
      </c>
      <c r="H66" s="101">
        <v>3632</v>
      </c>
      <c r="I66" s="101">
        <v>413</v>
      </c>
      <c r="J66" s="101">
        <v>1018</v>
      </c>
      <c r="K66" s="101">
        <v>515</v>
      </c>
      <c r="L66" s="101">
        <v>1481</v>
      </c>
      <c r="M66" s="101">
        <v>3905</v>
      </c>
      <c r="N66" s="101">
        <v>2448</v>
      </c>
      <c r="O66" s="101">
        <v>6201</v>
      </c>
      <c r="P66" s="101">
        <v>4172</v>
      </c>
      <c r="Q66" s="101">
        <v>1093</v>
      </c>
      <c r="R66" s="101">
        <v>110</v>
      </c>
      <c r="S66" s="101">
        <f>SUM(T66:W66)</f>
        <v>18877</v>
      </c>
      <c r="T66" s="101">
        <v>5224</v>
      </c>
      <c r="U66" s="101">
        <v>7997</v>
      </c>
      <c r="V66" s="101">
        <v>3040</v>
      </c>
      <c r="W66" s="101">
        <v>2616</v>
      </c>
      <c r="X66" s="117"/>
    </row>
    <row r="67" spans="1:24" ht="15" customHeight="1">
      <c r="A67" s="268" t="s">
        <v>365</v>
      </c>
      <c r="B67" s="322">
        <v>53580</v>
      </c>
      <c r="C67" s="227">
        <v>34788</v>
      </c>
      <c r="D67" s="227">
        <v>1479</v>
      </c>
      <c r="E67" s="227">
        <f>SUM(F67:N67)</f>
        <v>21473</v>
      </c>
      <c r="F67" s="227">
        <v>1616</v>
      </c>
      <c r="G67" s="227">
        <v>6450</v>
      </c>
      <c r="H67" s="227">
        <v>3593</v>
      </c>
      <c r="I67" s="227">
        <v>425</v>
      </c>
      <c r="J67" s="227">
        <v>1012</v>
      </c>
      <c r="K67" s="227">
        <v>513</v>
      </c>
      <c r="L67" s="227">
        <v>1503</v>
      </c>
      <c r="M67" s="227">
        <v>3904</v>
      </c>
      <c r="N67" s="227">
        <v>2457</v>
      </c>
      <c r="O67" s="227">
        <v>6367</v>
      </c>
      <c r="P67" s="227">
        <v>4120</v>
      </c>
      <c r="Q67" s="227">
        <v>1095</v>
      </c>
      <c r="R67" s="227">
        <v>110</v>
      </c>
      <c r="S67" s="227">
        <f>SUM(T67:W67)</f>
        <v>18792</v>
      </c>
      <c r="T67" s="227">
        <v>5345</v>
      </c>
      <c r="U67" s="227">
        <v>7978</v>
      </c>
      <c r="V67" s="227">
        <v>3034</v>
      </c>
      <c r="W67" s="227">
        <v>2435</v>
      </c>
      <c r="X67" s="118"/>
    </row>
    <row r="68" spans="1:23" ht="15" customHeight="1">
      <c r="A68" s="11" t="s">
        <v>196</v>
      </c>
      <c r="B68" s="138"/>
      <c r="C68" s="138"/>
      <c r="D68" s="138"/>
      <c r="E68" s="138"/>
      <c r="F68" s="138"/>
      <c r="G68" s="138"/>
      <c r="H68" s="138"/>
      <c r="I68" s="138"/>
      <c r="J68" s="138"/>
      <c r="K68" s="138"/>
      <c r="L68" s="138"/>
      <c r="M68" s="138"/>
      <c r="N68" s="138"/>
      <c r="O68" s="138"/>
      <c r="P68" s="138"/>
      <c r="Q68" s="138"/>
      <c r="R68" s="138"/>
      <c r="S68" s="138"/>
      <c r="T68" s="138"/>
      <c r="U68" s="138"/>
      <c r="V68" s="138"/>
      <c r="W68" s="138"/>
    </row>
  </sheetData>
  <sheetProtection/>
  <mergeCells count="28">
    <mergeCell ref="B5:B6"/>
    <mergeCell ref="B7:B8"/>
    <mergeCell ref="D5:D8"/>
    <mergeCell ref="E5:N5"/>
    <mergeCell ref="J6:J8"/>
    <mergeCell ref="E6:E8"/>
    <mergeCell ref="F6:F8"/>
    <mergeCell ref="G6:G8"/>
    <mergeCell ref="A7:A8"/>
    <mergeCell ref="C7:C8"/>
    <mergeCell ref="C5:C6"/>
    <mergeCell ref="S6:S8"/>
    <mergeCell ref="S5:W5"/>
    <mergeCell ref="U6:U8"/>
    <mergeCell ref="V6:V8"/>
    <mergeCell ref="W6:W8"/>
    <mergeCell ref="I6:I8"/>
    <mergeCell ref="H6:H8"/>
    <mergeCell ref="A3:W3"/>
    <mergeCell ref="T6:T8"/>
    <mergeCell ref="K6:K8"/>
    <mergeCell ref="L6:L8"/>
    <mergeCell ref="M6:M8"/>
    <mergeCell ref="N6:N8"/>
    <mergeCell ref="R5:R8"/>
    <mergeCell ref="Q5:Q8"/>
    <mergeCell ref="O5:O8"/>
    <mergeCell ref="P5:P8"/>
  </mergeCells>
  <printOptions horizontalCentered="1"/>
  <pageMargins left="0.5905511811023623" right="0.5905511811023623" top="0.5905511811023623" bottom="0.3937007874015748" header="0" footer="0"/>
  <pageSetup fitToHeight="1" fitToWidth="1" horizontalDpi="300" verticalDpi="300" orientation="landscape" paperSize="8" scale="81"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X50"/>
  <sheetViews>
    <sheetView zoomScaleSheetLayoutView="75" zoomScalePageLayoutView="0" workbookViewId="0" topLeftCell="A1">
      <selection activeCell="A35" sqref="A35"/>
    </sheetView>
  </sheetViews>
  <sheetFormatPr defaultColWidth="9.00390625" defaultRowHeight="13.5"/>
  <cols>
    <col min="1" max="1" width="15.625" style="0" customWidth="1"/>
    <col min="2" max="2" width="10.125" style="0" customWidth="1"/>
    <col min="3" max="3" width="9.25390625" style="0" customWidth="1"/>
    <col min="4" max="4" width="9.50390625" style="0" customWidth="1"/>
    <col min="5" max="5" width="9.875" style="0" customWidth="1"/>
    <col min="6" max="6" width="10.375" style="0" customWidth="1"/>
    <col min="7" max="7" width="9.25390625" style="0" customWidth="1"/>
    <col min="8" max="8" width="11.00390625" style="0" customWidth="1"/>
    <col min="9" max="11" width="10.125" style="0" customWidth="1"/>
    <col min="12" max="12" width="10.00390625" style="0" customWidth="1"/>
    <col min="13" max="13" width="10.50390625" style="0" customWidth="1"/>
    <col min="14" max="14" width="10.25390625" style="0" customWidth="1"/>
    <col min="15" max="15" width="10.125" style="0" customWidth="1"/>
    <col min="16" max="16" width="10.625" style="0" customWidth="1"/>
    <col min="17" max="17" width="9.625" style="0" customWidth="1"/>
    <col min="18" max="18" width="10.625" style="0" customWidth="1"/>
    <col min="19" max="19" width="10.50390625" style="0" customWidth="1"/>
    <col min="20" max="20" width="10.625" style="0" customWidth="1"/>
    <col min="21" max="21" width="9.625" style="0" customWidth="1"/>
    <col min="22" max="22" width="9.75390625" style="0" customWidth="1"/>
    <col min="23" max="23" width="9.625" style="0" customWidth="1"/>
  </cols>
  <sheetData>
    <row r="1" spans="1:23" ht="19.5" customHeight="1">
      <c r="A1" s="182" t="s">
        <v>464</v>
      </c>
      <c r="B1" s="6"/>
      <c r="C1" s="6"/>
      <c r="D1" s="6"/>
      <c r="E1" s="6"/>
      <c r="F1" s="6"/>
      <c r="G1" s="6"/>
      <c r="H1" s="6"/>
      <c r="I1" s="6"/>
      <c r="J1" s="6"/>
      <c r="K1" s="6"/>
      <c r="L1" s="6"/>
      <c r="M1" s="6"/>
      <c r="N1" s="6"/>
      <c r="O1" s="6"/>
      <c r="P1" s="6"/>
      <c r="Q1" s="6"/>
      <c r="R1" s="6"/>
      <c r="S1" s="6"/>
      <c r="T1" s="6"/>
      <c r="U1" s="6"/>
      <c r="V1" s="6"/>
      <c r="W1" s="7" t="s">
        <v>465</v>
      </c>
    </row>
    <row r="2" spans="1:23" ht="19.5" customHeight="1">
      <c r="A2" s="182"/>
      <c r="B2" s="6"/>
      <c r="C2" s="6"/>
      <c r="D2" s="6"/>
      <c r="E2" s="6"/>
      <c r="F2" s="6"/>
      <c r="G2" s="6"/>
      <c r="H2" s="6"/>
      <c r="I2" s="6"/>
      <c r="J2" s="6"/>
      <c r="K2" s="6"/>
      <c r="L2" s="6"/>
      <c r="M2" s="6"/>
      <c r="N2" s="6"/>
      <c r="O2" s="6"/>
      <c r="P2" s="6"/>
      <c r="Q2" s="6"/>
      <c r="R2" s="6"/>
      <c r="S2" s="6"/>
      <c r="T2" s="6"/>
      <c r="U2" s="6"/>
      <c r="V2" s="6"/>
      <c r="W2" s="7"/>
    </row>
    <row r="3" spans="1:23" ht="18" customHeight="1">
      <c r="A3" s="393" t="s">
        <v>431</v>
      </c>
      <c r="B3" s="393"/>
      <c r="C3" s="393"/>
      <c r="D3" s="393"/>
      <c r="E3" s="393"/>
      <c r="F3" s="393"/>
      <c r="G3" s="393"/>
      <c r="H3" s="393"/>
      <c r="I3" s="393"/>
      <c r="J3" s="393"/>
      <c r="K3" s="393"/>
      <c r="L3" s="393"/>
      <c r="M3" s="393"/>
      <c r="N3" s="393"/>
      <c r="O3" s="393"/>
      <c r="P3" s="393"/>
      <c r="Q3" s="393"/>
      <c r="R3" s="393"/>
      <c r="S3" s="393"/>
      <c r="T3" s="393"/>
      <c r="U3" s="393"/>
      <c r="V3" s="393"/>
      <c r="W3" s="393"/>
    </row>
    <row r="4" spans="1:23" ht="19.5" customHeight="1" thickBot="1">
      <c r="A4" s="9"/>
      <c r="B4" s="14"/>
      <c r="C4" s="14"/>
      <c r="D4" s="14"/>
      <c r="E4" s="14"/>
      <c r="F4" s="14"/>
      <c r="G4" s="14"/>
      <c r="H4" s="14"/>
      <c r="I4" s="14"/>
      <c r="J4" s="14"/>
      <c r="K4" s="14"/>
      <c r="L4" s="98"/>
      <c r="M4" s="98"/>
      <c r="N4" s="14"/>
      <c r="O4" s="14"/>
      <c r="P4" s="14"/>
      <c r="Q4" s="14"/>
      <c r="R4" s="14"/>
      <c r="S4" s="14"/>
      <c r="T4" s="14"/>
      <c r="U4" s="14"/>
      <c r="V4" s="14"/>
      <c r="W4" s="13" t="s">
        <v>327</v>
      </c>
    </row>
    <row r="5" spans="1:23" ht="19.5" customHeight="1">
      <c r="A5" s="90" t="s">
        <v>197</v>
      </c>
      <c r="B5" s="556" t="s">
        <v>245</v>
      </c>
      <c r="C5" s="556" t="s">
        <v>245</v>
      </c>
      <c r="D5" s="376" t="s">
        <v>246</v>
      </c>
      <c r="E5" s="497" t="s">
        <v>260</v>
      </c>
      <c r="F5" s="498"/>
      <c r="G5" s="498"/>
      <c r="H5" s="498"/>
      <c r="I5" s="498"/>
      <c r="J5" s="498"/>
      <c r="K5" s="498"/>
      <c r="L5" s="498"/>
      <c r="M5" s="498"/>
      <c r="N5" s="538"/>
      <c r="O5" s="396" t="s">
        <v>432</v>
      </c>
      <c r="P5" s="396" t="s">
        <v>254</v>
      </c>
      <c r="Q5" s="396" t="s">
        <v>253</v>
      </c>
      <c r="R5" s="396" t="s">
        <v>433</v>
      </c>
      <c r="S5" s="497" t="s">
        <v>322</v>
      </c>
      <c r="T5" s="498"/>
      <c r="U5" s="498"/>
      <c r="V5" s="498"/>
      <c r="W5" s="498"/>
    </row>
    <row r="6" spans="1:23" ht="19.5" customHeight="1">
      <c r="A6" s="95"/>
      <c r="B6" s="557"/>
      <c r="C6" s="557"/>
      <c r="D6" s="528"/>
      <c r="E6" s="533" t="s">
        <v>241</v>
      </c>
      <c r="F6" s="533" t="s">
        <v>352</v>
      </c>
      <c r="G6" s="533" t="s">
        <v>247</v>
      </c>
      <c r="H6" s="562" t="s">
        <v>248</v>
      </c>
      <c r="I6" s="561" t="s">
        <v>353</v>
      </c>
      <c r="J6" s="565" t="s">
        <v>354</v>
      </c>
      <c r="K6" s="533" t="s">
        <v>249</v>
      </c>
      <c r="L6" s="551" t="s">
        <v>250</v>
      </c>
      <c r="M6" s="551" t="s">
        <v>251</v>
      </c>
      <c r="N6" s="533" t="s">
        <v>252</v>
      </c>
      <c r="O6" s="518"/>
      <c r="P6" s="518"/>
      <c r="Q6" s="518"/>
      <c r="R6" s="518"/>
      <c r="S6" s="533" t="s">
        <v>255</v>
      </c>
      <c r="T6" s="533" t="s">
        <v>256</v>
      </c>
      <c r="U6" s="534" t="s">
        <v>323</v>
      </c>
      <c r="V6" s="534" t="s">
        <v>324</v>
      </c>
      <c r="W6" s="558" t="s">
        <v>259</v>
      </c>
    </row>
    <row r="7" spans="1:23" ht="19.5" customHeight="1">
      <c r="A7" s="535" t="s">
        <v>201</v>
      </c>
      <c r="B7" s="554" t="s">
        <v>351</v>
      </c>
      <c r="C7" s="554" t="s">
        <v>244</v>
      </c>
      <c r="D7" s="528"/>
      <c r="E7" s="518"/>
      <c r="F7" s="518"/>
      <c r="G7" s="518"/>
      <c r="H7" s="563"/>
      <c r="I7" s="521"/>
      <c r="J7" s="566"/>
      <c r="K7" s="518"/>
      <c r="L7" s="518"/>
      <c r="M7" s="552"/>
      <c r="N7" s="518"/>
      <c r="O7" s="518"/>
      <c r="P7" s="518"/>
      <c r="Q7" s="518"/>
      <c r="R7" s="518"/>
      <c r="S7" s="518"/>
      <c r="T7" s="518"/>
      <c r="U7" s="528"/>
      <c r="V7" s="528"/>
      <c r="W7" s="559"/>
    </row>
    <row r="8" spans="1:23" ht="19.5" customHeight="1">
      <c r="A8" s="536"/>
      <c r="B8" s="555"/>
      <c r="C8" s="555"/>
      <c r="D8" s="529"/>
      <c r="E8" s="519"/>
      <c r="F8" s="519"/>
      <c r="G8" s="519"/>
      <c r="H8" s="564"/>
      <c r="I8" s="522"/>
      <c r="J8" s="567"/>
      <c r="K8" s="519"/>
      <c r="L8" s="519"/>
      <c r="M8" s="553"/>
      <c r="N8" s="519"/>
      <c r="O8" s="519"/>
      <c r="P8" s="519"/>
      <c r="Q8" s="519"/>
      <c r="R8" s="519"/>
      <c r="S8" s="519"/>
      <c r="T8" s="519"/>
      <c r="U8" s="529"/>
      <c r="V8" s="529"/>
      <c r="W8" s="560"/>
    </row>
    <row r="9" spans="1:24" ht="19.5" customHeight="1">
      <c r="A9" s="122"/>
      <c r="B9" s="271"/>
      <c r="C9" s="271"/>
      <c r="D9" s="271"/>
      <c r="E9" s="271"/>
      <c r="F9" s="271"/>
      <c r="G9" s="271"/>
      <c r="H9" s="271"/>
      <c r="I9" s="271"/>
      <c r="J9" s="271"/>
      <c r="K9" s="271"/>
      <c r="L9" s="271"/>
      <c r="M9" s="271"/>
      <c r="N9" s="271"/>
      <c r="O9" s="271"/>
      <c r="P9" s="271"/>
      <c r="Q9" s="271"/>
      <c r="R9" s="271"/>
      <c r="S9" s="271"/>
      <c r="T9" s="271"/>
      <c r="U9" s="271"/>
      <c r="V9" s="271"/>
      <c r="W9" s="271"/>
      <c r="X9" s="116"/>
    </row>
    <row r="10" spans="1:23" ht="19.5" customHeight="1">
      <c r="A10" s="285" t="s">
        <v>325</v>
      </c>
      <c r="B10" s="138"/>
      <c r="C10" s="138"/>
      <c r="D10" s="138"/>
      <c r="E10" s="138"/>
      <c r="F10" s="138"/>
      <c r="G10" s="138"/>
      <c r="H10" s="138"/>
      <c r="I10" s="138"/>
      <c r="J10" s="138"/>
      <c r="K10" s="138"/>
      <c r="L10" s="138"/>
      <c r="M10" s="138"/>
      <c r="N10" s="138"/>
      <c r="O10" s="138"/>
      <c r="P10" s="138"/>
      <c r="Q10" s="138"/>
      <c r="R10" s="138"/>
      <c r="S10" s="138"/>
      <c r="T10" s="138"/>
      <c r="U10" s="138"/>
      <c r="V10" s="138"/>
      <c r="W10" s="138"/>
    </row>
    <row r="11" spans="1:24" ht="19.5" customHeight="1">
      <c r="A11" s="37" t="s">
        <v>424</v>
      </c>
      <c r="B11" s="272">
        <v>4629</v>
      </c>
      <c r="C11" s="271">
        <v>5420</v>
      </c>
      <c r="D11" s="271">
        <v>6979</v>
      </c>
      <c r="E11" s="271">
        <v>3725</v>
      </c>
      <c r="F11" s="271">
        <v>3045</v>
      </c>
      <c r="G11" s="271">
        <v>3522</v>
      </c>
      <c r="H11" s="271">
        <v>3115</v>
      </c>
      <c r="I11" s="271">
        <v>4292</v>
      </c>
      <c r="J11" s="271">
        <v>5155</v>
      </c>
      <c r="K11" s="271">
        <v>4213</v>
      </c>
      <c r="L11" s="271">
        <v>3713</v>
      </c>
      <c r="M11" s="271">
        <v>3288</v>
      </c>
      <c r="N11" s="271">
        <v>4298</v>
      </c>
      <c r="O11" s="271">
        <v>3357</v>
      </c>
      <c r="P11" s="271">
        <v>2908</v>
      </c>
      <c r="Q11" s="271">
        <v>4043</v>
      </c>
      <c r="R11" s="271">
        <v>3668</v>
      </c>
      <c r="S11" s="271">
        <v>4042</v>
      </c>
      <c r="T11" s="271">
        <v>3605</v>
      </c>
      <c r="U11" s="271">
        <v>10493</v>
      </c>
      <c r="V11" s="271">
        <v>3963</v>
      </c>
      <c r="W11" s="271">
        <v>3090</v>
      </c>
      <c r="X11" s="116"/>
    </row>
    <row r="12" spans="1:24" ht="19.5" customHeight="1">
      <c r="A12" s="269" t="s">
        <v>425</v>
      </c>
      <c r="B12" s="272">
        <v>4567</v>
      </c>
      <c r="C12" s="271">
        <v>5504</v>
      </c>
      <c r="D12" s="271">
        <v>7168</v>
      </c>
      <c r="E12" s="271">
        <v>4195</v>
      </c>
      <c r="F12" s="271">
        <v>3925</v>
      </c>
      <c r="G12" s="271" t="s">
        <v>475</v>
      </c>
      <c r="H12" s="271">
        <v>3033</v>
      </c>
      <c r="I12" s="271">
        <v>4391</v>
      </c>
      <c r="J12" s="271">
        <v>4879</v>
      </c>
      <c r="K12" s="271">
        <v>4005</v>
      </c>
      <c r="L12" s="271">
        <v>3920</v>
      </c>
      <c r="M12" s="271">
        <v>2926</v>
      </c>
      <c r="N12" s="271">
        <v>4609</v>
      </c>
      <c r="O12" s="271">
        <v>3376</v>
      </c>
      <c r="P12" s="271" t="s">
        <v>475</v>
      </c>
      <c r="Q12" s="271">
        <v>3667</v>
      </c>
      <c r="R12" s="271">
        <v>4090</v>
      </c>
      <c r="S12" s="271">
        <v>3881</v>
      </c>
      <c r="T12" s="271">
        <v>3246</v>
      </c>
      <c r="U12" s="271">
        <v>9590</v>
      </c>
      <c r="V12" s="271">
        <v>3719</v>
      </c>
      <c r="W12" s="271">
        <v>3075</v>
      </c>
      <c r="X12" s="116"/>
    </row>
    <row r="13" spans="1:24" ht="19.5" customHeight="1">
      <c r="A13" s="269" t="s">
        <v>426</v>
      </c>
      <c r="B13" s="301">
        <f aca="true" t="shared" si="0" ref="B13:W13">AVERAGE(B15:B18,B20:B23,B25:B28)</f>
        <v>4729.666666666667</v>
      </c>
      <c r="C13" s="301">
        <f t="shared" si="0"/>
        <v>5635.666666666667</v>
      </c>
      <c r="D13" s="301">
        <f t="shared" si="0"/>
        <v>7533</v>
      </c>
      <c r="E13" s="301">
        <f t="shared" si="0"/>
        <v>4450.583333333333</v>
      </c>
      <c r="F13" s="301">
        <f t="shared" si="0"/>
        <v>3817.75</v>
      </c>
      <c r="G13" s="301" t="s">
        <v>475</v>
      </c>
      <c r="H13" s="301">
        <f t="shared" si="0"/>
        <v>2939.25</v>
      </c>
      <c r="I13" s="301">
        <f t="shared" si="0"/>
        <v>5093.666666666667</v>
      </c>
      <c r="J13" s="301">
        <f t="shared" si="0"/>
        <v>5504.4</v>
      </c>
      <c r="K13" s="301">
        <f t="shared" si="0"/>
        <v>5006</v>
      </c>
      <c r="L13" s="301">
        <f t="shared" si="0"/>
        <v>4357</v>
      </c>
      <c r="M13" s="301">
        <f t="shared" si="0"/>
        <v>3602</v>
      </c>
      <c r="N13" s="301">
        <f t="shared" si="0"/>
        <v>4931.083333333333</v>
      </c>
      <c r="O13" s="301">
        <f t="shared" si="0"/>
        <v>3386.9166666666665</v>
      </c>
      <c r="P13" s="301" t="s">
        <v>475</v>
      </c>
      <c r="Q13" s="301">
        <f t="shared" si="0"/>
        <v>4032.8333333333335</v>
      </c>
      <c r="R13" s="301">
        <f t="shared" si="0"/>
        <v>4118.25</v>
      </c>
      <c r="S13" s="301">
        <f t="shared" si="0"/>
        <v>4120.833333333333</v>
      </c>
      <c r="T13" s="301">
        <f t="shared" si="0"/>
        <v>3214.0833333333335</v>
      </c>
      <c r="U13" s="301">
        <f t="shared" si="0"/>
        <v>9159.583333333334</v>
      </c>
      <c r="V13" s="301">
        <f t="shared" si="0"/>
        <v>3828.6666666666665</v>
      </c>
      <c r="W13" s="301">
        <f t="shared" si="0"/>
        <v>3278.0833333333335</v>
      </c>
      <c r="X13" s="116"/>
    </row>
    <row r="14" spans="1:24" ht="19.5" customHeight="1">
      <c r="A14" s="154"/>
      <c r="B14" s="272"/>
      <c r="C14" s="271"/>
      <c r="D14" s="271"/>
      <c r="E14" s="271"/>
      <c r="F14" s="271"/>
      <c r="G14" s="138"/>
      <c r="H14" s="138"/>
      <c r="I14" s="271"/>
      <c r="J14" s="271"/>
      <c r="K14" s="271"/>
      <c r="L14" s="271"/>
      <c r="M14" s="271"/>
      <c r="N14" s="271"/>
      <c r="O14" s="271"/>
      <c r="P14" s="271"/>
      <c r="Q14" s="271"/>
      <c r="R14" s="271"/>
      <c r="S14" s="271"/>
      <c r="T14" s="271"/>
      <c r="U14" s="271"/>
      <c r="V14" s="271"/>
      <c r="W14" s="271"/>
      <c r="X14" s="116"/>
    </row>
    <row r="15" spans="1:24" ht="19.5" customHeight="1">
      <c r="A15" s="159" t="s">
        <v>422</v>
      </c>
      <c r="B15" s="272">
        <v>3497</v>
      </c>
      <c r="C15" s="271">
        <v>3919</v>
      </c>
      <c r="D15" s="271">
        <v>3734</v>
      </c>
      <c r="E15" s="271">
        <v>4348</v>
      </c>
      <c r="F15" s="271">
        <v>3939</v>
      </c>
      <c r="G15" s="271" t="s">
        <v>475</v>
      </c>
      <c r="H15" s="271">
        <v>3214</v>
      </c>
      <c r="I15" s="271">
        <v>4448</v>
      </c>
      <c r="J15" s="271">
        <v>6011</v>
      </c>
      <c r="K15" s="271" t="s">
        <v>475</v>
      </c>
      <c r="L15" s="271">
        <v>3982</v>
      </c>
      <c r="M15" s="271">
        <v>3940</v>
      </c>
      <c r="N15" s="271">
        <v>4624</v>
      </c>
      <c r="O15" s="271">
        <v>3769</v>
      </c>
      <c r="P15" s="271" t="s">
        <v>475</v>
      </c>
      <c r="Q15" s="271">
        <v>3841</v>
      </c>
      <c r="R15" s="271">
        <v>4360</v>
      </c>
      <c r="S15" s="271">
        <v>3358</v>
      </c>
      <c r="T15" s="271">
        <v>2928</v>
      </c>
      <c r="U15" s="271">
        <v>10084</v>
      </c>
      <c r="V15" s="271">
        <v>3954</v>
      </c>
      <c r="W15" s="271">
        <v>1636</v>
      </c>
      <c r="X15" s="116"/>
    </row>
    <row r="16" spans="1:24" ht="19.5" customHeight="1">
      <c r="A16" s="270" t="s">
        <v>355</v>
      </c>
      <c r="B16" s="272">
        <v>3910</v>
      </c>
      <c r="C16" s="271">
        <v>4177</v>
      </c>
      <c r="D16" s="271">
        <v>4128</v>
      </c>
      <c r="E16" s="271">
        <v>4579</v>
      </c>
      <c r="F16" s="271">
        <v>3858</v>
      </c>
      <c r="G16" s="271" t="s">
        <v>475</v>
      </c>
      <c r="H16" s="271">
        <v>3237</v>
      </c>
      <c r="I16" s="271">
        <v>4129</v>
      </c>
      <c r="J16" s="271">
        <v>4868</v>
      </c>
      <c r="K16" s="271">
        <v>5022</v>
      </c>
      <c r="L16" s="271">
        <v>4759</v>
      </c>
      <c r="M16" s="271">
        <v>4838</v>
      </c>
      <c r="N16" s="271">
        <v>5208</v>
      </c>
      <c r="O16" s="271">
        <v>3161</v>
      </c>
      <c r="P16" s="271" t="s">
        <v>475</v>
      </c>
      <c r="Q16" s="271">
        <v>4128</v>
      </c>
      <c r="R16" s="271">
        <v>4417</v>
      </c>
      <c r="S16" s="271">
        <v>3809</v>
      </c>
      <c r="T16" s="271">
        <v>3124</v>
      </c>
      <c r="U16" s="271">
        <v>8289</v>
      </c>
      <c r="V16" s="271">
        <v>3923</v>
      </c>
      <c r="W16" s="271">
        <v>3089</v>
      </c>
      <c r="X16" s="116"/>
    </row>
    <row r="17" spans="1:24" ht="19.5" customHeight="1">
      <c r="A17" s="270" t="s">
        <v>356</v>
      </c>
      <c r="B17" s="272">
        <v>5035</v>
      </c>
      <c r="C17" s="271">
        <v>6326</v>
      </c>
      <c r="D17" s="271">
        <v>7744</v>
      </c>
      <c r="E17" s="271">
        <v>4831</v>
      </c>
      <c r="F17" s="271">
        <v>3893</v>
      </c>
      <c r="G17" s="271" t="s">
        <v>475</v>
      </c>
      <c r="H17" s="271">
        <v>3006</v>
      </c>
      <c r="I17" s="271">
        <v>4064</v>
      </c>
      <c r="J17" s="271">
        <v>4494</v>
      </c>
      <c r="K17" s="271">
        <v>4990</v>
      </c>
      <c r="L17" s="271">
        <v>4757</v>
      </c>
      <c r="M17" s="271">
        <v>4045</v>
      </c>
      <c r="N17" s="271">
        <v>5944</v>
      </c>
      <c r="O17" s="271">
        <v>3297</v>
      </c>
      <c r="P17" s="271" t="s">
        <v>475</v>
      </c>
      <c r="Q17" s="271">
        <v>4815</v>
      </c>
      <c r="R17" s="271">
        <v>4224</v>
      </c>
      <c r="S17" s="271">
        <v>3657</v>
      </c>
      <c r="T17" s="271">
        <v>2963</v>
      </c>
      <c r="U17" s="271">
        <v>8086</v>
      </c>
      <c r="V17" s="271">
        <v>3299</v>
      </c>
      <c r="W17" s="271">
        <v>3107</v>
      </c>
      <c r="X17" s="116"/>
    </row>
    <row r="18" spans="1:24" ht="19.5" customHeight="1">
      <c r="A18" s="270" t="s">
        <v>357</v>
      </c>
      <c r="B18" s="272">
        <v>4855</v>
      </c>
      <c r="C18" s="271">
        <v>6194</v>
      </c>
      <c r="D18" s="271">
        <v>8681</v>
      </c>
      <c r="E18" s="271">
        <v>4768</v>
      </c>
      <c r="F18" s="271">
        <v>3789</v>
      </c>
      <c r="G18" s="271" t="s">
        <v>475</v>
      </c>
      <c r="H18" s="271">
        <v>2801</v>
      </c>
      <c r="I18" s="271">
        <v>4282</v>
      </c>
      <c r="J18" s="271">
        <v>6038</v>
      </c>
      <c r="K18" s="271" t="s">
        <v>475</v>
      </c>
      <c r="L18" s="271">
        <v>4239</v>
      </c>
      <c r="M18" s="271">
        <v>4352</v>
      </c>
      <c r="N18" s="271">
        <v>5547</v>
      </c>
      <c r="O18" s="271">
        <v>3218</v>
      </c>
      <c r="P18" s="271" t="s">
        <v>475</v>
      </c>
      <c r="Q18" s="271">
        <v>4143</v>
      </c>
      <c r="R18" s="271">
        <v>3517</v>
      </c>
      <c r="S18" s="271">
        <v>4003</v>
      </c>
      <c r="T18" s="271">
        <v>3215</v>
      </c>
      <c r="U18" s="271">
        <v>8458</v>
      </c>
      <c r="V18" s="271">
        <v>3640</v>
      </c>
      <c r="W18" s="271">
        <v>3258</v>
      </c>
      <c r="X18" s="116"/>
    </row>
    <row r="19" spans="1:24" ht="19.5" customHeight="1">
      <c r="A19" s="273"/>
      <c r="B19" s="272"/>
      <c r="C19" s="271"/>
      <c r="D19" s="271"/>
      <c r="E19" s="271"/>
      <c r="F19" s="271"/>
      <c r="G19" s="271"/>
      <c r="H19" s="271"/>
      <c r="I19" s="271"/>
      <c r="J19" s="271"/>
      <c r="K19" s="271"/>
      <c r="L19" s="271"/>
      <c r="M19" s="271"/>
      <c r="N19" s="271"/>
      <c r="O19" s="271"/>
      <c r="P19" s="271"/>
      <c r="Q19" s="271"/>
      <c r="R19" s="271"/>
      <c r="S19" s="271"/>
      <c r="T19" s="271"/>
      <c r="U19" s="271"/>
      <c r="V19" s="271"/>
      <c r="W19" s="271"/>
      <c r="X19" s="116"/>
    </row>
    <row r="20" spans="1:24" ht="19.5" customHeight="1">
      <c r="A20" s="270" t="s">
        <v>358</v>
      </c>
      <c r="B20" s="272">
        <v>4805</v>
      </c>
      <c r="C20" s="271">
        <v>6080</v>
      </c>
      <c r="D20" s="132">
        <v>8722</v>
      </c>
      <c r="E20" s="271">
        <v>4021</v>
      </c>
      <c r="F20" s="271">
        <v>3446</v>
      </c>
      <c r="G20" s="271" t="s">
        <v>475</v>
      </c>
      <c r="H20" s="271">
        <v>3097</v>
      </c>
      <c r="I20" s="271">
        <v>4562</v>
      </c>
      <c r="J20" s="271">
        <v>6816</v>
      </c>
      <c r="K20" s="271" t="s">
        <v>475</v>
      </c>
      <c r="L20" s="271">
        <v>3904</v>
      </c>
      <c r="M20" s="271">
        <v>1807</v>
      </c>
      <c r="N20" s="271">
        <v>4543</v>
      </c>
      <c r="O20" s="271">
        <v>3297</v>
      </c>
      <c r="P20" s="271" t="s">
        <v>475</v>
      </c>
      <c r="Q20" s="271">
        <v>3773</v>
      </c>
      <c r="R20" s="271">
        <v>3700</v>
      </c>
      <c r="S20" s="271">
        <v>4089</v>
      </c>
      <c r="T20" s="271">
        <v>3274</v>
      </c>
      <c r="U20" s="271">
        <v>8903</v>
      </c>
      <c r="V20" s="271">
        <v>4048</v>
      </c>
      <c r="W20" s="271">
        <v>3161</v>
      </c>
      <c r="X20" s="116"/>
    </row>
    <row r="21" spans="1:24" ht="19.5" customHeight="1">
      <c r="A21" s="270" t="s">
        <v>359</v>
      </c>
      <c r="B21" s="272">
        <v>4855</v>
      </c>
      <c r="C21" s="271">
        <v>6006</v>
      </c>
      <c r="D21" s="271">
        <v>8188</v>
      </c>
      <c r="E21" s="271">
        <v>4247</v>
      </c>
      <c r="F21" s="271">
        <v>3638</v>
      </c>
      <c r="G21" s="271" t="s">
        <v>475</v>
      </c>
      <c r="H21" s="271">
        <v>3292</v>
      </c>
      <c r="I21" s="271">
        <v>4550</v>
      </c>
      <c r="J21" s="271">
        <v>5802</v>
      </c>
      <c r="K21" s="271" t="s">
        <v>475</v>
      </c>
      <c r="L21" s="271">
        <v>4170</v>
      </c>
      <c r="M21" s="271" t="s">
        <v>475</v>
      </c>
      <c r="N21" s="271">
        <v>4830</v>
      </c>
      <c r="O21" s="271">
        <v>3189</v>
      </c>
      <c r="P21" s="271" t="s">
        <v>475</v>
      </c>
      <c r="Q21" s="271">
        <v>4562</v>
      </c>
      <c r="R21" s="271">
        <v>4476</v>
      </c>
      <c r="S21" s="271">
        <v>4169</v>
      </c>
      <c r="T21" s="271">
        <v>3173</v>
      </c>
      <c r="U21" s="271">
        <v>8999</v>
      </c>
      <c r="V21" s="271">
        <v>4039</v>
      </c>
      <c r="W21" s="271">
        <v>3170</v>
      </c>
      <c r="X21" s="116"/>
    </row>
    <row r="22" spans="1:24" ht="19.5" customHeight="1">
      <c r="A22" s="270" t="s">
        <v>360</v>
      </c>
      <c r="B22" s="272">
        <v>5124</v>
      </c>
      <c r="C22" s="271">
        <v>6057</v>
      </c>
      <c r="D22" s="271">
        <v>8623</v>
      </c>
      <c r="E22" s="271">
        <v>4194</v>
      </c>
      <c r="F22" s="271">
        <v>3501</v>
      </c>
      <c r="G22" s="271" t="s">
        <v>475</v>
      </c>
      <c r="H22" s="271">
        <v>3368</v>
      </c>
      <c r="I22" s="271">
        <v>4940</v>
      </c>
      <c r="J22" s="271">
        <v>5784</v>
      </c>
      <c r="K22" s="271" t="s">
        <v>475</v>
      </c>
      <c r="L22" s="271">
        <v>5289</v>
      </c>
      <c r="M22" s="271">
        <v>3250</v>
      </c>
      <c r="N22" s="271">
        <v>4516</v>
      </c>
      <c r="O22" s="271">
        <v>3590</v>
      </c>
      <c r="P22" s="271" t="s">
        <v>475</v>
      </c>
      <c r="Q22" s="271">
        <v>4398</v>
      </c>
      <c r="R22" s="271">
        <v>4194</v>
      </c>
      <c r="S22" s="271">
        <v>4446</v>
      </c>
      <c r="T22" s="271">
        <v>3154</v>
      </c>
      <c r="U22" s="271">
        <v>9804</v>
      </c>
      <c r="V22" s="271">
        <v>3707</v>
      </c>
      <c r="W22" s="271">
        <v>4223</v>
      </c>
      <c r="X22" s="116"/>
    </row>
    <row r="23" spans="1:24" ht="19.5" customHeight="1">
      <c r="A23" s="270" t="s">
        <v>361</v>
      </c>
      <c r="B23" s="272">
        <v>4717</v>
      </c>
      <c r="C23" s="271">
        <v>5323</v>
      </c>
      <c r="D23" s="271">
        <v>6818</v>
      </c>
      <c r="E23" s="271">
        <v>4164</v>
      </c>
      <c r="F23" s="271">
        <v>3864</v>
      </c>
      <c r="G23" s="271" t="s">
        <v>475</v>
      </c>
      <c r="H23" s="271">
        <v>2828</v>
      </c>
      <c r="I23" s="271">
        <v>4712</v>
      </c>
      <c r="J23" s="271">
        <v>4839</v>
      </c>
      <c r="K23" s="271" t="s">
        <v>475</v>
      </c>
      <c r="L23" s="271">
        <v>4185</v>
      </c>
      <c r="M23" s="271">
        <v>2982</v>
      </c>
      <c r="N23" s="271">
        <v>4578</v>
      </c>
      <c r="O23" s="271">
        <v>3939</v>
      </c>
      <c r="P23" s="271" t="s">
        <v>475</v>
      </c>
      <c r="Q23" s="271">
        <v>3637</v>
      </c>
      <c r="R23" s="271">
        <v>4189</v>
      </c>
      <c r="S23" s="271">
        <v>4285</v>
      </c>
      <c r="T23" s="271">
        <v>3361</v>
      </c>
      <c r="U23" s="271">
        <v>8369</v>
      </c>
      <c r="V23" s="271">
        <v>3908</v>
      </c>
      <c r="W23" s="271">
        <v>3310</v>
      </c>
      <c r="X23" s="116"/>
    </row>
    <row r="24" spans="1:24" ht="19.5" customHeight="1">
      <c r="A24" s="273"/>
      <c r="B24" s="272"/>
      <c r="C24" s="271"/>
      <c r="D24" s="271"/>
      <c r="E24" s="271"/>
      <c r="F24" s="271"/>
      <c r="G24" s="271"/>
      <c r="H24" s="271"/>
      <c r="I24" s="271"/>
      <c r="J24" s="271"/>
      <c r="K24" s="271"/>
      <c r="L24" s="271"/>
      <c r="M24" s="271"/>
      <c r="N24" s="271"/>
      <c r="O24" s="271"/>
      <c r="P24" s="271"/>
      <c r="Q24" s="271"/>
      <c r="R24" s="271"/>
      <c r="S24" s="271"/>
      <c r="T24" s="271"/>
      <c r="U24" s="271"/>
      <c r="V24" s="271"/>
      <c r="W24" s="271"/>
      <c r="X24" s="116"/>
    </row>
    <row r="25" spans="1:24" ht="19.5" customHeight="1">
      <c r="A25" s="270" t="s">
        <v>362</v>
      </c>
      <c r="B25" s="272">
        <v>4939</v>
      </c>
      <c r="C25" s="271">
        <v>6087</v>
      </c>
      <c r="D25" s="271">
        <v>7776</v>
      </c>
      <c r="E25" s="271">
        <v>4383</v>
      </c>
      <c r="F25" s="271">
        <v>4019</v>
      </c>
      <c r="G25" s="271" t="s">
        <v>475</v>
      </c>
      <c r="H25" s="271">
        <v>2498</v>
      </c>
      <c r="I25" s="271">
        <v>4059</v>
      </c>
      <c r="J25" s="271">
        <v>5751</v>
      </c>
      <c r="K25" s="271" t="s">
        <v>475</v>
      </c>
      <c r="L25" s="271">
        <v>4561</v>
      </c>
      <c r="M25" s="271" t="s">
        <v>475</v>
      </c>
      <c r="N25" s="271">
        <v>4718</v>
      </c>
      <c r="O25" s="271">
        <v>2862</v>
      </c>
      <c r="P25" s="271" t="s">
        <v>475</v>
      </c>
      <c r="Q25" s="271">
        <v>4076</v>
      </c>
      <c r="R25" s="271">
        <v>4082</v>
      </c>
      <c r="S25" s="271">
        <v>4181</v>
      </c>
      <c r="T25" s="271">
        <v>3201</v>
      </c>
      <c r="U25" s="271">
        <v>9068</v>
      </c>
      <c r="V25" s="271">
        <v>3557</v>
      </c>
      <c r="W25" s="271">
        <v>3163</v>
      </c>
      <c r="X25" s="116"/>
    </row>
    <row r="26" spans="1:24" ht="19.5" customHeight="1">
      <c r="A26" s="270" t="s">
        <v>363</v>
      </c>
      <c r="B26" s="272">
        <v>4926</v>
      </c>
      <c r="C26" s="271">
        <v>6141</v>
      </c>
      <c r="D26" s="271">
        <v>8430</v>
      </c>
      <c r="E26" s="271">
        <v>4278</v>
      </c>
      <c r="F26" s="271">
        <v>3914</v>
      </c>
      <c r="G26" s="271" t="s">
        <v>475</v>
      </c>
      <c r="H26" s="271">
        <v>2297</v>
      </c>
      <c r="I26" s="271">
        <v>4150</v>
      </c>
      <c r="J26" s="271">
        <v>4641</v>
      </c>
      <c r="K26" s="271" t="s">
        <v>475</v>
      </c>
      <c r="L26" s="271">
        <v>4031</v>
      </c>
      <c r="M26" s="271" t="s">
        <v>475</v>
      </c>
      <c r="N26" s="271">
        <v>4858</v>
      </c>
      <c r="O26" s="271">
        <v>3121</v>
      </c>
      <c r="P26" s="271" t="s">
        <v>475</v>
      </c>
      <c r="Q26" s="271">
        <v>3687</v>
      </c>
      <c r="R26" s="271">
        <v>3855</v>
      </c>
      <c r="S26" s="271">
        <v>4165</v>
      </c>
      <c r="T26" s="271">
        <v>3457</v>
      </c>
      <c r="U26" s="271">
        <v>8633</v>
      </c>
      <c r="V26" s="271">
        <v>3753</v>
      </c>
      <c r="W26" s="271">
        <v>3275</v>
      </c>
      <c r="X26" s="116"/>
    </row>
    <row r="27" spans="1:24" ht="19.5" customHeight="1">
      <c r="A27" s="270" t="s">
        <v>364</v>
      </c>
      <c r="B27" s="272">
        <v>5090</v>
      </c>
      <c r="C27" s="271">
        <v>6414</v>
      </c>
      <c r="D27" s="271">
        <v>8879</v>
      </c>
      <c r="E27" s="271">
        <v>4204</v>
      </c>
      <c r="F27" s="271">
        <v>3934</v>
      </c>
      <c r="G27" s="271" t="s">
        <v>475</v>
      </c>
      <c r="H27" s="271">
        <v>3070</v>
      </c>
      <c r="I27" s="271">
        <v>4251</v>
      </c>
      <c r="J27" s="271" t="s">
        <v>475</v>
      </c>
      <c r="K27" s="271" t="s">
        <v>475</v>
      </c>
      <c r="L27" s="271">
        <v>4398</v>
      </c>
      <c r="M27" s="271" t="s">
        <v>475</v>
      </c>
      <c r="N27" s="271">
        <v>4632</v>
      </c>
      <c r="O27" s="271">
        <v>2992</v>
      </c>
      <c r="P27" s="271" t="s">
        <v>475</v>
      </c>
      <c r="Q27" s="271">
        <v>3897</v>
      </c>
      <c r="R27" s="271">
        <v>4139</v>
      </c>
      <c r="S27" s="271">
        <v>4192</v>
      </c>
      <c r="T27" s="271">
        <v>3401</v>
      </c>
      <c r="U27" s="271">
        <v>8788</v>
      </c>
      <c r="V27" s="271">
        <v>3997</v>
      </c>
      <c r="W27" s="271">
        <v>3338</v>
      </c>
      <c r="X27" s="116"/>
    </row>
    <row r="28" spans="1:24" ht="19.5" customHeight="1">
      <c r="A28" s="270" t="s">
        <v>365</v>
      </c>
      <c r="B28" s="272">
        <v>5003</v>
      </c>
      <c r="C28" s="271">
        <v>4904</v>
      </c>
      <c r="D28" s="271">
        <v>8673</v>
      </c>
      <c r="E28" s="271">
        <v>5390</v>
      </c>
      <c r="F28" s="271">
        <v>4018</v>
      </c>
      <c r="G28" s="271" t="s">
        <v>475</v>
      </c>
      <c r="H28" s="271">
        <v>2563</v>
      </c>
      <c r="I28" s="271">
        <v>12977</v>
      </c>
      <c r="J28" s="271" t="s">
        <v>475</v>
      </c>
      <c r="K28" s="271" t="s">
        <v>475</v>
      </c>
      <c r="L28" s="271">
        <v>4009</v>
      </c>
      <c r="M28" s="271" t="s">
        <v>475</v>
      </c>
      <c r="N28" s="271">
        <v>5175</v>
      </c>
      <c r="O28" s="271">
        <v>4208</v>
      </c>
      <c r="P28" s="271" t="s">
        <v>475</v>
      </c>
      <c r="Q28" s="271">
        <v>3437</v>
      </c>
      <c r="R28" s="271">
        <v>4266</v>
      </c>
      <c r="S28" s="271">
        <v>5096</v>
      </c>
      <c r="T28" s="271">
        <v>3318</v>
      </c>
      <c r="U28" s="271">
        <v>12434</v>
      </c>
      <c r="V28" s="271">
        <v>4119</v>
      </c>
      <c r="W28" s="271">
        <v>4607</v>
      </c>
      <c r="X28" s="116"/>
    </row>
    <row r="29" spans="1:24" ht="19.5" customHeight="1">
      <c r="A29" s="123"/>
      <c r="B29" s="271"/>
      <c r="C29" s="271"/>
      <c r="D29" s="271"/>
      <c r="E29" s="271"/>
      <c r="F29" s="271"/>
      <c r="G29" s="271"/>
      <c r="H29" s="271"/>
      <c r="I29" s="271"/>
      <c r="J29" s="271"/>
      <c r="K29" s="271"/>
      <c r="L29" s="271"/>
      <c r="M29" s="271"/>
      <c r="N29" s="271"/>
      <c r="O29" s="271"/>
      <c r="P29" s="271"/>
      <c r="Q29" s="271"/>
      <c r="R29" s="271"/>
      <c r="S29" s="271"/>
      <c r="T29" s="271"/>
      <c r="U29" s="271"/>
      <c r="V29" s="271"/>
      <c r="W29" s="271"/>
      <c r="X29" s="116"/>
    </row>
    <row r="30" spans="1:24" ht="19.5" customHeight="1">
      <c r="A30" s="123"/>
      <c r="B30" s="271"/>
      <c r="C30" s="271"/>
      <c r="D30" s="271"/>
      <c r="E30" s="271"/>
      <c r="F30" s="271"/>
      <c r="G30" s="271"/>
      <c r="H30" s="271"/>
      <c r="I30" s="271"/>
      <c r="J30" s="271"/>
      <c r="K30" s="271"/>
      <c r="L30" s="271"/>
      <c r="M30" s="271"/>
      <c r="N30" s="271"/>
      <c r="O30" s="271"/>
      <c r="P30" s="271"/>
      <c r="Q30" s="271"/>
      <c r="R30" s="271"/>
      <c r="S30" s="271"/>
      <c r="T30" s="271"/>
      <c r="U30" s="271"/>
      <c r="V30" s="271"/>
      <c r="W30" s="271"/>
      <c r="X30" s="116"/>
    </row>
    <row r="31" spans="1:24" ht="19.5" customHeight="1">
      <c r="A31" s="285" t="s">
        <v>326</v>
      </c>
      <c r="B31" s="271"/>
      <c r="C31" s="271"/>
      <c r="D31" s="271"/>
      <c r="E31" s="271"/>
      <c r="F31" s="271"/>
      <c r="G31" s="271"/>
      <c r="H31" s="271"/>
      <c r="I31" s="271"/>
      <c r="J31" s="271"/>
      <c r="K31" s="271"/>
      <c r="L31" s="271"/>
      <c r="M31" s="271"/>
      <c r="N31" s="271"/>
      <c r="O31" s="271"/>
      <c r="P31" s="271"/>
      <c r="Q31" s="271"/>
      <c r="R31" s="271"/>
      <c r="S31" s="271"/>
      <c r="T31" s="271"/>
      <c r="U31" s="271"/>
      <c r="V31" s="271"/>
      <c r="W31" s="271"/>
      <c r="X31" s="116"/>
    </row>
    <row r="32" spans="1:24" ht="19.5" customHeight="1">
      <c r="A32" s="37" t="s">
        <v>424</v>
      </c>
      <c r="B32" s="321">
        <v>84414</v>
      </c>
      <c r="C32" s="225">
        <v>38879</v>
      </c>
      <c r="D32" s="225">
        <v>20353</v>
      </c>
      <c r="E32" s="225">
        <f>SUM(F32:N32)</f>
        <v>6672</v>
      </c>
      <c r="F32" s="225">
        <v>2066</v>
      </c>
      <c r="G32" s="225">
        <v>357</v>
      </c>
      <c r="H32" s="225">
        <v>697</v>
      </c>
      <c r="I32" s="225">
        <v>530</v>
      </c>
      <c r="J32" s="225">
        <v>126</v>
      </c>
      <c r="K32" s="225">
        <v>218</v>
      </c>
      <c r="L32" s="225">
        <v>416</v>
      </c>
      <c r="M32" s="225">
        <v>300</v>
      </c>
      <c r="N32" s="225">
        <v>1962</v>
      </c>
      <c r="O32" s="225">
        <v>3270</v>
      </c>
      <c r="P32" s="225">
        <v>240</v>
      </c>
      <c r="Q32" s="225">
        <v>7266</v>
      </c>
      <c r="R32" s="225">
        <v>667</v>
      </c>
      <c r="S32" s="225">
        <f>SUM(T32:W32)</f>
        <v>45534</v>
      </c>
      <c r="T32" s="225">
        <v>5454</v>
      </c>
      <c r="U32" s="225">
        <v>5263</v>
      </c>
      <c r="V32" s="225">
        <v>9674</v>
      </c>
      <c r="W32" s="225">
        <v>25143</v>
      </c>
      <c r="X32" s="116"/>
    </row>
    <row r="33" spans="1:24" ht="19.5" customHeight="1">
      <c r="A33" s="269" t="s">
        <v>425</v>
      </c>
      <c r="B33" s="321">
        <v>86809</v>
      </c>
      <c r="C33" s="225">
        <v>34575</v>
      </c>
      <c r="D33" s="225">
        <v>15946</v>
      </c>
      <c r="E33" s="225">
        <f>SUM(F33:N33)</f>
        <v>5678</v>
      </c>
      <c r="F33" s="225">
        <v>1804</v>
      </c>
      <c r="G33" s="225">
        <v>0</v>
      </c>
      <c r="H33" s="225">
        <v>253</v>
      </c>
      <c r="I33" s="225">
        <v>624</v>
      </c>
      <c r="J33" s="225">
        <v>81</v>
      </c>
      <c r="K33" s="225">
        <v>51</v>
      </c>
      <c r="L33" s="225">
        <v>483</v>
      </c>
      <c r="M33" s="225">
        <v>146</v>
      </c>
      <c r="N33" s="225">
        <v>2236</v>
      </c>
      <c r="O33" s="225">
        <v>4422</v>
      </c>
      <c r="P33" s="225">
        <v>0</v>
      </c>
      <c r="Q33" s="225">
        <v>7097</v>
      </c>
      <c r="R33" s="225">
        <v>791</v>
      </c>
      <c r="S33" s="225">
        <f>SUM(T33:W33)</f>
        <v>52235</v>
      </c>
      <c r="T33" s="225">
        <v>19396</v>
      </c>
      <c r="U33" s="225">
        <v>5342</v>
      </c>
      <c r="V33" s="225">
        <v>10895</v>
      </c>
      <c r="W33" s="225">
        <v>16602</v>
      </c>
      <c r="X33" s="116"/>
    </row>
    <row r="34" spans="1:24" ht="19.5" customHeight="1">
      <c r="A34" s="269" t="s">
        <v>426</v>
      </c>
      <c r="B34" s="301">
        <f>AVERAGE(B36:B39,B41:B44,B46:B49)</f>
        <v>82588.25</v>
      </c>
      <c r="C34" s="301">
        <f>AVERAGE(C36:C39,C41:C44,C46:C49)</f>
        <v>32794.083333333336</v>
      </c>
      <c r="D34" s="301">
        <v>13816</v>
      </c>
      <c r="E34" s="300">
        <f>SUM(F34:N34)</f>
        <v>6046.583333333333</v>
      </c>
      <c r="F34" s="300">
        <v>2044</v>
      </c>
      <c r="G34" s="300">
        <f aca="true" t="shared" si="1" ref="G34:W34">AVERAGE(G36:G39,G41:G44,G46:G49)</f>
        <v>0</v>
      </c>
      <c r="H34" s="300">
        <f t="shared" si="1"/>
        <v>281.1666666666667</v>
      </c>
      <c r="I34" s="300">
        <v>659</v>
      </c>
      <c r="J34" s="300">
        <f>AVERAGE(J36:J39,J41:J44,J46:J49)</f>
        <v>169</v>
      </c>
      <c r="K34" s="300">
        <f t="shared" si="1"/>
        <v>24.166666666666668</v>
      </c>
      <c r="L34" s="300">
        <f t="shared" si="1"/>
        <v>351.1666666666667</v>
      </c>
      <c r="M34" s="300">
        <f t="shared" si="1"/>
        <v>92.83333333333333</v>
      </c>
      <c r="N34" s="300">
        <f t="shared" si="1"/>
        <v>2425.25</v>
      </c>
      <c r="O34" s="300">
        <v>4082</v>
      </c>
      <c r="P34" s="300">
        <f t="shared" si="1"/>
        <v>0</v>
      </c>
      <c r="Q34" s="300">
        <f t="shared" si="1"/>
        <v>7429.75</v>
      </c>
      <c r="R34" s="300">
        <f t="shared" si="1"/>
        <v>786.1666666666666</v>
      </c>
      <c r="S34" s="300">
        <f t="shared" si="1"/>
        <v>49794.166666666664</v>
      </c>
      <c r="T34" s="300">
        <f t="shared" si="1"/>
        <v>19785.416666666668</v>
      </c>
      <c r="U34" s="300">
        <f t="shared" si="1"/>
        <v>6439</v>
      </c>
      <c r="V34" s="300">
        <f t="shared" si="1"/>
        <v>10238.25</v>
      </c>
      <c r="W34" s="300">
        <f t="shared" si="1"/>
        <v>13331.5</v>
      </c>
      <c r="X34" s="116"/>
    </row>
    <row r="35" spans="1:24" ht="19.5" customHeight="1">
      <c r="A35" s="154"/>
      <c r="B35" s="321"/>
      <c r="C35" s="225"/>
      <c r="D35" s="225"/>
      <c r="E35" s="225"/>
      <c r="F35" s="225"/>
      <c r="G35" s="225"/>
      <c r="H35" s="225"/>
      <c r="I35" s="225"/>
      <c r="J35" s="225"/>
      <c r="K35" s="225"/>
      <c r="L35" s="225"/>
      <c r="M35" s="225"/>
      <c r="N35" s="225"/>
      <c r="O35" s="225"/>
      <c r="P35" s="225"/>
      <c r="Q35" s="225"/>
      <c r="R35" s="225"/>
      <c r="S35" s="225"/>
      <c r="T35" s="225"/>
      <c r="U35" s="225"/>
      <c r="V35" s="225"/>
      <c r="W35" s="225"/>
      <c r="X35" s="116"/>
    </row>
    <row r="36" spans="1:24" ht="19.5" customHeight="1">
      <c r="A36" s="159" t="s">
        <v>422</v>
      </c>
      <c r="B36" s="321">
        <v>69316</v>
      </c>
      <c r="C36" s="225">
        <v>17227</v>
      </c>
      <c r="D36" s="225">
        <v>169</v>
      </c>
      <c r="E36" s="225">
        <f>SUM(F36:N36)</f>
        <v>4392</v>
      </c>
      <c r="F36" s="225">
        <v>1301</v>
      </c>
      <c r="G36" s="225">
        <v>0</v>
      </c>
      <c r="H36" s="225">
        <v>257</v>
      </c>
      <c r="I36" s="225">
        <v>634</v>
      </c>
      <c r="J36" s="225">
        <v>272</v>
      </c>
      <c r="K36" s="225">
        <v>0</v>
      </c>
      <c r="L36" s="225">
        <v>224</v>
      </c>
      <c r="M36" s="225">
        <v>117</v>
      </c>
      <c r="N36" s="225">
        <v>1587</v>
      </c>
      <c r="O36" s="225">
        <v>3689</v>
      </c>
      <c r="P36" s="225">
        <v>0</v>
      </c>
      <c r="Q36" s="225">
        <v>7922</v>
      </c>
      <c r="R36" s="225">
        <v>566</v>
      </c>
      <c r="S36" s="225">
        <f>SUM(T36:W36)</f>
        <v>52089</v>
      </c>
      <c r="T36" s="225">
        <v>23121</v>
      </c>
      <c r="U36" s="225">
        <v>4996</v>
      </c>
      <c r="V36" s="225">
        <v>7600</v>
      </c>
      <c r="W36" s="225">
        <v>16372</v>
      </c>
      <c r="X36" s="116"/>
    </row>
    <row r="37" spans="1:24" ht="19.5" customHeight="1">
      <c r="A37" s="270" t="s">
        <v>355</v>
      </c>
      <c r="B37" s="321">
        <v>67895</v>
      </c>
      <c r="C37" s="225">
        <v>18638</v>
      </c>
      <c r="D37" s="225">
        <v>561</v>
      </c>
      <c r="E37" s="225">
        <f>SUM(F37:N37)</f>
        <v>7350</v>
      </c>
      <c r="F37" s="225">
        <v>1916</v>
      </c>
      <c r="G37" s="225">
        <v>0</v>
      </c>
      <c r="H37" s="225">
        <v>515</v>
      </c>
      <c r="I37" s="225">
        <v>774</v>
      </c>
      <c r="J37" s="225">
        <v>76</v>
      </c>
      <c r="K37" s="225">
        <v>90</v>
      </c>
      <c r="L37" s="225">
        <v>220</v>
      </c>
      <c r="M37" s="225">
        <v>117</v>
      </c>
      <c r="N37" s="225">
        <v>3642</v>
      </c>
      <c r="O37" s="225">
        <v>1484</v>
      </c>
      <c r="P37" s="225">
        <v>0</v>
      </c>
      <c r="Q37" s="225">
        <v>7893</v>
      </c>
      <c r="R37" s="225">
        <v>559</v>
      </c>
      <c r="S37" s="225">
        <f>SUM(T37:W37)</f>
        <v>49257</v>
      </c>
      <c r="T37" s="225">
        <v>23218</v>
      </c>
      <c r="U37" s="225">
        <v>5399</v>
      </c>
      <c r="V37" s="225">
        <v>7929</v>
      </c>
      <c r="W37" s="225">
        <v>12711</v>
      </c>
      <c r="X37" s="116"/>
    </row>
    <row r="38" spans="1:24" ht="19.5" customHeight="1">
      <c r="A38" s="270" t="s">
        <v>356</v>
      </c>
      <c r="B38" s="321">
        <v>107886</v>
      </c>
      <c r="C38" s="225">
        <v>55706</v>
      </c>
      <c r="D38" s="225">
        <v>30866</v>
      </c>
      <c r="E38" s="225">
        <f>SUM(F38:N38)</f>
        <v>7809</v>
      </c>
      <c r="F38" s="225">
        <v>2122</v>
      </c>
      <c r="G38" s="225">
        <v>0</v>
      </c>
      <c r="H38" s="225">
        <v>533</v>
      </c>
      <c r="I38" s="225">
        <v>747</v>
      </c>
      <c r="J38" s="225">
        <v>174</v>
      </c>
      <c r="K38" s="225">
        <v>200</v>
      </c>
      <c r="L38" s="225">
        <v>456</v>
      </c>
      <c r="M38" s="225">
        <v>202</v>
      </c>
      <c r="N38" s="225">
        <v>3375</v>
      </c>
      <c r="O38" s="225">
        <v>3586</v>
      </c>
      <c r="P38" s="225">
        <v>0</v>
      </c>
      <c r="Q38" s="225">
        <v>11317</v>
      </c>
      <c r="R38" s="225">
        <v>691</v>
      </c>
      <c r="S38" s="225">
        <f>SUM(T38:W38)</f>
        <v>52180</v>
      </c>
      <c r="T38" s="225">
        <v>20167</v>
      </c>
      <c r="U38" s="225">
        <v>5953</v>
      </c>
      <c r="V38" s="225">
        <v>10291</v>
      </c>
      <c r="W38" s="225">
        <v>15769</v>
      </c>
      <c r="X38" s="116"/>
    </row>
    <row r="39" spans="1:24" ht="19.5" customHeight="1">
      <c r="A39" s="270" t="s">
        <v>357</v>
      </c>
      <c r="B39" s="321">
        <v>82679</v>
      </c>
      <c r="C39" s="225">
        <v>32129</v>
      </c>
      <c r="D39" s="225">
        <v>14373</v>
      </c>
      <c r="E39" s="225">
        <f>SUM(F39:N39)</f>
        <v>7138</v>
      </c>
      <c r="F39" s="225">
        <v>2116</v>
      </c>
      <c r="G39" s="225">
        <v>0</v>
      </c>
      <c r="H39" s="225">
        <v>166</v>
      </c>
      <c r="I39" s="225">
        <v>635</v>
      </c>
      <c r="J39" s="225">
        <v>80</v>
      </c>
      <c r="K39" s="225">
        <v>0</v>
      </c>
      <c r="L39" s="225">
        <v>364</v>
      </c>
      <c r="M39" s="225">
        <v>122</v>
      </c>
      <c r="N39" s="225">
        <v>3655</v>
      </c>
      <c r="O39" s="225">
        <v>2848</v>
      </c>
      <c r="P39" s="225">
        <v>0</v>
      </c>
      <c r="Q39" s="225">
        <v>6175</v>
      </c>
      <c r="R39" s="225">
        <v>723</v>
      </c>
      <c r="S39" s="225">
        <f>SUM(T39:W39)</f>
        <v>50550</v>
      </c>
      <c r="T39" s="225">
        <v>21545</v>
      </c>
      <c r="U39" s="225">
        <v>6822</v>
      </c>
      <c r="V39" s="225">
        <v>8203</v>
      </c>
      <c r="W39" s="225">
        <v>13980</v>
      </c>
      <c r="X39" s="116"/>
    </row>
    <row r="40" spans="1:24" ht="19.5" customHeight="1">
      <c r="A40" s="273"/>
      <c r="B40" s="321"/>
      <c r="C40" s="225"/>
      <c r="D40" s="225"/>
      <c r="E40" s="225"/>
      <c r="F40" s="225"/>
      <c r="G40" s="225"/>
      <c r="H40" s="225"/>
      <c r="I40" s="225"/>
      <c r="J40" s="225"/>
      <c r="K40" s="225"/>
      <c r="L40" s="225"/>
      <c r="M40" s="225"/>
      <c r="N40" s="225"/>
      <c r="O40" s="225"/>
      <c r="P40" s="225"/>
      <c r="Q40" s="225"/>
      <c r="R40" s="225"/>
      <c r="S40" s="225"/>
      <c r="T40" s="225"/>
      <c r="U40" s="225"/>
      <c r="V40" s="225"/>
      <c r="W40" s="225"/>
      <c r="X40" s="116"/>
    </row>
    <row r="41" spans="1:24" ht="19.5" customHeight="1">
      <c r="A41" s="270" t="s">
        <v>358</v>
      </c>
      <c r="B41" s="321">
        <v>76278</v>
      </c>
      <c r="C41" s="225">
        <v>27428</v>
      </c>
      <c r="D41" s="225">
        <v>12976</v>
      </c>
      <c r="E41" s="225">
        <f>SUM(F41:N41)</f>
        <v>5164</v>
      </c>
      <c r="F41" s="225">
        <v>2081</v>
      </c>
      <c r="G41" s="225">
        <v>0</v>
      </c>
      <c r="H41" s="225">
        <v>237</v>
      </c>
      <c r="I41" s="225">
        <v>601</v>
      </c>
      <c r="J41" s="225">
        <v>103</v>
      </c>
      <c r="K41" s="225">
        <v>0</v>
      </c>
      <c r="L41" s="225">
        <v>250</v>
      </c>
      <c r="M41" s="225">
        <v>57</v>
      </c>
      <c r="N41" s="225">
        <v>1835</v>
      </c>
      <c r="O41" s="225">
        <v>3773</v>
      </c>
      <c r="P41" s="225">
        <v>0</v>
      </c>
      <c r="Q41" s="225">
        <v>4360</v>
      </c>
      <c r="R41" s="225">
        <v>726</v>
      </c>
      <c r="S41" s="225">
        <f>SUM(T41:W41)</f>
        <v>48850</v>
      </c>
      <c r="T41" s="225">
        <v>20029</v>
      </c>
      <c r="U41" s="225">
        <v>5966</v>
      </c>
      <c r="V41" s="225">
        <v>9922</v>
      </c>
      <c r="W41" s="225">
        <v>12933</v>
      </c>
      <c r="X41" s="116"/>
    </row>
    <row r="42" spans="1:24" ht="19.5" customHeight="1">
      <c r="A42" s="270" t="s">
        <v>359</v>
      </c>
      <c r="B42" s="321">
        <v>83164</v>
      </c>
      <c r="C42" s="225">
        <v>31048</v>
      </c>
      <c r="D42" s="225">
        <v>14690</v>
      </c>
      <c r="E42" s="225">
        <f>SUM(F42:N42)</f>
        <v>6009</v>
      </c>
      <c r="F42" s="225">
        <v>2449</v>
      </c>
      <c r="G42" s="225">
        <v>0</v>
      </c>
      <c r="H42" s="225">
        <v>236</v>
      </c>
      <c r="I42" s="225">
        <v>635</v>
      </c>
      <c r="J42" s="225">
        <v>121</v>
      </c>
      <c r="K42" s="225">
        <v>0</v>
      </c>
      <c r="L42" s="225">
        <v>247</v>
      </c>
      <c r="M42" s="225">
        <v>0</v>
      </c>
      <c r="N42" s="225">
        <v>2321</v>
      </c>
      <c r="O42" s="225">
        <v>4263</v>
      </c>
      <c r="P42" s="225">
        <v>0</v>
      </c>
      <c r="Q42" s="225">
        <v>4755</v>
      </c>
      <c r="R42" s="225">
        <v>993</v>
      </c>
      <c r="S42" s="225">
        <f>SUM(T42:W42)</f>
        <v>52116</v>
      </c>
      <c r="T42" s="225">
        <v>19084</v>
      </c>
      <c r="U42" s="225">
        <v>6983</v>
      </c>
      <c r="V42" s="225">
        <v>13012</v>
      </c>
      <c r="W42" s="225">
        <v>13037</v>
      </c>
      <c r="X42" s="116"/>
    </row>
    <row r="43" spans="1:24" ht="19.5" customHeight="1">
      <c r="A43" s="270" t="s">
        <v>360</v>
      </c>
      <c r="B43" s="321">
        <v>93001</v>
      </c>
      <c r="C43" s="225">
        <v>39147</v>
      </c>
      <c r="D43" s="225">
        <v>17572</v>
      </c>
      <c r="E43" s="225">
        <f>SUM(F43:N43)</f>
        <v>5781</v>
      </c>
      <c r="F43" s="225">
        <v>2361</v>
      </c>
      <c r="G43" s="225">
        <v>0</v>
      </c>
      <c r="H43" s="225">
        <v>220</v>
      </c>
      <c r="I43" s="225">
        <v>615</v>
      </c>
      <c r="J43" s="225">
        <v>273</v>
      </c>
      <c r="K43" s="225">
        <v>0</v>
      </c>
      <c r="L43" s="225">
        <v>246</v>
      </c>
      <c r="M43" s="225">
        <v>8</v>
      </c>
      <c r="N43" s="225">
        <v>2058</v>
      </c>
      <c r="O43" s="225">
        <v>8969</v>
      </c>
      <c r="P43" s="225">
        <v>0</v>
      </c>
      <c r="Q43" s="225">
        <v>5400</v>
      </c>
      <c r="R43" s="225">
        <v>947</v>
      </c>
      <c r="S43" s="225">
        <f>SUM(T43:W43)</f>
        <v>53854</v>
      </c>
      <c r="T43" s="225">
        <v>19293</v>
      </c>
      <c r="U43" s="225">
        <v>7125</v>
      </c>
      <c r="V43" s="225">
        <v>13817</v>
      </c>
      <c r="W43" s="225">
        <v>13619</v>
      </c>
      <c r="X43" s="116"/>
    </row>
    <row r="44" spans="1:24" ht="19.5" customHeight="1">
      <c r="A44" s="270" t="s">
        <v>361</v>
      </c>
      <c r="B44" s="321">
        <v>87849</v>
      </c>
      <c r="C44" s="225">
        <v>36531</v>
      </c>
      <c r="D44" s="225">
        <v>17685</v>
      </c>
      <c r="E44" s="225">
        <f>SUM(F44:N44)</f>
        <v>7000</v>
      </c>
      <c r="F44" s="225">
        <v>1583</v>
      </c>
      <c r="G44" s="225">
        <v>0</v>
      </c>
      <c r="H44" s="225">
        <v>464</v>
      </c>
      <c r="I44" s="225">
        <v>642</v>
      </c>
      <c r="J44" s="225">
        <v>411</v>
      </c>
      <c r="K44" s="225">
        <v>0</v>
      </c>
      <c r="L44" s="225">
        <v>930</v>
      </c>
      <c r="M44" s="225">
        <v>491</v>
      </c>
      <c r="N44" s="225">
        <v>2479</v>
      </c>
      <c r="O44" s="225">
        <v>4448</v>
      </c>
      <c r="P44" s="225">
        <v>0</v>
      </c>
      <c r="Q44" s="225">
        <v>5939</v>
      </c>
      <c r="R44" s="225">
        <v>977</v>
      </c>
      <c r="S44" s="225">
        <f>SUM(T44:W44)</f>
        <v>51318</v>
      </c>
      <c r="T44" s="225">
        <v>19784</v>
      </c>
      <c r="U44" s="225">
        <v>8371</v>
      </c>
      <c r="V44" s="225">
        <v>11187</v>
      </c>
      <c r="W44" s="225">
        <v>11976</v>
      </c>
      <c r="X44" s="116"/>
    </row>
    <row r="45" spans="1:24" ht="19.5" customHeight="1">
      <c r="A45" s="273"/>
      <c r="B45" s="321"/>
      <c r="C45" s="225"/>
      <c r="D45" s="225"/>
      <c r="E45" s="225"/>
      <c r="F45" s="225"/>
      <c r="G45" s="225"/>
      <c r="H45" s="225"/>
      <c r="I45" s="225"/>
      <c r="J45" s="225"/>
      <c r="K45" s="225"/>
      <c r="L45" s="225"/>
      <c r="M45" s="225"/>
      <c r="N45" s="225"/>
      <c r="O45" s="120"/>
      <c r="P45" s="225"/>
      <c r="Q45" s="225"/>
      <c r="R45" s="225"/>
      <c r="S45" s="225"/>
      <c r="T45" s="225"/>
      <c r="U45" s="225"/>
      <c r="V45" s="225"/>
      <c r="W45" s="225"/>
      <c r="X45" s="116"/>
    </row>
    <row r="46" spans="1:24" ht="19.5" customHeight="1">
      <c r="A46" s="270" t="s">
        <v>362</v>
      </c>
      <c r="B46" s="321">
        <v>77173</v>
      </c>
      <c r="C46" s="225">
        <v>30704</v>
      </c>
      <c r="D46" s="225">
        <v>16986</v>
      </c>
      <c r="E46" s="101">
        <f>SUM(F46:N46)</f>
        <v>5290</v>
      </c>
      <c r="F46" s="225">
        <v>1602</v>
      </c>
      <c r="G46" s="225">
        <v>0</v>
      </c>
      <c r="H46" s="225">
        <v>223</v>
      </c>
      <c r="I46" s="225">
        <v>682</v>
      </c>
      <c r="J46" s="225">
        <v>362</v>
      </c>
      <c r="K46" s="225">
        <v>0</v>
      </c>
      <c r="L46" s="225">
        <v>526</v>
      </c>
      <c r="M46" s="225">
        <v>0</v>
      </c>
      <c r="N46" s="225">
        <v>1895</v>
      </c>
      <c r="O46" s="225">
        <v>1984</v>
      </c>
      <c r="P46" s="225">
        <v>0</v>
      </c>
      <c r="Q46" s="225">
        <v>5046</v>
      </c>
      <c r="R46" s="225">
        <v>844</v>
      </c>
      <c r="S46" s="225">
        <f>SUM(T46:W46)</f>
        <v>46469</v>
      </c>
      <c r="T46" s="225">
        <v>17946</v>
      </c>
      <c r="U46" s="225">
        <v>7218</v>
      </c>
      <c r="V46" s="225">
        <v>10127</v>
      </c>
      <c r="W46" s="225">
        <v>11178</v>
      </c>
      <c r="X46" s="116"/>
    </row>
    <row r="47" spans="1:24" ht="19.5" customHeight="1">
      <c r="A47" s="270" t="s">
        <v>363</v>
      </c>
      <c r="B47" s="321">
        <v>78591</v>
      </c>
      <c r="C47" s="225">
        <v>30249</v>
      </c>
      <c r="D47" s="225">
        <v>15371</v>
      </c>
      <c r="E47" s="101">
        <f>SUM(F47:N47)</f>
        <v>5117</v>
      </c>
      <c r="F47" s="225">
        <v>1874</v>
      </c>
      <c r="G47" s="225">
        <v>0</v>
      </c>
      <c r="H47" s="225">
        <v>182</v>
      </c>
      <c r="I47" s="225">
        <v>647</v>
      </c>
      <c r="J47" s="225">
        <v>156</v>
      </c>
      <c r="K47" s="225">
        <v>0</v>
      </c>
      <c r="L47" s="225">
        <v>288</v>
      </c>
      <c r="M47" s="225">
        <v>0</v>
      </c>
      <c r="N47" s="225">
        <v>1970</v>
      </c>
      <c r="O47" s="225">
        <v>3457</v>
      </c>
      <c r="P47" s="225">
        <v>0</v>
      </c>
      <c r="Q47" s="225">
        <v>4960</v>
      </c>
      <c r="R47" s="225">
        <v>850</v>
      </c>
      <c r="S47" s="225">
        <f>SUM(T47:W47)</f>
        <v>48342</v>
      </c>
      <c r="T47" s="225">
        <v>17150</v>
      </c>
      <c r="U47" s="225">
        <v>6390</v>
      </c>
      <c r="V47" s="225">
        <v>11839</v>
      </c>
      <c r="W47" s="225">
        <v>12963</v>
      </c>
      <c r="X47" s="116"/>
    </row>
    <row r="48" spans="1:24" ht="19.5" customHeight="1">
      <c r="A48" s="270" t="s">
        <v>364</v>
      </c>
      <c r="B48" s="321">
        <v>77307</v>
      </c>
      <c r="C48" s="225">
        <v>31244</v>
      </c>
      <c r="D48" s="225">
        <v>15944</v>
      </c>
      <c r="E48" s="101">
        <f>SUM(F48:N48)</f>
        <v>5445</v>
      </c>
      <c r="F48" s="225">
        <v>2296</v>
      </c>
      <c r="G48" s="225">
        <v>0</v>
      </c>
      <c r="H48" s="225">
        <v>270</v>
      </c>
      <c r="I48" s="225">
        <v>653</v>
      </c>
      <c r="J48" s="225">
        <v>0</v>
      </c>
      <c r="K48" s="225">
        <v>0</v>
      </c>
      <c r="L48" s="225">
        <v>236</v>
      </c>
      <c r="M48" s="225">
        <v>0</v>
      </c>
      <c r="N48" s="225">
        <v>1990</v>
      </c>
      <c r="O48" s="225">
        <v>2912</v>
      </c>
      <c r="P48" s="225">
        <v>0</v>
      </c>
      <c r="Q48" s="225">
        <v>5686</v>
      </c>
      <c r="R48" s="225">
        <v>657</v>
      </c>
      <c r="S48" s="225">
        <f>SUM(T48:W48)</f>
        <v>46063</v>
      </c>
      <c r="T48" s="225">
        <v>18482</v>
      </c>
      <c r="U48" s="225">
        <v>5723</v>
      </c>
      <c r="V48" s="225">
        <v>10584</v>
      </c>
      <c r="W48" s="225">
        <v>11274</v>
      </c>
      <c r="X48" s="116"/>
    </row>
    <row r="49" spans="1:24" ht="19.5" customHeight="1">
      <c r="A49" s="268" t="s">
        <v>365</v>
      </c>
      <c r="B49" s="322">
        <v>89920</v>
      </c>
      <c r="C49" s="227">
        <v>43478</v>
      </c>
      <c r="D49" s="227">
        <v>8617</v>
      </c>
      <c r="E49" s="227">
        <f>SUM(F49:N49)</f>
        <v>6077</v>
      </c>
      <c r="F49" s="227">
        <v>2837</v>
      </c>
      <c r="G49" s="227">
        <v>0</v>
      </c>
      <c r="H49" s="227">
        <v>71</v>
      </c>
      <c r="I49" s="227">
        <v>646</v>
      </c>
      <c r="J49" s="227">
        <v>0</v>
      </c>
      <c r="K49" s="227">
        <v>0</v>
      </c>
      <c r="L49" s="227">
        <v>227</v>
      </c>
      <c r="M49" s="227">
        <v>0</v>
      </c>
      <c r="N49" s="227">
        <v>2296</v>
      </c>
      <c r="O49" s="227">
        <v>7580</v>
      </c>
      <c r="P49" s="227">
        <v>0</v>
      </c>
      <c r="Q49" s="227">
        <v>19704</v>
      </c>
      <c r="R49" s="227">
        <v>901</v>
      </c>
      <c r="S49" s="227">
        <f>SUM(T49:W49)</f>
        <v>46442</v>
      </c>
      <c r="T49" s="227">
        <v>17606</v>
      </c>
      <c r="U49" s="227">
        <v>6322</v>
      </c>
      <c r="V49" s="227">
        <v>8348</v>
      </c>
      <c r="W49" s="227">
        <v>14166</v>
      </c>
      <c r="X49" s="118"/>
    </row>
    <row r="50" spans="1:23" ht="19.5" customHeight="1">
      <c r="A50" s="11" t="s">
        <v>196</v>
      </c>
      <c r="B50" s="138"/>
      <c r="C50" s="138"/>
      <c r="D50" s="138"/>
      <c r="E50" s="138"/>
      <c r="F50" s="138"/>
      <c r="G50" s="138"/>
      <c r="H50" s="138"/>
      <c r="I50" s="138"/>
      <c r="J50" s="138"/>
      <c r="K50" s="138"/>
      <c r="L50" s="138"/>
      <c r="M50" s="138"/>
      <c r="N50" s="138"/>
      <c r="O50" s="138"/>
      <c r="P50" s="138"/>
      <c r="Q50" s="138"/>
      <c r="R50" s="138"/>
      <c r="S50" s="138"/>
      <c r="T50" s="138"/>
      <c r="U50" s="138"/>
      <c r="V50" s="138"/>
      <c r="W50" s="138"/>
    </row>
  </sheetData>
  <sheetProtection/>
  <mergeCells count="28">
    <mergeCell ref="I6:I8"/>
    <mergeCell ref="B5:B6"/>
    <mergeCell ref="B7:B8"/>
    <mergeCell ref="S5:W5"/>
    <mergeCell ref="O5:O8"/>
    <mergeCell ref="P5:P8"/>
    <mergeCell ref="Q5:Q8"/>
    <mergeCell ref="R5:R8"/>
    <mergeCell ref="U6:U8"/>
    <mergeCell ref="V6:V8"/>
    <mergeCell ref="W6:W8"/>
    <mergeCell ref="S6:S8"/>
    <mergeCell ref="T6:T8"/>
    <mergeCell ref="J6:J8"/>
    <mergeCell ref="K6:K8"/>
    <mergeCell ref="L6:L8"/>
    <mergeCell ref="M6:M8"/>
    <mergeCell ref="N6:N8"/>
    <mergeCell ref="A3:W3"/>
    <mergeCell ref="H6:H8"/>
    <mergeCell ref="C5:C6"/>
    <mergeCell ref="D5:D8"/>
    <mergeCell ref="E5:N5"/>
    <mergeCell ref="E6:E8"/>
    <mergeCell ref="F6:F8"/>
    <mergeCell ref="G6:G8"/>
    <mergeCell ref="A7:A8"/>
    <mergeCell ref="C7:C8"/>
  </mergeCells>
  <printOptions horizontalCentered="1"/>
  <pageMargins left="0.5905511811023623" right="0.5905511811023623" top="0.5905511811023623" bottom="0.3937007874015748" header="0" footer="0"/>
  <pageSetup fitToHeight="1" fitToWidth="1" horizontalDpi="300" verticalDpi="300" orientation="landscape" paperSize="8"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78"/>
  <sheetViews>
    <sheetView zoomScale="75" zoomScaleNormal="75" zoomScalePageLayoutView="0" workbookViewId="0" topLeftCell="A40">
      <selection activeCell="A35" sqref="A35"/>
    </sheetView>
  </sheetViews>
  <sheetFormatPr defaultColWidth="10.625" defaultRowHeight="13.5"/>
  <cols>
    <col min="1" max="1" width="2.625" style="9" customWidth="1"/>
    <col min="2" max="2" width="24.625" style="9" customWidth="1"/>
    <col min="3" max="5" width="11.00390625" style="9" customWidth="1"/>
    <col min="6" max="7" width="11.875" style="9" customWidth="1"/>
    <col min="8" max="8" width="12.50390625" style="9" customWidth="1"/>
    <col min="9" max="9" width="11.875" style="9" customWidth="1"/>
    <col min="10" max="13" width="11.00390625" style="9" customWidth="1"/>
    <col min="14" max="14" width="7.50390625" style="9" customWidth="1"/>
    <col min="15" max="15" width="2.25390625" style="9" customWidth="1"/>
    <col min="16" max="16" width="24.625" style="9" customWidth="1"/>
    <col min="17" max="22" width="16.125" style="9" customWidth="1"/>
    <col min="23" max="16384" width="10.625" style="9" customWidth="1"/>
  </cols>
  <sheetData>
    <row r="1" spans="1:22" s="6" customFormat="1" ht="15.75" customHeight="1">
      <c r="A1" s="182" t="s">
        <v>442</v>
      </c>
      <c r="V1" s="7" t="s">
        <v>443</v>
      </c>
    </row>
    <row r="2" spans="1:22" s="6" customFormat="1" ht="15.75" customHeight="1">
      <c r="A2" s="182"/>
      <c r="V2" s="7"/>
    </row>
    <row r="3" spans="1:22" ht="18" customHeight="1">
      <c r="A3" s="393" t="s">
        <v>484</v>
      </c>
      <c r="B3" s="393"/>
      <c r="C3" s="393"/>
      <c r="D3" s="393"/>
      <c r="E3" s="393"/>
      <c r="F3" s="393"/>
      <c r="G3" s="393"/>
      <c r="H3" s="393"/>
      <c r="I3" s="393"/>
      <c r="J3" s="393"/>
      <c r="K3" s="393"/>
      <c r="L3" s="393"/>
      <c r="M3" s="393"/>
      <c r="N3" s="223"/>
      <c r="O3" s="223"/>
      <c r="P3" s="8"/>
      <c r="Q3" s="8"/>
      <c r="R3" s="8"/>
      <c r="S3" s="8"/>
      <c r="T3" s="8"/>
      <c r="U3" s="8"/>
      <c r="V3" s="8"/>
    </row>
    <row r="4" spans="1:22" ht="15.75" customHeight="1">
      <c r="A4" s="394" t="s">
        <v>485</v>
      </c>
      <c r="B4" s="394"/>
      <c r="C4" s="394"/>
      <c r="D4" s="394"/>
      <c r="E4" s="394"/>
      <c r="F4" s="394"/>
      <c r="G4" s="394"/>
      <c r="H4" s="394"/>
      <c r="I4" s="394"/>
      <c r="J4" s="394"/>
      <c r="K4" s="394"/>
      <c r="L4" s="394"/>
      <c r="M4" s="394"/>
      <c r="N4" s="11"/>
      <c r="O4" s="394" t="s">
        <v>486</v>
      </c>
      <c r="P4" s="394"/>
      <c r="Q4" s="394"/>
      <c r="R4" s="394"/>
      <c r="S4" s="394"/>
      <c r="T4" s="394"/>
      <c r="U4" s="394"/>
      <c r="V4" s="394"/>
    </row>
    <row r="5" spans="1:22" ht="15.75" customHeight="1" thickBot="1">
      <c r="A5" s="11"/>
      <c r="B5" s="11"/>
      <c r="C5" s="11"/>
      <c r="D5" s="11"/>
      <c r="E5" s="11"/>
      <c r="F5" s="11"/>
      <c r="G5" s="11"/>
      <c r="H5" s="11"/>
      <c r="I5" s="11"/>
      <c r="J5" s="11"/>
      <c r="L5" s="13"/>
      <c r="M5" s="13"/>
      <c r="N5" s="19"/>
      <c r="O5" s="41"/>
      <c r="P5" s="42"/>
      <c r="Q5" s="11"/>
      <c r="R5" s="13"/>
      <c r="S5" s="14"/>
      <c r="T5" s="11"/>
      <c r="U5" s="15"/>
      <c r="V5" s="16"/>
    </row>
    <row r="6" spans="1:22" ht="15.75" customHeight="1">
      <c r="A6" s="390" t="s">
        <v>29</v>
      </c>
      <c r="B6" s="387"/>
      <c r="C6" s="382" t="s">
        <v>30</v>
      </c>
      <c r="D6" s="395"/>
      <c r="E6" s="387"/>
      <c r="F6" s="386" t="s">
        <v>51</v>
      </c>
      <c r="G6" s="387"/>
      <c r="H6" s="386" t="s">
        <v>332</v>
      </c>
      <c r="I6" s="387"/>
      <c r="J6" s="382" t="s">
        <v>31</v>
      </c>
      <c r="K6" s="395"/>
      <c r="L6" s="395"/>
      <c r="M6" s="395"/>
      <c r="N6" s="19"/>
      <c r="O6" s="398" t="s">
        <v>32</v>
      </c>
      <c r="P6" s="399"/>
      <c r="Q6" s="402" t="s">
        <v>22</v>
      </c>
      <c r="R6" s="376" t="s">
        <v>33</v>
      </c>
      <c r="S6" s="376" t="s">
        <v>34</v>
      </c>
      <c r="T6" s="396" t="s">
        <v>35</v>
      </c>
      <c r="U6" s="374" t="s">
        <v>333</v>
      </c>
      <c r="V6" s="382" t="s">
        <v>36</v>
      </c>
    </row>
    <row r="7" spans="1:22" ht="15.75" customHeight="1">
      <c r="A7" s="367"/>
      <c r="B7" s="391"/>
      <c r="C7" s="388"/>
      <c r="D7" s="392"/>
      <c r="E7" s="389"/>
      <c r="F7" s="388" t="s">
        <v>17</v>
      </c>
      <c r="G7" s="389"/>
      <c r="H7" s="388" t="s">
        <v>17</v>
      </c>
      <c r="I7" s="389"/>
      <c r="J7" s="388"/>
      <c r="K7" s="392"/>
      <c r="L7" s="392"/>
      <c r="M7" s="392"/>
      <c r="N7" s="220"/>
      <c r="O7" s="400"/>
      <c r="P7" s="401"/>
      <c r="Q7" s="403"/>
      <c r="R7" s="377"/>
      <c r="S7" s="377"/>
      <c r="T7" s="397"/>
      <c r="U7" s="375"/>
      <c r="V7" s="383"/>
    </row>
    <row r="8" spans="1:22" ht="15.75" customHeight="1">
      <c r="A8" s="392"/>
      <c r="B8" s="389"/>
      <c r="C8" s="33" t="s">
        <v>329</v>
      </c>
      <c r="D8" s="33" t="s">
        <v>330</v>
      </c>
      <c r="E8" s="33" t="s">
        <v>14</v>
      </c>
      <c r="F8" s="34" t="s">
        <v>302</v>
      </c>
      <c r="G8" s="34" t="s">
        <v>303</v>
      </c>
      <c r="H8" s="34" t="s">
        <v>304</v>
      </c>
      <c r="I8" s="34" t="s">
        <v>303</v>
      </c>
      <c r="J8" s="33" t="s">
        <v>329</v>
      </c>
      <c r="K8" s="33" t="s">
        <v>330</v>
      </c>
      <c r="L8" s="33" t="s">
        <v>14</v>
      </c>
      <c r="M8" s="43" t="s">
        <v>331</v>
      </c>
      <c r="N8" s="220"/>
      <c r="O8" s="10"/>
      <c r="P8" s="37"/>
      <c r="Q8" s="13" t="s">
        <v>334</v>
      </c>
      <c r="R8" s="47"/>
      <c r="S8" s="47"/>
      <c r="T8" s="47"/>
      <c r="U8" s="330"/>
      <c r="V8" s="47"/>
    </row>
    <row r="9" spans="1:22" ht="15.75" customHeight="1">
      <c r="A9" s="384" t="s">
        <v>54</v>
      </c>
      <c r="B9" s="385"/>
      <c r="C9" s="52">
        <f>SUM(C31,C53)</f>
        <v>545127</v>
      </c>
      <c r="D9" s="52">
        <f>SUM(D31,D53)</f>
        <v>538155</v>
      </c>
      <c r="E9" s="52">
        <f>SUM(E31,E53)</f>
        <v>567684</v>
      </c>
      <c r="F9" s="292">
        <f>E9-D9</f>
        <v>29529</v>
      </c>
      <c r="G9" s="293">
        <f>F9/D9*100</f>
        <v>5.487080859603646</v>
      </c>
      <c r="H9" s="294">
        <f>D9-C9</f>
        <v>-6972</v>
      </c>
      <c r="I9" s="293">
        <f>H9/C9*100</f>
        <v>-1.278968020296188</v>
      </c>
      <c r="J9" s="221">
        <f>C9/C$9*100</f>
        <v>100</v>
      </c>
      <c r="K9" s="221">
        <f>D9/D$9*100</f>
        <v>100</v>
      </c>
      <c r="L9" s="221">
        <f>E9/E$9*100</f>
        <v>100</v>
      </c>
      <c r="M9" s="221">
        <v>100</v>
      </c>
      <c r="N9" s="19"/>
      <c r="O9" s="404" t="s">
        <v>446</v>
      </c>
      <c r="P9" s="405"/>
      <c r="Q9" s="296">
        <f aca="true" t="shared" si="0" ref="Q9:V9">SUM(Q30,Q51)</f>
        <v>567677</v>
      </c>
      <c r="R9" s="297">
        <f t="shared" si="0"/>
        <v>364663</v>
      </c>
      <c r="S9" s="297">
        <f t="shared" si="0"/>
        <v>19808</v>
      </c>
      <c r="T9" s="297">
        <f t="shared" si="0"/>
        <v>25326</v>
      </c>
      <c r="U9" s="297">
        <f t="shared" si="0"/>
        <v>82162</v>
      </c>
      <c r="V9" s="297">
        <f t="shared" si="0"/>
        <v>75618</v>
      </c>
    </row>
    <row r="10" spans="1:22" ht="15.75" customHeight="1">
      <c r="A10" s="19"/>
      <c r="B10" s="20"/>
      <c r="C10" s="10"/>
      <c r="D10" s="10"/>
      <c r="E10" s="10"/>
      <c r="F10" s="10"/>
      <c r="G10" s="208"/>
      <c r="H10" s="209"/>
      <c r="I10" s="210"/>
      <c r="J10" s="10"/>
      <c r="K10" s="10"/>
      <c r="L10" s="10"/>
      <c r="M10" s="10"/>
      <c r="N10" s="19"/>
      <c r="O10" s="11"/>
      <c r="P10" s="19"/>
      <c r="Q10" s="211"/>
      <c r="R10" s="22"/>
      <c r="S10" s="22"/>
      <c r="T10" s="22"/>
      <c r="U10" s="22"/>
      <c r="V10" s="22"/>
    </row>
    <row r="11" spans="1:22" ht="15.75" customHeight="1">
      <c r="A11" s="371" t="s">
        <v>37</v>
      </c>
      <c r="B11" s="350"/>
      <c r="C11" s="27">
        <f aca="true" t="shared" si="1" ref="C11:D14">SUM(C33,C55)</f>
        <v>120003</v>
      </c>
      <c r="D11" s="27">
        <f t="shared" si="1"/>
        <v>75557</v>
      </c>
      <c r="E11" s="27">
        <f>SUM(E33,E55)</f>
        <v>62602</v>
      </c>
      <c r="F11" s="212">
        <f>E11-D11</f>
        <v>-12955</v>
      </c>
      <c r="G11" s="213">
        <f>F11/D11*100</f>
        <v>-17.14599573831677</v>
      </c>
      <c r="H11" s="287">
        <f>D11-C11</f>
        <v>-44446</v>
      </c>
      <c r="I11" s="213">
        <f>H11/C11*100</f>
        <v>-37.03740739814838</v>
      </c>
      <c r="J11" s="214">
        <f aca="true" t="shared" si="2" ref="J11:L14">C11/C$9*100</f>
        <v>22.013769268445703</v>
      </c>
      <c r="K11" s="214">
        <f t="shared" si="2"/>
        <v>14.040007061162676</v>
      </c>
      <c r="L11" s="214">
        <f t="shared" si="2"/>
        <v>11.027613954242149</v>
      </c>
      <c r="M11" s="214">
        <v>10.9</v>
      </c>
      <c r="N11" s="220"/>
      <c r="O11" s="220"/>
      <c r="P11" s="23" t="s">
        <v>38</v>
      </c>
      <c r="Q11" s="26">
        <f aca="true" t="shared" si="3" ref="Q11:V15">SUM(Q32,Q53)</f>
        <v>54803</v>
      </c>
      <c r="R11" s="27">
        <f t="shared" si="3"/>
        <v>1219</v>
      </c>
      <c r="S11" s="27">
        <f t="shared" si="3"/>
        <v>56</v>
      </c>
      <c r="T11" s="27">
        <f t="shared" si="3"/>
        <v>488</v>
      </c>
      <c r="U11" s="27">
        <f t="shared" si="3"/>
        <v>27204</v>
      </c>
      <c r="V11" s="27">
        <f t="shared" si="3"/>
        <v>25811</v>
      </c>
    </row>
    <row r="12" spans="1:22" ht="15.75" customHeight="1">
      <c r="A12" s="19"/>
      <c r="B12" s="44" t="s">
        <v>38</v>
      </c>
      <c r="C12" s="27">
        <f t="shared" si="1"/>
        <v>113239</v>
      </c>
      <c r="D12" s="27">
        <f t="shared" si="1"/>
        <v>68241</v>
      </c>
      <c r="E12" s="27">
        <f>SUM(E34,E56)</f>
        <v>54803</v>
      </c>
      <c r="F12" s="212">
        <f>E12-D12</f>
        <v>-13438</v>
      </c>
      <c r="G12" s="213">
        <f>F12/D12*100</f>
        <v>-19.691974033205845</v>
      </c>
      <c r="H12" s="287">
        <f>D12-C12</f>
        <v>-44998</v>
      </c>
      <c r="I12" s="213">
        <f>H12/C12*100</f>
        <v>-39.73719301654024</v>
      </c>
      <c r="J12" s="214">
        <f t="shared" si="2"/>
        <v>20.772957494308667</v>
      </c>
      <c r="K12" s="214">
        <f t="shared" si="2"/>
        <v>12.680547425927474</v>
      </c>
      <c r="L12" s="214">
        <f t="shared" si="2"/>
        <v>9.653786261370763</v>
      </c>
      <c r="M12" s="214">
        <v>9.8</v>
      </c>
      <c r="N12" s="11"/>
      <c r="O12" s="11"/>
      <c r="P12" s="44" t="s">
        <v>309</v>
      </c>
      <c r="Q12" s="27">
        <f t="shared" si="3"/>
        <v>1350</v>
      </c>
      <c r="R12" s="27">
        <f t="shared" si="3"/>
        <v>843</v>
      </c>
      <c r="S12" s="27">
        <f t="shared" si="3"/>
        <v>20</v>
      </c>
      <c r="T12" s="27">
        <f t="shared" si="3"/>
        <v>79</v>
      </c>
      <c r="U12" s="27">
        <f t="shared" si="3"/>
        <v>268</v>
      </c>
      <c r="V12" s="27">
        <f t="shared" si="3"/>
        <v>140</v>
      </c>
    </row>
    <row r="13" spans="1:22" ht="15.75" customHeight="1">
      <c r="A13" s="19"/>
      <c r="B13" s="44" t="s">
        <v>309</v>
      </c>
      <c r="C13" s="27">
        <f t="shared" si="1"/>
        <v>794</v>
      </c>
      <c r="D13" s="27">
        <f t="shared" si="1"/>
        <v>1240</v>
      </c>
      <c r="E13" s="27">
        <f>SUM(E35,E57)</f>
        <v>1350</v>
      </c>
      <c r="F13" s="212">
        <f>E13-D13</f>
        <v>110</v>
      </c>
      <c r="G13" s="213">
        <f>F13/D13*100</f>
        <v>8.870967741935484</v>
      </c>
      <c r="H13" s="287">
        <f>D13-C13</f>
        <v>446</v>
      </c>
      <c r="I13" s="213">
        <f>H13/C13*100</f>
        <v>56.17128463476071</v>
      </c>
      <c r="J13" s="214">
        <f t="shared" si="2"/>
        <v>0.1456541319729164</v>
      </c>
      <c r="K13" s="214">
        <f t="shared" si="2"/>
        <v>0.2304168873280003</v>
      </c>
      <c r="L13" s="214">
        <f t="shared" si="2"/>
        <v>0.2378083581710952</v>
      </c>
      <c r="M13" s="214">
        <v>0.3</v>
      </c>
      <c r="N13" s="220"/>
      <c r="O13" s="220"/>
      <c r="P13" s="44" t="s">
        <v>310</v>
      </c>
      <c r="Q13" s="27">
        <f t="shared" si="3"/>
        <v>6449</v>
      </c>
      <c r="R13" s="27">
        <f t="shared" si="3"/>
        <v>3428</v>
      </c>
      <c r="S13" s="27">
        <f t="shared" si="3"/>
        <v>113</v>
      </c>
      <c r="T13" s="27">
        <f t="shared" si="3"/>
        <v>388</v>
      </c>
      <c r="U13" s="27">
        <f t="shared" si="3"/>
        <v>1417</v>
      </c>
      <c r="V13" s="27">
        <f t="shared" si="3"/>
        <v>1103</v>
      </c>
    </row>
    <row r="14" spans="1:22" ht="15.75" customHeight="1">
      <c r="A14" s="19"/>
      <c r="B14" s="44" t="s">
        <v>310</v>
      </c>
      <c r="C14" s="27">
        <f t="shared" si="1"/>
        <v>5970</v>
      </c>
      <c r="D14" s="27">
        <f t="shared" si="1"/>
        <v>6076</v>
      </c>
      <c r="E14" s="27">
        <f>SUM(E36,E58)</f>
        <v>6449</v>
      </c>
      <c r="F14" s="212">
        <f>E14-D14</f>
        <v>373</v>
      </c>
      <c r="G14" s="213">
        <f>F14/D14*100</f>
        <v>6.138907175773535</v>
      </c>
      <c r="H14" s="287">
        <f>D14-C14</f>
        <v>106</v>
      </c>
      <c r="I14" s="213">
        <f>H14/C14*100</f>
        <v>1.7755443886097153</v>
      </c>
      <c r="J14" s="214">
        <f t="shared" si="2"/>
        <v>1.0951576421641196</v>
      </c>
      <c r="K14" s="214">
        <f t="shared" si="2"/>
        <v>1.1290427479072016</v>
      </c>
      <c r="L14" s="214">
        <f t="shared" si="2"/>
        <v>1.136019334700291</v>
      </c>
      <c r="M14" s="214">
        <v>0.8</v>
      </c>
      <c r="N14" s="220"/>
      <c r="O14" s="220"/>
      <c r="P14" s="44" t="s">
        <v>39</v>
      </c>
      <c r="Q14" s="27">
        <f t="shared" si="3"/>
        <v>394</v>
      </c>
      <c r="R14" s="27">
        <f t="shared" si="3"/>
        <v>322</v>
      </c>
      <c r="S14" s="27">
        <f t="shared" si="3"/>
        <v>42</v>
      </c>
      <c r="T14" s="27">
        <f t="shared" si="3"/>
        <v>9</v>
      </c>
      <c r="U14" s="27">
        <f t="shared" si="3"/>
        <v>15</v>
      </c>
      <c r="V14" s="27">
        <f t="shared" si="3"/>
        <v>6</v>
      </c>
    </row>
    <row r="15" spans="1:22" ht="15.75" customHeight="1">
      <c r="A15" s="220"/>
      <c r="B15" s="25"/>
      <c r="C15" s="27"/>
      <c r="D15" s="27"/>
      <c r="E15" s="27"/>
      <c r="F15" s="212"/>
      <c r="G15" s="213"/>
      <c r="H15" s="215"/>
      <c r="I15" s="213"/>
      <c r="J15" s="214"/>
      <c r="K15" s="214"/>
      <c r="L15" s="214"/>
      <c r="M15" s="214"/>
      <c r="N15" s="11"/>
      <c r="O15" s="11"/>
      <c r="P15" s="44" t="s">
        <v>41</v>
      </c>
      <c r="Q15" s="27">
        <f t="shared" si="3"/>
        <v>53025</v>
      </c>
      <c r="R15" s="27">
        <f t="shared" si="3"/>
        <v>34466</v>
      </c>
      <c r="S15" s="27">
        <f t="shared" si="3"/>
        <v>2794</v>
      </c>
      <c r="T15" s="27">
        <f t="shared" si="3"/>
        <v>4792</v>
      </c>
      <c r="U15" s="27">
        <f t="shared" si="3"/>
        <v>7059</v>
      </c>
      <c r="V15" s="27">
        <f t="shared" si="3"/>
        <v>3911</v>
      </c>
    </row>
    <row r="16" spans="1:16" ht="15.75" customHeight="1">
      <c r="A16" s="371" t="s">
        <v>40</v>
      </c>
      <c r="B16" s="372"/>
      <c r="C16" s="27">
        <f aca="true" t="shared" si="4" ref="C16:D19">SUM(C38,C60)</f>
        <v>184535</v>
      </c>
      <c r="D16" s="27">
        <f t="shared" si="4"/>
        <v>186364</v>
      </c>
      <c r="E16" s="27">
        <f>SUM(E38,E60)</f>
        <v>193667</v>
      </c>
      <c r="F16" s="212">
        <f>E16-D16</f>
        <v>7303</v>
      </c>
      <c r="G16" s="213">
        <f>F16/D16*100</f>
        <v>3.918675280633599</v>
      </c>
      <c r="H16" s="287">
        <f>D16-C16</f>
        <v>1829</v>
      </c>
      <c r="I16" s="213">
        <f>H16/C16*100</f>
        <v>0.9911398921613785</v>
      </c>
      <c r="J16" s="214">
        <f aca="true" t="shared" si="5" ref="J16:L19">C16/C$9*100</f>
        <v>33.851744639322575</v>
      </c>
      <c r="K16" s="214">
        <f t="shared" si="5"/>
        <v>34.630171604835034</v>
      </c>
      <c r="L16" s="214">
        <f t="shared" si="5"/>
        <v>34.11528244586777</v>
      </c>
      <c r="M16" s="214">
        <v>33.6</v>
      </c>
      <c r="N16" s="11"/>
      <c r="O16" s="11"/>
      <c r="P16" s="45"/>
    </row>
    <row r="17" spans="1:22" ht="15.75" customHeight="1">
      <c r="A17" s="11"/>
      <c r="B17" s="25" t="s">
        <v>39</v>
      </c>
      <c r="C17" s="27">
        <f t="shared" si="4"/>
        <v>860</v>
      </c>
      <c r="D17" s="27">
        <f t="shared" si="4"/>
        <v>536</v>
      </c>
      <c r="E17" s="27">
        <f>SUM(E39,E61)</f>
        <v>394</v>
      </c>
      <c r="F17" s="212">
        <f>E17-D17</f>
        <v>-142</v>
      </c>
      <c r="G17" s="213">
        <f>F17/D17*100</f>
        <v>-26.492537313432834</v>
      </c>
      <c r="H17" s="287">
        <f>D17-C17</f>
        <v>-324</v>
      </c>
      <c r="I17" s="213">
        <f>H17/C17*100</f>
        <v>-37.67441860465116</v>
      </c>
      <c r="J17" s="214">
        <f t="shared" si="5"/>
        <v>0.15776140238880113</v>
      </c>
      <c r="K17" s="214">
        <f t="shared" si="5"/>
        <v>0.09959955774823238</v>
      </c>
      <c r="L17" s="214">
        <f t="shared" si="5"/>
        <v>0.06940480971808259</v>
      </c>
      <c r="M17" s="214">
        <v>0.25</v>
      </c>
      <c r="N17" s="11"/>
      <c r="O17" s="11"/>
      <c r="P17" s="44" t="s">
        <v>42</v>
      </c>
      <c r="Q17" s="27">
        <f aca="true" t="shared" si="6" ref="Q17:V21">SUM(Q38,Q59)</f>
        <v>140241</v>
      </c>
      <c r="R17" s="27">
        <f t="shared" si="6"/>
        <v>96645</v>
      </c>
      <c r="S17" s="27">
        <f t="shared" si="6"/>
        <v>5771</v>
      </c>
      <c r="T17" s="27">
        <f t="shared" si="6"/>
        <v>6697</v>
      </c>
      <c r="U17" s="27">
        <f t="shared" si="6"/>
        <v>14527</v>
      </c>
      <c r="V17" s="27">
        <f t="shared" si="6"/>
        <v>16600</v>
      </c>
    </row>
    <row r="18" spans="1:22" ht="15.75" customHeight="1">
      <c r="A18" s="11"/>
      <c r="B18" s="25" t="s">
        <v>41</v>
      </c>
      <c r="C18" s="27">
        <f t="shared" si="4"/>
        <v>36700</v>
      </c>
      <c r="D18" s="27">
        <f t="shared" si="4"/>
        <v>48526</v>
      </c>
      <c r="E18" s="27">
        <f>SUM(E40,E62)</f>
        <v>53025</v>
      </c>
      <c r="F18" s="212">
        <f>E18-D18</f>
        <v>4499</v>
      </c>
      <c r="G18" s="213">
        <f>F18/D18*100</f>
        <v>9.271318468449904</v>
      </c>
      <c r="H18" s="287">
        <f>D18-C18</f>
        <v>11826</v>
      </c>
      <c r="I18" s="213">
        <f>H18/C18*100</f>
        <v>32.22343324250681</v>
      </c>
      <c r="J18" s="214">
        <f t="shared" si="5"/>
        <v>6.732376125196514</v>
      </c>
      <c r="K18" s="214">
        <f t="shared" si="5"/>
        <v>9.017104737482695</v>
      </c>
      <c r="L18" s="214">
        <f t="shared" si="5"/>
        <v>9.340583845942461</v>
      </c>
      <c r="M18" s="214">
        <v>9.6</v>
      </c>
      <c r="N18" s="11"/>
      <c r="O18" s="11"/>
      <c r="P18" s="44" t="s">
        <v>437</v>
      </c>
      <c r="Q18" s="27">
        <f t="shared" si="6"/>
        <v>123171</v>
      </c>
      <c r="R18" s="27">
        <f t="shared" si="6"/>
        <v>69949</v>
      </c>
      <c r="S18" s="27">
        <f t="shared" si="6"/>
        <v>6680</v>
      </c>
      <c r="T18" s="27">
        <f t="shared" si="6"/>
        <v>8114</v>
      </c>
      <c r="U18" s="27">
        <f t="shared" si="6"/>
        <v>17412</v>
      </c>
      <c r="V18" s="27">
        <f t="shared" si="6"/>
        <v>21007</v>
      </c>
    </row>
    <row r="19" spans="1:22" ht="15.75" customHeight="1">
      <c r="A19" s="11"/>
      <c r="B19" s="25" t="s">
        <v>42</v>
      </c>
      <c r="C19" s="27">
        <f t="shared" si="4"/>
        <v>146975</v>
      </c>
      <c r="D19" s="27">
        <f t="shared" si="4"/>
        <v>137302</v>
      </c>
      <c r="E19" s="27">
        <f>SUM(E41,E63)</f>
        <v>140248</v>
      </c>
      <c r="F19" s="212">
        <f>E19-D19</f>
        <v>2946</v>
      </c>
      <c r="G19" s="213">
        <f>F19/D19*100</f>
        <v>2.145635169189087</v>
      </c>
      <c r="H19" s="287">
        <f>D19-C19</f>
        <v>-9673</v>
      </c>
      <c r="I19" s="213">
        <f>H19/C19*100</f>
        <v>-6.581391393094063</v>
      </c>
      <c r="J19" s="214">
        <f t="shared" si="5"/>
        <v>26.961607111737262</v>
      </c>
      <c r="K19" s="214">
        <f t="shared" si="5"/>
        <v>25.51346730960411</v>
      </c>
      <c r="L19" s="214">
        <f t="shared" si="5"/>
        <v>24.70529379020723</v>
      </c>
      <c r="M19" s="214">
        <v>23.7</v>
      </c>
      <c r="N19" s="220"/>
      <c r="O19" s="220"/>
      <c r="P19" s="44" t="s">
        <v>45</v>
      </c>
      <c r="Q19" s="27">
        <f t="shared" si="6"/>
        <v>15534</v>
      </c>
      <c r="R19" s="27">
        <f t="shared" si="6"/>
        <v>14702</v>
      </c>
      <c r="S19" s="27">
        <f t="shared" si="6"/>
        <v>288</v>
      </c>
      <c r="T19" s="27">
        <f t="shared" si="6"/>
        <v>102</v>
      </c>
      <c r="U19" s="27">
        <f t="shared" si="6"/>
        <v>346</v>
      </c>
      <c r="V19" s="27">
        <f t="shared" si="6"/>
        <v>96</v>
      </c>
    </row>
    <row r="20" spans="1:22" ht="15.75" customHeight="1">
      <c r="A20" s="11"/>
      <c r="B20" s="25"/>
      <c r="C20" s="27"/>
      <c r="D20" s="27"/>
      <c r="E20" s="27"/>
      <c r="F20" s="212"/>
      <c r="G20" s="213"/>
      <c r="H20" s="215"/>
      <c r="I20" s="213"/>
      <c r="J20" s="214"/>
      <c r="K20" s="214"/>
      <c r="L20" s="214"/>
      <c r="M20" s="214"/>
      <c r="N20" s="11"/>
      <c r="O20" s="11"/>
      <c r="P20" s="23" t="s">
        <v>46</v>
      </c>
      <c r="Q20" s="216">
        <f t="shared" si="6"/>
        <v>2408</v>
      </c>
      <c r="R20" s="27">
        <f t="shared" si="6"/>
        <v>1115</v>
      </c>
      <c r="S20" s="27">
        <f t="shared" si="6"/>
        <v>412</v>
      </c>
      <c r="T20" s="27">
        <f t="shared" si="6"/>
        <v>145</v>
      </c>
      <c r="U20" s="27">
        <f t="shared" si="6"/>
        <v>515</v>
      </c>
      <c r="V20" s="27">
        <f t="shared" si="6"/>
        <v>221</v>
      </c>
    </row>
    <row r="21" spans="1:22" ht="15.75" customHeight="1">
      <c r="A21" s="371" t="s">
        <v>44</v>
      </c>
      <c r="B21" s="372"/>
      <c r="C21" s="27">
        <f aca="true" t="shared" si="7" ref="C21:E29">SUM(C43,C65)</f>
        <v>240275</v>
      </c>
      <c r="D21" s="27">
        <f t="shared" si="7"/>
        <v>275065</v>
      </c>
      <c r="E21" s="27">
        <f t="shared" si="7"/>
        <v>311169</v>
      </c>
      <c r="F21" s="288">
        <f aca="true" t="shared" si="8" ref="F21:F29">E21-D21</f>
        <v>36104</v>
      </c>
      <c r="G21" s="213">
        <f aca="true" t="shared" si="9" ref="G21:G29">F21/D21*100</f>
        <v>13.125624852307634</v>
      </c>
      <c r="H21" s="287">
        <f aca="true" t="shared" si="10" ref="H21:H29">D21-C21</f>
        <v>34790</v>
      </c>
      <c r="I21" s="213">
        <f aca="true" t="shared" si="11" ref="I21:I29">H21/C21*100</f>
        <v>14.479242534595777</v>
      </c>
      <c r="J21" s="214">
        <f aca="true" t="shared" si="12" ref="J21:L29">C21/C$9*100</f>
        <v>44.07688483601069</v>
      </c>
      <c r="K21" s="214">
        <f t="shared" si="12"/>
        <v>51.11259767167452</v>
      </c>
      <c r="L21" s="214">
        <f t="shared" si="12"/>
        <v>54.81376963240112</v>
      </c>
      <c r="M21" s="214">
        <v>55.4</v>
      </c>
      <c r="N21" s="11"/>
      <c r="O21" s="11"/>
      <c r="P21" s="23" t="s">
        <v>43</v>
      </c>
      <c r="Q21" s="216">
        <f t="shared" si="6"/>
        <v>34184</v>
      </c>
      <c r="R21" s="27">
        <f t="shared" si="6"/>
        <v>31472</v>
      </c>
      <c r="S21" s="27">
        <f t="shared" si="6"/>
        <v>878</v>
      </c>
      <c r="T21" s="27">
        <f t="shared" si="6"/>
        <v>403</v>
      </c>
      <c r="U21" s="27">
        <f t="shared" si="6"/>
        <v>1098</v>
      </c>
      <c r="V21" s="27">
        <f t="shared" si="6"/>
        <v>333</v>
      </c>
    </row>
    <row r="22" spans="1:17" ht="15.75" customHeight="1">
      <c r="A22" s="11"/>
      <c r="B22" s="25" t="s">
        <v>437</v>
      </c>
      <c r="C22" s="27">
        <f t="shared" si="7"/>
        <v>94396</v>
      </c>
      <c r="D22" s="27">
        <f t="shared" si="7"/>
        <v>107760</v>
      </c>
      <c r="E22" s="27">
        <f t="shared" si="7"/>
        <v>123171</v>
      </c>
      <c r="F22" s="212">
        <f t="shared" si="8"/>
        <v>15411</v>
      </c>
      <c r="G22" s="213">
        <f t="shared" si="9"/>
        <v>14.301224944320712</v>
      </c>
      <c r="H22" s="287">
        <f t="shared" si="10"/>
        <v>13364</v>
      </c>
      <c r="I22" s="213">
        <f t="shared" si="11"/>
        <v>14.15737954998093</v>
      </c>
      <c r="J22" s="214">
        <f t="shared" si="12"/>
        <v>17.31633179057357</v>
      </c>
      <c r="K22" s="214">
        <f t="shared" si="12"/>
        <v>20.02397078908493</v>
      </c>
      <c r="L22" s="214">
        <f t="shared" si="12"/>
        <v>21.697106136512566</v>
      </c>
      <c r="M22" s="214">
        <v>22.8</v>
      </c>
      <c r="N22" s="11"/>
      <c r="O22" s="11"/>
      <c r="P22" s="22"/>
      <c r="Q22" s="127"/>
    </row>
    <row r="23" spans="1:22" ht="15.75" customHeight="1">
      <c r="A23" s="11"/>
      <c r="B23" s="25" t="s">
        <v>45</v>
      </c>
      <c r="C23" s="27">
        <f t="shared" si="7"/>
        <v>11257</v>
      </c>
      <c r="D23" s="27">
        <f t="shared" si="7"/>
        <v>13442</v>
      </c>
      <c r="E23" s="27">
        <f t="shared" si="7"/>
        <v>15534</v>
      </c>
      <c r="F23" s="212">
        <f t="shared" si="8"/>
        <v>2092</v>
      </c>
      <c r="G23" s="213">
        <f t="shared" si="9"/>
        <v>15.563160244011307</v>
      </c>
      <c r="H23" s="287">
        <f t="shared" si="10"/>
        <v>2185</v>
      </c>
      <c r="I23" s="213">
        <f t="shared" si="11"/>
        <v>19.410144798791862</v>
      </c>
      <c r="J23" s="214">
        <f t="shared" si="12"/>
        <v>2.0650233798729474</v>
      </c>
      <c r="K23" s="214">
        <f t="shared" si="12"/>
        <v>2.4977933866636937</v>
      </c>
      <c r="L23" s="214">
        <f t="shared" si="12"/>
        <v>2.7363815080220686</v>
      </c>
      <c r="M23" s="214">
        <v>2.8</v>
      </c>
      <c r="N23" s="11"/>
      <c r="O23" s="11"/>
      <c r="P23" s="10" t="s">
        <v>438</v>
      </c>
      <c r="Q23" s="216">
        <f aca="true" t="shared" si="13" ref="Q23:V26">SUM(Q44,Q65)</f>
        <v>2869</v>
      </c>
      <c r="R23" s="27">
        <f t="shared" si="13"/>
        <v>2853</v>
      </c>
      <c r="S23" s="27">
        <f t="shared" si="13"/>
        <v>16</v>
      </c>
      <c r="T23" s="28" t="s">
        <v>475</v>
      </c>
      <c r="U23" s="28" t="s">
        <v>475</v>
      </c>
      <c r="V23" s="28" t="s">
        <v>475</v>
      </c>
    </row>
    <row r="24" spans="1:22" ht="15.75" customHeight="1">
      <c r="A24" s="220"/>
      <c r="B24" s="25" t="s">
        <v>46</v>
      </c>
      <c r="C24" s="27">
        <f t="shared" si="7"/>
        <v>1211</v>
      </c>
      <c r="D24" s="27">
        <f t="shared" si="7"/>
        <v>2214</v>
      </c>
      <c r="E24" s="27">
        <f t="shared" si="7"/>
        <v>2409</v>
      </c>
      <c r="F24" s="212">
        <f t="shared" si="8"/>
        <v>195</v>
      </c>
      <c r="G24" s="213">
        <f t="shared" si="9"/>
        <v>8.807588075880759</v>
      </c>
      <c r="H24" s="287">
        <f t="shared" si="10"/>
        <v>1003</v>
      </c>
      <c r="I24" s="213">
        <f t="shared" si="11"/>
        <v>82.8241123038811</v>
      </c>
      <c r="J24" s="214">
        <f t="shared" si="12"/>
        <v>0.22215006778236998</v>
      </c>
      <c r="K24" s="214">
        <f t="shared" si="12"/>
        <v>0.411405635922736</v>
      </c>
      <c r="L24" s="214">
        <f t="shared" si="12"/>
        <v>0.42435580358086544</v>
      </c>
      <c r="M24" s="214">
        <v>0.8</v>
      </c>
      <c r="N24" s="220"/>
      <c r="O24" s="220"/>
      <c r="P24" s="23" t="s">
        <v>47</v>
      </c>
      <c r="Q24" s="216">
        <f t="shared" si="13"/>
        <v>113322</v>
      </c>
      <c r="R24" s="27">
        <f t="shared" si="13"/>
        <v>87900</v>
      </c>
      <c r="S24" s="27">
        <f t="shared" si="13"/>
        <v>2736</v>
      </c>
      <c r="T24" s="27">
        <f t="shared" si="13"/>
        <v>4101</v>
      </c>
      <c r="U24" s="27">
        <f t="shared" si="13"/>
        <v>12227</v>
      </c>
      <c r="V24" s="27">
        <f t="shared" si="13"/>
        <v>6351</v>
      </c>
    </row>
    <row r="25" spans="1:22" ht="15.75" customHeight="1">
      <c r="A25" s="11"/>
      <c r="B25" s="25" t="s">
        <v>43</v>
      </c>
      <c r="C25" s="27">
        <f t="shared" si="7"/>
        <v>31769</v>
      </c>
      <c r="D25" s="27">
        <f t="shared" si="7"/>
        <v>32756</v>
      </c>
      <c r="E25" s="27">
        <f t="shared" si="7"/>
        <v>34184</v>
      </c>
      <c r="F25" s="212">
        <f t="shared" si="8"/>
        <v>1428</v>
      </c>
      <c r="G25" s="213">
        <f t="shared" si="9"/>
        <v>4.359506655269263</v>
      </c>
      <c r="H25" s="287">
        <f t="shared" si="10"/>
        <v>987</v>
      </c>
      <c r="I25" s="213">
        <f t="shared" si="11"/>
        <v>3.106802228587617</v>
      </c>
      <c r="J25" s="214">
        <f t="shared" si="12"/>
        <v>5.827816270337004</v>
      </c>
      <c r="K25" s="214">
        <f t="shared" si="12"/>
        <v>6.086722226867724</v>
      </c>
      <c r="L25" s="214">
        <f t="shared" si="12"/>
        <v>6.021659937570902</v>
      </c>
      <c r="M25" s="214">
        <v>6.3</v>
      </c>
      <c r="N25" s="220"/>
      <c r="O25" s="220"/>
      <c r="P25" s="23" t="s">
        <v>439</v>
      </c>
      <c r="Q25" s="216">
        <f t="shared" si="13"/>
        <v>19680</v>
      </c>
      <c r="R25" s="27">
        <f t="shared" si="13"/>
        <v>19680</v>
      </c>
      <c r="S25" s="28" t="s">
        <v>475</v>
      </c>
      <c r="T25" s="28" t="s">
        <v>475</v>
      </c>
      <c r="U25" s="28" t="s">
        <v>475</v>
      </c>
      <c r="V25" s="28" t="s">
        <v>475</v>
      </c>
    </row>
    <row r="26" spans="1:22" ht="15.75" customHeight="1">
      <c r="A26" s="11"/>
      <c r="B26" s="25" t="s">
        <v>440</v>
      </c>
      <c r="C26" s="27">
        <f t="shared" si="7"/>
        <v>2452</v>
      </c>
      <c r="D26" s="27">
        <f t="shared" si="7"/>
        <v>2737</v>
      </c>
      <c r="E26" s="27">
        <f t="shared" si="7"/>
        <v>2869</v>
      </c>
      <c r="F26" s="212">
        <f t="shared" si="8"/>
        <v>132</v>
      </c>
      <c r="G26" s="213">
        <f t="shared" si="9"/>
        <v>4.822798684691268</v>
      </c>
      <c r="H26" s="287">
        <f t="shared" si="10"/>
        <v>285</v>
      </c>
      <c r="I26" s="213">
        <f t="shared" si="11"/>
        <v>11.623164763458401</v>
      </c>
      <c r="J26" s="214">
        <f t="shared" si="12"/>
        <v>0.449803440299233</v>
      </c>
      <c r="K26" s="214">
        <f t="shared" si="12"/>
        <v>0.508589532755433</v>
      </c>
      <c r="L26" s="214">
        <f t="shared" si="12"/>
        <v>0.5053867996984237</v>
      </c>
      <c r="M26" s="214">
        <v>0.6</v>
      </c>
      <c r="N26" s="11"/>
      <c r="O26" s="11"/>
      <c r="P26" s="23" t="s">
        <v>48</v>
      </c>
      <c r="Q26" s="216">
        <f t="shared" si="13"/>
        <v>246</v>
      </c>
      <c r="R26" s="27">
        <f t="shared" si="13"/>
        <v>69</v>
      </c>
      <c r="S26" s="27">
        <f t="shared" si="13"/>
        <v>2</v>
      </c>
      <c r="T26" s="27">
        <f t="shared" si="13"/>
        <v>8</v>
      </c>
      <c r="U26" s="27">
        <f t="shared" si="13"/>
        <v>74</v>
      </c>
      <c r="V26" s="27">
        <f t="shared" si="13"/>
        <v>39</v>
      </c>
    </row>
    <row r="27" spans="1:22" ht="15.75" customHeight="1">
      <c r="A27" s="11"/>
      <c r="B27" s="25" t="s">
        <v>47</v>
      </c>
      <c r="C27" s="27">
        <f t="shared" si="7"/>
        <v>82585</v>
      </c>
      <c r="D27" s="27">
        <f t="shared" si="7"/>
        <v>97880</v>
      </c>
      <c r="E27" s="27">
        <f t="shared" si="7"/>
        <v>113322</v>
      </c>
      <c r="F27" s="212">
        <f t="shared" si="8"/>
        <v>15442</v>
      </c>
      <c r="G27" s="213">
        <f t="shared" si="9"/>
        <v>15.776460972619535</v>
      </c>
      <c r="H27" s="287">
        <f t="shared" si="10"/>
        <v>15295</v>
      </c>
      <c r="I27" s="213">
        <f t="shared" si="11"/>
        <v>18.520312405400496</v>
      </c>
      <c r="J27" s="214">
        <f t="shared" si="12"/>
        <v>15.149680716603653</v>
      </c>
      <c r="K27" s="214">
        <f t="shared" si="12"/>
        <v>18.18806849327796</v>
      </c>
      <c r="L27" s="214">
        <f t="shared" si="12"/>
        <v>19.962162047899888</v>
      </c>
      <c r="M27" s="214">
        <v>18.4</v>
      </c>
      <c r="N27" s="11"/>
      <c r="O27" s="11"/>
      <c r="P27" s="23"/>
      <c r="Q27" s="216"/>
      <c r="R27" s="27"/>
      <c r="S27" s="27"/>
      <c r="T27" s="27"/>
      <c r="U27" s="27"/>
      <c r="V27" s="27"/>
    </row>
    <row r="28" spans="1:22" ht="15.75" customHeight="1">
      <c r="A28" s="11"/>
      <c r="B28" s="25" t="s">
        <v>439</v>
      </c>
      <c r="C28" s="27">
        <f t="shared" si="7"/>
        <v>16605</v>
      </c>
      <c r="D28" s="27">
        <f t="shared" si="7"/>
        <v>18276</v>
      </c>
      <c r="E28" s="27">
        <f t="shared" si="7"/>
        <v>19680</v>
      </c>
      <c r="F28" s="212">
        <f t="shared" si="8"/>
        <v>1404</v>
      </c>
      <c r="G28" s="213">
        <f t="shared" si="9"/>
        <v>7.682206172028891</v>
      </c>
      <c r="H28" s="287">
        <f t="shared" si="10"/>
        <v>1671</v>
      </c>
      <c r="I28" s="213">
        <f t="shared" si="11"/>
        <v>10.063233965672989</v>
      </c>
      <c r="J28" s="214">
        <f t="shared" si="12"/>
        <v>3.04607917054191</v>
      </c>
      <c r="K28" s="214">
        <f t="shared" si="12"/>
        <v>3.3960476071020427</v>
      </c>
      <c r="L28" s="214">
        <f t="shared" si="12"/>
        <v>3.4667173991164097</v>
      </c>
      <c r="M28" s="214">
        <v>3.6</v>
      </c>
      <c r="N28" s="11"/>
      <c r="O28" s="11"/>
      <c r="P28" s="23"/>
      <c r="Q28" s="216"/>
      <c r="R28" s="27"/>
      <c r="S28" s="27"/>
      <c r="T28" s="27"/>
      <c r="U28" s="27"/>
      <c r="V28" s="27"/>
    </row>
    <row r="29" spans="1:22" ht="15.75" customHeight="1">
      <c r="A29" s="371" t="s">
        <v>49</v>
      </c>
      <c r="B29" s="373"/>
      <c r="C29" s="27">
        <f t="shared" si="7"/>
        <v>314</v>
      </c>
      <c r="D29" s="27">
        <f t="shared" si="7"/>
        <v>1169</v>
      </c>
      <c r="E29" s="27">
        <f t="shared" si="7"/>
        <v>246</v>
      </c>
      <c r="F29" s="212">
        <f t="shared" si="8"/>
        <v>-923</v>
      </c>
      <c r="G29" s="213">
        <f t="shared" si="9"/>
        <v>-78.95637296834902</v>
      </c>
      <c r="H29" s="287">
        <f t="shared" si="10"/>
        <v>855</v>
      </c>
      <c r="I29" s="213">
        <f t="shared" si="11"/>
        <v>272.2929936305733</v>
      </c>
      <c r="J29" s="214">
        <f t="shared" si="12"/>
        <v>0.0576012562210274</v>
      </c>
      <c r="K29" s="214">
        <f t="shared" si="12"/>
        <v>0.217223662327768</v>
      </c>
      <c r="L29" s="214">
        <f t="shared" si="12"/>
        <v>0.04333396748895512</v>
      </c>
      <c r="M29" s="214">
        <v>0.1</v>
      </c>
      <c r="N29" s="11"/>
      <c r="O29" s="11"/>
      <c r="P29" s="22"/>
      <c r="Q29" s="128" t="s">
        <v>466</v>
      </c>
      <c r="R29" s="22"/>
      <c r="S29" s="22"/>
      <c r="T29" s="22"/>
      <c r="U29" s="22"/>
      <c r="V29" s="22"/>
    </row>
    <row r="30" spans="1:22" ht="15.75" customHeight="1">
      <c r="A30" s="19"/>
      <c r="B30" s="25"/>
      <c r="C30" s="10"/>
      <c r="D30" s="10"/>
      <c r="E30" s="10"/>
      <c r="F30" s="212"/>
      <c r="G30" s="213"/>
      <c r="H30" s="215"/>
      <c r="I30" s="213"/>
      <c r="J30" s="10"/>
      <c r="K30" s="10"/>
      <c r="L30" s="10"/>
      <c r="M30" s="10"/>
      <c r="N30" s="11"/>
      <c r="O30" s="11"/>
      <c r="P30" s="217" t="s">
        <v>2</v>
      </c>
      <c r="Q30" s="222">
        <v>324454</v>
      </c>
      <c r="R30" s="298">
        <f>SUM(R32:R36,R38:R42,R44:R47)</f>
        <v>215665</v>
      </c>
      <c r="S30" s="298">
        <f>SUM(S32:S36,S38:S42,S44:S47)</f>
        <v>16484</v>
      </c>
      <c r="T30" s="298">
        <f>SUM(T32:T36,T38:T42,T44:T47)</f>
        <v>21015</v>
      </c>
      <c r="U30" s="298">
        <f>SUM(U32:U36,U38:U42,U44:U47)</f>
        <v>58162</v>
      </c>
      <c r="V30" s="298">
        <f>SUM(V32:V36,V38:V42,V44:V47)</f>
        <v>13104</v>
      </c>
    </row>
    <row r="31" spans="1:22" ht="15.75" customHeight="1">
      <c r="A31" s="380" t="s">
        <v>445</v>
      </c>
      <c r="B31" s="381"/>
      <c r="C31" s="52">
        <f>SUM(C33,C38,C43,C51)</f>
        <v>299991</v>
      </c>
      <c r="D31" s="52">
        <f>SUM(D33,D38,D43,D51)</f>
        <v>311317</v>
      </c>
      <c r="E31" s="52">
        <f>SUM(E33,E38,E43,E51)</f>
        <v>324454</v>
      </c>
      <c r="F31" s="295">
        <f>E31-D31</f>
        <v>13137</v>
      </c>
      <c r="G31" s="293">
        <f>F31/D31*100</f>
        <v>4.219814529884331</v>
      </c>
      <c r="H31" s="294">
        <f>D31-C31</f>
        <v>11326</v>
      </c>
      <c r="I31" s="293">
        <f>H31/C31*100</f>
        <v>3.7754465967312356</v>
      </c>
      <c r="J31" s="221">
        <f>C31/C$31*100</f>
        <v>100</v>
      </c>
      <c r="K31" s="221">
        <f>D31/D$31*100</f>
        <v>100</v>
      </c>
      <c r="L31" s="221">
        <f>E31/E$31*100</f>
        <v>100</v>
      </c>
      <c r="M31" s="221">
        <v>100</v>
      </c>
      <c r="N31" s="220"/>
      <c r="O31" s="220"/>
      <c r="P31" s="23"/>
      <c r="Q31" s="127"/>
      <c r="R31" s="22"/>
      <c r="S31" s="22"/>
      <c r="T31" s="22"/>
      <c r="U31" s="22"/>
      <c r="V31" s="22"/>
    </row>
    <row r="32" spans="1:22" ht="15.75" customHeight="1">
      <c r="A32" s="220"/>
      <c r="B32" s="25"/>
      <c r="C32" s="10"/>
      <c r="D32" s="10"/>
      <c r="E32" s="10"/>
      <c r="F32" s="212"/>
      <c r="G32" s="213"/>
      <c r="H32" s="215"/>
      <c r="I32" s="213"/>
      <c r="J32" s="10"/>
      <c r="K32" s="10"/>
      <c r="L32" s="10"/>
      <c r="M32" s="10"/>
      <c r="N32" s="11"/>
      <c r="O32" s="11"/>
      <c r="P32" s="23" t="s">
        <v>38</v>
      </c>
      <c r="Q32" s="216">
        <v>25547</v>
      </c>
      <c r="R32" s="40">
        <v>763</v>
      </c>
      <c r="S32" s="40">
        <v>49</v>
      </c>
      <c r="T32" s="40">
        <v>426</v>
      </c>
      <c r="U32" s="40">
        <v>21283</v>
      </c>
      <c r="V32" s="40">
        <v>3016</v>
      </c>
    </row>
    <row r="33" spans="1:22" ht="15.75" customHeight="1">
      <c r="A33" s="371" t="s">
        <v>37</v>
      </c>
      <c r="B33" s="350"/>
      <c r="C33" s="30">
        <f>SUM(C34:C36)</f>
        <v>52402</v>
      </c>
      <c r="D33" s="30">
        <f>SUM(D34:D36)</f>
        <v>36931</v>
      </c>
      <c r="E33" s="30">
        <f>SUM(E34:E36)</f>
        <v>32028</v>
      </c>
      <c r="F33" s="212">
        <f>E33-D33</f>
        <v>-4903</v>
      </c>
      <c r="G33" s="213">
        <f>F33/D33*100</f>
        <v>-13.276109501502804</v>
      </c>
      <c r="H33" s="287">
        <f>D33-C33</f>
        <v>-15471</v>
      </c>
      <c r="I33" s="213">
        <f>H33/C33*100</f>
        <v>-29.523682302202207</v>
      </c>
      <c r="J33" s="214">
        <f aca="true" t="shared" si="14" ref="J33:L36">C33/C$31*100</f>
        <v>17.467857369054403</v>
      </c>
      <c r="K33" s="214">
        <f t="shared" si="14"/>
        <v>11.862827921379173</v>
      </c>
      <c r="L33" s="214">
        <f t="shared" si="14"/>
        <v>9.871353103983923</v>
      </c>
      <c r="M33" s="214">
        <v>9.3</v>
      </c>
      <c r="N33" s="11"/>
      <c r="O33" s="11"/>
      <c r="P33" s="23" t="s">
        <v>309</v>
      </c>
      <c r="Q33" s="216">
        <f>SUM(R33:V33)</f>
        <v>967</v>
      </c>
      <c r="R33" s="40">
        <v>566</v>
      </c>
      <c r="S33" s="40">
        <v>19</v>
      </c>
      <c r="T33" s="40">
        <v>72</v>
      </c>
      <c r="U33" s="40">
        <v>259</v>
      </c>
      <c r="V33" s="40">
        <v>51</v>
      </c>
    </row>
    <row r="34" spans="1:22" ht="15.75" customHeight="1">
      <c r="A34" s="19"/>
      <c r="B34" s="44" t="s">
        <v>38</v>
      </c>
      <c r="C34" s="30">
        <v>46424</v>
      </c>
      <c r="D34" s="30">
        <v>30686</v>
      </c>
      <c r="E34" s="30">
        <v>25547</v>
      </c>
      <c r="F34" s="212">
        <f>E34-D34</f>
        <v>-5139</v>
      </c>
      <c r="G34" s="213">
        <f>F34/D34*100</f>
        <v>-16.74705077233918</v>
      </c>
      <c r="H34" s="287">
        <f>D34-C34</f>
        <v>-15738</v>
      </c>
      <c r="I34" s="213">
        <f>H34/C34*100</f>
        <v>-33.900568671376874</v>
      </c>
      <c r="J34" s="214">
        <f t="shared" si="14"/>
        <v>15.475130920594285</v>
      </c>
      <c r="K34" s="214">
        <f t="shared" si="14"/>
        <v>9.856834030907404</v>
      </c>
      <c r="L34" s="214">
        <f t="shared" si="14"/>
        <v>7.873843441597268</v>
      </c>
      <c r="M34" s="214">
        <v>7.8</v>
      </c>
      <c r="N34" s="11"/>
      <c r="O34" s="11"/>
      <c r="P34" s="23" t="s">
        <v>310</v>
      </c>
      <c r="Q34" s="216">
        <f>SUM(R34:V34)</f>
        <v>5514</v>
      </c>
      <c r="R34" s="40">
        <v>3249</v>
      </c>
      <c r="S34" s="40">
        <v>107</v>
      </c>
      <c r="T34" s="40">
        <v>381</v>
      </c>
      <c r="U34" s="40">
        <v>1363</v>
      </c>
      <c r="V34" s="40">
        <v>414</v>
      </c>
    </row>
    <row r="35" spans="1:22" ht="15.75" customHeight="1">
      <c r="A35" s="19"/>
      <c r="B35" s="44" t="s">
        <v>309</v>
      </c>
      <c r="C35" s="30">
        <v>608</v>
      </c>
      <c r="D35" s="30">
        <v>919</v>
      </c>
      <c r="E35" s="30">
        <v>967</v>
      </c>
      <c r="F35" s="212">
        <f>E35-D35</f>
        <v>48</v>
      </c>
      <c r="G35" s="213">
        <f>F35/D35*100</f>
        <v>5.223068552774755</v>
      </c>
      <c r="H35" s="287">
        <f>D35-C35</f>
        <v>311</v>
      </c>
      <c r="I35" s="213">
        <f>H35/C35*100</f>
        <v>51.151315789473685</v>
      </c>
      <c r="J35" s="214">
        <f t="shared" si="14"/>
        <v>0.20267274684907213</v>
      </c>
      <c r="K35" s="214">
        <f t="shared" si="14"/>
        <v>0.2951974996546928</v>
      </c>
      <c r="L35" s="214">
        <f t="shared" si="14"/>
        <v>0.298039167339592</v>
      </c>
      <c r="M35" s="214">
        <v>0.4</v>
      </c>
      <c r="N35" s="11"/>
      <c r="O35" s="11"/>
      <c r="P35" s="23" t="s">
        <v>39</v>
      </c>
      <c r="Q35" s="216">
        <f>SUM(R35:V35)</f>
        <v>304</v>
      </c>
      <c r="R35" s="39">
        <v>243</v>
      </c>
      <c r="S35" s="39">
        <v>37</v>
      </c>
      <c r="T35" s="39">
        <v>9</v>
      </c>
      <c r="U35" s="39">
        <v>14</v>
      </c>
      <c r="V35" s="39">
        <v>1</v>
      </c>
    </row>
    <row r="36" spans="1:22" ht="15.75" customHeight="1">
      <c r="A36" s="19"/>
      <c r="B36" s="44" t="s">
        <v>310</v>
      </c>
      <c r="C36" s="30">
        <v>5370</v>
      </c>
      <c r="D36" s="30">
        <v>5326</v>
      </c>
      <c r="E36" s="30">
        <v>5514</v>
      </c>
      <c r="F36" s="212">
        <f>E36-D36</f>
        <v>188</v>
      </c>
      <c r="G36" s="213">
        <f>F36/D36*100</f>
        <v>3.5298535486293656</v>
      </c>
      <c r="H36" s="287">
        <f>D36-C36</f>
        <v>-44</v>
      </c>
      <c r="I36" s="213">
        <f>H36/C36*100</f>
        <v>-0.819366852886406</v>
      </c>
      <c r="J36" s="214">
        <f t="shared" si="14"/>
        <v>1.7900537016110483</v>
      </c>
      <c r="K36" s="214">
        <f t="shared" si="14"/>
        <v>1.7107963908170771</v>
      </c>
      <c r="L36" s="214">
        <f t="shared" si="14"/>
        <v>1.6994704950470636</v>
      </c>
      <c r="M36" s="214">
        <v>1</v>
      </c>
      <c r="N36" s="220"/>
      <c r="O36" s="220"/>
      <c r="P36" s="23" t="s">
        <v>41</v>
      </c>
      <c r="Q36" s="216">
        <v>45523</v>
      </c>
      <c r="R36" s="40">
        <v>29823</v>
      </c>
      <c r="S36" s="40">
        <v>2477</v>
      </c>
      <c r="T36" s="40">
        <v>4730</v>
      </c>
      <c r="U36" s="40">
        <v>7036</v>
      </c>
      <c r="V36" s="40">
        <v>1454</v>
      </c>
    </row>
    <row r="37" spans="1:22" ht="15.75" customHeight="1">
      <c r="A37" s="220"/>
      <c r="B37" s="25"/>
      <c r="C37" s="10"/>
      <c r="D37" s="10"/>
      <c r="E37" s="10"/>
      <c r="F37" s="212"/>
      <c r="G37" s="213"/>
      <c r="H37" s="215"/>
      <c r="I37" s="213"/>
      <c r="J37" s="214"/>
      <c r="K37" s="214"/>
      <c r="L37" s="214"/>
      <c r="M37" s="214"/>
      <c r="N37" s="220"/>
      <c r="O37" s="220"/>
      <c r="P37" s="22"/>
      <c r="Q37" s="216"/>
      <c r="R37" s="40"/>
      <c r="S37" s="40"/>
      <c r="T37" s="40"/>
      <c r="U37" s="40"/>
      <c r="V37" s="40"/>
    </row>
    <row r="38" spans="1:22" ht="15.75" customHeight="1">
      <c r="A38" s="371" t="s">
        <v>40</v>
      </c>
      <c r="B38" s="372"/>
      <c r="C38" s="30">
        <f>SUM(C39:C41)</f>
        <v>111915</v>
      </c>
      <c r="D38" s="30">
        <f>SUM(D39:D41)</f>
        <v>119106</v>
      </c>
      <c r="E38" s="30">
        <f>SUM(E39:E41)</f>
        <v>121298</v>
      </c>
      <c r="F38" s="212">
        <f>E38-D38</f>
        <v>2192</v>
      </c>
      <c r="G38" s="213">
        <f>F38/D38*100</f>
        <v>1.840377478884355</v>
      </c>
      <c r="H38" s="287">
        <f>D38-C38</f>
        <v>7191</v>
      </c>
      <c r="I38" s="213">
        <f>H38/C38*100</f>
        <v>6.42541214314435</v>
      </c>
      <c r="J38" s="214">
        <f aca="true" t="shared" si="15" ref="J38:L41">C38/C$31*100</f>
        <v>37.30611918357551</v>
      </c>
      <c r="K38" s="214">
        <f t="shared" si="15"/>
        <v>38.258752332831165</v>
      </c>
      <c r="L38" s="214">
        <f t="shared" si="15"/>
        <v>37.38526879002879</v>
      </c>
      <c r="M38" s="214">
        <v>38.1</v>
      </c>
      <c r="N38" s="11"/>
      <c r="O38" s="11"/>
      <c r="P38" s="23" t="s">
        <v>42</v>
      </c>
      <c r="Q38" s="216">
        <v>75471</v>
      </c>
      <c r="R38" s="40">
        <v>52774</v>
      </c>
      <c r="S38" s="40">
        <v>4811</v>
      </c>
      <c r="T38" s="40">
        <v>6042</v>
      </c>
      <c r="U38" s="40">
        <v>8473</v>
      </c>
      <c r="V38" s="40">
        <v>3370</v>
      </c>
    </row>
    <row r="39" spans="1:22" ht="15.75" customHeight="1">
      <c r="A39" s="11"/>
      <c r="B39" s="25" t="s">
        <v>39</v>
      </c>
      <c r="C39" s="30">
        <v>727</v>
      </c>
      <c r="D39" s="30">
        <v>422</v>
      </c>
      <c r="E39" s="30">
        <v>304</v>
      </c>
      <c r="F39" s="212">
        <f>E39-D39</f>
        <v>-118</v>
      </c>
      <c r="G39" s="213">
        <f>F39/D39*100</f>
        <v>-27.96208530805687</v>
      </c>
      <c r="H39" s="287">
        <f>D39-C39</f>
        <v>-305</v>
      </c>
      <c r="I39" s="213">
        <f>H39/C39*100</f>
        <v>-41.95323246217332</v>
      </c>
      <c r="J39" s="214">
        <f t="shared" si="15"/>
        <v>0.24234060355143985</v>
      </c>
      <c r="K39" s="214">
        <f t="shared" si="15"/>
        <v>0.13555315000465762</v>
      </c>
      <c r="L39" s="214">
        <f t="shared" si="15"/>
        <v>0.09369587060107135</v>
      </c>
      <c r="M39" s="214">
        <v>0.3</v>
      </c>
      <c r="N39" s="11"/>
      <c r="O39" s="11"/>
      <c r="P39" s="23" t="s">
        <v>437</v>
      </c>
      <c r="Q39" s="216">
        <v>63264</v>
      </c>
      <c r="R39" s="39">
        <v>36372</v>
      </c>
      <c r="S39" s="39">
        <v>5377</v>
      </c>
      <c r="T39" s="39">
        <v>5788</v>
      </c>
      <c r="U39" s="39">
        <v>12115</v>
      </c>
      <c r="V39" s="39">
        <v>3610</v>
      </c>
    </row>
    <row r="40" spans="1:22" ht="15.75" customHeight="1">
      <c r="A40" s="11"/>
      <c r="B40" s="25" t="s">
        <v>41</v>
      </c>
      <c r="C40" s="30">
        <v>32773</v>
      </c>
      <c r="D40" s="30">
        <v>42518</v>
      </c>
      <c r="E40" s="30">
        <v>45523</v>
      </c>
      <c r="F40" s="212">
        <f>E40-D40</f>
        <v>3005</v>
      </c>
      <c r="G40" s="213">
        <f>F40/D40*100</f>
        <v>7.067594900983113</v>
      </c>
      <c r="H40" s="287">
        <f>D40-C40</f>
        <v>9745</v>
      </c>
      <c r="I40" s="213">
        <f>H40/C40*100</f>
        <v>29.734842705885946</v>
      </c>
      <c r="J40" s="214">
        <f t="shared" si="15"/>
        <v>10.92466107316553</v>
      </c>
      <c r="K40" s="214">
        <f t="shared" si="15"/>
        <v>13.657461686962163</v>
      </c>
      <c r="L40" s="214">
        <f t="shared" si="15"/>
        <v>14.030648412409771</v>
      </c>
      <c r="M40" s="214">
        <v>13.5</v>
      </c>
      <c r="N40" s="220"/>
      <c r="O40" s="220"/>
      <c r="P40" s="23" t="s">
        <v>45</v>
      </c>
      <c r="Q40" s="216">
        <f>SUM(R40:V40)</f>
        <v>7742</v>
      </c>
      <c r="R40" s="40">
        <v>7131</v>
      </c>
      <c r="S40" s="40">
        <v>246</v>
      </c>
      <c r="T40" s="40">
        <v>73</v>
      </c>
      <c r="U40" s="40">
        <v>277</v>
      </c>
      <c r="V40" s="40">
        <v>15</v>
      </c>
    </row>
    <row r="41" spans="1:22" ht="15.75" customHeight="1">
      <c r="A41" s="11"/>
      <c r="B41" s="25" t="s">
        <v>42</v>
      </c>
      <c r="C41" s="30">
        <v>78415</v>
      </c>
      <c r="D41" s="30">
        <v>76166</v>
      </c>
      <c r="E41" s="30">
        <v>75471</v>
      </c>
      <c r="F41" s="212">
        <f>E41-D41</f>
        <v>-695</v>
      </c>
      <c r="G41" s="213">
        <f>F41/D41*100</f>
        <v>-0.9124806344038023</v>
      </c>
      <c r="H41" s="287">
        <f>D41-C41</f>
        <v>-2249</v>
      </c>
      <c r="I41" s="213">
        <f>H41/C41*100</f>
        <v>-2.8680737103870433</v>
      </c>
      <c r="J41" s="214">
        <f t="shared" si="15"/>
        <v>26.13911750685854</v>
      </c>
      <c r="K41" s="214">
        <f t="shared" si="15"/>
        <v>24.465737495864346</v>
      </c>
      <c r="L41" s="214">
        <f t="shared" si="15"/>
        <v>23.260924507017943</v>
      </c>
      <c r="M41" s="214">
        <v>24.4</v>
      </c>
      <c r="N41" s="11"/>
      <c r="O41" s="11"/>
      <c r="P41" s="23" t="s">
        <v>46</v>
      </c>
      <c r="Q41" s="216">
        <f>SUM(R41:V41)</f>
        <v>1602</v>
      </c>
      <c r="R41" s="40">
        <v>700</v>
      </c>
      <c r="S41" s="40">
        <v>324</v>
      </c>
      <c r="T41" s="40">
        <v>131</v>
      </c>
      <c r="U41" s="40">
        <v>414</v>
      </c>
      <c r="V41" s="40">
        <v>33</v>
      </c>
    </row>
    <row r="42" spans="1:22" ht="15.75" customHeight="1">
      <c r="A42" s="11"/>
      <c r="B42" s="25"/>
      <c r="C42" s="10"/>
      <c r="D42" s="10"/>
      <c r="E42" s="10"/>
      <c r="F42" s="212"/>
      <c r="G42" s="213"/>
      <c r="H42" s="215"/>
      <c r="I42" s="213"/>
      <c r="J42" s="214"/>
      <c r="K42" s="214"/>
      <c r="L42" s="214"/>
      <c r="M42" s="214"/>
      <c r="N42" s="11"/>
      <c r="O42" s="11"/>
      <c r="P42" s="23" t="s">
        <v>43</v>
      </c>
      <c r="Q42" s="216">
        <f>SUM(R42:V42)</f>
        <v>29490</v>
      </c>
      <c r="R42" s="40">
        <v>27199</v>
      </c>
      <c r="S42" s="40">
        <v>770</v>
      </c>
      <c r="T42" s="40">
        <v>377</v>
      </c>
      <c r="U42" s="40">
        <v>1068</v>
      </c>
      <c r="V42" s="40">
        <v>76</v>
      </c>
    </row>
    <row r="43" spans="1:22" ht="15.75" customHeight="1">
      <c r="A43" s="371" t="s">
        <v>44</v>
      </c>
      <c r="B43" s="372"/>
      <c r="C43" s="30">
        <f>SUM(C44:C50)</f>
        <v>135521</v>
      </c>
      <c r="D43" s="30">
        <f>SUM(D44:D50)</f>
        <v>154820</v>
      </c>
      <c r="E43" s="30">
        <f>SUM(E44:E50)</f>
        <v>171043</v>
      </c>
      <c r="F43" s="212">
        <f aca="true" t="shared" si="16" ref="F43:F51">E43-D43</f>
        <v>16223</v>
      </c>
      <c r="G43" s="213">
        <f aca="true" t="shared" si="17" ref="G43:G51">F43/D43*100</f>
        <v>10.478620333290273</v>
      </c>
      <c r="H43" s="287">
        <f aca="true" t="shared" si="18" ref="H43:H51">D43-C43</f>
        <v>19299</v>
      </c>
      <c r="I43" s="213">
        <f aca="true" t="shared" si="19" ref="I43:I51">H43/C43*100</f>
        <v>14.24059739818921</v>
      </c>
      <c r="J43" s="214">
        <f aca="true" t="shared" si="20" ref="J43:L51">C43/C$31*100</f>
        <v>45.17502191732419</v>
      </c>
      <c r="K43" s="214">
        <f t="shared" si="20"/>
        <v>49.73066038796468</v>
      </c>
      <c r="L43" s="214">
        <f t="shared" si="20"/>
        <v>52.717180247431074</v>
      </c>
      <c r="M43" s="214">
        <v>52.5</v>
      </c>
      <c r="N43" s="220"/>
      <c r="O43" s="220"/>
      <c r="P43" s="22"/>
      <c r="Q43" s="216"/>
      <c r="R43" s="40"/>
      <c r="S43" s="40"/>
      <c r="T43" s="40"/>
      <c r="U43" s="40"/>
      <c r="V43" s="40"/>
    </row>
    <row r="44" spans="1:22" ht="15.75" customHeight="1">
      <c r="A44" s="11"/>
      <c r="B44" s="25" t="s">
        <v>437</v>
      </c>
      <c r="C44" s="30">
        <v>48503</v>
      </c>
      <c r="D44" s="30">
        <v>56539</v>
      </c>
      <c r="E44" s="30">
        <v>63264</v>
      </c>
      <c r="F44" s="212">
        <f t="shared" si="16"/>
        <v>6725</v>
      </c>
      <c r="G44" s="213">
        <f t="shared" si="17"/>
        <v>11.894444542705035</v>
      </c>
      <c r="H44" s="287">
        <f t="shared" si="18"/>
        <v>8036</v>
      </c>
      <c r="I44" s="213">
        <f t="shared" si="19"/>
        <v>16.56804733727811</v>
      </c>
      <c r="J44" s="214">
        <f t="shared" si="20"/>
        <v>16.168151711218005</v>
      </c>
      <c r="K44" s="214">
        <f t="shared" si="20"/>
        <v>18.161231156666677</v>
      </c>
      <c r="L44" s="214">
        <f t="shared" si="20"/>
        <v>19.498603808244003</v>
      </c>
      <c r="M44" s="214">
        <v>20</v>
      </c>
      <c r="N44" s="220"/>
      <c r="O44" s="220"/>
      <c r="P44" s="10" t="s">
        <v>438</v>
      </c>
      <c r="Q44" s="216">
        <f>SUM(R44:V44)</f>
        <v>2523</v>
      </c>
      <c r="R44" s="40">
        <v>2507</v>
      </c>
      <c r="S44" s="40">
        <v>16</v>
      </c>
      <c r="T44" s="40" t="s">
        <v>475</v>
      </c>
      <c r="U44" s="40" t="s">
        <v>475</v>
      </c>
      <c r="V44" s="40" t="s">
        <v>475</v>
      </c>
    </row>
    <row r="45" spans="1:22" ht="15.75" customHeight="1">
      <c r="A45" s="11"/>
      <c r="B45" s="25" t="s">
        <v>45</v>
      </c>
      <c r="C45" s="30">
        <v>5937</v>
      </c>
      <c r="D45" s="30">
        <v>6625</v>
      </c>
      <c r="E45" s="30">
        <v>7742</v>
      </c>
      <c r="F45" s="212">
        <f t="shared" si="16"/>
        <v>1117</v>
      </c>
      <c r="G45" s="213">
        <f t="shared" si="17"/>
        <v>16.860377358490567</v>
      </c>
      <c r="H45" s="287">
        <f t="shared" si="18"/>
        <v>688</v>
      </c>
      <c r="I45" s="213">
        <f t="shared" si="19"/>
        <v>11.588344281623716</v>
      </c>
      <c r="J45" s="214">
        <f t="shared" si="20"/>
        <v>1.9790593717811535</v>
      </c>
      <c r="K45" s="214">
        <f t="shared" si="20"/>
        <v>2.128055968675016</v>
      </c>
      <c r="L45" s="214">
        <f t="shared" si="20"/>
        <v>2.3861625993207047</v>
      </c>
      <c r="M45" s="214">
        <v>2.3</v>
      </c>
      <c r="N45" s="11"/>
      <c r="O45" s="11"/>
      <c r="P45" s="23" t="s">
        <v>47</v>
      </c>
      <c r="Q45" s="216">
        <v>50505</v>
      </c>
      <c r="R45" s="40">
        <v>38391</v>
      </c>
      <c r="S45" s="40">
        <v>2249</v>
      </c>
      <c r="T45" s="40">
        <v>2983</v>
      </c>
      <c r="U45" s="40">
        <v>5819</v>
      </c>
      <c r="V45" s="40">
        <v>1062</v>
      </c>
    </row>
    <row r="46" spans="1:22" ht="15.75" customHeight="1">
      <c r="A46" s="220"/>
      <c r="B46" s="25" t="s">
        <v>46</v>
      </c>
      <c r="C46" s="30">
        <v>812</v>
      </c>
      <c r="D46" s="30">
        <v>1488</v>
      </c>
      <c r="E46" s="30">
        <v>1603</v>
      </c>
      <c r="F46" s="212">
        <f t="shared" si="16"/>
        <v>115</v>
      </c>
      <c r="G46" s="213">
        <f t="shared" si="17"/>
        <v>7.728494623655914</v>
      </c>
      <c r="H46" s="287">
        <f t="shared" si="18"/>
        <v>676</v>
      </c>
      <c r="I46" s="213">
        <f t="shared" si="19"/>
        <v>83.2512315270936</v>
      </c>
      <c r="J46" s="214">
        <f t="shared" si="20"/>
        <v>0.27067478691027397</v>
      </c>
      <c r="K46" s="214">
        <f t="shared" si="20"/>
        <v>0.47796940096429036</v>
      </c>
      <c r="L46" s="214">
        <f t="shared" si="20"/>
        <v>0.4940607913602545</v>
      </c>
      <c r="M46" s="214">
        <v>0.8</v>
      </c>
      <c r="N46" s="11"/>
      <c r="O46" s="11"/>
      <c r="P46" s="23" t="s">
        <v>439</v>
      </c>
      <c r="Q46" s="216">
        <f>SUM(R46:V46)</f>
        <v>15916</v>
      </c>
      <c r="R46" s="40">
        <v>15916</v>
      </c>
      <c r="S46" s="40" t="s">
        <v>475</v>
      </c>
      <c r="T46" s="40" t="s">
        <v>475</v>
      </c>
      <c r="U46" s="40" t="s">
        <v>475</v>
      </c>
      <c r="V46" s="40" t="s">
        <v>475</v>
      </c>
    </row>
    <row r="47" spans="1:22" ht="15.75" customHeight="1">
      <c r="A47" s="11"/>
      <c r="B47" s="25" t="s">
        <v>43</v>
      </c>
      <c r="C47" s="30">
        <v>27297</v>
      </c>
      <c r="D47" s="30">
        <v>28296</v>
      </c>
      <c r="E47" s="30">
        <v>29490</v>
      </c>
      <c r="F47" s="212">
        <f t="shared" si="16"/>
        <v>1194</v>
      </c>
      <c r="G47" s="213">
        <f t="shared" si="17"/>
        <v>4.219677692960136</v>
      </c>
      <c r="H47" s="287">
        <f t="shared" si="18"/>
        <v>999</v>
      </c>
      <c r="I47" s="213">
        <f t="shared" si="19"/>
        <v>3.6597428288822944</v>
      </c>
      <c r="J47" s="214">
        <f t="shared" si="20"/>
        <v>9.099272978189346</v>
      </c>
      <c r="K47" s="214">
        <f t="shared" si="20"/>
        <v>9.089127802208038</v>
      </c>
      <c r="L47" s="214">
        <f t="shared" si="20"/>
        <v>9.089115868505242</v>
      </c>
      <c r="M47" s="214">
        <v>8.9</v>
      </c>
      <c r="N47" s="11"/>
      <c r="O47" s="11"/>
      <c r="P47" s="23" t="s">
        <v>48</v>
      </c>
      <c r="Q47" s="216">
        <v>85</v>
      </c>
      <c r="R47" s="39">
        <v>31</v>
      </c>
      <c r="S47" s="39">
        <v>2</v>
      </c>
      <c r="T47" s="39">
        <v>3</v>
      </c>
      <c r="U47" s="39">
        <v>41</v>
      </c>
      <c r="V47" s="39">
        <v>2</v>
      </c>
    </row>
    <row r="48" spans="1:22" ht="15.75" customHeight="1">
      <c r="A48" s="11"/>
      <c r="B48" s="25" t="s">
        <v>440</v>
      </c>
      <c r="C48" s="30">
        <v>2168</v>
      </c>
      <c r="D48" s="30">
        <v>2419</v>
      </c>
      <c r="E48" s="30">
        <v>2523</v>
      </c>
      <c r="F48" s="212">
        <f t="shared" si="16"/>
        <v>104</v>
      </c>
      <c r="G48" s="213">
        <f t="shared" si="17"/>
        <v>4.299297230260438</v>
      </c>
      <c r="H48" s="287">
        <f t="shared" si="18"/>
        <v>251</v>
      </c>
      <c r="I48" s="213">
        <f t="shared" si="19"/>
        <v>11.57749077490775</v>
      </c>
      <c r="J48" s="214">
        <f t="shared" si="20"/>
        <v>0.7226883473170862</v>
      </c>
      <c r="K48" s="214">
        <f t="shared" si="20"/>
        <v>0.7770214925622436</v>
      </c>
      <c r="L48" s="214">
        <f t="shared" si="20"/>
        <v>0.7776140839687598</v>
      </c>
      <c r="M48" s="214">
        <v>0.9</v>
      </c>
      <c r="N48" s="220"/>
      <c r="O48" s="220"/>
      <c r="P48" s="23"/>
      <c r="Q48" s="216"/>
      <c r="R48" s="39"/>
      <c r="S48" s="39"/>
      <c r="T48" s="39"/>
      <c r="U48" s="39"/>
      <c r="V48" s="39"/>
    </row>
    <row r="49" spans="1:22" ht="15.75" customHeight="1">
      <c r="A49" s="11"/>
      <c r="B49" s="25" t="s">
        <v>47</v>
      </c>
      <c r="C49" s="30">
        <v>36998</v>
      </c>
      <c r="D49" s="30">
        <v>44535</v>
      </c>
      <c r="E49" s="30">
        <v>50505</v>
      </c>
      <c r="F49" s="212">
        <f t="shared" si="16"/>
        <v>5970</v>
      </c>
      <c r="G49" s="213">
        <f t="shared" si="17"/>
        <v>13.405186931626812</v>
      </c>
      <c r="H49" s="287">
        <f t="shared" si="18"/>
        <v>7537</v>
      </c>
      <c r="I49" s="213">
        <f t="shared" si="19"/>
        <v>20.371371425482458</v>
      </c>
      <c r="J49" s="214">
        <f t="shared" si="20"/>
        <v>12.3330366577664</v>
      </c>
      <c r="K49" s="214">
        <f t="shared" si="20"/>
        <v>14.305354349425183</v>
      </c>
      <c r="L49" s="214">
        <f t="shared" si="20"/>
        <v>15.56615113390496</v>
      </c>
      <c r="M49" s="214">
        <v>15</v>
      </c>
      <c r="N49" s="11"/>
      <c r="O49" s="11"/>
      <c r="P49" s="23"/>
      <c r="Q49" s="216"/>
      <c r="R49" s="39"/>
      <c r="S49" s="39"/>
      <c r="T49" s="39"/>
      <c r="U49" s="39"/>
      <c r="V49" s="39"/>
    </row>
    <row r="50" spans="1:22" ht="15.75" customHeight="1">
      <c r="A50" s="11"/>
      <c r="B50" s="25" t="s">
        <v>439</v>
      </c>
      <c r="C50" s="30">
        <v>13806</v>
      </c>
      <c r="D50" s="30">
        <v>14918</v>
      </c>
      <c r="E50" s="30">
        <v>15916</v>
      </c>
      <c r="F50" s="212">
        <f t="shared" si="16"/>
        <v>998</v>
      </c>
      <c r="G50" s="213">
        <f t="shared" si="17"/>
        <v>6.689904812977611</v>
      </c>
      <c r="H50" s="287">
        <f t="shared" si="18"/>
        <v>1112</v>
      </c>
      <c r="I50" s="213">
        <f t="shared" si="19"/>
        <v>8.054469071418225</v>
      </c>
      <c r="J50" s="214">
        <f t="shared" si="20"/>
        <v>4.602138064141925</v>
      </c>
      <c r="K50" s="214">
        <f t="shared" si="20"/>
        <v>4.791900217463229</v>
      </c>
      <c r="L50" s="214">
        <f t="shared" si="20"/>
        <v>4.905471962127143</v>
      </c>
      <c r="M50" s="214">
        <v>4.6</v>
      </c>
      <c r="N50" s="11"/>
      <c r="O50" s="11"/>
      <c r="P50" s="22"/>
      <c r="Q50" s="128" t="s">
        <v>334</v>
      </c>
      <c r="R50" s="22"/>
      <c r="S50" s="22"/>
      <c r="T50" s="22"/>
      <c r="U50" s="22"/>
      <c r="V50" s="22"/>
    </row>
    <row r="51" spans="1:22" ht="15.75" customHeight="1">
      <c r="A51" s="371" t="s">
        <v>49</v>
      </c>
      <c r="B51" s="373"/>
      <c r="C51" s="30">
        <v>153</v>
      </c>
      <c r="D51" s="30">
        <v>460</v>
      </c>
      <c r="E51" s="30">
        <v>85</v>
      </c>
      <c r="F51" s="212">
        <f t="shared" si="16"/>
        <v>-375</v>
      </c>
      <c r="G51" s="213">
        <f t="shared" si="17"/>
        <v>-81.52173913043478</v>
      </c>
      <c r="H51" s="287">
        <f t="shared" si="18"/>
        <v>307</v>
      </c>
      <c r="I51" s="213">
        <f t="shared" si="19"/>
        <v>200.65359477124184</v>
      </c>
      <c r="J51" s="214">
        <f t="shared" si="20"/>
        <v>0.051001530045901376</v>
      </c>
      <c r="K51" s="214">
        <f t="shared" si="20"/>
        <v>0.14775935782498226</v>
      </c>
      <c r="L51" s="214">
        <f t="shared" si="20"/>
        <v>0.026197858556220605</v>
      </c>
      <c r="M51" s="214">
        <v>0.1</v>
      </c>
      <c r="N51" s="220"/>
      <c r="O51" s="220"/>
      <c r="P51" s="218" t="s">
        <v>50</v>
      </c>
      <c r="Q51" s="222">
        <f aca="true" t="shared" si="21" ref="Q51:V51">SUM(Q53:Q57,Q59:Q63,Q65:Q68)</f>
        <v>243223</v>
      </c>
      <c r="R51" s="298">
        <f t="shared" si="21"/>
        <v>148998</v>
      </c>
      <c r="S51" s="298">
        <f t="shared" si="21"/>
        <v>3324</v>
      </c>
      <c r="T51" s="298">
        <f t="shared" si="21"/>
        <v>4311</v>
      </c>
      <c r="U51" s="298">
        <f t="shared" si="21"/>
        <v>24000</v>
      </c>
      <c r="V51" s="298">
        <f t="shared" si="21"/>
        <v>62514</v>
      </c>
    </row>
    <row r="52" spans="1:22" ht="15.75" customHeight="1">
      <c r="A52" s="19"/>
      <c r="B52" s="25"/>
      <c r="C52" s="10"/>
      <c r="D52" s="10"/>
      <c r="E52" s="10"/>
      <c r="F52" s="212"/>
      <c r="G52" s="213"/>
      <c r="H52" s="215"/>
      <c r="I52" s="213"/>
      <c r="J52" s="10"/>
      <c r="K52" s="10"/>
      <c r="L52" s="10"/>
      <c r="M52" s="10"/>
      <c r="N52" s="11"/>
      <c r="O52" s="11"/>
      <c r="P52" s="23"/>
      <c r="Q52" s="129"/>
      <c r="R52" s="10"/>
      <c r="S52" s="10"/>
      <c r="T52" s="10"/>
      <c r="U52" s="10"/>
      <c r="V52" s="10"/>
    </row>
    <row r="53" spans="1:22" ht="15.75" customHeight="1">
      <c r="A53" s="380" t="s">
        <v>444</v>
      </c>
      <c r="B53" s="381"/>
      <c r="C53" s="52">
        <f>SUM(C55,C60,C65,C73)</f>
        <v>245136</v>
      </c>
      <c r="D53" s="52">
        <f>SUM(D55,D60,D65,D73)</f>
        <v>226838</v>
      </c>
      <c r="E53" s="52">
        <f>SUM(E55,E60,E65,E73)</f>
        <v>243230</v>
      </c>
      <c r="F53" s="295">
        <f>E53-D53</f>
        <v>16392</v>
      </c>
      <c r="G53" s="293">
        <f>F53/D53*100</f>
        <v>7.226302471367231</v>
      </c>
      <c r="H53" s="294">
        <f>D53-C53</f>
        <v>-18298</v>
      </c>
      <c r="I53" s="293">
        <f>H53/C53*100</f>
        <v>-7.464427909405391</v>
      </c>
      <c r="J53" s="221">
        <f>C53/C$53*100</f>
        <v>100</v>
      </c>
      <c r="K53" s="221">
        <f>D53/D$53*100</f>
        <v>100</v>
      </c>
      <c r="L53" s="221">
        <f>E53/E$53*100</f>
        <v>100</v>
      </c>
      <c r="M53" s="221">
        <v>100</v>
      </c>
      <c r="N53" s="220"/>
      <c r="O53" s="220"/>
      <c r="P53" s="23" t="s">
        <v>38</v>
      </c>
      <c r="Q53" s="216">
        <v>29256</v>
      </c>
      <c r="R53" s="30">
        <v>456</v>
      </c>
      <c r="S53" s="30">
        <v>7</v>
      </c>
      <c r="T53" s="30">
        <v>62</v>
      </c>
      <c r="U53" s="30">
        <v>5921</v>
      </c>
      <c r="V53" s="30">
        <v>22795</v>
      </c>
    </row>
    <row r="54" spans="1:22" ht="15.75" customHeight="1">
      <c r="A54" s="19"/>
      <c r="B54" s="25"/>
      <c r="C54" s="10"/>
      <c r="D54" s="10"/>
      <c r="E54" s="10"/>
      <c r="F54" s="212"/>
      <c r="G54" s="213"/>
      <c r="H54" s="215"/>
      <c r="I54" s="213"/>
      <c r="J54" s="10"/>
      <c r="K54" s="10"/>
      <c r="L54" s="10"/>
      <c r="M54" s="10"/>
      <c r="N54" s="11"/>
      <c r="O54" s="11"/>
      <c r="P54" s="23" t="s">
        <v>309</v>
      </c>
      <c r="Q54" s="216">
        <f>SUM(R54:V54)</f>
        <v>383</v>
      </c>
      <c r="R54" s="30">
        <v>277</v>
      </c>
      <c r="S54" s="99">
        <v>1</v>
      </c>
      <c r="T54" s="99">
        <v>7</v>
      </c>
      <c r="U54" s="99">
        <v>9</v>
      </c>
      <c r="V54" s="99">
        <v>89</v>
      </c>
    </row>
    <row r="55" spans="1:22" ht="15.75" customHeight="1">
      <c r="A55" s="371" t="s">
        <v>37</v>
      </c>
      <c r="B55" s="350"/>
      <c r="C55" s="30">
        <f>SUM(C56:C58)</f>
        <v>67601</v>
      </c>
      <c r="D55" s="30">
        <f>SUM(D56:D58)</f>
        <v>38626</v>
      </c>
      <c r="E55" s="30">
        <f>SUM(E56:E58)</f>
        <v>30574</v>
      </c>
      <c r="F55" s="212">
        <f>E55-D55</f>
        <v>-8052</v>
      </c>
      <c r="G55" s="213">
        <f>F55/D55*100</f>
        <v>-20.846062237870864</v>
      </c>
      <c r="H55" s="287">
        <f>D55-C55</f>
        <v>-28975</v>
      </c>
      <c r="I55" s="213">
        <f>H55/C55*100</f>
        <v>-42.86179198532566</v>
      </c>
      <c r="J55" s="214">
        <f aca="true" t="shared" si="22" ref="J55:L58">C55/C$53*100</f>
        <v>27.576936884015403</v>
      </c>
      <c r="K55" s="214">
        <f t="shared" si="22"/>
        <v>17.02801117978469</v>
      </c>
      <c r="L55" s="214">
        <f t="shared" si="22"/>
        <v>12.569995477531554</v>
      </c>
      <c r="M55" s="214">
        <v>13.7</v>
      </c>
      <c r="N55" s="11"/>
      <c r="O55" s="11"/>
      <c r="P55" s="23" t="s">
        <v>310</v>
      </c>
      <c r="Q55" s="216">
        <f>SUM(R55:V55)</f>
        <v>935</v>
      </c>
      <c r="R55" s="30">
        <v>179</v>
      </c>
      <c r="S55" s="99">
        <v>6</v>
      </c>
      <c r="T55" s="99">
        <v>7</v>
      </c>
      <c r="U55" s="99">
        <v>54</v>
      </c>
      <c r="V55" s="99">
        <v>689</v>
      </c>
    </row>
    <row r="56" spans="1:22" ht="15.75" customHeight="1">
      <c r="A56" s="19"/>
      <c r="B56" s="44" t="s">
        <v>38</v>
      </c>
      <c r="C56" s="30">
        <v>66815</v>
      </c>
      <c r="D56" s="30">
        <v>37555</v>
      </c>
      <c r="E56" s="30">
        <v>29256</v>
      </c>
      <c r="F56" s="212">
        <f>E56-D56</f>
        <v>-8299</v>
      </c>
      <c r="G56" s="213">
        <f>F56/D56*100</f>
        <v>-22.09825589135934</v>
      </c>
      <c r="H56" s="287">
        <f>D56-C56</f>
        <v>-29260</v>
      </c>
      <c r="I56" s="213">
        <f>H56/C56*100</f>
        <v>-43.792561550550026</v>
      </c>
      <c r="J56" s="214">
        <f t="shared" si="22"/>
        <v>27.25629854448143</v>
      </c>
      <c r="K56" s="214">
        <f t="shared" si="22"/>
        <v>16.55586806443365</v>
      </c>
      <c r="L56" s="214">
        <f t="shared" si="22"/>
        <v>12.028121531061135</v>
      </c>
      <c r="M56" s="214">
        <v>13.1</v>
      </c>
      <c r="N56" s="11"/>
      <c r="O56" s="11"/>
      <c r="P56" s="23" t="s">
        <v>39</v>
      </c>
      <c r="Q56" s="216">
        <f>SUM(R56:V56)</f>
        <v>90</v>
      </c>
      <c r="R56" s="27">
        <v>79</v>
      </c>
      <c r="S56" s="28">
        <v>5</v>
      </c>
      <c r="T56" s="28" t="s">
        <v>475</v>
      </c>
      <c r="U56" s="28">
        <v>1</v>
      </c>
      <c r="V56" s="28">
        <v>5</v>
      </c>
    </row>
    <row r="57" spans="1:22" ht="15.75" customHeight="1">
      <c r="A57" s="19"/>
      <c r="B57" s="44" t="s">
        <v>309</v>
      </c>
      <c r="C57" s="30">
        <v>186</v>
      </c>
      <c r="D57" s="30">
        <v>321</v>
      </c>
      <c r="E57" s="30">
        <v>383</v>
      </c>
      <c r="F57" s="212">
        <f>E57-D57</f>
        <v>62</v>
      </c>
      <c r="G57" s="213">
        <f>F57/D57*100</f>
        <v>19.314641744548286</v>
      </c>
      <c r="H57" s="287">
        <f>D57-C57</f>
        <v>135</v>
      </c>
      <c r="I57" s="213">
        <f>H57/C57*100</f>
        <v>72.58064516129032</v>
      </c>
      <c r="J57" s="214">
        <f t="shared" si="22"/>
        <v>0.07587624828666537</v>
      </c>
      <c r="K57" s="214">
        <f t="shared" si="22"/>
        <v>0.14151068163182537</v>
      </c>
      <c r="L57" s="214">
        <f t="shared" si="22"/>
        <v>0.15746412860255724</v>
      </c>
      <c r="M57" s="214">
        <v>0.1</v>
      </c>
      <c r="N57" s="220"/>
      <c r="O57" s="220"/>
      <c r="P57" s="23" t="s">
        <v>41</v>
      </c>
      <c r="Q57" s="216">
        <f>SUM(R57:V57)</f>
        <v>7502</v>
      </c>
      <c r="R57" s="30">
        <v>4643</v>
      </c>
      <c r="S57" s="99">
        <v>317</v>
      </c>
      <c r="T57" s="99">
        <v>62</v>
      </c>
      <c r="U57" s="99">
        <v>23</v>
      </c>
      <c r="V57" s="99">
        <v>2457</v>
      </c>
    </row>
    <row r="58" spans="1:22" ht="15.75" customHeight="1">
      <c r="A58" s="19"/>
      <c r="B58" s="44" t="s">
        <v>310</v>
      </c>
      <c r="C58" s="30">
        <v>600</v>
      </c>
      <c r="D58" s="30">
        <v>750</v>
      </c>
      <c r="E58" s="30">
        <v>935</v>
      </c>
      <c r="F58" s="212">
        <f>E58-D58</f>
        <v>185</v>
      </c>
      <c r="G58" s="213">
        <f>F58/D58*100</f>
        <v>24.666666666666668</v>
      </c>
      <c r="H58" s="287">
        <f>D58-C58</f>
        <v>150</v>
      </c>
      <c r="I58" s="213">
        <f>H58/C58*100</f>
        <v>25</v>
      </c>
      <c r="J58" s="214">
        <f t="shared" si="22"/>
        <v>0.2447620912473076</v>
      </c>
      <c r="K58" s="214">
        <f t="shared" si="22"/>
        <v>0.33063243371921813</v>
      </c>
      <c r="L58" s="214">
        <f t="shared" si="22"/>
        <v>0.38440981786786166</v>
      </c>
      <c r="M58" s="214">
        <v>0.5</v>
      </c>
      <c r="N58" s="220"/>
      <c r="O58" s="220"/>
      <c r="P58" s="22"/>
      <c r="Q58" s="216"/>
      <c r="R58" s="30"/>
      <c r="S58" s="99"/>
      <c r="T58" s="99"/>
      <c r="U58" s="99"/>
      <c r="V58" s="99"/>
    </row>
    <row r="59" spans="1:22" ht="15.75" customHeight="1">
      <c r="A59" s="220"/>
      <c r="B59" s="25"/>
      <c r="C59" s="10"/>
      <c r="D59" s="10"/>
      <c r="E59" s="10"/>
      <c r="F59" s="212"/>
      <c r="G59" s="213"/>
      <c r="H59" s="215"/>
      <c r="I59" s="213"/>
      <c r="J59" s="214"/>
      <c r="K59" s="214"/>
      <c r="L59" s="214"/>
      <c r="M59" s="214"/>
      <c r="N59" s="11"/>
      <c r="O59" s="11"/>
      <c r="P59" s="23" t="s">
        <v>42</v>
      </c>
      <c r="Q59" s="216">
        <f>SUM(R59:V59)</f>
        <v>64770</v>
      </c>
      <c r="R59" s="30">
        <v>43871</v>
      </c>
      <c r="S59" s="99">
        <v>960</v>
      </c>
      <c r="T59" s="99">
        <v>655</v>
      </c>
      <c r="U59" s="99">
        <v>6054</v>
      </c>
      <c r="V59" s="99">
        <v>13230</v>
      </c>
    </row>
    <row r="60" spans="1:22" ht="15.75" customHeight="1">
      <c r="A60" s="371" t="s">
        <v>40</v>
      </c>
      <c r="B60" s="372"/>
      <c r="C60" s="30">
        <f>SUM(C61:C63)</f>
        <v>72620</v>
      </c>
      <c r="D60" s="30">
        <f>SUM(D61:D63)</f>
        <v>67258</v>
      </c>
      <c r="E60" s="30">
        <f>SUM(E61:E63)</f>
        <v>72369</v>
      </c>
      <c r="F60" s="212">
        <f>E60-D60</f>
        <v>5111</v>
      </c>
      <c r="G60" s="213">
        <f>F60/D60*100</f>
        <v>7.599096018317524</v>
      </c>
      <c r="H60" s="287">
        <f>D60-C60</f>
        <v>-5362</v>
      </c>
      <c r="I60" s="213">
        <f>H60/C60*100</f>
        <v>-7.383640870283668</v>
      </c>
      <c r="J60" s="214">
        <f aca="true" t="shared" si="23" ref="J60:L63">C60/C$53*100</f>
        <v>29.62437177729913</v>
      </c>
      <c r="K60" s="214">
        <f t="shared" si="23"/>
        <v>29.650234969449563</v>
      </c>
      <c r="L60" s="214">
        <f t="shared" si="23"/>
        <v>29.753319902972496</v>
      </c>
      <c r="M60" s="214">
        <v>26.1</v>
      </c>
      <c r="N60" s="220"/>
      <c r="O60" s="220"/>
      <c r="P60" s="23" t="s">
        <v>437</v>
      </c>
      <c r="Q60" s="216">
        <v>59907</v>
      </c>
      <c r="R60" s="27">
        <v>33577</v>
      </c>
      <c r="S60" s="28">
        <v>1303</v>
      </c>
      <c r="T60" s="28">
        <v>2326</v>
      </c>
      <c r="U60" s="28">
        <v>5297</v>
      </c>
      <c r="V60" s="28">
        <v>17397</v>
      </c>
    </row>
    <row r="61" spans="1:22" ht="15.75" customHeight="1">
      <c r="A61" s="11"/>
      <c r="B61" s="25" t="s">
        <v>39</v>
      </c>
      <c r="C61" s="30">
        <v>133</v>
      </c>
      <c r="D61" s="30">
        <v>114</v>
      </c>
      <c r="E61" s="30">
        <v>90</v>
      </c>
      <c r="F61" s="212">
        <f>E61-D61</f>
        <v>-24</v>
      </c>
      <c r="G61" s="213">
        <f>F61/D61*100</f>
        <v>-21.052631578947366</v>
      </c>
      <c r="H61" s="287">
        <f>D61-C61</f>
        <v>-19</v>
      </c>
      <c r="I61" s="213">
        <f>H61/C61*100</f>
        <v>-14.285714285714285</v>
      </c>
      <c r="J61" s="214">
        <f t="shared" si="23"/>
        <v>0.05425559689315319</v>
      </c>
      <c r="K61" s="214">
        <f t="shared" si="23"/>
        <v>0.05025612992532115</v>
      </c>
      <c r="L61" s="214">
        <f t="shared" si="23"/>
        <v>0.037002014554125724</v>
      </c>
      <c r="M61" s="214">
        <v>0.1</v>
      </c>
      <c r="N61" s="11"/>
      <c r="O61" s="19"/>
      <c r="P61" s="23" t="s">
        <v>45</v>
      </c>
      <c r="Q61" s="216">
        <f>SUM(R61:V61)</f>
        <v>7792</v>
      </c>
      <c r="R61" s="30">
        <v>7571</v>
      </c>
      <c r="S61" s="99">
        <v>42</v>
      </c>
      <c r="T61" s="99">
        <v>29</v>
      </c>
      <c r="U61" s="99">
        <v>69</v>
      </c>
      <c r="V61" s="99">
        <v>81</v>
      </c>
    </row>
    <row r="62" spans="1:22" ht="15.75" customHeight="1">
      <c r="A62" s="11"/>
      <c r="B62" s="25" t="s">
        <v>41</v>
      </c>
      <c r="C62" s="30">
        <v>3927</v>
      </c>
      <c r="D62" s="30">
        <v>6008</v>
      </c>
      <c r="E62" s="30">
        <v>7502</v>
      </c>
      <c r="F62" s="212">
        <f>E62-D62</f>
        <v>1494</v>
      </c>
      <c r="G62" s="213">
        <f>F62/D62*100</f>
        <v>24.866844207723034</v>
      </c>
      <c r="H62" s="287">
        <f>D62-C62</f>
        <v>2081</v>
      </c>
      <c r="I62" s="213">
        <f>H62/C62*100</f>
        <v>52.99210593328241</v>
      </c>
      <c r="J62" s="214">
        <f t="shared" si="23"/>
        <v>1.6019678872136283</v>
      </c>
      <c r="K62" s="214">
        <f t="shared" si="23"/>
        <v>2.648586215713417</v>
      </c>
      <c r="L62" s="214">
        <f t="shared" si="23"/>
        <v>3.084323479833902</v>
      </c>
      <c r="M62" s="214">
        <v>3.4</v>
      </c>
      <c r="N62" s="19"/>
      <c r="O62" s="19"/>
      <c r="P62" s="44" t="s">
        <v>46</v>
      </c>
      <c r="Q62" s="27">
        <f>SUM(R62:V62)</f>
        <v>806</v>
      </c>
      <c r="R62" s="30">
        <v>415</v>
      </c>
      <c r="S62" s="99">
        <v>88</v>
      </c>
      <c r="T62" s="99">
        <v>14</v>
      </c>
      <c r="U62" s="99">
        <v>101</v>
      </c>
      <c r="V62" s="99">
        <v>188</v>
      </c>
    </row>
    <row r="63" spans="1:22" ht="15.75" customHeight="1">
      <c r="A63" s="11"/>
      <c r="B63" s="25" t="s">
        <v>42</v>
      </c>
      <c r="C63" s="30">
        <v>68560</v>
      </c>
      <c r="D63" s="30">
        <v>61136</v>
      </c>
      <c r="E63" s="30">
        <v>64777</v>
      </c>
      <c r="F63" s="212">
        <f>E63-D63</f>
        <v>3641</v>
      </c>
      <c r="G63" s="213">
        <f>F63/D63*100</f>
        <v>5.955574456948442</v>
      </c>
      <c r="H63" s="287">
        <f>D63-C63</f>
        <v>-7424</v>
      </c>
      <c r="I63" s="213">
        <f>H63/C63*100</f>
        <v>-10.828471411901983</v>
      </c>
      <c r="J63" s="214">
        <f t="shared" si="23"/>
        <v>27.968148293192353</v>
      </c>
      <c r="K63" s="214">
        <f t="shared" si="23"/>
        <v>26.951392623810825</v>
      </c>
      <c r="L63" s="214">
        <f t="shared" si="23"/>
        <v>26.631994408584468</v>
      </c>
      <c r="M63" s="214">
        <v>22.7</v>
      </c>
      <c r="N63" s="19"/>
      <c r="O63" s="19"/>
      <c r="P63" s="44" t="s">
        <v>43</v>
      </c>
      <c r="Q63" s="27">
        <f>SUM(R63:V63)</f>
        <v>4694</v>
      </c>
      <c r="R63" s="30">
        <v>4273</v>
      </c>
      <c r="S63" s="99">
        <v>108</v>
      </c>
      <c r="T63" s="99">
        <v>26</v>
      </c>
      <c r="U63" s="99">
        <v>30</v>
      </c>
      <c r="V63" s="99">
        <v>257</v>
      </c>
    </row>
    <row r="64" spans="1:22" ht="15.75" customHeight="1">
      <c r="A64" s="11"/>
      <c r="B64" s="25"/>
      <c r="C64" s="10"/>
      <c r="D64" s="10"/>
      <c r="E64" s="10"/>
      <c r="F64" s="212"/>
      <c r="G64" s="213"/>
      <c r="H64" s="215"/>
      <c r="I64" s="213"/>
      <c r="J64" s="214"/>
      <c r="K64" s="214"/>
      <c r="L64" s="214"/>
      <c r="M64" s="214"/>
      <c r="N64" s="19"/>
      <c r="O64" s="19"/>
      <c r="P64" s="45"/>
      <c r="Q64" s="27"/>
      <c r="R64" s="30"/>
      <c r="S64" s="99"/>
      <c r="T64" s="99"/>
      <c r="U64" s="99"/>
      <c r="V64" s="99"/>
    </row>
    <row r="65" spans="1:22" ht="15.75" customHeight="1">
      <c r="A65" s="371" t="s">
        <v>44</v>
      </c>
      <c r="B65" s="372"/>
      <c r="C65" s="30">
        <f>SUM(C66:C72)</f>
        <v>104754</v>
      </c>
      <c r="D65" s="30">
        <f>SUM(D66:D72)</f>
        <v>120245</v>
      </c>
      <c r="E65" s="30">
        <f>SUM(E66:E72)</f>
        <v>140126</v>
      </c>
      <c r="F65" s="212">
        <f>E65-D65</f>
        <v>19881</v>
      </c>
      <c r="G65" s="213">
        <f aca="true" t="shared" si="24" ref="G65:G73">F65/D65*100</f>
        <v>16.53374360680278</v>
      </c>
      <c r="H65" s="287">
        <f aca="true" t="shared" si="25" ref="H65:H73">D65-C65</f>
        <v>15491</v>
      </c>
      <c r="I65" s="213">
        <f aca="true" t="shared" si="26" ref="I65:I73">H65/C65*100</f>
        <v>14.787979456631728</v>
      </c>
      <c r="J65" s="214">
        <f aca="true" t="shared" si="27" ref="J65:L73">C65/C$53*100</f>
        <v>42.73301351086744</v>
      </c>
      <c r="K65" s="214">
        <f t="shared" si="27"/>
        <v>53.00919599008984</v>
      </c>
      <c r="L65" s="214">
        <f t="shared" si="27"/>
        <v>57.61049212679357</v>
      </c>
      <c r="M65" s="214">
        <v>60</v>
      </c>
      <c r="N65" s="19"/>
      <c r="O65" s="19"/>
      <c r="P65" s="37" t="s">
        <v>438</v>
      </c>
      <c r="Q65" s="27">
        <f>SUM(R65:V65)</f>
        <v>346</v>
      </c>
      <c r="R65" s="30">
        <v>346</v>
      </c>
      <c r="S65" s="99" t="s">
        <v>475</v>
      </c>
      <c r="T65" s="99" t="s">
        <v>475</v>
      </c>
      <c r="U65" s="99" t="s">
        <v>475</v>
      </c>
      <c r="V65" s="99" t="s">
        <v>475</v>
      </c>
    </row>
    <row r="66" spans="1:22" ht="15.75" customHeight="1">
      <c r="A66" s="11"/>
      <c r="B66" s="25" t="s">
        <v>437</v>
      </c>
      <c r="C66" s="30">
        <v>45893</v>
      </c>
      <c r="D66" s="30">
        <v>51221</v>
      </c>
      <c r="E66" s="30">
        <v>59907</v>
      </c>
      <c r="F66" s="212">
        <f aca="true" t="shared" si="28" ref="F66:F73">E66-D66</f>
        <v>8686</v>
      </c>
      <c r="G66" s="213">
        <f t="shared" si="24"/>
        <v>16.95788836609984</v>
      </c>
      <c r="H66" s="287">
        <f t="shared" si="25"/>
        <v>5328</v>
      </c>
      <c r="I66" s="213">
        <f t="shared" si="26"/>
        <v>11.609613666572244</v>
      </c>
      <c r="J66" s="214">
        <f t="shared" si="27"/>
        <v>18.721444422687814</v>
      </c>
      <c r="K66" s="214">
        <f t="shared" si="27"/>
        <v>22.58043185004276</v>
      </c>
      <c r="L66" s="214">
        <f t="shared" si="27"/>
        <v>24.62977428771122</v>
      </c>
      <c r="M66" s="214">
        <v>27.3</v>
      </c>
      <c r="N66" s="19"/>
      <c r="O66" s="19"/>
      <c r="P66" s="44" t="s">
        <v>47</v>
      </c>
      <c r="Q66" s="27">
        <v>62817</v>
      </c>
      <c r="R66" s="30">
        <v>49509</v>
      </c>
      <c r="S66" s="99">
        <v>487</v>
      </c>
      <c r="T66" s="99">
        <v>1118</v>
      </c>
      <c r="U66" s="99">
        <v>6408</v>
      </c>
      <c r="V66" s="99">
        <v>5289</v>
      </c>
    </row>
    <row r="67" spans="1:22" ht="15.75" customHeight="1">
      <c r="A67" s="11"/>
      <c r="B67" s="25" t="s">
        <v>45</v>
      </c>
      <c r="C67" s="30">
        <v>5320</v>
      </c>
      <c r="D67" s="30">
        <v>6817</v>
      </c>
      <c r="E67" s="30">
        <v>7792</v>
      </c>
      <c r="F67" s="212">
        <f t="shared" si="28"/>
        <v>975</v>
      </c>
      <c r="G67" s="213">
        <f t="shared" si="24"/>
        <v>14.302479096376706</v>
      </c>
      <c r="H67" s="287">
        <f t="shared" si="25"/>
        <v>1497</v>
      </c>
      <c r="I67" s="213">
        <f t="shared" si="26"/>
        <v>28.139097744360903</v>
      </c>
      <c r="J67" s="214">
        <f t="shared" si="27"/>
        <v>2.1702238757261276</v>
      </c>
      <c r="K67" s="214">
        <f t="shared" si="27"/>
        <v>3.0052284008852133</v>
      </c>
      <c r="L67" s="214">
        <f t="shared" si="27"/>
        <v>3.2035521933971958</v>
      </c>
      <c r="M67" s="214">
        <v>3.6</v>
      </c>
      <c r="N67" s="220"/>
      <c r="O67" s="220"/>
      <c r="P67" s="44" t="s">
        <v>439</v>
      </c>
      <c r="Q67" s="27">
        <f>SUM(R67:V67)</f>
        <v>3764</v>
      </c>
      <c r="R67" s="30">
        <v>3764</v>
      </c>
      <c r="S67" s="99" t="s">
        <v>475</v>
      </c>
      <c r="T67" s="99" t="s">
        <v>475</v>
      </c>
      <c r="U67" s="99" t="s">
        <v>475</v>
      </c>
      <c r="V67" s="99" t="s">
        <v>475</v>
      </c>
    </row>
    <row r="68" spans="1:22" ht="15.75" customHeight="1">
      <c r="A68" s="220"/>
      <c r="B68" s="25" t="s">
        <v>46</v>
      </c>
      <c r="C68" s="30">
        <v>399</v>
      </c>
      <c r="D68" s="30">
        <v>726</v>
      </c>
      <c r="E68" s="30">
        <v>806</v>
      </c>
      <c r="F68" s="212">
        <f t="shared" si="28"/>
        <v>80</v>
      </c>
      <c r="G68" s="213">
        <f t="shared" si="24"/>
        <v>11.019283746556475</v>
      </c>
      <c r="H68" s="287">
        <f t="shared" si="25"/>
        <v>327</v>
      </c>
      <c r="I68" s="213">
        <f t="shared" si="26"/>
        <v>81.95488721804512</v>
      </c>
      <c r="J68" s="214">
        <f t="shared" si="27"/>
        <v>0.16276679067945957</v>
      </c>
      <c r="K68" s="214">
        <f t="shared" si="27"/>
        <v>0.3200521958402031</v>
      </c>
      <c r="L68" s="214">
        <f t="shared" si="27"/>
        <v>0.3313735970069482</v>
      </c>
      <c r="M68" s="214">
        <v>0.7</v>
      </c>
      <c r="N68" s="11"/>
      <c r="O68" s="11"/>
      <c r="P68" s="44" t="s">
        <v>48</v>
      </c>
      <c r="Q68" s="27">
        <v>161</v>
      </c>
      <c r="R68" s="27">
        <v>38</v>
      </c>
      <c r="S68" s="28" t="s">
        <v>475</v>
      </c>
      <c r="T68" s="28">
        <v>5</v>
      </c>
      <c r="U68" s="28">
        <v>33</v>
      </c>
      <c r="V68" s="28">
        <v>37</v>
      </c>
    </row>
    <row r="69" spans="1:22" ht="15.75" customHeight="1">
      <c r="A69" s="11"/>
      <c r="B69" s="25" t="s">
        <v>43</v>
      </c>
      <c r="C69" s="30">
        <v>4472</v>
      </c>
      <c r="D69" s="30">
        <v>4460</v>
      </c>
      <c r="E69" s="30">
        <v>4694</v>
      </c>
      <c r="F69" s="212">
        <f t="shared" si="28"/>
        <v>234</v>
      </c>
      <c r="G69" s="213">
        <f t="shared" si="24"/>
        <v>5.246636771300448</v>
      </c>
      <c r="H69" s="287">
        <f t="shared" si="25"/>
        <v>-12</v>
      </c>
      <c r="I69" s="213">
        <f t="shared" si="26"/>
        <v>-0.26833631484794274</v>
      </c>
      <c r="J69" s="214">
        <f t="shared" si="27"/>
        <v>1.8242934534299329</v>
      </c>
      <c r="K69" s="214">
        <f t="shared" si="27"/>
        <v>1.9661608725169506</v>
      </c>
      <c r="L69" s="214">
        <f t="shared" si="27"/>
        <v>1.9298606257451796</v>
      </c>
      <c r="M69" s="214">
        <v>2</v>
      </c>
      <c r="N69" s="11"/>
      <c r="O69" s="11"/>
      <c r="P69" s="45"/>
      <c r="Q69" s="19"/>
      <c r="R69" s="19"/>
      <c r="S69" s="19"/>
      <c r="T69" s="19"/>
      <c r="U69" s="27"/>
      <c r="V69" s="27"/>
    </row>
    <row r="70" spans="1:22" ht="15.75" customHeight="1">
      <c r="A70" s="11"/>
      <c r="B70" s="25" t="s">
        <v>440</v>
      </c>
      <c r="C70" s="30">
        <v>284</v>
      </c>
      <c r="D70" s="30">
        <v>318</v>
      </c>
      <c r="E70" s="30">
        <v>346</v>
      </c>
      <c r="F70" s="212">
        <f t="shared" si="28"/>
        <v>28</v>
      </c>
      <c r="G70" s="213">
        <f t="shared" si="24"/>
        <v>8.80503144654088</v>
      </c>
      <c r="H70" s="287">
        <f t="shared" si="25"/>
        <v>34</v>
      </c>
      <c r="I70" s="213">
        <f t="shared" si="26"/>
        <v>11.971830985915492</v>
      </c>
      <c r="J70" s="214">
        <f t="shared" si="27"/>
        <v>0.11585405652372562</v>
      </c>
      <c r="K70" s="214">
        <f t="shared" si="27"/>
        <v>0.14018815189694847</v>
      </c>
      <c r="L70" s="214">
        <f t="shared" si="27"/>
        <v>0.1422521892858611</v>
      </c>
      <c r="M70" s="214">
        <v>0.2</v>
      </c>
      <c r="N70" s="11"/>
      <c r="O70" s="38"/>
      <c r="P70" s="48"/>
      <c r="Q70" s="38"/>
      <c r="R70" s="38"/>
      <c r="S70" s="38"/>
      <c r="T70" s="38"/>
      <c r="U70" s="38"/>
      <c r="V70" s="38"/>
    </row>
    <row r="71" spans="1:15" ht="15.75" customHeight="1">
      <c r="A71" s="11"/>
      <c r="B71" s="25" t="s">
        <v>47</v>
      </c>
      <c r="C71" s="30">
        <v>45587</v>
      </c>
      <c r="D71" s="30">
        <v>53345</v>
      </c>
      <c r="E71" s="30">
        <v>62817</v>
      </c>
      <c r="F71" s="212">
        <f t="shared" si="28"/>
        <v>9472</v>
      </c>
      <c r="G71" s="213">
        <f t="shared" si="24"/>
        <v>17.75611584965789</v>
      </c>
      <c r="H71" s="287">
        <f t="shared" si="25"/>
        <v>7758</v>
      </c>
      <c r="I71" s="213">
        <f t="shared" si="26"/>
        <v>17.01800952025797</v>
      </c>
      <c r="J71" s="214">
        <f t="shared" si="27"/>
        <v>18.59661575615169</v>
      </c>
      <c r="K71" s="214">
        <f t="shared" si="27"/>
        <v>23.516782902335585</v>
      </c>
      <c r="L71" s="214">
        <f t="shared" si="27"/>
        <v>25.826172758294618</v>
      </c>
      <c r="M71" s="214">
        <v>24.1</v>
      </c>
      <c r="N71" s="11"/>
      <c r="O71" s="19" t="s">
        <v>441</v>
      </c>
    </row>
    <row r="72" spans="1:22" ht="15.75" customHeight="1">
      <c r="A72" s="11"/>
      <c r="B72" s="25" t="s">
        <v>439</v>
      </c>
      <c r="C72" s="30">
        <v>2799</v>
      </c>
      <c r="D72" s="30">
        <v>3358</v>
      </c>
      <c r="E72" s="30">
        <v>3764</v>
      </c>
      <c r="F72" s="212">
        <f t="shared" si="28"/>
        <v>406</v>
      </c>
      <c r="G72" s="213">
        <f t="shared" si="24"/>
        <v>12.09053007742704</v>
      </c>
      <c r="H72" s="287">
        <f t="shared" si="25"/>
        <v>559</v>
      </c>
      <c r="I72" s="213">
        <f t="shared" si="26"/>
        <v>19.97141836370132</v>
      </c>
      <c r="J72" s="214">
        <f t="shared" si="27"/>
        <v>1.1418151556686902</v>
      </c>
      <c r="K72" s="214">
        <f t="shared" si="27"/>
        <v>1.4803516165721793</v>
      </c>
      <c r="L72" s="214">
        <f t="shared" si="27"/>
        <v>1.547506475352547</v>
      </c>
      <c r="M72" s="214">
        <v>2.1</v>
      </c>
      <c r="N72" s="11"/>
      <c r="O72" s="9" t="s">
        <v>55</v>
      </c>
      <c r="Q72" s="11"/>
      <c r="R72" s="11"/>
      <c r="S72" s="11"/>
      <c r="T72" s="11"/>
      <c r="U72" s="30"/>
      <c r="V72" s="27"/>
    </row>
    <row r="73" spans="1:22" ht="15.75" customHeight="1">
      <c r="A73" s="378" t="s">
        <v>49</v>
      </c>
      <c r="B73" s="379"/>
      <c r="C73" s="30">
        <v>161</v>
      </c>
      <c r="D73" s="30">
        <v>709</v>
      </c>
      <c r="E73" s="30">
        <v>161</v>
      </c>
      <c r="F73" s="289">
        <f t="shared" si="28"/>
        <v>-548</v>
      </c>
      <c r="G73" s="290">
        <f t="shared" si="24"/>
        <v>-77.29196050775741</v>
      </c>
      <c r="H73" s="291">
        <f t="shared" si="25"/>
        <v>548</v>
      </c>
      <c r="I73" s="290">
        <f t="shared" si="26"/>
        <v>340.37267080745346</v>
      </c>
      <c r="J73" s="219">
        <f t="shared" si="27"/>
        <v>0.06567782781802754</v>
      </c>
      <c r="K73" s="219">
        <f t="shared" si="27"/>
        <v>0.31255786067590086</v>
      </c>
      <c r="L73" s="219">
        <f t="shared" si="27"/>
        <v>0.06619249270238046</v>
      </c>
      <c r="M73" s="219">
        <v>0.1</v>
      </c>
      <c r="N73" s="11"/>
      <c r="O73" s="19" t="s">
        <v>391</v>
      </c>
      <c r="Q73" s="11"/>
      <c r="R73" s="11"/>
      <c r="S73" s="11"/>
      <c r="T73" s="11"/>
      <c r="U73" s="30"/>
      <c r="V73" s="27"/>
    </row>
    <row r="74" spans="1:22" ht="15.75" customHeight="1">
      <c r="A74" s="11" t="s">
        <v>53</v>
      </c>
      <c r="B74" s="11"/>
      <c r="C74" s="29"/>
      <c r="D74" s="29"/>
      <c r="E74" s="29"/>
      <c r="F74" s="19"/>
      <c r="G74" s="19"/>
      <c r="H74" s="31"/>
      <c r="I74" s="31"/>
      <c r="J74" s="11"/>
      <c r="K74" s="11"/>
      <c r="L74" s="11"/>
      <c r="M74" s="11"/>
      <c r="N74" s="11"/>
      <c r="O74" s="11"/>
      <c r="Q74" s="11"/>
      <c r="R74" s="11"/>
      <c r="S74" s="11"/>
      <c r="T74" s="11"/>
      <c r="U74" s="30"/>
      <c r="V74" s="30"/>
    </row>
    <row r="75" spans="1:9" ht="15.75" customHeight="1">
      <c r="A75" s="120" t="s">
        <v>390</v>
      </c>
      <c r="H75" s="32"/>
      <c r="I75" s="32"/>
    </row>
    <row r="76" spans="8:9" ht="14.25">
      <c r="H76" s="32"/>
      <c r="I76" s="32"/>
    </row>
    <row r="77" spans="8:9" ht="14.25">
      <c r="H77" s="32"/>
      <c r="I77" s="32"/>
    </row>
    <row r="78" spans="8:9" ht="14.25">
      <c r="H78" s="32"/>
      <c r="I78" s="32"/>
    </row>
  </sheetData>
  <sheetProtection/>
  <mergeCells count="33">
    <mergeCell ref="A3:M3"/>
    <mergeCell ref="A4:M4"/>
    <mergeCell ref="O4:V4"/>
    <mergeCell ref="C6:E7"/>
    <mergeCell ref="T6:T7"/>
    <mergeCell ref="A29:B29"/>
    <mergeCell ref="O6:P7"/>
    <mergeCell ref="J6:M7"/>
    <mergeCell ref="Q6:Q7"/>
    <mergeCell ref="O9:P9"/>
    <mergeCell ref="V6:V7"/>
    <mergeCell ref="A9:B9"/>
    <mergeCell ref="F6:G6"/>
    <mergeCell ref="F7:G7"/>
    <mergeCell ref="H6:I6"/>
    <mergeCell ref="H7:I7"/>
    <mergeCell ref="A6:B8"/>
    <mergeCell ref="A60:B60"/>
    <mergeCell ref="A65:B65"/>
    <mergeCell ref="A73:B73"/>
    <mergeCell ref="A31:B31"/>
    <mergeCell ref="A53:B53"/>
    <mergeCell ref="A33:B33"/>
    <mergeCell ref="A38:B38"/>
    <mergeCell ref="A43:B43"/>
    <mergeCell ref="A51:B51"/>
    <mergeCell ref="A55:B55"/>
    <mergeCell ref="U6:U7"/>
    <mergeCell ref="R6:R7"/>
    <mergeCell ref="S6:S7"/>
    <mergeCell ref="A11:B11"/>
    <mergeCell ref="A16:B16"/>
    <mergeCell ref="A21:B21"/>
  </mergeCells>
  <printOptions horizontalCentered="1"/>
  <pageMargins left="0.5905511811023623" right="0.5905511811023623" top="0.5905511811023623" bottom="0.3937007874015748" header="0" footer="0"/>
  <pageSetup fitToHeight="1" fitToWidth="1" horizontalDpi="300" verticalDpi="300" orientation="landscape" paperSize="8" scale="69" r:id="rId1"/>
</worksheet>
</file>

<file path=xl/worksheets/sheet3.xml><?xml version="1.0" encoding="utf-8"?>
<worksheet xmlns="http://schemas.openxmlformats.org/spreadsheetml/2006/main" xmlns:r="http://schemas.openxmlformats.org/officeDocument/2006/relationships">
  <sheetPr>
    <pageSetUpPr fitToPage="1"/>
  </sheetPr>
  <dimension ref="A1:AL69"/>
  <sheetViews>
    <sheetView zoomScaleSheetLayoutView="75" zoomScalePageLayoutView="0" workbookViewId="0" topLeftCell="J35">
      <selection activeCell="A35" sqref="A35"/>
    </sheetView>
  </sheetViews>
  <sheetFormatPr defaultColWidth="9.00390625" defaultRowHeight="13.5"/>
  <cols>
    <col min="1" max="1" width="15.75390625" style="0" customWidth="1"/>
    <col min="2" max="2" width="9.25390625" style="0" bestFit="1" customWidth="1"/>
    <col min="3" max="3" width="9.375" style="0" bestFit="1" customWidth="1"/>
    <col min="4" max="4" width="9.25390625" style="0" bestFit="1" customWidth="1"/>
    <col min="5" max="5" width="10.25390625" style="0" bestFit="1" customWidth="1"/>
    <col min="6" max="7" width="10.375" style="0" bestFit="1" customWidth="1"/>
    <col min="8" max="8" width="9.375" style="0" bestFit="1" customWidth="1"/>
    <col min="9" max="9" width="10.125" style="0" bestFit="1" customWidth="1"/>
    <col min="10" max="10" width="9.375" style="0" bestFit="1" customWidth="1"/>
    <col min="11" max="11" width="10.75390625" style="0" bestFit="1" customWidth="1"/>
    <col min="12" max="12" width="10.50390625" style="0" bestFit="1" customWidth="1"/>
    <col min="13" max="13" width="10.75390625" style="0" bestFit="1" customWidth="1"/>
    <col min="15" max="15" width="11.375" style="0" customWidth="1"/>
    <col min="16" max="16" width="11.875" style="0" bestFit="1" customWidth="1"/>
    <col min="17" max="17" width="10.625" style="0" bestFit="1" customWidth="1"/>
    <col min="18" max="18" width="9.50390625" style="0" bestFit="1" customWidth="1"/>
    <col min="19" max="19" width="10.625" style="0" bestFit="1" customWidth="1"/>
    <col min="20" max="20" width="9.375" style="0" bestFit="1" customWidth="1"/>
    <col min="21" max="22" width="10.50390625" style="0" bestFit="1" customWidth="1"/>
    <col min="23" max="23" width="9.375" style="0" bestFit="1" customWidth="1"/>
    <col min="24" max="25" width="9.25390625" style="0" bestFit="1" customWidth="1"/>
    <col min="26" max="26" width="10.50390625" style="0" bestFit="1" customWidth="1"/>
    <col min="27" max="27" width="10.375" style="0" bestFit="1" customWidth="1"/>
  </cols>
  <sheetData>
    <row r="1" spans="1:27" ht="17.25" customHeight="1">
      <c r="A1" s="182" t="s">
        <v>103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7" t="s">
        <v>104</v>
      </c>
    </row>
    <row r="2" spans="1:27" ht="17.25" customHeight="1">
      <c r="A2" s="182"/>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7"/>
    </row>
    <row r="3" spans="1:27" ht="18" customHeight="1">
      <c r="A3" s="393" t="s">
        <v>493</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row>
    <row r="4" spans="1:27" ht="17.25" customHeight="1">
      <c r="A4" s="8"/>
      <c r="B4" s="8"/>
      <c r="C4" s="8"/>
      <c r="D4" s="8"/>
      <c r="E4" s="8"/>
      <c r="F4" s="8"/>
      <c r="G4" s="8"/>
      <c r="H4" s="8"/>
      <c r="I4" s="138"/>
      <c r="J4" s="138"/>
      <c r="K4" s="138"/>
      <c r="L4" s="138"/>
      <c r="M4" s="138"/>
      <c r="N4" s="138"/>
      <c r="O4" s="138"/>
      <c r="P4" s="138"/>
      <c r="Q4" s="138"/>
      <c r="R4" s="138"/>
      <c r="S4" s="138"/>
      <c r="T4" s="138"/>
      <c r="U4" s="138"/>
      <c r="V4" s="138"/>
      <c r="W4" s="138"/>
      <c r="X4" s="138"/>
      <c r="Y4" s="138"/>
      <c r="Z4" s="138"/>
      <c r="AA4" s="138"/>
    </row>
    <row r="5" spans="1:27" ht="17.25" customHeight="1">
      <c r="A5" s="394" t="s">
        <v>487</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row>
    <row r="6" spans="1:28" ht="17.25" customHeight="1" thickBot="1">
      <c r="A6" s="42"/>
      <c r="B6" s="42"/>
      <c r="C6" s="42"/>
      <c r="D6" s="42"/>
      <c r="E6" s="42"/>
      <c r="F6" s="42"/>
      <c r="G6" s="42"/>
      <c r="H6" s="42"/>
      <c r="I6" s="236"/>
      <c r="J6" s="236"/>
      <c r="K6" s="236"/>
      <c r="L6" s="236"/>
      <c r="M6" s="236"/>
      <c r="N6" s="236"/>
      <c r="O6" s="236"/>
      <c r="P6" s="236"/>
      <c r="Q6" s="236"/>
      <c r="R6" s="236"/>
      <c r="S6" s="236"/>
      <c r="T6" s="236"/>
      <c r="U6" s="236"/>
      <c r="V6" s="236"/>
      <c r="W6" s="236"/>
      <c r="X6" s="236"/>
      <c r="Y6" s="236"/>
      <c r="Z6" s="236"/>
      <c r="AA6" s="236"/>
      <c r="AB6" s="2"/>
    </row>
    <row r="7" spans="1:28" ht="17.25" customHeight="1">
      <c r="A7" s="398" t="s">
        <v>56</v>
      </c>
      <c r="B7" s="399"/>
      <c r="C7" s="419" t="s">
        <v>488</v>
      </c>
      <c r="D7" s="419"/>
      <c r="E7" s="419"/>
      <c r="F7" s="419"/>
      <c r="G7" s="419"/>
      <c r="H7" s="419" t="s">
        <v>489</v>
      </c>
      <c r="I7" s="419"/>
      <c r="J7" s="419"/>
      <c r="K7" s="419"/>
      <c r="L7" s="419"/>
      <c r="M7" s="419" t="s">
        <v>490</v>
      </c>
      <c r="N7" s="419"/>
      <c r="O7" s="419"/>
      <c r="P7" s="419"/>
      <c r="Q7" s="419"/>
      <c r="R7" s="419" t="s">
        <v>491</v>
      </c>
      <c r="S7" s="419"/>
      <c r="T7" s="419"/>
      <c r="U7" s="419"/>
      <c r="V7" s="419"/>
      <c r="W7" s="419" t="s">
        <v>492</v>
      </c>
      <c r="X7" s="419"/>
      <c r="Y7" s="419"/>
      <c r="Z7" s="419"/>
      <c r="AA7" s="423"/>
      <c r="AB7" s="2"/>
    </row>
    <row r="8" spans="1:28" ht="17.25" customHeight="1">
      <c r="A8" s="394"/>
      <c r="B8" s="424"/>
      <c r="C8" s="415" t="s">
        <v>57</v>
      </c>
      <c r="D8" s="412" t="s">
        <v>102</v>
      </c>
      <c r="E8" s="413"/>
      <c r="F8" s="413"/>
      <c r="G8" s="414"/>
      <c r="H8" s="415" t="s">
        <v>57</v>
      </c>
      <c r="I8" s="412" t="s">
        <v>102</v>
      </c>
      <c r="J8" s="413"/>
      <c r="K8" s="413"/>
      <c r="L8" s="414"/>
      <c r="M8" s="418" t="s">
        <v>57</v>
      </c>
      <c r="N8" s="412" t="s">
        <v>102</v>
      </c>
      <c r="O8" s="413"/>
      <c r="P8" s="413"/>
      <c r="Q8" s="414"/>
      <c r="R8" s="415" t="s">
        <v>57</v>
      </c>
      <c r="S8" s="412" t="s">
        <v>102</v>
      </c>
      <c r="T8" s="413"/>
      <c r="U8" s="413"/>
      <c r="V8" s="414"/>
      <c r="W8" s="415" t="s">
        <v>57</v>
      </c>
      <c r="X8" s="412" t="s">
        <v>102</v>
      </c>
      <c r="Y8" s="413"/>
      <c r="Z8" s="413"/>
      <c r="AA8" s="413"/>
      <c r="AB8" s="2"/>
    </row>
    <row r="9" spans="1:28" ht="17.25" customHeight="1">
      <c r="A9" s="400"/>
      <c r="B9" s="401"/>
      <c r="C9" s="415"/>
      <c r="D9" s="415" t="s">
        <v>58</v>
      </c>
      <c r="E9" s="415"/>
      <c r="F9" s="181" t="s">
        <v>59</v>
      </c>
      <c r="G9" s="56" t="s">
        <v>50</v>
      </c>
      <c r="H9" s="415"/>
      <c r="I9" s="418" t="s">
        <v>58</v>
      </c>
      <c r="J9" s="418"/>
      <c r="K9" s="181" t="s">
        <v>59</v>
      </c>
      <c r="L9" s="56" t="s">
        <v>50</v>
      </c>
      <c r="M9" s="419"/>
      <c r="N9" s="415" t="s">
        <v>58</v>
      </c>
      <c r="O9" s="415"/>
      <c r="P9" s="181" t="s">
        <v>59</v>
      </c>
      <c r="Q9" s="56" t="s">
        <v>50</v>
      </c>
      <c r="R9" s="415"/>
      <c r="S9" s="415" t="s">
        <v>58</v>
      </c>
      <c r="T9" s="415"/>
      <c r="U9" s="181" t="s">
        <v>59</v>
      </c>
      <c r="V9" s="56" t="s">
        <v>50</v>
      </c>
      <c r="W9" s="415"/>
      <c r="X9" s="415" t="s">
        <v>58</v>
      </c>
      <c r="Y9" s="415"/>
      <c r="Z9" s="181" t="s">
        <v>59</v>
      </c>
      <c r="AA9" s="57" t="s">
        <v>50</v>
      </c>
      <c r="AB9" s="2"/>
    </row>
    <row r="10" spans="1:28" ht="17.25" customHeight="1">
      <c r="A10" s="394" t="s">
        <v>411</v>
      </c>
      <c r="B10" s="424"/>
      <c r="C10" s="225">
        <f aca="true" t="shared" si="0" ref="C10:D13">SUM(H10,M10,R10,W10)</f>
        <v>858</v>
      </c>
      <c r="D10" s="416">
        <f t="shared" si="0"/>
        <v>107112</v>
      </c>
      <c r="E10" s="416"/>
      <c r="F10" s="299">
        <f aca="true" t="shared" si="1" ref="F10:G13">SUM(K10,P10,U10,Z10)</f>
        <v>71732</v>
      </c>
      <c r="G10" s="299">
        <f t="shared" si="1"/>
        <v>35380</v>
      </c>
      <c r="H10" s="225">
        <v>544</v>
      </c>
      <c r="I10" s="408">
        <f>SUM(K10:L10)</f>
        <v>71624</v>
      </c>
      <c r="J10" s="408"/>
      <c r="K10" s="101">
        <v>49104</v>
      </c>
      <c r="L10" s="101">
        <v>22520</v>
      </c>
      <c r="M10" s="225">
        <v>144</v>
      </c>
      <c r="N10" s="406">
        <f>SUM(P10:Q10)</f>
        <v>19257</v>
      </c>
      <c r="O10" s="406"/>
      <c r="P10" s="101">
        <v>13653</v>
      </c>
      <c r="Q10" s="101">
        <v>5604</v>
      </c>
      <c r="R10" s="101">
        <v>109</v>
      </c>
      <c r="S10" s="408">
        <f>SUM(U10:V10)</f>
        <v>10371</v>
      </c>
      <c r="T10" s="408"/>
      <c r="U10" s="101">
        <v>5698</v>
      </c>
      <c r="V10" s="101">
        <v>4673</v>
      </c>
      <c r="W10" s="101">
        <v>61</v>
      </c>
      <c r="X10" s="408">
        <f>SUM(Z10:AA10)</f>
        <v>5860</v>
      </c>
      <c r="Y10" s="408"/>
      <c r="Z10" s="101">
        <v>3277</v>
      </c>
      <c r="AA10" s="101">
        <v>2583</v>
      </c>
      <c r="AB10" s="2"/>
    </row>
    <row r="11" spans="1:28" ht="17.25" customHeight="1">
      <c r="A11" s="427">
        <v>53</v>
      </c>
      <c r="B11" s="428"/>
      <c r="C11" s="225">
        <f t="shared" si="0"/>
        <v>855</v>
      </c>
      <c r="D11" s="410">
        <f t="shared" si="0"/>
        <v>106087</v>
      </c>
      <c r="E11" s="410"/>
      <c r="F11" s="101">
        <f t="shared" si="1"/>
        <v>70124</v>
      </c>
      <c r="G11" s="101">
        <f t="shared" si="1"/>
        <v>35963</v>
      </c>
      <c r="H11" s="225">
        <v>540</v>
      </c>
      <c r="I11" s="406">
        <f>SUM(K11:L11)</f>
        <v>70623</v>
      </c>
      <c r="J11" s="406"/>
      <c r="K11" s="101">
        <v>47533</v>
      </c>
      <c r="L11" s="101">
        <v>23090</v>
      </c>
      <c r="M11" s="225">
        <v>146</v>
      </c>
      <c r="N11" s="406">
        <f>SUM(P11:Q11)</f>
        <v>19228</v>
      </c>
      <c r="O11" s="406"/>
      <c r="P11" s="225">
        <v>13584</v>
      </c>
      <c r="Q11" s="225">
        <v>5644</v>
      </c>
      <c r="R11" s="101">
        <v>109</v>
      </c>
      <c r="S11" s="406">
        <f>SUM(U11:V11)</f>
        <v>10341</v>
      </c>
      <c r="T11" s="406"/>
      <c r="U11" s="101">
        <v>5758</v>
      </c>
      <c r="V11" s="101">
        <v>4583</v>
      </c>
      <c r="W11" s="225">
        <v>60</v>
      </c>
      <c r="X11" s="406">
        <f>SUM(Z11:AA11)</f>
        <v>5895</v>
      </c>
      <c r="Y11" s="406"/>
      <c r="Z11" s="101">
        <v>3249</v>
      </c>
      <c r="AA11" s="101">
        <v>2646</v>
      </c>
      <c r="AB11" s="2"/>
    </row>
    <row r="12" spans="1:38" ht="17.25" customHeight="1">
      <c r="A12" s="427">
        <v>54</v>
      </c>
      <c r="B12" s="428"/>
      <c r="C12" s="225">
        <f t="shared" si="0"/>
        <v>847</v>
      </c>
      <c r="D12" s="410">
        <f t="shared" si="0"/>
        <v>105421</v>
      </c>
      <c r="E12" s="410"/>
      <c r="F12" s="101">
        <f t="shared" si="1"/>
        <v>69844</v>
      </c>
      <c r="G12" s="101">
        <f t="shared" si="1"/>
        <v>35577</v>
      </c>
      <c r="H12" s="225">
        <v>545</v>
      </c>
      <c r="I12" s="406">
        <f>SUM(K12:L12)</f>
        <v>70995</v>
      </c>
      <c r="J12" s="406"/>
      <c r="K12" s="101">
        <v>47883</v>
      </c>
      <c r="L12" s="101">
        <v>23112</v>
      </c>
      <c r="M12" s="225">
        <v>139</v>
      </c>
      <c r="N12" s="406">
        <f>SUM(P12:Q12)</f>
        <v>18625</v>
      </c>
      <c r="O12" s="406"/>
      <c r="P12" s="101">
        <v>13199</v>
      </c>
      <c r="Q12" s="101">
        <v>5426</v>
      </c>
      <c r="R12" s="101">
        <v>107</v>
      </c>
      <c r="S12" s="406">
        <f>SUM(U12:V12)</f>
        <v>10001</v>
      </c>
      <c r="T12" s="406"/>
      <c r="U12" s="101">
        <v>5549</v>
      </c>
      <c r="V12" s="101">
        <v>4452</v>
      </c>
      <c r="W12" s="101">
        <v>56</v>
      </c>
      <c r="X12" s="406">
        <f>SUM(Z12:AA12)</f>
        <v>5800</v>
      </c>
      <c r="Y12" s="406"/>
      <c r="Z12" s="101">
        <v>3213</v>
      </c>
      <c r="AA12" s="101">
        <v>2587</v>
      </c>
      <c r="AB12" s="63"/>
      <c r="AC12" s="63"/>
      <c r="AD12" s="63"/>
      <c r="AE12" s="63"/>
      <c r="AF12" s="63"/>
      <c r="AG12" s="63"/>
      <c r="AH12" s="63"/>
      <c r="AI12" s="63"/>
      <c r="AJ12" s="63"/>
      <c r="AK12" s="63"/>
      <c r="AL12" s="63"/>
    </row>
    <row r="13" spans="1:38" ht="17.25" customHeight="1">
      <c r="A13" s="427">
        <v>55</v>
      </c>
      <c r="B13" s="428"/>
      <c r="C13" s="225">
        <f t="shared" si="0"/>
        <v>838</v>
      </c>
      <c r="D13" s="410">
        <f t="shared" si="0"/>
        <v>104505</v>
      </c>
      <c r="E13" s="410"/>
      <c r="F13" s="101">
        <f t="shared" si="1"/>
        <v>69239</v>
      </c>
      <c r="G13" s="101">
        <f t="shared" si="1"/>
        <v>35266</v>
      </c>
      <c r="H13" s="225">
        <v>539</v>
      </c>
      <c r="I13" s="406">
        <f>SUM(K13:L13)</f>
        <v>69595</v>
      </c>
      <c r="J13" s="406"/>
      <c r="K13" s="101">
        <v>47163</v>
      </c>
      <c r="L13" s="101">
        <v>22432</v>
      </c>
      <c r="M13" s="225">
        <v>138</v>
      </c>
      <c r="N13" s="406">
        <f>SUM(P13:Q13)</f>
        <v>18801</v>
      </c>
      <c r="O13" s="406"/>
      <c r="P13" s="102">
        <v>13192</v>
      </c>
      <c r="Q13" s="102">
        <v>5609</v>
      </c>
      <c r="R13" s="102">
        <v>106</v>
      </c>
      <c r="S13" s="406">
        <f>SUM(U13:V13)</f>
        <v>10332</v>
      </c>
      <c r="T13" s="406"/>
      <c r="U13" s="102">
        <v>5686</v>
      </c>
      <c r="V13" s="102">
        <v>4646</v>
      </c>
      <c r="W13" s="102">
        <v>55</v>
      </c>
      <c r="X13" s="406">
        <f>SUM(Z13:AA13)</f>
        <v>5777</v>
      </c>
      <c r="Y13" s="406"/>
      <c r="Z13" s="102">
        <v>3198</v>
      </c>
      <c r="AA13" s="102">
        <v>2579</v>
      </c>
      <c r="AB13" s="64"/>
      <c r="AC13" s="64"/>
      <c r="AD13" s="64"/>
      <c r="AE13" s="64"/>
      <c r="AF13" s="64"/>
      <c r="AG13" s="64"/>
      <c r="AH13" s="63"/>
      <c r="AI13" s="63"/>
      <c r="AJ13" s="63"/>
      <c r="AK13" s="63"/>
      <c r="AL13" s="63"/>
    </row>
    <row r="14" spans="1:38" s="53" customFormat="1" ht="17.25" customHeight="1">
      <c r="A14" s="436">
        <v>56</v>
      </c>
      <c r="B14" s="437"/>
      <c r="C14" s="300">
        <f>SUM(C16:C29)</f>
        <v>836</v>
      </c>
      <c r="D14" s="417">
        <f>SUM(D16:E29)</f>
        <v>103487</v>
      </c>
      <c r="E14" s="417"/>
      <c r="F14" s="301">
        <f>SUM(F16:F29)</f>
        <v>68808</v>
      </c>
      <c r="G14" s="301">
        <f>SUM(G16:G29)</f>
        <v>34679</v>
      </c>
      <c r="H14" s="300">
        <f>SUM(H16:H29)</f>
        <v>537</v>
      </c>
      <c r="I14" s="409">
        <f>SUM(I16:J29)</f>
        <v>68486</v>
      </c>
      <c r="J14" s="409"/>
      <c r="K14" s="300">
        <f>SUM(K16:K29)</f>
        <v>46601</v>
      </c>
      <c r="L14" s="300">
        <f>SUM(L16:L29)</f>
        <v>21885</v>
      </c>
      <c r="M14" s="300">
        <f>SUM(M16:M29)</f>
        <v>136</v>
      </c>
      <c r="N14" s="409">
        <f>SUM(N16:O29)</f>
        <v>18738</v>
      </c>
      <c r="O14" s="409"/>
      <c r="P14" s="300">
        <f>SUM(P16:P29)</f>
        <v>13220</v>
      </c>
      <c r="Q14" s="300">
        <f>SUM(Q16:Q29)</f>
        <v>5518</v>
      </c>
      <c r="R14" s="300">
        <f>SUM(R16:R29)</f>
        <v>108</v>
      </c>
      <c r="S14" s="409">
        <f>SUM(S16:T29)</f>
        <v>10482</v>
      </c>
      <c r="T14" s="409"/>
      <c r="U14" s="300">
        <f>SUM(U16:U29)</f>
        <v>5800</v>
      </c>
      <c r="V14" s="300">
        <f>SUM(V16:V29)</f>
        <v>4682</v>
      </c>
      <c r="W14" s="300">
        <f>SUM(W16:W29)</f>
        <v>55</v>
      </c>
      <c r="X14" s="409">
        <f>SUM(X16:Y29)</f>
        <v>5781</v>
      </c>
      <c r="Y14" s="409"/>
      <c r="Z14" s="300">
        <f>SUM(Z16:Z29)</f>
        <v>3187</v>
      </c>
      <c r="AA14" s="300">
        <f>SUM(AA16:AA29)</f>
        <v>2594</v>
      </c>
      <c r="AB14" s="36"/>
      <c r="AC14" s="65"/>
      <c r="AD14" s="65"/>
      <c r="AE14" s="36"/>
      <c r="AF14" s="36"/>
      <c r="AG14" s="36"/>
      <c r="AH14" s="66"/>
      <c r="AI14" s="66"/>
      <c r="AJ14" s="66"/>
      <c r="AK14" s="66"/>
      <c r="AL14" s="66"/>
    </row>
    <row r="15" spans="1:38" ht="17.25" customHeight="1">
      <c r="A15" s="394"/>
      <c r="B15" s="424"/>
      <c r="C15" s="225"/>
      <c r="D15" s="410"/>
      <c r="E15" s="410"/>
      <c r="F15" s="101"/>
      <c r="G15" s="101"/>
      <c r="H15" s="225"/>
      <c r="I15" s="406"/>
      <c r="J15" s="406"/>
      <c r="K15" s="101"/>
      <c r="L15" s="101"/>
      <c r="M15" s="101"/>
      <c r="N15" s="406"/>
      <c r="O15" s="406"/>
      <c r="P15" s="102"/>
      <c r="Q15" s="106"/>
      <c r="R15" s="102"/>
      <c r="S15" s="406"/>
      <c r="T15" s="406"/>
      <c r="U15" s="102"/>
      <c r="V15" s="106"/>
      <c r="W15" s="102"/>
      <c r="X15" s="406"/>
      <c r="Y15" s="406"/>
      <c r="Z15" s="102"/>
      <c r="AA15" s="106"/>
      <c r="AB15" s="10"/>
      <c r="AC15" s="47"/>
      <c r="AD15" s="47"/>
      <c r="AE15" s="10"/>
      <c r="AF15" s="61"/>
      <c r="AG15" s="10"/>
      <c r="AH15" s="63"/>
      <c r="AI15" s="63"/>
      <c r="AJ15" s="63"/>
      <c r="AK15" s="63"/>
      <c r="AL15" s="63"/>
    </row>
    <row r="16" spans="1:38" ht="17.25" customHeight="1">
      <c r="A16" s="371" t="s">
        <v>63</v>
      </c>
      <c r="B16" s="420"/>
      <c r="C16" s="225" t="s">
        <v>475</v>
      </c>
      <c r="D16" s="410" t="s">
        <v>475</v>
      </c>
      <c r="E16" s="410"/>
      <c r="F16" s="101" t="s">
        <v>475</v>
      </c>
      <c r="G16" s="101" t="s">
        <v>475</v>
      </c>
      <c r="H16" s="225" t="s">
        <v>475</v>
      </c>
      <c r="I16" s="225" t="s">
        <v>483</v>
      </c>
      <c r="J16" s="225" t="s">
        <v>475</v>
      </c>
      <c r="K16" s="225" t="s">
        <v>475</v>
      </c>
      <c r="L16" s="225" t="s">
        <v>475</v>
      </c>
      <c r="M16" s="225" t="s">
        <v>475</v>
      </c>
      <c r="N16" s="225" t="s">
        <v>483</v>
      </c>
      <c r="O16" s="225" t="s">
        <v>475</v>
      </c>
      <c r="P16" s="225" t="s">
        <v>475</v>
      </c>
      <c r="Q16" s="225" t="s">
        <v>475</v>
      </c>
      <c r="R16" s="225" t="s">
        <v>475</v>
      </c>
      <c r="S16" s="225" t="s">
        <v>483</v>
      </c>
      <c r="T16" s="225" t="s">
        <v>475</v>
      </c>
      <c r="U16" s="225" t="s">
        <v>475</v>
      </c>
      <c r="V16" s="225" t="s">
        <v>475</v>
      </c>
      <c r="W16" s="225" t="s">
        <v>475</v>
      </c>
      <c r="X16" s="225" t="s">
        <v>483</v>
      </c>
      <c r="Y16" s="225" t="s">
        <v>475</v>
      </c>
      <c r="Z16" s="225" t="s">
        <v>475</v>
      </c>
      <c r="AA16" s="225" t="s">
        <v>475</v>
      </c>
      <c r="AB16" s="62"/>
      <c r="AC16" s="62"/>
      <c r="AD16" s="62"/>
      <c r="AE16" s="62"/>
      <c r="AF16" s="62"/>
      <c r="AG16" s="62"/>
      <c r="AH16" s="63"/>
      <c r="AI16" s="63"/>
      <c r="AJ16" s="63"/>
      <c r="AK16" s="63"/>
      <c r="AL16" s="63"/>
    </row>
    <row r="17" spans="1:38" ht="17.25" customHeight="1">
      <c r="A17" s="371" t="s">
        <v>64</v>
      </c>
      <c r="B17" s="420"/>
      <c r="C17" s="225">
        <f aca="true" t="shared" si="2" ref="C17:D28">SUM(H17,M17,R17,W17)</f>
        <v>1</v>
      </c>
      <c r="D17" s="410">
        <f t="shared" si="2"/>
        <v>54</v>
      </c>
      <c r="E17" s="410"/>
      <c r="F17" s="101">
        <f aca="true" t="shared" si="3" ref="F17:G28">SUM(K17,P17,U17,Z17)</f>
        <v>46</v>
      </c>
      <c r="G17" s="101">
        <f t="shared" si="3"/>
        <v>8</v>
      </c>
      <c r="H17" s="225">
        <v>1</v>
      </c>
      <c r="I17" s="406">
        <f aca="true" t="shared" si="4" ref="I17:I28">SUM(K17:L17)</f>
        <v>54</v>
      </c>
      <c r="J17" s="406"/>
      <c r="K17" s="225">
        <v>46</v>
      </c>
      <c r="L17" s="225">
        <v>8</v>
      </c>
      <c r="M17" s="101" t="s">
        <v>475</v>
      </c>
      <c r="N17" s="406">
        <f aca="true" t="shared" si="5" ref="N17:N28">SUM(P17:Q17)</f>
        <v>0</v>
      </c>
      <c r="O17" s="406"/>
      <c r="P17" s="101" t="s">
        <v>475</v>
      </c>
      <c r="Q17" s="101" t="s">
        <v>475</v>
      </c>
      <c r="R17" s="101" t="s">
        <v>475</v>
      </c>
      <c r="S17" s="406" t="s">
        <v>475</v>
      </c>
      <c r="T17" s="406"/>
      <c r="U17" s="101" t="s">
        <v>475</v>
      </c>
      <c r="V17" s="101" t="s">
        <v>475</v>
      </c>
      <c r="W17" s="101" t="s">
        <v>475</v>
      </c>
      <c r="X17" s="406" t="s">
        <v>475</v>
      </c>
      <c r="Y17" s="406"/>
      <c r="Z17" s="101" t="s">
        <v>475</v>
      </c>
      <c r="AA17" s="101" t="s">
        <v>475</v>
      </c>
      <c r="AB17" s="63"/>
      <c r="AC17" s="63"/>
      <c r="AD17" s="63"/>
      <c r="AE17" s="63"/>
      <c r="AF17" s="63"/>
      <c r="AG17" s="63"/>
      <c r="AH17" s="63"/>
      <c r="AI17" s="63"/>
      <c r="AJ17" s="63"/>
      <c r="AK17" s="63"/>
      <c r="AL17" s="63"/>
    </row>
    <row r="18" spans="1:38" ht="17.25" customHeight="1">
      <c r="A18" s="371" t="s">
        <v>65</v>
      </c>
      <c r="B18" s="420"/>
      <c r="C18" s="225">
        <f t="shared" si="2"/>
        <v>3</v>
      </c>
      <c r="D18" s="410">
        <f t="shared" si="2"/>
        <v>235</v>
      </c>
      <c r="E18" s="410"/>
      <c r="F18" s="101">
        <f t="shared" si="3"/>
        <v>235</v>
      </c>
      <c r="G18" s="101" t="s">
        <v>475</v>
      </c>
      <c r="H18" s="225">
        <v>1</v>
      </c>
      <c r="I18" s="406">
        <f t="shared" si="4"/>
        <v>90</v>
      </c>
      <c r="J18" s="406"/>
      <c r="K18" s="101">
        <v>90</v>
      </c>
      <c r="L18" s="101" t="s">
        <v>475</v>
      </c>
      <c r="M18" s="101">
        <v>1</v>
      </c>
      <c r="N18" s="406">
        <f t="shared" si="5"/>
        <v>60</v>
      </c>
      <c r="O18" s="406"/>
      <c r="P18" s="101">
        <v>60</v>
      </c>
      <c r="Q18" s="101" t="s">
        <v>475</v>
      </c>
      <c r="R18" s="101" t="s">
        <v>475</v>
      </c>
      <c r="S18" s="406" t="s">
        <v>475</v>
      </c>
      <c r="T18" s="406"/>
      <c r="U18" s="101" t="s">
        <v>475</v>
      </c>
      <c r="V18" s="101" t="s">
        <v>475</v>
      </c>
      <c r="W18" s="101">
        <v>1</v>
      </c>
      <c r="X18" s="406">
        <f aca="true" t="shared" si="6" ref="X18:X28">SUM(Z18:AA18)</f>
        <v>85</v>
      </c>
      <c r="Y18" s="406"/>
      <c r="Z18" s="101">
        <v>85</v>
      </c>
      <c r="AA18" s="101" t="s">
        <v>475</v>
      </c>
      <c r="AB18" s="63"/>
      <c r="AC18" s="63"/>
      <c r="AD18" s="63"/>
      <c r="AE18" s="63"/>
      <c r="AF18" s="63"/>
      <c r="AG18" s="63"/>
      <c r="AH18" s="63"/>
      <c r="AI18" s="63"/>
      <c r="AJ18" s="63"/>
      <c r="AK18" s="63"/>
      <c r="AL18" s="63"/>
    </row>
    <row r="19" spans="1:38" ht="17.25" customHeight="1">
      <c r="A19" s="371" t="s">
        <v>60</v>
      </c>
      <c r="B19" s="420"/>
      <c r="C19" s="225">
        <f t="shared" si="2"/>
        <v>1</v>
      </c>
      <c r="D19" s="410">
        <f t="shared" si="2"/>
        <v>4</v>
      </c>
      <c r="E19" s="410"/>
      <c r="F19" s="101">
        <f t="shared" si="3"/>
        <v>4</v>
      </c>
      <c r="G19" s="101" t="s">
        <v>475</v>
      </c>
      <c r="H19" s="225" t="s">
        <v>475</v>
      </c>
      <c r="I19" s="406" t="s">
        <v>475</v>
      </c>
      <c r="J19" s="406"/>
      <c r="K19" s="101" t="s">
        <v>475</v>
      </c>
      <c r="L19" s="101" t="s">
        <v>475</v>
      </c>
      <c r="M19" s="101">
        <v>1</v>
      </c>
      <c r="N19" s="406">
        <f t="shared" si="5"/>
        <v>4</v>
      </c>
      <c r="O19" s="406"/>
      <c r="P19" s="101">
        <v>4</v>
      </c>
      <c r="Q19" s="101" t="s">
        <v>475</v>
      </c>
      <c r="R19" s="101" t="s">
        <v>475</v>
      </c>
      <c r="S19" s="406" t="s">
        <v>475</v>
      </c>
      <c r="T19" s="406"/>
      <c r="U19" s="101" t="s">
        <v>475</v>
      </c>
      <c r="V19" s="101" t="s">
        <v>475</v>
      </c>
      <c r="W19" s="101" t="s">
        <v>475</v>
      </c>
      <c r="X19" s="406" t="s">
        <v>475</v>
      </c>
      <c r="Y19" s="406"/>
      <c r="Z19" s="101" t="s">
        <v>475</v>
      </c>
      <c r="AA19" s="101" t="s">
        <v>475</v>
      </c>
      <c r="AB19" s="63"/>
      <c r="AC19" s="63"/>
      <c r="AD19" s="63"/>
      <c r="AE19" s="63"/>
      <c r="AF19" s="63"/>
      <c r="AG19" s="63"/>
      <c r="AH19" s="63"/>
      <c r="AI19" s="63"/>
      <c r="AJ19" s="63"/>
      <c r="AK19" s="63"/>
      <c r="AL19" s="63"/>
    </row>
    <row r="20" spans="1:38" ht="17.25" customHeight="1">
      <c r="A20" s="371" t="s">
        <v>89</v>
      </c>
      <c r="B20" s="420"/>
      <c r="C20" s="225">
        <f t="shared" si="2"/>
        <v>21</v>
      </c>
      <c r="D20" s="410">
        <f t="shared" si="2"/>
        <v>2577</v>
      </c>
      <c r="E20" s="410"/>
      <c r="F20" s="101">
        <f t="shared" si="3"/>
        <v>2354</v>
      </c>
      <c r="G20" s="101">
        <f t="shared" si="3"/>
        <v>223</v>
      </c>
      <c r="H20" s="225">
        <v>15</v>
      </c>
      <c r="I20" s="406">
        <f t="shared" si="4"/>
        <v>2324</v>
      </c>
      <c r="J20" s="406"/>
      <c r="K20" s="101">
        <v>2116</v>
      </c>
      <c r="L20" s="101">
        <v>208</v>
      </c>
      <c r="M20" s="101">
        <v>2</v>
      </c>
      <c r="N20" s="406">
        <f t="shared" si="5"/>
        <v>36</v>
      </c>
      <c r="O20" s="406"/>
      <c r="P20" s="101">
        <v>31</v>
      </c>
      <c r="Q20" s="101">
        <v>5</v>
      </c>
      <c r="R20" s="101">
        <v>1</v>
      </c>
      <c r="S20" s="406">
        <f aca="true" t="shared" si="7" ref="S20:S28">SUM(U20:V20)</f>
        <v>174</v>
      </c>
      <c r="T20" s="406"/>
      <c r="U20" s="101">
        <v>164</v>
      </c>
      <c r="V20" s="101">
        <v>10</v>
      </c>
      <c r="W20" s="101">
        <v>3</v>
      </c>
      <c r="X20" s="406">
        <f t="shared" si="6"/>
        <v>43</v>
      </c>
      <c r="Y20" s="406"/>
      <c r="Z20" s="101">
        <v>43</v>
      </c>
      <c r="AA20" s="101" t="s">
        <v>475</v>
      </c>
      <c r="AB20" s="63"/>
      <c r="AC20" s="63"/>
      <c r="AD20" s="63"/>
      <c r="AE20" s="63"/>
      <c r="AF20" s="63"/>
      <c r="AG20" s="63"/>
      <c r="AH20" s="63"/>
      <c r="AI20" s="63"/>
      <c r="AJ20" s="63"/>
      <c r="AK20" s="63"/>
      <c r="AL20" s="63"/>
    </row>
    <row r="21" spans="1:38" ht="17.25" customHeight="1">
      <c r="A21" s="371" t="s">
        <v>90</v>
      </c>
      <c r="B21" s="420"/>
      <c r="C21" s="225">
        <f t="shared" si="2"/>
        <v>282</v>
      </c>
      <c r="D21" s="410">
        <f t="shared" si="2"/>
        <v>29836</v>
      </c>
      <c r="E21" s="410"/>
      <c r="F21" s="101">
        <f t="shared" si="3"/>
        <v>20926</v>
      </c>
      <c r="G21" s="101">
        <f t="shared" si="3"/>
        <v>8910</v>
      </c>
      <c r="H21" s="225">
        <v>149</v>
      </c>
      <c r="I21" s="406">
        <f t="shared" si="4"/>
        <v>14304</v>
      </c>
      <c r="J21" s="406"/>
      <c r="K21" s="101">
        <v>10119</v>
      </c>
      <c r="L21" s="101">
        <v>4185</v>
      </c>
      <c r="M21" s="101">
        <v>72</v>
      </c>
      <c r="N21" s="406">
        <f t="shared" si="5"/>
        <v>11357</v>
      </c>
      <c r="O21" s="406"/>
      <c r="P21" s="101">
        <v>9117</v>
      </c>
      <c r="Q21" s="101">
        <v>2240</v>
      </c>
      <c r="R21" s="101">
        <v>52</v>
      </c>
      <c r="S21" s="406">
        <f t="shared" si="7"/>
        <v>3299</v>
      </c>
      <c r="T21" s="406"/>
      <c r="U21" s="101">
        <v>1454</v>
      </c>
      <c r="V21" s="101">
        <v>1845</v>
      </c>
      <c r="W21" s="101">
        <v>9</v>
      </c>
      <c r="X21" s="406">
        <f t="shared" si="6"/>
        <v>876</v>
      </c>
      <c r="Y21" s="406"/>
      <c r="Z21" s="101">
        <v>236</v>
      </c>
      <c r="AA21" s="101">
        <v>640</v>
      </c>
      <c r="AB21" s="63"/>
      <c r="AC21" s="63"/>
      <c r="AD21" s="63"/>
      <c r="AE21" s="63"/>
      <c r="AF21" s="63"/>
      <c r="AG21" s="63"/>
      <c r="AH21" s="63"/>
      <c r="AI21" s="63"/>
      <c r="AJ21" s="63"/>
      <c r="AK21" s="63"/>
      <c r="AL21" s="63"/>
    </row>
    <row r="22" spans="1:38" ht="17.25" customHeight="1">
      <c r="A22" s="371" t="s">
        <v>311</v>
      </c>
      <c r="B22" s="420"/>
      <c r="C22" s="225">
        <f t="shared" si="2"/>
        <v>73</v>
      </c>
      <c r="D22" s="410">
        <f t="shared" si="2"/>
        <v>6663</v>
      </c>
      <c r="E22" s="410"/>
      <c r="F22" s="101">
        <f t="shared" si="3"/>
        <v>4227</v>
      </c>
      <c r="G22" s="101">
        <f t="shared" si="3"/>
        <v>2436</v>
      </c>
      <c r="H22" s="225">
        <v>66</v>
      </c>
      <c r="I22" s="406">
        <f t="shared" si="4"/>
        <v>6460</v>
      </c>
      <c r="J22" s="406"/>
      <c r="K22" s="225">
        <v>4115</v>
      </c>
      <c r="L22" s="225">
        <v>2345</v>
      </c>
      <c r="M22" s="101">
        <v>4</v>
      </c>
      <c r="N22" s="406">
        <f t="shared" si="5"/>
        <v>118</v>
      </c>
      <c r="O22" s="406"/>
      <c r="P22" s="101">
        <v>71</v>
      </c>
      <c r="Q22" s="101">
        <v>47</v>
      </c>
      <c r="R22" s="101">
        <v>3</v>
      </c>
      <c r="S22" s="406">
        <f t="shared" si="7"/>
        <v>85</v>
      </c>
      <c r="T22" s="406"/>
      <c r="U22" s="225">
        <v>41</v>
      </c>
      <c r="V22" s="225">
        <v>44</v>
      </c>
      <c r="W22" s="101" t="s">
        <v>475</v>
      </c>
      <c r="X22" s="406" t="s">
        <v>475</v>
      </c>
      <c r="Y22" s="406"/>
      <c r="Z22" s="225" t="s">
        <v>475</v>
      </c>
      <c r="AA22" s="225" t="s">
        <v>475</v>
      </c>
      <c r="AB22" s="63"/>
      <c r="AC22" s="63"/>
      <c r="AD22" s="63"/>
      <c r="AE22" s="63"/>
      <c r="AF22" s="63"/>
      <c r="AG22" s="63"/>
      <c r="AH22" s="63"/>
      <c r="AI22" s="63"/>
      <c r="AJ22" s="63"/>
      <c r="AK22" s="63"/>
      <c r="AL22" s="63"/>
    </row>
    <row r="23" spans="1:27" ht="17.25" customHeight="1">
      <c r="A23" s="371" t="s">
        <v>91</v>
      </c>
      <c r="B23" s="420"/>
      <c r="C23" s="225">
        <f t="shared" si="2"/>
        <v>76</v>
      </c>
      <c r="D23" s="410">
        <f t="shared" si="2"/>
        <v>9795</v>
      </c>
      <c r="E23" s="410"/>
      <c r="F23" s="101">
        <f t="shared" si="3"/>
        <v>4254</v>
      </c>
      <c r="G23" s="101">
        <f t="shared" si="3"/>
        <v>5541</v>
      </c>
      <c r="H23" s="225">
        <v>68</v>
      </c>
      <c r="I23" s="406">
        <f t="shared" si="4"/>
        <v>8582</v>
      </c>
      <c r="J23" s="406"/>
      <c r="K23" s="225">
        <v>3578</v>
      </c>
      <c r="L23" s="225">
        <v>5004</v>
      </c>
      <c r="M23" s="225">
        <v>4</v>
      </c>
      <c r="N23" s="406">
        <f t="shared" si="5"/>
        <v>527</v>
      </c>
      <c r="O23" s="406"/>
      <c r="P23" s="101">
        <v>287</v>
      </c>
      <c r="Q23" s="101">
        <v>240</v>
      </c>
      <c r="R23" s="101">
        <v>3</v>
      </c>
      <c r="S23" s="406">
        <f t="shared" si="7"/>
        <v>674</v>
      </c>
      <c r="T23" s="406"/>
      <c r="U23" s="225">
        <v>382</v>
      </c>
      <c r="V23" s="225">
        <v>292</v>
      </c>
      <c r="W23" s="225">
        <v>1</v>
      </c>
      <c r="X23" s="406">
        <f t="shared" si="6"/>
        <v>12</v>
      </c>
      <c r="Y23" s="406"/>
      <c r="Z23" s="225">
        <v>7</v>
      </c>
      <c r="AA23" s="225">
        <v>5</v>
      </c>
    </row>
    <row r="24" spans="1:27" ht="17.25" customHeight="1">
      <c r="A24" s="371" t="s">
        <v>92</v>
      </c>
      <c r="B24" s="420"/>
      <c r="C24" s="225">
        <f t="shared" si="2"/>
        <v>2</v>
      </c>
      <c r="D24" s="410">
        <f t="shared" si="2"/>
        <v>22</v>
      </c>
      <c r="E24" s="410"/>
      <c r="F24" s="101">
        <f t="shared" si="3"/>
        <v>20</v>
      </c>
      <c r="G24" s="101">
        <f t="shared" si="3"/>
        <v>2</v>
      </c>
      <c r="H24" s="225">
        <v>2</v>
      </c>
      <c r="I24" s="406">
        <f t="shared" si="4"/>
        <v>22</v>
      </c>
      <c r="J24" s="406"/>
      <c r="K24" s="225">
        <v>20</v>
      </c>
      <c r="L24" s="225">
        <v>2</v>
      </c>
      <c r="M24" s="225" t="s">
        <v>475</v>
      </c>
      <c r="N24" s="406" t="s">
        <v>475</v>
      </c>
      <c r="O24" s="406"/>
      <c r="P24" s="101" t="s">
        <v>475</v>
      </c>
      <c r="Q24" s="101" t="s">
        <v>475</v>
      </c>
      <c r="R24" s="101" t="s">
        <v>475</v>
      </c>
      <c r="S24" s="406" t="s">
        <v>475</v>
      </c>
      <c r="T24" s="406"/>
      <c r="U24" s="225" t="s">
        <v>475</v>
      </c>
      <c r="V24" s="225" t="s">
        <v>475</v>
      </c>
      <c r="W24" s="225" t="s">
        <v>475</v>
      </c>
      <c r="X24" s="406" t="s">
        <v>475</v>
      </c>
      <c r="Y24" s="406"/>
      <c r="Z24" s="101" t="s">
        <v>475</v>
      </c>
      <c r="AA24" s="101" t="s">
        <v>475</v>
      </c>
    </row>
    <row r="25" spans="1:27" ht="17.25" customHeight="1">
      <c r="A25" s="371" t="s">
        <v>93</v>
      </c>
      <c r="B25" s="420"/>
      <c r="C25" s="225">
        <f t="shared" si="2"/>
        <v>168</v>
      </c>
      <c r="D25" s="410">
        <f t="shared" si="2"/>
        <v>18515</v>
      </c>
      <c r="E25" s="410"/>
      <c r="F25" s="101">
        <f t="shared" si="3"/>
        <v>15937</v>
      </c>
      <c r="G25" s="101">
        <f t="shared" si="3"/>
        <v>2578</v>
      </c>
      <c r="H25" s="225">
        <v>106</v>
      </c>
      <c r="I25" s="406">
        <f t="shared" si="4"/>
        <v>13712</v>
      </c>
      <c r="J25" s="406"/>
      <c r="K25" s="225">
        <v>12240</v>
      </c>
      <c r="L25" s="225">
        <v>1472</v>
      </c>
      <c r="M25" s="225">
        <v>22</v>
      </c>
      <c r="N25" s="406">
        <f t="shared" si="5"/>
        <v>1937</v>
      </c>
      <c r="O25" s="406"/>
      <c r="P25" s="101">
        <v>1436</v>
      </c>
      <c r="Q25" s="101">
        <v>501</v>
      </c>
      <c r="R25" s="101">
        <v>24</v>
      </c>
      <c r="S25" s="406">
        <f t="shared" si="7"/>
        <v>1853</v>
      </c>
      <c r="T25" s="406"/>
      <c r="U25" s="225">
        <v>1493</v>
      </c>
      <c r="V25" s="225">
        <v>360</v>
      </c>
      <c r="W25" s="225">
        <v>16</v>
      </c>
      <c r="X25" s="406">
        <f t="shared" si="6"/>
        <v>1013</v>
      </c>
      <c r="Y25" s="406"/>
      <c r="Z25" s="101">
        <v>768</v>
      </c>
      <c r="AA25" s="101">
        <v>245</v>
      </c>
    </row>
    <row r="26" spans="1:27" ht="17.25" customHeight="1">
      <c r="A26" s="371" t="s">
        <v>66</v>
      </c>
      <c r="B26" s="420"/>
      <c r="C26" s="225">
        <f t="shared" si="2"/>
        <v>11</v>
      </c>
      <c r="D26" s="410">
        <f t="shared" si="2"/>
        <v>1977</v>
      </c>
      <c r="E26" s="410"/>
      <c r="F26" s="101">
        <f t="shared" si="3"/>
        <v>1809</v>
      </c>
      <c r="G26" s="101">
        <f t="shared" si="3"/>
        <v>168</v>
      </c>
      <c r="H26" s="225">
        <v>6</v>
      </c>
      <c r="I26" s="406">
        <f t="shared" si="4"/>
        <v>1295</v>
      </c>
      <c r="J26" s="406"/>
      <c r="K26" s="225">
        <v>1202</v>
      </c>
      <c r="L26" s="225">
        <v>93</v>
      </c>
      <c r="M26" s="225">
        <v>3</v>
      </c>
      <c r="N26" s="406">
        <f t="shared" si="5"/>
        <v>244</v>
      </c>
      <c r="O26" s="406"/>
      <c r="P26" s="101">
        <v>209</v>
      </c>
      <c r="Q26" s="101">
        <v>35</v>
      </c>
      <c r="R26" s="101">
        <v>1</v>
      </c>
      <c r="S26" s="406">
        <f t="shared" si="7"/>
        <v>305</v>
      </c>
      <c r="T26" s="406"/>
      <c r="U26" s="225">
        <v>278</v>
      </c>
      <c r="V26" s="225">
        <v>27</v>
      </c>
      <c r="W26" s="225">
        <v>1</v>
      </c>
      <c r="X26" s="406">
        <f t="shared" si="6"/>
        <v>133</v>
      </c>
      <c r="Y26" s="406"/>
      <c r="Z26" s="101">
        <v>120</v>
      </c>
      <c r="AA26" s="101">
        <v>13</v>
      </c>
    </row>
    <row r="27" spans="1:27" ht="17.25" customHeight="1">
      <c r="A27" s="371" t="s">
        <v>94</v>
      </c>
      <c r="B27" s="420"/>
      <c r="C27" s="225">
        <f t="shared" si="2"/>
        <v>124</v>
      </c>
      <c r="D27" s="410">
        <f t="shared" si="2"/>
        <v>18479</v>
      </c>
      <c r="E27" s="410"/>
      <c r="F27" s="101">
        <f t="shared" si="3"/>
        <v>9581</v>
      </c>
      <c r="G27" s="101">
        <f t="shared" si="3"/>
        <v>8898</v>
      </c>
      <c r="H27" s="225">
        <v>88</v>
      </c>
      <c r="I27" s="406">
        <f t="shared" si="4"/>
        <v>13673</v>
      </c>
      <c r="J27" s="406"/>
      <c r="K27" s="101">
        <v>7487</v>
      </c>
      <c r="L27" s="101">
        <v>6186</v>
      </c>
      <c r="M27" s="225">
        <v>16</v>
      </c>
      <c r="N27" s="406">
        <f t="shared" si="5"/>
        <v>1688</v>
      </c>
      <c r="O27" s="406"/>
      <c r="P27" s="101">
        <v>668</v>
      </c>
      <c r="Q27" s="101">
        <v>1020</v>
      </c>
      <c r="R27" s="101">
        <v>11</v>
      </c>
      <c r="S27" s="406">
        <f t="shared" si="7"/>
        <v>1821</v>
      </c>
      <c r="T27" s="406"/>
      <c r="U27" s="225">
        <v>803</v>
      </c>
      <c r="V27" s="225">
        <v>1018</v>
      </c>
      <c r="W27" s="225">
        <v>9</v>
      </c>
      <c r="X27" s="406">
        <f t="shared" si="6"/>
        <v>1297</v>
      </c>
      <c r="Y27" s="406"/>
      <c r="Z27" s="101">
        <v>623</v>
      </c>
      <c r="AA27" s="101">
        <v>674</v>
      </c>
    </row>
    <row r="28" spans="1:27" ht="17.25" customHeight="1">
      <c r="A28" s="371" t="s">
        <v>95</v>
      </c>
      <c r="B28" s="420"/>
      <c r="C28" s="225">
        <f t="shared" si="2"/>
        <v>74</v>
      </c>
      <c r="D28" s="410">
        <f t="shared" si="2"/>
        <v>15330</v>
      </c>
      <c r="E28" s="410"/>
      <c r="F28" s="101">
        <f t="shared" si="3"/>
        <v>9415</v>
      </c>
      <c r="G28" s="101">
        <f t="shared" si="3"/>
        <v>5915</v>
      </c>
      <c r="H28" s="101">
        <v>35</v>
      </c>
      <c r="I28" s="406">
        <f t="shared" si="4"/>
        <v>7970</v>
      </c>
      <c r="J28" s="406"/>
      <c r="K28" s="101">
        <v>5588</v>
      </c>
      <c r="L28" s="101">
        <v>2382</v>
      </c>
      <c r="M28" s="101">
        <v>11</v>
      </c>
      <c r="N28" s="406">
        <f t="shared" si="5"/>
        <v>2767</v>
      </c>
      <c r="O28" s="406"/>
      <c r="P28" s="101">
        <v>1337</v>
      </c>
      <c r="Q28" s="101">
        <v>1430</v>
      </c>
      <c r="R28" s="101">
        <v>13</v>
      </c>
      <c r="S28" s="406">
        <f t="shared" si="7"/>
        <v>2271</v>
      </c>
      <c r="T28" s="406"/>
      <c r="U28" s="101">
        <v>1185</v>
      </c>
      <c r="V28" s="101">
        <v>1086</v>
      </c>
      <c r="W28" s="101">
        <v>15</v>
      </c>
      <c r="X28" s="406">
        <f t="shared" si="6"/>
        <v>2322</v>
      </c>
      <c r="Y28" s="406"/>
      <c r="Z28" s="101">
        <v>1305</v>
      </c>
      <c r="AA28" s="101">
        <v>1017</v>
      </c>
    </row>
    <row r="29" spans="1:27" ht="17.25" customHeight="1">
      <c r="A29" s="421"/>
      <c r="B29" s="422"/>
      <c r="C29" s="226"/>
      <c r="D29" s="411"/>
      <c r="E29" s="411"/>
      <c r="F29" s="227"/>
      <c r="G29" s="227"/>
      <c r="H29" s="227"/>
      <c r="I29" s="407"/>
      <c r="J29" s="407"/>
      <c r="K29" s="227"/>
      <c r="L29" s="227"/>
      <c r="M29" s="227"/>
      <c r="N29" s="407"/>
      <c r="O29" s="407"/>
      <c r="P29" s="227"/>
      <c r="Q29" s="227"/>
      <c r="R29" s="227"/>
      <c r="S29" s="407"/>
      <c r="T29" s="407"/>
      <c r="U29" s="227"/>
      <c r="V29" s="227"/>
      <c r="W29" s="227"/>
      <c r="X29" s="407"/>
      <c r="Y29" s="407"/>
      <c r="Z29" s="227"/>
      <c r="AA29" s="227"/>
    </row>
    <row r="30" spans="1:28" ht="17.25" customHeight="1">
      <c r="A30" s="12" t="s">
        <v>335</v>
      </c>
      <c r="B30" s="35"/>
      <c r="C30" s="24"/>
      <c r="D30" s="234"/>
      <c r="E30" s="234"/>
      <c r="F30" s="233"/>
      <c r="G30" s="47"/>
      <c r="H30" s="233"/>
      <c r="I30" s="110"/>
      <c r="J30" s="110"/>
      <c r="K30" s="110"/>
      <c r="L30" s="110"/>
      <c r="M30" s="110"/>
      <c r="N30" s="110"/>
      <c r="O30" s="110"/>
      <c r="P30" s="110"/>
      <c r="Q30" s="110"/>
      <c r="R30" s="110"/>
      <c r="S30" s="110"/>
      <c r="T30" s="110"/>
      <c r="U30" s="110"/>
      <c r="V30" s="120"/>
      <c r="W30" s="120"/>
      <c r="X30" s="120"/>
      <c r="Y30" s="120"/>
      <c r="Z30" s="120"/>
      <c r="AA30" s="120"/>
      <c r="AB30" s="2"/>
    </row>
    <row r="31" spans="1:28" ht="17.25" customHeight="1">
      <c r="A31" s="138"/>
      <c r="B31" s="12" t="s">
        <v>273</v>
      </c>
      <c r="C31" s="24"/>
      <c r="D31" s="234"/>
      <c r="E31" s="138"/>
      <c r="F31" s="233"/>
      <c r="G31" s="9" t="s">
        <v>275</v>
      </c>
      <c r="H31" s="233"/>
      <c r="I31" s="110"/>
      <c r="J31" s="110"/>
      <c r="K31" s="110"/>
      <c r="L31" s="110"/>
      <c r="M31" s="110"/>
      <c r="N31" s="110"/>
      <c r="O31" s="110"/>
      <c r="P31" s="110"/>
      <c r="Q31" s="110"/>
      <c r="R31" s="110"/>
      <c r="S31" s="110"/>
      <c r="T31" s="110"/>
      <c r="U31" s="110"/>
      <c r="V31" s="120"/>
      <c r="W31" s="120"/>
      <c r="X31" s="120"/>
      <c r="Y31" s="120"/>
      <c r="Z31" s="120"/>
      <c r="AA31" s="120"/>
      <c r="AB31" s="2"/>
    </row>
    <row r="32" spans="1:28" ht="17.25" customHeight="1">
      <c r="A32" s="138"/>
      <c r="B32" s="12" t="s">
        <v>274</v>
      </c>
      <c r="C32" s="24"/>
      <c r="D32" s="234"/>
      <c r="E32" s="138"/>
      <c r="F32" s="233"/>
      <c r="G32" s="234" t="s">
        <v>276</v>
      </c>
      <c r="H32" s="233"/>
      <c r="I32" s="110"/>
      <c r="J32" s="110"/>
      <c r="K32" s="110"/>
      <c r="L32" s="110"/>
      <c r="M32" s="110"/>
      <c r="N32" s="110"/>
      <c r="O32" s="110"/>
      <c r="P32" s="110"/>
      <c r="Q32" s="110"/>
      <c r="R32" s="110"/>
      <c r="S32" s="110"/>
      <c r="T32" s="110"/>
      <c r="U32" s="110"/>
      <c r="V32" s="120"/>
      <c r="W32" s="120"/>
      <c r="X32" s="120"/>
      <c r="Y32" s="120"/>
      <c r="Z32" s="120"/>
      <c r="AA32" s="120"/>
      <c r="AB32" s="2"/>
    </row>
    <row r="33" spans="1:28" ht="17.25" customHeight="1">
      <c r="A33" s="12"/>
      <c r="B33" s="35"/>
      <c r="C33" s="24"/>
      <c r="D33" s="234"/>
      <c r="E33" s="234"/>
      <c r="F33" s="233"/>
      <c r="G33" s="47"/>
      <c r="H33" s="233"/>
      <c r="I33" s="110"/>
      <c r="J33" s="110"/>
      <c r="K33" s="110"/>
      <c r="L33" s="110"/>
      <c r="M33" s="110"/>
      <c r="N33" s="110"/>
      <c r="O33" s="110"/>
      <c r="P33" s="110"/>
      <c r="Q33" s="110"/>
      <c r="R33" s="110"/>
      <c r="S33" s="110"/>
      <c r="T33" s="110"/>
      <c r="U33" s="110"/>
      <c r="V33" s="120"/>
      <c r="W33" s="120"/>
      <c r="X33" s="120"/>
      <c r="Y33" s="120"/>
      <c r="Z33" s="120"/>
      <c r="AA33" s="120"/>
      <c r="AB33" s="2"/>
    </row>
    <row r="34" spans="1:28" ht="17.25" customHeight="1">
      <c r="A34" s="9"/>
      <c r="B34" s="22"/>
      <c r="C34" s="22"/>
      <c r="D34" s="9"/>
      <c r="E34" s="9"/>
      <c r="F34" s="138"/>
      <c r="G34" s="9"/>
      <c r="H34" s="9"/>
      <c r="I34" s="120"/>
      <c r="J34" s="120"/>
      <c r="K34" s="120"/>
      <c r="L34" s="120"/>
      <c r="M34" s="120"/>
      <c r="N34" s="120"/>
      <c r="O34" s="366" t="s">
        <v>495</v>
      </c>
      <c r="P34" s="366"/>
      <c r="Q34" s="366"/>
      <c r="R34" s="366"/>
      <c r="S34" s="366"/>
      <c r="T34" s="366"/>
      <c r="U34" s="366"/>
      <c r="V34" s="366"/>
      <c r="W34" s="366"/>
      <c r="X34" s="366"/>
      <c r="Y34" s="366"/>
      <c r="Z34" s="366"/>
      <c r="AA34" s="366"/>
      <c r="AB34" s="2"/>
    </row>
    <row r="35" spans="1:28" ht="17.25" customHeight="1">
      <c r="A35" s="9"/>
      <c r="B35" s="22"/>
      <c r="C35" s="22"/>
      <c r="D35" s="9"/>
      <c r="E35" s="9"/>
      <c r="F35" s="9"/>
      <c r="G35" s="9"/>
      <c r="H35" s="9"/>
      <c r="I35" s="120"/>
      <c r="J35" s="120"/>
      <c r="K35" s="120"/>
      <c r="L35" s="120"/>
      <c r="M35" s="120"/>
      <c r="N35" s="110"/>
      <c r="O35" s="425" t="s">
        <v>313</v>
      </c>
      <c r="P35" s="426"/>
      <c r="Q35" s="426"/>
      <c r="R35" s="426"/>
      <c r="S35" s="426"/>
      <c r="T35" s="426"/>
      <c r="U35" s="426"/>
      <c r="V35" s="426"/>
      <c r="W35" s="426"/>
      <c r="X35" s="426"/>
      <c r="Y35" s="426"/>
      <c r="Z35" s="426"/>
      <c r="AA35" s="426"/>
      <c r="AB35" s="2"/>
    </row>
    <row r="36" spans="1:28" ht="17.25" customHeight="1">
      <c r="A36" s="366" t="s">
        <v>494</v>
      </c>
      <c r="B36" s="366"/>
      <c r="C36" s="366"/>
      <c r="D36" s="366"/>
      <c r="E36" s="366"/>
      <c r="F36" s="366"/>
      <c r="G36" s="366"/>
      <c r="H36" s="366"/>
      <c r="I36" s="366"/>
      <c r="J36" s="366"/>
      <c r="K36" s="366"/>
      <c r="L36" s="366"/>
      <c r="M36" s="366"/>
      <c r="N36" s="110"/>
      <c r="O36" s="426"/>
      <c r="P36" s="426"/>
      <c r="Q36" s="426"/>
      <c r="R36" s="426"/>
      <c r="S36" s="426"/>
      <c r="T36" s="426"/>
      <c r="U36" s="426"/>
      <c r="V36" s="426"/>
      <c r="W36" s="426"/>
      <c r="X36" s="426"/>
      <c r="Y36" s="426"/>
      <c r="Z36" s="426"/>
      <c r="AA36" s="426"/>
      <c r="AB36" s="2"/>
    </row>
    <row r="37" spans="1:28" ht="17.25" customHeight="1" thickBot="1">
      <c r="A37" s="41"/>
      <c r="B37" s="41"/>
      <c r="C37" s="41"/>
      <c r="D37" s="41"/>
      <c r="E37" s="41"/>
      <c r="F37" s="41"/>
      <c r="G37" s="41"/>
      <c r="H37" s="41"/>
      <c r="I37" s="195"/>
      <c r="J37" s="195"/>
      <c r="K37" s="195"/>
      <c r="L37" s="195"/>
      <c r="M37" s="195"/>
      <c r="N37" s="110"/>
      <c r="O37" s="195"/>
      <c r="P37" s="195"/>
      <c r="Q37" s="195"/>
      <c r="R37" s="195"/>
      <c r="S37" s="195"/>
      <c r="T37" s="195"/>
      <c r="U37" s="195"/>
      <c r="V37" s="195"/>
      <c r="W37" s="195"/>
      <c r="X37" s="195"/>
      <c r="Y37" s="195"/>
      <c r="Z37" s="195"/>
      <c r="AA37" s="195"/>
      <c r="AB37" s="2"/>
    </row>
    <row r="38" spans="1:28" ht="17.25" customHeight="1">
      <c r="A38" s="430" t="s">
        <v>96</v>
      </c>
      <c r="B38" s="423" t="s">
        <v>67</v>
      </c>
      <c r="C38" s="401"/>
      <c r="D38" s="423" t="s">
        <v>97</v>
      </c>
      <c r="E38" s="401"/>
      <c r="F38" s="423" t="s">
        <v>98</v>
      </c>
      <c r="G38" s="401"/>
      <c r="H38" s="423" t="s">
        <v>99</v>
      </c>
      <c r="I38" s="401"/>
      <c r="J38" s="423" t="s">
        <v>100</v>
      </c>
      <c r="K38" s="401"/>
      <c r="L38" s="423" t="s">
        <v>68</v>
      </c>
      <c r="M38" s="400"/>
      <c r="N38" s="110"/>
      <c r="O38" s="432" t="s">
        <v>496</v>
      </c>
      <c r="P38" s="434" t="s">
        <v>1</v>
      </c>
      <c r="Q38" s="429"/>
      <c r="R38" s="429" t="s">
        <v>85</v>
      </c>
      <c r="S38" s="429"/>
      <c r="T38" s="429" t="s">
        <v>277</v>
      </c>
      <c r="U38" s="429"/>
      <c r="V38" s="429" t="s">
        <v>86</v>
      </c>
      <c r="W38" s="429"/>
      <c r="X38" s="429" t="s">
        <v>87</v>
      </c>
      <c r="Y38" s="429"/>
      <c r="Z38" s="429" t="s">
        <v>88</v>
      </c>
      <c r="AA38" s="435"/>
      <c r="AB38" s="2"/>
    </row>
    <row r="39" spans="1:28" ht="17.25" customHeight="1">
      <c r="A39" s="431"/>
      <c r="B39" s="56" t="s">
        <v>61</v>
      </c>
      <c r="C39" s="56" t="s">
        <v>62</v>
      </c>
      <c r="D39" s="56" t="s">
        <v>61</v>
      </c>
      <c r="E39" s="56" t="s">
        <v>62</v>
      </c>
      <c r="F39" s="56" t="s">
        <v>61</v>
      </c>
      <c r="G39" s="56" t="s">
        <v>62</v>
      </c>
      <c r="H39" s="56" t="s">
        <v>61</v>
      </c>
      <c r="I39" s="56" t="s">
        <v>62</v>
      </c>
      <c r="J39" s="56" t="s">
        <v>61</v>
      </c>
      <c r="K39" s="56" t="s">
        <v>62</v>
      </c>
      <c r="L39" s="56" t="s">
        <v>61</v>
      </c>
      <c r="M39" s="57" t="s">
        <v>62</v>
      </c>
      <c r="N39" s="110"/>
      <c r="O39" s="433"/>
      <c r="P39" s="60" t="s">
        <v>61</v>
      </c>
      <c r="Q39" s="58" t="s">
        <v>62</v>
      </c>
      <c r="R39" s="58" t="s">
        <v>61</v>
      </c>
      <c r="S39" s="58" t="s">
        <v>62</v>
      </c>
      <c r="T39" s="58" t="s">
        <v>61</v>
      </c>
      <c r="U39" s="58" t="s">
        <v>62</v>
      </c>
      <c r="V39" s="58" t="s">
        <v>61</v>
      </c>
      <c r="W39" s="58" t="s">
        <v>62</v>
      </c>
      <c r="X39" s="58" t="s">
        <v>61</v>
      </c>
      <c r="Y39" s="58" t="s">
        <v>62</v>
      </c>
      <c r="Z39" s="58" t="s">
        <v>61</v>
      </c>
      <c r="AA39" s="59" t="s">
        <v>62</v>
      </c>
      <c r="AB39" s="2"/>
    </row>
    <row r="40" spans="1:28" ht="17.25" customHeight="1">
      <c r="A40" s="232"/>
      <c r="B40" s="24"/>
      <c r="C40" s="24"/>
      <c r="D40" s="24"/>
      <c r="E40" s="24"/>
      <c r="F40" s="24"/>
      <c r="G40" s="10"/>
      <c r="H40" s="24"/>
      <c r="I40" s="110"/>
      <c r="J40" s="110"/>
      <c r="K40" s="120"/>
      <c r="L40" s="120"/>
      <c r="M40" s="120"/>
      <c r="N40" s="120"/>
      <c r="O40" s="154" t="s">
        <v>411</v>
      </c>
      <c r="P40" s="229">
        <f>SUM(R40,T40,V40,X40,Z40)</f>
        <v>858</v>
      </c>
      <c r="Q40" s="229">
        <f>SUM(S40,U40,W40,Y40,AA40)</f>
        <v>107112</v>
      </c>
      <c r="R40" s="229">
        <v>634</v>
      </c>
      <c r="S40" s="229">
        <v>67488</v>
      </c>
      <c r="T40" s="229">
        <v>125</v>
      </c>
      <c r="U40" s="229">
        <v>13152</v>
      </c>
      <c r="V40" s="229">
        <v>7</v>
      </c>
      <c r="W40" s="229">
        <v>1033</v>
      </c>
      <c r="X40" s="229">
        <v>35</v>
      </c>
      <c r="Y40" s="229">
        <v>4006</v>
      </c>
      <c r="Z40" s="229">
        <v>57</v>
      </c>
      <c r="AA40" s="229">
        <v>21433</v>
      </c>
      <c r="AB40" s="2"/>
    </row>
    <row r="41" spans="1:28" ht="17.25" customHeight="1">
      <c r="A41" s="37" t="s">
        <v>411</v>
      </c>
      <c r="B41" s="103">
        <v>278</v>
      </c>
      <c r="C41" s="103">
        <v>4172</v>
      </c>
      <c r="D41" s="103">
        <v>330</v>
      </c>
      <c r="E41" s="103">
        <v>19034</v>
      </c>
      <c r="F41" s="103">
        <v>173</v>
      </c>
      <c r="G41" s="102">
        <v>29263</v>
      </c>
      <c r="H41" s="103">
        <v>41</v>
      </c>
      <c r="I41" s="101">
        <v>15996</v>
      </c>
      <c r="J41" s="101">
        <v>24</v>
      </c>
      <c r="K41" s="225">
        <v>15606</v>
      </c>
      <c r="L41" s="225">
        <v>12</v>
      </c>
      <c r="M41" s="225">
        <v>23071</v>
      </c>
      <c r="N41" s="120"/>
      <c r="O41" s="154">
        <v>53</v>
      </c>
      <c r="P41" s="229">
        <f aca="true" t="shared" si="8" ref="P41:Q44">SUM(R41,T41,V41,X41,Z41)</f>
        <v>855</v>
      </c>
      <c r="Q41" s="229">
        <f t="shared" si="8"/>
        <v>106107</v>
      </c>
      <c r="R41" s="229">
        <v>628</v>
      </c>
      <c r="S41" s="229">
        <v>65816</v>
      </c>
      <c r="T41" s="229">
        <v>126</v>
      </c>
      <c r="U41" s="229">
        <v>13213</v>
      </c>
      <c r="V41" s="229">
        <v>9</v>
      </c>
      <c r="W41" s="229">
        <v>1367</v>
      </c>
      <c r="X41" s="229">
        <v>36</v>
      </c>
      <c r="Y41" s="229">
        <v>4422</v>
      </c>
      <c r="Z41" s="229">
        <v>56</v>
      </c>
      <c r="AA41" s="229">
        <v>21289</v>
      </c>
      <c r="AB41" s="2"/>
    </row>
    <row r="42" spans="1:28" ht="17.25" customHeight="1">
      <c r="A42" s="54">
        <v>53</v>
      </c>
      <c r="B42" s="103">
        <v>284</v>
      </c>
      <c r="C42" s="103">
        <v>4430</v>
      </c>
      <c r="D42" s="103">
        <v>315</v>
      </c>
      <c r="E42" s="103">
        <v>18646</v>
      </c>
      <c r="F42" s="103">
        <v>180</v>
      </c>
      <c r="G42" s="102">
        <v>29779</v>
      </c>
      <c r="H42" s="103">
        <v>40</v>
      </c>
      <c r="I42" s="101">
        <v>15326</v>
      </c>
      <c r="J42" s="101">
        <v>24</v>
      </c>
      <c r="K42" s="225">
        <v>15151</v>
      </c>
      <c r="L42" s="225">
        <v>12</v>
      </c>
      <c r="M42" s="225">
        <v>22775</v>
      </c>
      <c r="N42" s="120"/>
      <c r="O42" s="154">
        <v>54</v>
      </c>
      <c r="P42" s="229">
        <f t="shared" si="8"/>
        <v>847</v>
      </c>
      <c r="Q42" s="229">
        <f>SUM(S42,U42,W42,Y42,AA42)</f>
        <v>105421</v>
      </c>
      <c r="R42" s="229">
        <v>622</v>
      </c>
      <c r="S42" s="229">
        <v>65358</v>
      </c>
      <c r="T42" s="229">
        <v>117</v>
      </c>
      <c r="U42" s="229">
        <v>12913</v>
      </c>
      <c r="V42" s="229">
        <v>9</v>
      </c>
      <c r="W42" s="229">
        <v>1276</v>
      </c>
      <c r="X42" s="229">
        <v>37</v>
      </c>
      <c r="Y42" s="229">
        <v>4473</v>
      </c>
      <c r="Z42" s="229">
        <v>62</v>
      </c>
      <c r="AA42" s="229">
        <v>21401</v>
      </c>
      <c r="AB42" s="2"/>
    </row>
    <row r="43" spans="1:28" ht="17.25" customHeight="1">
      <c r="A43" s="54">
        <v>54</v>
      </c>
      <c r="B43" s="103">
        <v>275</v>
      </c>
      <c r="C43" s="103">
        <v>4182</v>
      </c>
      <c r="D43" s="103">
        <v>312</v>
      </c>
      <c r="E43" s="103">
        <v>17650</v>
      </c>
      <c r="F43" s="103">
        <v>185</v>
      </c>
      <c r="G43" s="102">
        <v>31461</v>
      </c>
      <c r="H43" s="103">
        <v>41</v>
      </c>
      <c r="I43" s="101">
        <v>16070</v>
      </c>
      <c r="J43" s="101">
        <v>22</v>
      </c>
      <c r="K43" s="225">
        <v>13885</v>
      </c>
      <c r="L43" s="225">
        <v>12</v>
      </c>
      <c r="M43" s="225">
        <v>22173</v>
      </c>
      <c r="N43" s="120"/>
      <c r="O43" s="154">
        <v>55</v>
      </c>
      <c r="P43" s="229">
        <f t="shared" si="8"/>
        <v>837</v>
      </c>
      <c r="Q43" s="229">
        <f t="shared" si="8"/>
        <v>104509</v>
      </c>
      <c r="R43" s="229">
        <v>617</v>
      </c>
      <c r="S43" s="229">
        <v>63992</v>
      </c>
      <c r="T43" s="229">
        <v>111</v>
      </c>
      <c r="U43" s="229">
        <v>12894</v>
      </c>
      <c r="V43" s="229">
        <v>8</v>
      </c>
      <c r="W43" s="229">
        <v>1379</v>
      </c>
      <c r="X43" s="229">
        <v>37</v>
      </c>
      <c r="Y43" s="229">
        <v>4426</v>
      </c>
      <c r="Z43" s="229">
        <v>64</v>
      </c>
      <c r="AA43" s="229">
        <v>21818</v>
      </c>
      <c r="AB43" s="2"/>
    </row>
    <row r="44" spans="1:28" ht="17.25" customHeight="1">
      <c r="A44" s="54">
        <v>55</v>
      </c>
      <c r="B44" s="103">
        <v>261</v>
      </c>
      <c r="C44" s="103">
        <v>3735</v>
      </c>
      <c r="D44" s="103">
        <v>314</v>
      </c>
      <c r="E44" s="103">
        <v>17874</v>
      </c>
      <c r="F44" s="103">
        <v>188</v>
      </c>
      <c r="G44" s="102">
        <v>32111</v>
      </c>
      <c r="H44" s="103">
        <v>38</v>
      </c>
      <c r="I44" s="101">
        <v>14625</v>
      </c>
      <c r="J44" s="101">
        <v>25</v>
      </c>
      <c r="K44" s="225">
        <v>15472</v>
      </c>
      <c r="L44" s="225">
        <v>12</v>
      </c>
      <c r="M44" s="225">
        <v>20692</v>
      </c>
      <c r="N44" s="120"/>
      <c r="O44" s="151">
        <v>56</v>
      </c>
      <c r="P44" s="303">
        <f>SUM(R44,T44,V44,X44,Z44)</f>
        <v>836</v>
      </c>
      <c r="Q44" s="303">
        <f t="shared" si="8"/>
        <v>103487</v>
      </c>
      <c r="R44" s="303">
        <f>SUM(R46:R53,R55:R62)</f>
        <v>618</v>
      </c>
      <c r="S44" s="303">
        <f aca="true" t="shared" si="9" ref="S44:AA44">SUM(S46:S53,S55:S62)</f>
        <v>63104</v>
      </c>
      <c r="T44" s="303">
        <f t="shared" si="9"/>
        <v>108</v>
      </c>
      <c r="U44" s="303">
        <f t="shared" si="9"/>
        <v>12601</v>
      </c>
      <c r="V44" s="303">
        <f t="shared" si="9"/>
        <v>8</v>
      </c>
      <c r="W44" s="303">
        <f t="shared" si="9"/>
        <v>1145</v>
      </c>
      <c r="X44" s="303">
        <f t="shared" si="9"/>
        <v>37</v>
      </c>
      <c r="Y44" s="303">
        <f t="shared" si="9"/>
        <v>4423</v>
      </c>
      <c r="Z44" s="303">
        <f t="shared" si="9"/>
        <v>65</v>
      </c>
      <c r="AA44" s="303">
        <f t="shared" si="9"/>
        <v>22214</v>
      </c>
      <c r="AB44" s="2"/>
    </row>
    <row r="45" spans="1:28" ht="17.25" customHeight="1">
      <c r="A45" s="231">
        <v>56</v>
      </c>
      <c r="B45" s="302">
        <f>SUM(B47:B59)</f>
        <v>270</v>
      </c>
      <c r="C45" s="302">
        <f aca="true" t="shared" si="10" ref="C45:M45">SUM(C47:C59)</f>
        <v>4098</v>
      </c>
      <c r="D45" s="302">
        <f t="shared" si="10"/>
        <v>302</v>
      </c>
      <c r="E45" s="302">
        <f t="shared" si="10"/>
        <v>17361</v>
      </c>
      <c r="F45" s="302">
        <f t="shared" si="10"/>
        <v>192</v>
      </c>
      <c r="G45" s="302">
        <f t="shared" si="10"/>
        <v>32703</v>
      </c>
      <c r="H45" s="302">
        <f t="shared" si="10"/>
        <v>36</v>
      </c>
      <c r="I45" s="301">
        <f t="shared" si="10"/>
        <v>13692</v>
      </c>
      <c r="J45" s="301">
        <f t="shared" si="10"/>
        <v>24</v>
      </c>
      <c r="K45" s="300">
        <f t="shared" si="10"/>
        <v>14928</v>
      </c>
      <c r="L45" s="300">
        <f t="shared" si="10"/>
        <v>12</v>
      </c>
      <c r="M45" s="300">
        <f t="shared" si="10"/>
        <v>20705</v>
      </c>
      <c r="N45" s="120"/>
      <c r="O45" s="154"/>
      <c r="P45" s="229"/>
      <c r="Q45" s="229"/>
      <c r="R45" s="229"/>
      <c r="S45" s="229"/>
      <c r="T45" s="229"/>
      <c r="U45" s="229"/>
      <c r="V45" s="229"/>
      <c r="W45" s="229"/>
      <c r="X45" s="229"/>
      <c r="Y45" s="229"/>
      <c r="Z45" s="229"/>
      <c r="AA45" s="229"/>
      <c r="AB45" s="2"/>
    </row>
    <row r="46" spans="1:28" ht="17.25" customHeight="1">
      <c r="A46" s="55"/>
      <c r="B46" s="106"/>
      <c r="C46" s="106"/>
      <c r="D46" s="106"/>
      <c r="E46" s="106"/>
      <c r="F46" s="106"/>
      <c r="G46" s="102"/>
      <c r="H46" s="106"/>
      <c r="I46" s="101"/>
      <c r="J46" s="101"/>
      <c r="K46" s="225"/>
      <c r="L46" s="225"/>
      <c r="M46" s="225"/>
      <c r="N46" s="120"/>
      <c r="O46" s="230" t="s">
        <v>69</v>
      </c>
      <c r="P46" s="229">
        <f aca="true" t="shared" si="11" ref="P46:Q53">SUM(R46,T46,V46,X46,Z46)</f>
        <v>409</v>
      </c>
      <c r="Q46" s="229">
        <f t="shared" si="11"/>
        <v>56295</v>
      </c>
      <c r="R46" s="229">
        <v>318</v>
      </c>
      <c r="S46" s="229">
        <v>34596</v>
      </c>
      <c r="T46" s="229">
        <v>56</v>
      </c>
      <c r="U46" s="229">
        <v>7812</v>
      </c>
      <c r="V46" s="229">
        <v>4</v>
      </c>
      <c r="W46" s="229">
        <v>966</v>
      </c>
      <c r="X46" s="229">
        <v>21</v>
      </c>
      <c r="Y46" s="229">
        <v>3681</v>
      </c>
      <c r="Z46" s="229">
        <v>10</v>
      </c>
      <c r="AA46" s="229">
        <v>9240</v>
      </c>
      <c r="AB46" s="2"/>
    </row>
    <row r="47" spans="1:27" ht="17.25" customHeight="1">
      <c r="A47" s="44" t="s">
        <v>63</v>
      </c>
      <c r="B47" s="106" t="s">
        <v>475</v>
      </c>
      <c r="C47" s="106" t="s">
        <v>475</v>
      </c>
      <c r="D47" s="106" t="s">
        <v>475</v>
      </c>
      <c r="E47" s="106" t="s">
        <v>475</v>
      </c>
      <c r="F47" s="106" t="s">
        <v>475</v>
      </c>
      <c r="G47" s="102" t="s">
        <v>475</v>
      </c>
      <c r="H47" s="106" t="s">
        <v>475</v>
      </c>
      <c r="I47" s="101" t="s">
        <v>475</v>
      </c>
      <c r="J47" s="101" t="s">
        <v>475</v>
      </c>
      <c r="K47" s="101" t="s">
        <v>475</v>
      </c>
      <c r="L47" s="101" t="s">
        <v>475</v>
      </c>
      <c r="M47" s="101" t="s">
        <v>475</v>
      </c>
      <c r="N47" s="120"/>
      <c r="O47" s="230" t="s">
        <v>70</v>
      </c>
      <c r="P47" s="229">
        <f t="shared" si="11"/>
        <v>51</v>
      </c>
      <c r="Q47" s="229">
        <f t="shared" si="11"/>
        <v>5445</v>
      </c>
      <c r="R47" s="229">
        <v>27</v>
      </c>
      <c r="S47" s="229">
        <v>2350</v>
      </c>
      <c r="T47" s="229">
        <v>14</v>
      </c>
      <c r="U47" s="229">
        <v>1174</v>
      </c>
      <c r="V47" s="229">
        <v>1</v>
      </c>
      <c r="W47" s="229">
        <v>59</v>
      </c>
      <c r="X47" s="229">
        <v>4</v>
      </c>
      <c r="Y47" s="229">
        <v>114</v>
      </c>
      <c r="Z47" s="229">
        <v>5</v>
      </c>
      <c r="AA47" s="229">
        <v>1748</v>
      </c>
    </row>
    <row r="48" spans="1:27" ht="17.25" customHeight="1">
      <c r="A48" s="44" t="s">
        <v>64</v>
      </c>
      <c r="B48" s="102" t="s">
        <v>475</v>
      </c>
      <c r="C48" s="102" t="s">
        <v>475</v>
      </c>
      <c r="D48" s="102">
        <v>1</v>
      </c>
      <c r="E48" s="102">
        <v>54</v>
      </c>
      <c r="F48" s="102" t="s">
        <v>475</v>
      </c>
      <c r="G48" s="102" t="s">
        <v>475</v>
      </c>
      <c r="H48" s="102" t="s">
        <v>475</v>
      </c>
      <c r="I48" s="101" t="s">
        <v>475</v>
      </c>
      <c r="J48" s="101" t="s">
        <v>475</v>
      </c>
      <c r="K48" s="101" t="s">
        <v>475</v>
      </c>
      <c r="L48" s="101" t="s">
        <v>475</v>
      </c>
      <c r="M48" s="101" t="s">
        <v>475</v>
      </c>
      <c r="N48" s="120"/>
      <c r="O48" s="230" t="s">
        <v>71</v>
      </c>
      <c r="P48" s="229">
        <f t="shared" si="11"/>
        <v>72</v>
      </c>
      <c r="Q48" s="229">
        <f t="shared" si="11"/>
        <v>10261</v>
      </c>
      <c r="R48" s="229">
        <v>58</v>
      </c>
      <c r="S48" s="229">
        <v>7369</v>
      </c>
      <c r="T48" s="229">
        <v>6</v>
      </c>
      <c r="U48" s="229">
        <v>910</v>
      </c>
      <c r="V48" s="229">
        <v>1</v>
      </c>
      <c r="W48" s="229">
        <v>53</v>
      </c>
      <c r="X48" s="229">
        <v>3</v>
      </c>
      <c r="Y48" s="229">
        <v>152</v>
      </c>
      <c r="Z48" s="229">
        <v>4</v>
      </c>
      <c r="AA48" s="229">
        <v>1777</v>
      </c>
    </row>
    <row r="49" spans="1:27" ht="17.25" customHeight="1">
      <c r="A49" s="44" t="s">
        <v>65</v>
      </c>
      <c r="B49" s="102" t="s">
        <v>475</v>
      </c>
      <c r="C49" s="102" t="s">
        <v>475</v>
      </c>
      <c r="D49" s="102">
        <v>3</v>
      </c>
      <c r="E49" s="102">
        <v>235</v>
      </c>
      <c r="F49" s="102" t="s">
        <v>475</v>
      </c>
      <c r="G49" s="102" t="s">
        <v>475</v>
      </c>
      <c r="H49" s="102" t="s">
        <v>475</v>
      </c>
      <c r="I49" s="101" t="s">
        <v>475</v>
      </c>
      <c r="J49" s="101" t="s">
        <v>475</v>
      </c>
      <c r="K49" s="101" t="s">
        <v>475</v>
      </c>
      <c r="L49" s="101" t="s">
        <v>475</v>
      </c>
      <c r="M49" s="101" t="s">
        <v>475</v>
      </c>
      <c r="N49" s="120"/>
      <c r="O49" s="230" t="s">
        <v>72</v>
      </c>
      <c r="P49" s="229">
        <f t="shared" si="11"/>
        <v>18</v>
      </c>
      <c r="Q49" s="229">
        <f t="shared" si="11"/>
        <v>2500</v>
      </c>
      <c r="R49" s="229">
        <v>8</v>
      </c>
      <c r="S49" s="229">
        <v>611</v>
      </c>
      <c r="T49" s="229">
        <v>4</v>
      </c>
      <c r="U49" s="229">
        <v>440</v>
      </c>
      <c r="V49" s="229" t="s">
        <v>475</v>
      </c>
      <c r="W49" s="229" t="s">
        <v>475</v>
      </c>
      <c r="X49" s="229">
        <v>3</v>
      </c>
      <c r="Y49" s="229">
        <v>96</v>
      </c>
      <c r="Z49" s="229">
        <v>3</v>
      </c>
      <c r="AA49" s="229">
        <v>1353</v>
      </c>
    </row>
    <row r="50" spans="1:27" ht="17.25" customHeight="1">
      <c r="A50" s="44" t="s">
        <v>60</v>
      </c>
      <c r="B50" s="102">
        <v>1</v>
      </c>
      <c r="C50" s="102">
        <v>4</v>
      </c>
      <c r="D50" s="102" t="s">
        <v>475</v>
      </c>
      <c r="E50" s="102" t="s">
        <v>475</v>
      </c>
      <c r="F50" s="102" t="s">
        <v>475</v>
      </c>
      <c r="G50" s="102" t="s">
        <v>475</v>
      </c>
      <c r="H50" s="102" t="s">
        <v>475</v>
      </c>
      <c r="I50" s="101" t="s">
        <v>475</v>
      </c>
      <c r="J50" s="101" t="s">
        <v>475</v>
      </c>
      <c r="K50" s="101" t="s">
        <v>475</v>
      </c>
      <c r="L50" s="101" t="s">
        <v>475</v>
      </c>
      <c r="M50" s="101" t="s">
        <v>475</v>
      </c>
      <c r="N50" s="120"/>
      <c r="O50" s="230" t="s">
        <v>73</v>
      </c>
      <c r="P50" s="229">
        <f t="shared" si="11"/>
        <v>9</v>
      </c>
      <c r="Q50" s="229">
        <f t="shared" si="11"/>
        <v>1051</v>
      </c>
      <c r="R50" s="229">
        <v>1</v>
      </c>
      <c r="S50" s="229">
        <v>22</v>
      </c>
      <c r="T50" s="229">
        <v>4</v>
      </c>
      <c r="U50" s="229">
        <v>116</v>
      </c>
      <c r="V50" s="229" t="s">
        <v>475</v>
      </c>
      <c r="W50" s="229" t="s">
        <v>475</v>
      </c>
      <c r="X50" s="229">
        <v>1</v>
      </c>
      <c r="Y50" s="229">
        <v>63</v>
      </c>
      <c r="Z50" s="229">
        <v>3</v>
      </c>
      <c r="AA50" s="229">
        <v>850</v>
      </c>
    </row>
    <row r="51" spans="1:27" ht="17.25" customHeight="1">
      <c r="A51" s="44" t="s">
        <v>89</v>
      </c>
      <c r="B51" s="102">
        <v>9</v>
      </c>
      <c r="C51" s="102">
        <v>142</v>
      </c>
      <c r="D51" s="102">
        <v>5</v>
      </c>
      <c r="E51" s="102">
        <v>339</v>
      </c>
      <c r="F51" s="106">
        <v>5</v>
      </c>
      <c r="G51" s="102">
        <v>1022</v>
      </c>
      <c r="H51" s="106">
        <v>1</v>
      </c>
      <c r="I51" s="101">
        <v>377</v>
      </c>
      <c r="J51" s="101">
        <v>1</v>
      </c>
      <c r="K51" s="225">
        <v>697</v>
      </c>
      <c r="L51" s="225" t="s">
        <v>475</v>
      </c>
      <c r="M51" s="225" t="s">
        <v>475</v>
      </c>
      <c r="N51" s="120"/>
      <c r="O51" s="230" t="s">
        <v>74</v>
      </c>
      <c r="P51" s="229">
        <f t="shared" si="11"/>
        <v>28</v>
      </c>
      <c r="Q51" s="229">
        <f t="shared" si="11"/>
        <v>4623</v>
      </c>
      <c r="R51" s="229">
        <v>20</v>
      </c>
      <c r="S51" s="229">
        <v>3233</v>
      </c>
      <c r="T51" s="229">
        <v>3</v>
      </c>
      <c r="U51" s="229">
        <v>250</v>
      </c>
      <c r="V51" s="229">
        <v>1</v>
      </c>
      <c r="W51" s="229">
        <v>38</v>
      </c>
      <c r="X51" s="229">
        <v>1</v>
      </c>
      <c r="Y51" s="229">
        <v>70</v>
      </c>
      <c r="Z51" s="229">
        <v>3</v>
      </c>
      <c r="AA51" s="229">
        <v>1032</v>
      </c>
    </row>
    <row r="52" spans="1:27" ht="17.25" customHeight="1">
      <c r="A52" s="44" t="s">
        <v>90</v>
      </c>
      <c r="B52" s="102">
        <v>99</v>
      </c>
      <c r="C52" s="102">
        <v>1445</v>
      </c>
      <c r="D52" s="102">
        <v>118</v>
      </c>
      <c r="E52" s="102">
        <v>6483</v>
      </c>
      <c r="F52" s="102">
        <v>48</v>
      </c>
      <c r="G52" s="102">
        <v>7978</v>
      </c>
      <c r="H52" s="102">
        <v>6</v>
      </c>
      <c r="I52" s="101">
        <v>2447</v>
      </c>
      <c r="J52" s="101">
        <v>6</v>
      </c>
      <c r="K52" s="225">
        <v>3604</v>
      </c>
      <c r="L52" s="225">
        <v>5</v>
      </c>
      <c r="M52" s="225">
        <v>7879</v>
      </c>
      <c r="N52" s="120"/>
      <c r="O52" s="230" t="s">
        <v>75</v>
      </c>
      <c r="P52" s="229">
        <f t="shared" si="11"/>
        <v>25</v>
      </c>
      <c r="Q52" s="229">
        <f t="shared" si="11"/>
        <v>2579</v>
      </c>
      <c r="R52" s="229">
        <v>16</v>
      </c>
      <c r="S52" s="229">
        <v>1222</v>
      </c>
      <c r="T52" s="229">
        <v>5</v>
      </c>
      <c r="U52" s="229">
        <v>335</v>
      </c>
      <c r="V52" s="229">
        <v>1</v>
      </c>
      <c r="W52" s="229">
        <v>29</v>
      </c>
      <c r="X52" s="229" t="s">
        <v>475</v>
      </c>
      <c r="Y52" s="229" t="s">
        <v>475</v>
      </c>
      <c r="Z52" s="229">
        <v>3</v>
      </c>
      <c r="AA52" s="229">
        <v>993</v>
      </c>
    </row>
    <row r="53" spans="1:27" ht="17.25" customHeight="1">
      <c r="A53" s="44" t="s">
        <v>312</v>
      </c>
      <c r="B53" s="102">
        <v>23</v>
      </c>
      <c r="C53" s="102">
        <v>306</v>
      </c>
      <c r="D53" s="102">
        <v>31</v>
      </c>
      <c r="E53" s="102">
        <v>1836</v>
      </c>
      <c r="F53" s="102">
        <v>14</v>
      </c>
      <c r="G53" s="102">
        <v>2151</v>
      </c>
      <c r="H53" s="102">
        <v>3</v>
      </c>
      <c r="I53" s="101">
        <v>1131</v>
      </c>
      <c r="J53" s="101">
        <v>2</v>
      </c>
      <c r="K53" s="225">
        <v>1239</v>
      </c>
      <c r="L53" s="225" t="s">
        <v>475</v>
      </c>
      <c r="M53" s="225" t="s">
        <v>475</v>
      </c>
      <c r="N53" s="120"/>
      <c r="O53" s="230" t="s">
        <v>76</v>
      </c>
      <c r="P53" s="229">
        <f t="shared" si="11"/>
        <v>36</v>
      </c>
      <c r="Q53" s="229">
        <f t="shared" si="11"/>
        <v>4300</v>
      </c>
      <c r="R53" s="229">
        <v>26</v>
      </c>
      <c r="S53" s="229">
        <v>2412</v>
      </c>
      <c r="T53" s="229">
        <v>4</v>
      </c>
      <c r="U53" s="229">
        <v>894</v>
      </c>
      <c r="V53" s="229" t="s">
        <v>475</v>
      </c>
      <c r="W53" s="229" t="s">
        <v>475</v>
      </c>
      <c r="X53" s="229">
        <v>2</v>
      </c>
      <c r="Y53" s="229">
        <v>30</v>
      </c>
      <c r="Z53" s="229">
        <v>4</v>
      </c>
      <c r="AA53" s="229">
        <v>964</v>
      </c>
    </row>
    <row r="54" spans="1:27" ht="17.25" customHeight="1">
      <c r="A54" s="44" t="s">
        <v>91</v>
      </c>
      <c r="B54" s="106">
        <v>21</v>
      </c>
      <c r="C54" s="106">
        <v>349</v>
      </c>
      <c r="D54" s="106">
        <v>34</v>
      </c>
      <c r="E54" s="106">
        <v>2066</v>
      </c>
      <c r="F54" s="106">
        <v>12</v>
      </c>
      <c r="G54" s="102">
        <v>1883</v>
      </c>
      <c r="H54" s="106">
        <v>4</v>
      </c>
      <c r="I54" s="101">
        <v>1693</v>
      </c>
      <c r="J54" s="101">
        <v>4</v>
      </c>
      <c r="K54" s="225">
        <v>2532</v>
      </c>
      <c r="L54" s="225">
        <v>1</v>
      </c>
      <c r="M54" s="225">
        <v>1272</v>
      </c>
      <c r="N54" s="120"/>
      <c r="O54" s="230"/>
      <c r="P54" s="229"/>
      <c r="Q54" s="229"/>
      <c r="R54" s="229"/>
      <c r="S54" s="229"/>
      <c r="T54" s="229"/>
      <c r="U54" s="229"/>
      <c r="V54" s="229"/>
      <c r="W54" s="229"/>
      <c r="X54" s="229"/>
      <c r="Y54" s="229"/>
      <c r="Z54" s="229"/>
      <c r="AA54" s="229"/>
    </row>
    <row r="55" spans="1:27" ht="17.25" customHeight="1">
      <c r="A55" s="44" t="s">
        <v>92</v>
      </c>
      <c r="B55" s="102">
        <v>2</v>
      </c>
      <c r="C55" s="102">
        <v>22</v>
      </c>
      <c r="D55" s="102" t="s">
        <v>475</v>
      </c>
      <c r="E55" s="102" t="s">
        <v>475</v>
      </c>
      <c r="F55" s="102" t="s">
        <v>475</v>
      </c>
      <c r="G55" s="102" t="s">
        <v>475</v>
      </c>
      <c r="H55" s="102" t="s">
        <v>475</v>
      </c>
      <c r="I55" s="101" t="s">
        <v>475</v>
      </c>
      <c r="J55" s="102" t="s">
        <v>475</v>
      </c>
      <c r="K55" s="101" t="s">
        <v>475</v>
      </c>
      <c r="L55" s="102" t="s">
        <v>475</v>
      </c>
      <c r="M55" s="101" t="s">
        <v>475</v>
      </c>
      <c r="N55" s="120"/>
      <c r="O55" s="230" t="s">
        <v>77</v>
      </c>
      <c r="P55" s="229">
        <f aca="true" t="shared" si="12" ref="P55:Q62">SUM(R55,T55,V55,X55,Z55)</f>
        <v>7</v>
      </c>
      <c r="Q55" s="229">
        <f t="shared" si="12"/>
        <v>747</v>
      </c>
      <c r="R55" s="229">
        <v>3</v>
      </c>
      <c r="S55" s="229">
        <v>185</v>
      </c>
      <c r="T55" s="229">
        <v>1</v>
      </c>
      <c r="U55" s="229">
        <v>26</v>
      </c>
      <c r="V55" s="229" t="s">
        <v>475</v>
      </c>
      <c r="W55" s="229" t="s">
        <v>475</v>
      </c>
      <c r="X55" s="229">
        <v>1</v>
      </c>
      <c r="Y55" s="229">
        <v>167</v>
      </c>
      <c r="Z55" s="229">
        <v>2</v>
      </c>
      <c r="AA55" s="229">
        <v>369</v>
      </c>
    </row>
    <row r="56" spans="1:27" ht="17.25" customHeight="1">
      <c r="A56" s="44" t="s">
        <v>93</v>
      </c>
      <c r="B56" s="102">
        <v>58</v>
      </c>
      <c r="C56" s="102">
        <v>892</v>
      </c>
      <c r="D56" s="102">
        <v>56</v>
      </c>
      <c r="E56" s="102">
        <v>3126</v>
      </c>
      <c r="F56" s="102">
        <v>41</v>
      </c>
      <c r="G56" s="102">
        <v>7090</v>
      </c>
      <c r="H56" s="102">
        <v>8</v>
      </c>
      <c r="I56" s="101">
        <v>2878</v>
      </c>
      <c r="J56" s="101">
        <v>4</v>
      </c>
      <c r="K56" s="225">
        <v>2544</v>
      </c>
      <c r="L56" s="225">
        <v>1</v>
      </c>
      <c r="M56" s="225">
        <v>1985</v>
      </c>
      <c r="N56" s="120"/>
      <c r="O56" s="230" t="s">
        <v>78</v>
      </c>
      <c r="P56" s="229">
        <f t="shared" si="12"/>
        <v>29</v>
      </c>
      <c r="Q56" s="229">
        <f t="shared" si="12"/>
        <v>3107</v>
      </c>
      <c r="R56" s="229">
        <v>27</v>
      </c>
      <c r="S56" s="229">
        <v>2753</v>
      </c>
      <c r="T56" s="229" t="s">
        <v>475</v>
      </c>
      <c r="U56" s="229" t="s">
        <v>475</v>
      </c>
      <c r="V56" s="229" t="s">
        <v>475</v>
      </c>
      <c r="W56" s="229" t="s">
        <v>475</v>
      </c>
      <c r="X56" s="229" t="s">
        <v>475</v>
      </c>
      <c r="Y56" s="229" t="s">
        <v>475</v>
      </c>
      <c r="Z56" s="229">
        <v>2</v>
      </c>
      <c r="AA56" s="229">
        <v>354</v>
      </c>
    </row>
    <row r="57" spans="1:27" ht="17.25" customHeight="1">
      <c r="A57" s="44" t="s">
        <v>66</v>
      </c>
      <c r="B57" s="106">
        <v>1</v>
      </c>
      <c r="C57" s="106">
        <v>22</v>
      </c>
      <c r="D57" s="106">
        <v>2</v>
      </c>
      <c r="E57" s="106">
        <v>139</v>
      </c>
      <c r="F57" s="106">
        <v>6</v>
      </c>
      <c r="G57" s="102">
        <v>1106</v>
      </c>
      <c r="H57" s="106">
        <v>2</v>
      </c>
      <c r="I57" s="101">
        <v>710</v>
      </c>
      <c r="J57" s="101" t="s">
        <v>475</v>
      </c>
      <c r="K57" s="225" t="s">
        <v>475</v>
      </c>
      <c r="L57" s="225" t="s">
        <v>475</v>
      </c>
      <c r="M57" s="225" t="s">
        <v>475</v>
      </c>
      <c r="N57" s="120"/>
      <c r="O57" s="230" t="s">
        <v>79</v>
      </c>
      <c r="P57" s="229">
        <f t="shared" si="12"/>
        <v>61</v>
      </c>
      <c r="Q57" s="229">
        <f t="shared" si="12"/>
        <v>5061</v>
      </c>
      <c r="R57" s="229">
        <v>54</v>
      </c>
      <c r="S57" s="229">
        <v>4141</v>
      </c>
      <c r="T57" s="229">
        <v>1</v>
      </c>
      <c r="U57" s="229">
        <v>84</v>
      </c>
      <c r="V57" s="229" t="s">
        <v>475</v>
      </c>
      <c r="W57" s="229" t="s">
        <v>475</v>
      </c>
      <c r="X57" s="229" t="s">
        <v>475</v>
      </c>
      <c r="Y57" s="229" t="s">
        <v>475</v>
      </c>
      <c r="Z57" s="229">
        <v>6</v>
      </c>
      <c r="AA57" s="229">
        <v>836</v>
      </c>
    </row>
    <row r="58" spans="1:27" ht="17.25" customHeight="1">
      <c r="A58" s="44" t="s">
        <v>94</v>
      </c>
      <c r="B58" s="102">
        <v>40</v>
      </c>
      <c r="C58" s="102">
        <v>618</v>
      </c>
      <c r="D58" s="102">
        <v>38</v>
      </c>
      <c r="E58" s="102">
        <v>2109</v>
      </c>
      <c r="F58" s="102">
        <v>32</v>
      </c>
      <c r="G58" s="102">
        <v>5857</v>
      </c>
      <c r="H58" s="102">
        <v>8</v>
      </c>
      <c r="I58" s="101">
        <v>2969</v>
      </c>
      <c r="J58" s="101">
        <v>3</v>
      </c>
      <c r="K58" s="101">
        <v>1543</v>
      </c>
      <c r="L58" s="101">
        <v>3</v>
      </c>
      <c r="M58" s="101">
        <v>5383</v>
      </c>
      <c r="N58" s="120"/>
      <c r="O58" s="230" t="s">
        <v>80</v>
      </c>
      <c r="P58" s="229">
        <f t="shared" si="12"/>
        <v>31</v>
      </c>
      <c r="Q58" s="229">
        <f t="shared" si="12"/>
        <v>2830</v>
      </c>
      <c r="R58" s="229">
        <v>19</v>
      </c>
      <c r="S58" s="229">
        <v>1437</v>
      </c>
      <c r="T58" s="229">
        <v>4</v>
      </c>
      <c r="U58" s="229">
        <v>146</v>
      </c>
      <c r="V58" s="229" t="s">
        <v>475</v>
      </c>
      <c r="W58" s="229" t="s">
        <v>475</v>
      </c>
      <c r="X58" s="229">
        <v>1</v>
      </c>
      <c r="Y58" s="229">
        <v>50</v>
      </c>
      <c r="Z58" s="229">
        <v>7</v>
      </c>
      <c r="AA58" s="229">
        <v>1197</v>
      </c>
    </row>
    <row r="59" spans="1:27" ht="17.25" customHeight="1">
      <c r="A59" s="44" t="s">
        <v>95</v>
      </c>
      <c r="B59" s="101">
        <v>16</v>
      </c>
      <c r="C59" s="101">
        <v>298</v>
      </c>
      <c r="D59" s="101">
        <v>14</v>
      </c>
      <c r="E59" s="101">
        <v>974</v>
      </c>
      <c r="F59" s="101">
        <v>34</v>
      </c>
      <c r="G59" s="101">
        <v>5616</v>
      </c>
      <c r="H59" s="101">
        <v>4</v>
      </c>
      <c r="I59" s="101">
        <v>1487</v>
      </c>
      <c r="J59" s="101">
        <v>4</v>
      </c>
      <c r="K59" s="101">
        <v>2769</v>
      </c>
      <c r="L59" s="101">
        <v>2</v>
      </c>
      <c r="M59" s="101">
        <v>4186</v>
      </c>
      <c r="N59" s="120"/>
      <c r="O59" s="230" t="s">
        <v>81</v>
      </c>
      <c r="P59" s="229">
        <f t="shared" si="12"/>
        <v>19</v>
      </c>
      <c r="Q59" s="229">
        <f t="shared" si="12"/>
        <v>1917</v>
      </c>
      <c r="R59" s="229">
        <v>14</v>
      </c>
      <c r="S59" s="229">
        <v>1345</v>
      </c>
      <c r="T59" s="229">
        <v>1</v>
      </c>
      <c r="U59" s="229">
        <v>20</v>
      </c>
      <c r="V59" s="229" t="s">
        <v>475</v>
      </c>
      <c r="W59" s="229" t="s">
        <v>475</v>
      </c>
      <c r="X59" s="229" t="s">
        <v>475</v>
      </c>
      <c r="Y59" s="229" t="s">
        <v>475</v>
      </c>
      <c r="Z59" s="229">
        <v>4</v>
      </c>
      <c r="AA59" s="229">
        <v>552</v>
      </c>
    </row>
    <row r="60" spans="1:27" ht="17.25" customHeight="1">
      <c r="A60" s="46"/>
      <c r="B60" s="227"/>
      <c r="C60" s="227"/>
      <c r="D60" s="227"/>
      <c r="E60" s="227"/>
      <c r="F60" s="227"/>
      <c r="G60" s="227"/>
      <c r="H60" s="227"/>
      <c r="I60" s="227"/>
      <c r="J60" s="227"/>
      <c r="K60" s="227"/>
      <c r="L60" s="227"/>
      <c r="M60" s="227"/>
      <c r="N60" s="120"/>
      <c r="O60" s="230" t="s">
        <v>82</v>
      </c>
      <c r="P60" s="229">
        <f t="shared" si="12"/>
        <v>13</v>
      </c>
      <c r="Q60" s="229">
        <f t="shared" si="12"/>
        <v>541</v>
      </c>
      <c r="R60" s="229">
        <v>12</v>
      </c>
      <c r="S60" s="229">
        <v>443</v>
      </c>
      <c r="T60" s="229" t="s">
        <v>475</v>
      </c>
      <c r="U60" s="229" t="s">
        <v>475</v>
      </c>
      <c r="V60" s="229" t="s">
        <v>475</v>
      </c>
      <c r="W60" s="229" t="s">
        <v>475</v>
      </c>
      <c r="X60" s="229" t="s">
        <v>475</v>
      </c>
      <c r="Y60" s="229" t="s">
        <v>475</v>
      </c>
      <c r="Z60" s="229">
        <v>1</v>
      </c>
      <c r="AA60" s="229">
        <v>98</v>
      </c>
    </row>
    <row r="61" spans="1:27" ht="17.25" customHeight="1">
      <c r="A61" s="9" t="s">
        <v>101</v>
      </c>
      <c r="B61" s="110"/>
      <c r="C61" s="110"/>
      <c r="D61" s="110"/>
      <c r="E61" s="110"/>
      <c r="F61" s="110"/>
      <c r="G61" s="110"/>
      <c r="H61" s="110"/>
      <c r="I61" s="110"/>
      <c r="J61" s="110"/>
      <c r="K61" s="110"/>
      <c r="L61" s="110"/>
      <c r="M61" s="110"/>
      <c r="N61" s="120"/>
      <c r="O61" s="230" t="s">
        <v>83</v>
      </c>
      <c r="P61" s="229">
        <f t="shared" si="12"/>
        <v>24</v>
      </c>
      <c r="Q61" s="229">
        <f t="shared" si="12"/>
        <v>1784</v>
      </c>
      <c r="R61" s="229">
        <v>13</v>
      </c>
      <c r="S61" s="229">
        <v>690</v>
      </c>
      <c r="T61" s="229">
        <v>5</v>
      </c>
      <c r="U61" s="229">
        <v>394</v>
      </c>
      <c r="V61" s="229" t="s">
        <v>475</v>
      </c>
      <c r="W61" s="229" t="s">
        <v>475</v>
      </c>
      <c r="X61" s="229" t="s">
        <v>475</v>
      </c>
      <c r="Y61" s="229" t="s">
        <v>475</v>
      </c>
      <c r="Z61" s="229">
        <v>6</v>
      </c>
      <c r="AA61" s="229">
        <v>700</v>
      </c>
    </row>
    <row r="62" spans="1:27" ht="17.25" customHeight="1">
      <c r="A62" s="120"/>
      <c r="B62" s="120"/>
      <c r="C62" s="120"/>
      <c r="D62" s="120"/>
      <c r="E62" s="120"/>
      <c r="F62" s="120"/>
      <c r="G62" s="120"/>
      <c r="H62" s="120"/>
      <c r="I62" s="120"/>
      <c r="J62" s="120"/>
      <c r="K62" s="120"/>
      <c r="L62" s="120"/>
      <c r="M62" s="120"/>
      <c r="N62" s="120"/>
      <c r="O62" s="228" t="s">
        <v>84</v>
      </c>
      <c r="P62" s="173">
        <f t="shared" si="12"/>
        <v>4</v>
      </c>
      <c r="Q62" s="173">
        <f t="shared" si="12"/>
        <v>446</v>
      </c>
      <c r="R62" s="173">
        <v>2</v>
      </c>
      <c r="S62" s="173">
        <v>295</v>
      </c>
      <c r="T62" s="173" t="s">
        <v>475</v>
      </c>
      <c r="U62" s="173" t="s">
        <v>475</v>
      </c>
      <c r="V62" s="173" t="s">
        <v>475</v>
      </c>
      <c r="W62" s="173" t="s">
        <v>475</v>
      </c>
      <c r="X62" s="173" t="s">
        <v>475</v>
      </c>
      <c r="Y62" s="173" t="s">
        <v>475</v>
      </c>
      <c r="Z62" s="173">
        <v>2</v>
      </c>
      <c r="AA62" s="173">
        <v>151</v>
      </c>
    </row>
    <row r="63" spans="1:27" ht="17.25" customHeight="1">
      <c r="A63" s="120"/>
      <c r="B63" s="120"/>
      <c r="C63" s="120"/>
      <c r="D63" s="120"/>
      <c r="E63" s="120"/>
      <c r="F63" s="120"/>
      <c r="G63" s="120"/>
      <c r="H63" s="120"/>
      <c r="I63" s="120"/>
      <c r="J63" s="120"/>
      <c r="K63" s="120"/>
      <c r="L63" s="120"/>
      <c r="M63" s="120"/>
      <c r="N63" s="120"/>
      <c r="O63" s="9" t="s">
        <v>101</v>
      </c>
      <c r="P63" s="138"/>
      <c r="Q63" s="138"/>
      <c r="R63" s="138"/>
      <c r="S63" s="138"/>
      <c r="T63" s="138"/>
      <c r="U63" s="138"/>
      <c r="V63" s="138"/>
      <c r="W63" s="138"/>
      <c r="X63" s="138"/>
      <c r="Y63" s="138"/>
      <c r="Z63" s="138"/>
      <c r="AA63" s="138"/>
    </row>
    <row r="64" spans="1:27" ht="17.25" customHeight="1">
      <c r="A64" s="120"/>
      <c r="B64" s="120"/>
      <c r="C64" s="120"/>
      <c r="D64" s="120"/>
      <c r="E64" s="120"/>
      <c r="F64" s="120"/>
      <c r="G64" s="120"/>
      <c r="H64" s="120"/>
      <c r="I64" s="120"/>
      <c r="J64" s="120"/>
      <c r="K64" s="120"/>
      <c r="L64" s="120"/>
      <c r="M64" s="120"/>
      <c r="N64" s="120"/>
      <c r="P64" s="120"/>
      <c r="Q64" s="120"/>
      <c r="R64" s="120"/>
      <c r="S64" s="120"/>
      <c r="T64" s="120"/>
      <c r="U64" s="138"/>
      <c r="V64" s="138"/>
      <c r="W64" s="138"/>
      <c r="X64" s="138"/>
      <c r="Y64" s="138"/>
      <c r="Z64" s="138"/>
      <c r="AA64" s="138"/>
    </row>
    <row r="65" spans="1:27" ht="14.25">
      <c r="A65" s="3"/>
      <c r="B65" s="3"/>
      <c r="C65" s="3"/>
      <c r="D65" s="3"/>
      <c r="E65" s="3"/>
      <c r="F65" s="3"/>
      <c r="G65" s="3"/>
      <c r="H65" s="3"/>
      <c r="I65" s="3"/>
      <c r="J65" s="3"/>
      <c r="K65" s="3"/>
      <c r="L65" s="3"/>
      <c r="M65" s="3"/>
      <c r="N65" s="3"/>
      <c r="U65" s="3"/>
      <c r="V65" s="3"/>
      <c r="W65" s="3"/>
      <c r="X65" s="3"/>
      <c r="Y65" s="3"/>
      <c r="Z65" s="3"/>
      <c r="AA65" s="3"/>
    </row>
    <row r="66" spans="1:27" ht="14.25">
      <c r="A66" s="3"/>
      <c r="B66" s="3"/>
      <c r="C66" s="3"/>
      <c r="D66" s="3"/>
      <c r="E66" s="3"/>
      <c r="F66" s="3"/>
      <c r="G66" s="3"/>
      <c r="H66" s="3"/>
      <c r="I66" s="3"/>
      <c r="J66" s="3"/>
      <c r="K66" s="3"/>
      <c r="L66" s="3"/>
      <c r="M66" s="3"/>
      <c r="N66" s="3"/>
      <c r="P66" s="3"/>
      <c r="Q66" s="3"/>
      <c r="R66" s="3"/>
      <c r="S66" s="3"/>
      <c r="T66" s="3"/>
      <c r="U66" s="3"/>
      <c r="V66" s="3"/>
      <c r="W66" s="3"/>
      <c r="X66" s="3"/>
      <c r="Y66" s="3"/>
      <c r="Z66" s="3"/>
      <c r="AA66" s="3"/>
    </row>
    <row r="67" spans="1:27" ht="14.25">
      <c r="A67" s="3"/>
      <c r="N67" s="3"/>
      <c r="O67" s="3"/>
      <c r="P67" s="3"/>
      <c r="Q67" s="3"/>
      <c r="R67" s="3"/>
      <c r="S67" s="3"/>
      <c r="T67" s="3"/>
      <c r="U67" s="3"/>
      <c r="V67" s="3"/>
      <c r="W67" s="3"/>
      <c r="X67" s="3"/>
      <c r="Y67" s="3"/>
      <c r="Z67" s="3"/>
      <c r="AA67" s="3"/>
    </row>
    <row r="68" spans="15:27" ht="14.25">
      <c r="O68" s="3"/>
      <c r="P68" s="3"/>
      <c r="Q68" s="3"/>
      <c r="R68" s="3"/>
      <c r="S68" s="3"/>
      <c r="T68" s="3"/>
      <c r="U68" s="3"/>
      <c r="V68" s="3"/>
      <c r="W68" s="3"/>
      <c r="X68" s="3"/>
      <c r="Y68" s="3"/>
      <c r="Z68" s="3"/>
      <c r="AA68" s="3"/>
    </row>
    <row r="69" spans="15:27" ht="14.25">
      <c r="O69" s="3"/>
      <c r="P69" s="3"/>
      <c r="Q69" s="3"/>
      <c r="R69" s="3"/>
      <c r="S69" s="3"/>
      <c r="T69" s="3"/>
      <c r="U69" s="3"/>
      <c r="V69" s="3"/>
      <c r="W69" s="3"/>
      <c r="X69" s="3"/>
      <c r="Y69" s="3"/>
      <c r="Z69" s="3"/>
      <c r="AA69" s="3"/>
    </row>
  </sheetData>
  <sheetProtection/>
  <mergeCells count="156">
    <mergeCell ref="A3:AA3"/>
    <mergeCell ref="A5:AA5"/>
    <mergeCell ref="A36:M36"/>
    <mergeCell ref="O34:AA34"/>
    <mergeCell ref="Z38:AA38"/>
    <mergeCell ref="A13:B13"/>
    <mergeCell ref="A14:B14"/>
    <mergeCell ref="A7:B9"/>
    <mergeCell ref="A10:B10"/>
    <mergeCell ref="A11:B11"/>
    <mergeCell ref="A12:B12"/>
    <mergeCell ref="V38:W38"/>
    <mergeCell ref="X38:Y38"/>
    <mergeCell ref="L38:M38"/>
    <mergeCell ref="J38:K38"/>
    <mergeCell ref="T38:U38"/>
    <mergeCell ref="A38:A39"/>
    <mergeCell ref="O38:O39"/>
    <mergeCell ref="P38:Q38"/>
    <mergeCell ref="R38:S38"/>
    <mergeCell ref="H38:I38"/>
    <mergeCell ref="F38:G38"/>
    <mergeCell ref="D38:E38"/>
    <mergeCell ref="B38:C38"/>
    <mergeCell ref="O35:AA36"/>
    <mergeCell ref="C7:G7"/>
    <mergeCell ref="D9:E9"/>
    <mergeCell ref="M7:Q7"/>
    <mergeCell ref="N9:O9"/>
    <mergeCell ref="R7:V7"/>
    <mergeCell ref="S9:T9"/>
    <mergeCell ref="W7:AA7"/>
    <mergeCell ref="X9:Y9"/>
    <mergeCell ref="A16:B16"/>
    <mergeCell ref="A17:B17"/>
    <mergeCell ref="A15:B15"/>
    <mergeCell ref="H7:L7"/>
    <mergeCell ref="I9:J9"/>
    <mergeCell ref="D12:E12"/>
    <mergeCell ref="D13:E13"/>
    <mergeCell ref="A18:B18"/>
    <mergeCell ref="A19:B19"/>
    <mergeCell ref="A20:B20"/>
    <mergeCell ref="A21:B21"/>
    <mergeCell ref="A22:B22"/>
    <mergeCell ref="A23:B23"/>
    <mergeCell ref="A24:B24"/>
    <mergeCell ref="A25:B25"/>
    <mergeCell ref="A26:B26"/>
    <mergeCell ref="A27:B27"/>
    <mergeCell ref="A28:B28"/>
    <mergeCell ref="A29:B29"/>
    <mergeCell ref="D14:E14"/>
    <mergeCell ref="D15:E15"/>
    <mergeCell ref="D16:E16"/>
    <mergeCell ref="C8:C9"/>
    <mergeCell ref="H8:H9"/>
    <mergeCell ref="M8:M9"/>
    <mergeCell ref="R8:R9"/>
    <mergeCell ref="X8:AA8"/>
    <mergeCell ref="D10:E10"/>
    <mergeCell ref="D11:E11"/>
    <mergeCell ref="S10:T10"/>
    <mergeCell ref="S11:T11"/>
    <mergeCell ref="W8:W9"/>
    <mergeCell ref="D8:G8"/>
    <mergeCell ref="I8:L8"/>
    <mergeCell ref="N8:Q8"/>
    <mergeCell ref="S8:V8"/>
    <mergeCell ref="D17:E17"/>
    <mergeCell ref="D18:E18"/>
    <mergeCell ref="D19:E19"/>
    <mergeCell ref="D20:E20"/>
    <mergeCell ref="D21:E21"/>
    <mergeCell ref="I19:J19"/>
    <mergeCell ref="I20:J20"/>
    <mergeCell ref="I21:J21"/>
    <mergeCell ref="N19:O19"/>
    <mergeCell ref="D22:E22"/>
    <mergeCell ref="D23:E23"/>
    <mergeCell ref="D24:E24"/>
    <mergeCell ref="D25:E25"/>
    <mergeCell ref="D26:E26"/>
    <mergeCell ref="D27:E27"/>
    <mergeCell ref="D28:E28"/>
    <mergeCell ref="D29:E29"/>
    <mergeCell ref="I10:J10"/>
    <mergeCell ref="I11:J11"/>
    <mergeCell ref="I12:J12"/>
    <mergeCell ref="I13:J13"/>
    <mergeCell ref="I14:J14"/>
    <mergeCell ref="I15:J15"/>
    <mergeCell ref="I17:J17"/>
    <mergeCell ref="I18:J18"/>
    <mergeCell ref="I22:J22"/>
    <mergeCell ref="I23:J23"/>
    <mergeCell ref="I24:J24"/>
    <mergeCell ref="I25:J25"/>
    <mergeCell ref="I26:J26"/>
    <mergeCell ref="I27:J27"/>
    <mergeCell ref="I28:J28"/>
    <mergeCell ref="I29:J29"/>
    <mergeCell ref="N10:O10"/>
    <mergeCell ref="N11:O11"/>
    <mergeCell ref="N12:O12"/>
    <mergeCell ref="N13:O13"/>
    <mergeCell ref="N14:O14"/>
    <mergeCell ref="N15:O15"/>
    <mergeCell ref="N17:O17"/>
    <mergeCell ref="N18:O18"/>
    <mergeCell ref="N20:O20"/>
    <mergeCell ref="N21:O21"/>
    <mergeCell ref="N22:O22"/>
    <mergeCell ref="N23:O23"/>
    <mergeCell ref="N24:O24"/>
    <mergeCell ref="N25:O25"/>
    <mergeCell ref="N26:O26"/>
    <mergeCell ref="N27:O27"/>
    <mergeCell ref="N28:O28"/>
    <mergeCell ref="N29:O29"/>
    <mergeCell ref="S12:T12"/>
    <mergeCell ref="S13:T13"/>
    <mergeCell ref="S14:T14"/>
    <mergeCell ref="S15:T15"/>
    <mergeCell ref="S17:T17"/>
    <mergeCell ref="S18:T18"/>
    <mergeCell ref="S19:T19"/>
    <mergeCell ref="S20:T20"/>
    <mergeCell ref="S21:T21"/>
    <mergeCell ref="S22:T22"/>
    <mergeCell ref="S23:T23"/>
    <mergeCell ref="S24:T24"/>
    <mergeCell ref="S25:T25"/>
    <mergeCell ref="S26:T26"/>
    <mergeCell ref="S27:T27"/>
    <mergeCell ref="S28:T28"/>
    <mergeCell ref="S29:T29"/>
    <mergeCell ref="X10:Y10"/>
    <mergeCell ref="X11:Y11"/>
    <mergeCell ref="X12:Y12"/>
    <mergeCell ref="X13:Y13"/>
    <mergeCell ref="X14:Y14"/>
    <mergeCell ref="X15:Y15"/>
    <mergeCell ref="X17:Y17"/>
    <mergeCell ref="X18:Y18"/>
    <mergeCell ref="X19:Y19"/>
    <mergeCell ref="X20:Y20"/>
    <mergeCell ref="X21:Y21"/>
    <mergeCell ref="X28:Y28"/>
    <mergeCell ref="X29:Y29"/>
    <mergeCell ref="X22:Y22"/>
    <mergeCell ref="X23:Y23"/>
    <mergeCell ref="X24:Y24"/>
    <mergeCell ref="X25:Y25"/>
    <mergeCell ref="X26:Y26"/>
    <mergeCell ref="X27:Y27"/>
  </mergeCells>
  <printOptions horizontalCentered="1"/>
  <pageMargins left="0.5905511811023623" right="0.5905511811023623" top="0.5905511811023623" bottom="0.3937007874015748" header="0" footer="0"/>
  <pageSetup fitToHeight="1" fitToWidth="1" horizontalDpi="300" verticalDpi="300" orientation="landscape" paperSize="8" scale="70" r:id="rId1"/>
</worksheet>
</file>

<file path=xl/worksheets/sheet4.xml><?xml version="1.0" encoding="utf-8"?>
<worksheet xmlns="http://schemas.openxmlformats.org/spreadsheetml/2006/main" xmlns:r="http://schemas.openxmlformats.org/officeDocument/2006/relationships">
  <sheetPr>
    <pageSetUpPr fitToPage="1"/>
  </sheetPr>
  <dimension ref="A1:AH68"/>
  <sheetViews>
    <sheetView zoomScalePageLayoutView="0" workbookViewId="0" topLeftCell="A25">
      <selection activeCell="A35" sqref="A35"/>
    </sheetView>
  </sheetViews>
  <sheetFormatPr defaultColWidth="9.00390625" defaultRowHeight="13.5"/>
  <cols>
    <col min="1" max="1" width="5.00390625" style="0" customWidth="1"/>
    <col min="2" max="2" width="13.00390625" style="0" customWidth="1"/>
    <col min="3" max="3" width="9.125" style="0" bestFit="1" customWidth="1"/>
    <col min="4" max="4" width="9.875" style="0" bestFit="1" customWidth="1"/>
    <col min="5" max="5" width="11.25390625" style="0" customWidth="1"/>
    <col min="6" max="7" width="9.125" style="0" bestFit="1" customWidth="1"/>
    <col min="8" max="8" width="9.875" style="0" bestFit="1" customWidth="1"/>
    <col min="9" max="9" width="9.125" style="0" bestFit="1" customWidth="1"/>
    <col min="10" max="10" width="9.875" style="0" bestFit="1" customWidth="1"/>
    <col min="11" max="13" width="9.125" style="0" bestFit="1" customWidth="1"/>
    <col min="14" max="14" width="9.875" style="0" bestFit="1" customWidth="1"/>
    <col min="15" max="16" width="9.125" style="0" bestFit="1" customWidth="1"/>
    <col min="19" max="19" width="2.625" style="0" customWidth="1"/>
    <col min="20" max="20" width="6.25390625" style="0" customWidth="1"/>
    <col min="21" max="21" width="15.375" style="0" customWidth="1"/>
    <col min="22" max="23" width="9.125" style="0" bestFit="1" customWidth="1"/>
  </cols>
  <sheetData>
    <row r="1" spans="1:31" ht="16.5" customHeight="1">
      <c r="A1" s="182" t="s">
        <v>134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7" t="s">
        <v>405</v>
      </c>
    </row>
    <row r="2" spans="1:31" ht="16.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4" ht="18" customHeight="1">
      <c r="A3" s="365" t="s">
        <v>500</v>
      </c>
      <c r="B3" s="365"/>
      <c r="C3" s="365"/>
      <c r="D3" s="365"/>
      <c r="E3" s="365"/>
      <c r="F3" s="365"/>
      <c r="G3" s="365"/>
      <c r="H3" s="365"/>
      <c r="I3" s="365"/>
      <c r="J3" s="365"/>
      <c r="K3" s="365"/>
      <c r="L3" s="365"/>
      <c r="M3" s="365"/>
      <c r="N3" s="365"/>
      <c r="O3" s="365"/>
      <c r="P3" s="365"/>
      <c r="Q3" s="138"/>
      <c r="R3" s="138"/>
      <c r="S3" s="365" t="s">
        <v>416</v>
      </c>
      <c r="T3" s="365"/>
      <c r="U3" s="365"/>
      <c r="V3" s="365"/>
      <c r="W3" s="365"/>
      <c r="X3" s="365"/>
      <c r="Y3" s="365"/>
      <c r="Z3" s="365"/>
      <c r="AA3" s="365"/>
      <c r="AB3" s="365"/>
      <c r="AC3" s="365"/>
      <c r="AD3" s="365"/>
      <c r="AE3" s="365"/>
      <c r="AF3" s="68"/>
      <c r="AG3" s="68"/>
      <c r="AH3" s="68"/>
    </row>
    <row r="4" spans="1:34" ht="16.5" customHeight="1" thickBot="1">
      <c r="A4" s="138" t="s">
        <v>499</v>
      </c>
      <c r="B4" s="139"/>
      <c r="C4" s="139"/>
      <c r="D4" s="139"/>
      <c r="E4" s="139"/>
      <c r="F4" s="139"/>
      <c r="G4" s="139"/>
      <c r="H4" s="139"/>
      <c r="I4" s="139"/>
      <c r="J4" s="139"/>
      <c r="K4" s="139"/>
      <c r="L4" s="139"/>
      <c r="M4" s="139"/>
      <c r="N4" s="139"/>
      <c r="O4" s="139"/>
      <c r="P4" s="139"/>
      <c r="Q4" s="138"/>
      <c r="R4" s="138"/>
      <c r="S4" s="139"/>
      <c r="T4" s="139"/>
      <c r="U4" s="139"/>
      <c r="V4" s="139"/>
      <c r="W4" s="165"/>
      <c r="X4" s="139"/>
      <c r="Y4" s="139"/>
      <c r="Z4" s="139"/>
      <c r="AA4" s="139"/>
      <c r="AB4" s="139"/>
      <c r="AC4" s="139"/>
      <c r="AD4" s="139"/>
      <c r="AE4" s="139"/>
      <c r="AF4" s="68"/>
      <c r="AG4" s="68"/>
      <c r="AH4" s="68"/>
    </row>
    <row r="5" spans="1:34" ht="18" customHeight="1">
      <c r="A5" s="340" t="s">
        <v>278</v>
      </c>
      <c r="B5" s="341"/>
      <c r="C5" s="438" t="s">
        <v>498</v>
      </c>
      <c r="D5" s="439"/>
      <c r="E5" s="439" t="s">
        <v>286</v>
      </c>
      <c r="F5" s="440"/>
      <c r="G5" s="440" t="s">
        <v>287</v>
      </c>
      <c r="H5" s="441"/>
      <c r="I5" s="441"/>
      <c r="J5" s="441"/>
      <c r="K5" s="441"/>
      <c r="L5" s="441"/>
      <c r="M5" s="441"/>
      <c r="N5" s="438"/>
      <c r="O5" s="340" t="s">
        <v>288</v>
      </c>
      <c r="P5" s="340"/>
      <c r="Q5" s="138"/>
      <c r="R5" s="138"/>
      <c r="S5" s="367" t="s">
        <v>502</v>
      </c>
      <c r="T5" s="367"/>
      <c r="U5" s="367"/>
      <c r="V5" s="367"/>
      <c r="W5" s="367"/>
      <c r="X5" s="367"/>
      <c r="Y5" s="367"/>
      <c r="Z5" s="367"/>
      <c r="AA5" s="367"/>
      <c r="AB5" s="367"/>
      <c r="AC5" s="367"/>
      <c r="AD5" s="367"/>
      <c r="AE5" s="367"/>
      <c r="AF5" s="68"/>
      <c r="AG5" s="68"/>
      <c r="AH5" s="68"/>
    </row>
    <row r="6" spans="1:31" ht="16.5" customHeight="1" thickBot="1">
      <c r="A6" s="366"/>
      <c r="B6" s="442"/>
      <c r="C6" s="443" t="s">
        <v>279</v>
      </c>
      <c r="D6" s="444" t="s">
        <v>280</v>
      </c>
      <c r="E6" s="444" t="s">
        <v>279</v>
      </c>
      <c r="F6" s="444" t="s">
        <v>280</v>
      </c>
      <c r="G6" s="352" t="s">
        <v>497</v>
      </c>
      <c r="H6" s="352"/>
      <c r="I6" s="445" t="s">
        <v>501</v>
      </c>
      <c r="J6" s="446"/>
      <c r="K6" s="445" t="s">
        <v>281</v>
      </c>
      <c r="L6" s="447"/>
      <c r="M6" s="446" t="s">
        <v>283</v>
      </c>
      <c r="N6" s="447"/>
      <c r="O6" s="448" t="s">
        <v>279</v>
      </c>
      <c r="P6" s="451" t="s">
        <v>280</v>
      </c>
      <c r="Q6" s="138"/>
      <c r="R6" s="138"/>
      <c r="S6" s="138"/>
      <c r="T6" s="138"/>
      <c r="U6" s="138"/>
      <c r="V6" s="138"/>
      <c r="W6" s="138"/>
      <c r="X6" s="138"/>
      <c r="Y6" s="138"/>
      <c r="Z6" s="138"/>
      <c r="AA6" s="138"/>
      <c r="AB6" s="138"/>
      <c r="AC6" s="138"/>
      <c r="AD6" s="138"/>
      <c r="AE6" s="138"/>
    </row>
    <row r="7" spans="1:31" ht="16.5" customHeight="1">
      <c r="A7" s="366"/>
      <c r="B7" s="442"/>
      <c r="C7" s="443"/>
      <c r="D7" s="444"/>
      <c r="E7" s="444"/>
      <c r="F7" s="444"/>
      <c r="G7" s="352"/>
      <c r="H7" s="352"/>
      <c r="I7" s="454"/>
      <c r="J7" s="366"/>
      <c r="K7" s="454" t="s">
        <v>282</v>
      </c>
      <c r="L7" s="442"/>
      <c r="M7" s="366" t="s">
        <v>284</v>
      </c>
      <c r="N7" s="442"/>
      <c r="O7" s="449"/>
      <c r="P7" s="452"/>
      <c r="Q7" s="138"/>
      <c r="R7" s="138"/>
      <c r="S7" s="340" t="s">
        <v>315</v>
      </c>
      <c r="T7" s="340"/>
      <c r="U7" s="341"/>
      <c r="V7" s="467" t="s">
        <v>139</v>
      </c>
      <c r="W7" s="469" t="s">
        <v>394</v>
      </c>
      <c r="X7" s="467" t="s">
        <v>138</v>
      </c>
      <c r="Y7" s="368" t="s">
        <v>145</v>
      </c>
      <c r="Z7" s="472"/>
      <c r="AA7" s="473"/>
      <c r="AB7" s="368" t="s">
        <v>395</v>
      </c>
      <c r="AC7" s="472"/>
      <c r="AD7" s="472"/>
      <c r="AE7" s="472"/>
    </row>
    <row r="8" spans="1:31" ht="16.5" customHeight="1">
      <c r="A8" s="366"/>
      <c r="B8" s="442"/>
      <c r="C8" s="443"/>
      <c r="D8" s="444"/>
      <c r="E8" s="444"/>
      <c r="F8" s="444"/>
      <c r="G8" s="352"/>
      <c r="H8" s="352"/>
      <c r="I8" s="342" t="s">
        <v>336</v>
      </c>
      <c r="J8" s="343"/>
      <c r="K8" s="342" t="s">
        <v>337</v>
      </c>
      <c r="L8" s="344"/>
      <c r="M8" s="343" t="s">
        <v>285</v>
      </c>
      <c r="N8" s="344"/>
      <c r="O8" s="449"/>
      <c r="P8" s="452"/>
      <c r="Q8" s="138"/>
      <c r="R8" s="138"/>
      <c r="S8" s="366"/>
      <c r="T8" s="366"/>
      <c r="U8" s="442"/>
      <c r="V8" s="468"/>
      <c r="W8" s="470"/>
      <c r="X8" s="468"/>
      <c r="Y8" s="477" t="s">
        <v>137</v>
      </c>
      <c r="Z8" s="477" t="s">
        <v>136</v>
      </c>
      <c r="AA8" s="477" t="s">
        <v>135</v>
      </c>
      <c r="AB8" s="477" t="s">
        <v>396</v>
      </c>
      <c r="AC8" s="477" t="s">
        <v>397</v>
      </c>
      <c r="AD8" s="477" t="s">
        <v>398</v>
      </c>
      <c r="AE8" s="478" t="s">
        <v>399</v>
      </c>
    </row>
    <row r="9" spans="1:31" ht="16.5" customHeight="1">
      <c r="A9" s="343"/>
      <c r="B9" s="344"/>
      <c r="C9" s="443"/>
      <c r="D9" s="444"/>
      <c r="E9" s="444"/>
      <c r="F9" s="444"/>
      <c r="G9" s="181" t="s">
        <v>279</v>
      </c>
      <c r="H9" s="181" t="s">
        <v>280</v>
      </c>
      <c r="I9" s="181" t="s">
        <v>279</v>
      </c>
      <c r="J9" s="181" t="s">
        <v>280</v>
      </c>
      <c r="K9" s="181" t="s">
        <v>279</v>
      </c>
      <c r="L9" s="181" t="s">
        <v>280</v>
      </c>
      <c r="M9" s="181" t="s">
        <v>279</v>
      </c>
      <c r="N9" s="181" t="s">
        <v>280</v>
      </c>
      <c r="O9" s="450"/>
      <c r="P9" s="453"/>
      <c r="Q9" s="138"/>
      <c r="R9" s="138"/>
      <c r="S9" s="343"/>
      <c r="T9" s="343"/>
      <c r="U9" s="344"/>
      <c r="V9" s="351"/>
      <c r="W9" s="471"/>
      <c r="X9" s="351"/>
      <c r="Y9" s="351"/>
      <c r="Z9" s="351"/>
      <c r="AA9" s="351"/>
      <c r="AB9" s="351"/>
      <c r="AC9" s="351"/>
      <c r="AD9" s="351"/>
      <c r="AE9" s="362"/>
    </row>
    <row r="10" spans="1:31" ht="16.5" customHeight="1">
      <c r="A10" s="446" t="s">
        <v>412</v>
      </c>
      <c r="B10" s="447"/>
      <c r="C10" s="304">
        <f aca="true" t="shared" si="0" ref="C10:D12">SUM(E10,G10)</f>
        <v>622</v>
      </c>
      <c r="D10" s="180">
        <f t="shared" si="0"/>
        <v>65358</v>
      </c>
      <c r="E10" s="180">
        <v>81</v>
      </c>
      <c r="F10" s="180">
        <v>4756</v>
      </c>
      <c r="G10" s="179">
        <f aca="true" t="shared" si="1" ref="G10:H12">SUM(I10,K10,M10)</f>
        <v>541</v>
      </c>
      <c r="H10" s="179">
        <f t="shared" si="1"/>
        <v>60602</v>
      </c>
      <c r="I10" s="179">
        <v>391</v>
      </c>
      <c r="J10" s="179">
        <v>40774</v>
      </c>
      <c r="K10" s="179">
        <v>75</v>
      </c>
      <c r="L10" s="179">
        <v>7037</v>
      </c>
      <c r="M10" s="179">
        <v>75</v>
      </c>
      <c r="N10" s="179">
        <v>12791</v>
      </c>
      <c r="O10" s="305">
        <f aca="true" t="shared" si="2" ref="O10:P12">G10/C10*100</f>
        <v>86.97749196141478</v>
      </c>
      <c r="P10" s="305">
        <f t="shared" si="2"/>
        <v>92.72315554331529</v>
      </c>
      <c r="Q10" s="138"/>
      <c r="R10" s="138"/>
      <c r="S10" s="156"/>
      <c r="T10" s="138"/>
      <c r="U10" s="155"/>
      <c r="V10" s="148"/>
      <c r="W10" s="148"/>
      <c r="X10" s="148"/>
      <c r="Y10" s="148"/>
      <c r="Z10" s="148"/>
      <c r="AA10" s="148"/>
      <c r="AB10" s="148"/>
      <c r="AC10" s="148"/>
      <c r="AD10" s="148"/>
      <c r="AE10" s="148"/>
    </row>
    <row r="11" spans="1:31" ht="16.5" customHeight="1">
      <c r="A11" s="457">
        <v>55</v>
      </c>
      <c r="B11" s="458"/>
      <c r="C11" s="178">
        <f t="shared" si="0"/>
        <v>617</v>
      </c>
      <c r="D11" s="176">
        <f t="shared" si="0"/>
        <v>63992</v>
      </c>
      <c r="E11" s="176">
        <v>77</v>
      </c>
      <c r="F11" s="176">
        <v>4237</v>
      </c>
      <c r="G11" s="176">
        <f t="shared" si="1"/>
        <v>540</v>
      </c>
      <c r="H11" s="176">
        <f t="shared" si="1"/>
        <v>59755</v>
      </c>
      <c r="I11" s="176">
        <v>379</v>
      </c>
      <c r="J11" s="176">
        <v>38489</v>
      </c>
      <c r="K11" s="176">
        <v>72</v>
      </c>
      <c r="L11" s="176">
        <v>8677</v>
      </c>
      <c r="M11" s="176">
        <v>89</v>
      </c>
      <c r="N11" s="176">
        <v>12589</v>
      </c>
      <c r="O11" s="177">
        <f t="shared" si="2"/>
        <v>87.52025931928688</v>
      </c>
      <c r="P11" s="177">
        <f t="shared" si="2"/>
        <v>93.37885985748218</v>
      </c>
      <c r="Q11" s="138"/>
      <c r="R11" s="138"/>
      <c r="S11" s="457" t="s">
        <v>414</v>
      </c>
      <c r="T11" s="457"/>
      <c r="U11" s="458"/>
      <c r="V11" s="146">
        <f>SUM(AB11:AE11)</f>
        <v>257</v>
      </c>
      <c r="W11" s="146">
        <v>12264</v>
      </c>
      <c r="X11" s="146">
        <v>2951</v>
      </c>
      <c r="Y11" s="146">
        <v>154</v>
      </c>
      <c r="Z11" s="146">
        <v>103</v>
      </c>
      <c r="AA11" s="146" t="s">
        <v>475</v>
      </c>
      <c r="AB11" s="146">
        <v>127</v>
      </c>
      <c r="AC11" s="146">
        <v>95</v>
      </c>
      <c r="AD11" s="146">
        <v>33</v>
      </c>
      <c r="AE11" s="146">
        <v>2</v>
      </c>
    </row>
    <row r="12" spans="1:31" ht="16.5" customHeight="1">
      <c r="A12" s="459">
        <v>56</v>
      </c>
      <c r="B12" s="460"/>
      <c r="C12" s="306">
        <f t="shared" si="0"/>
        <v>618</v>
      </c>
      <c r="D12" s="307">
        <f t="shared" si="0"/>
        <v>63104</v>
      </c>
      <c r="E12" s="307">
        <f>SUM(E14:E25)</f>
        <v>58</v>
      </c>
      <c r="F12" s="307">
        <f>SUM(F14:F25)</f>
        <v>3919</v>
      </c>
      <c r="G12" s="307">
        <f t="shared" si="1"/>
        <v>560</v>
      </c>
      <c r="H12" s="307">
        <f t="shared" si="1"/>
        <v>59185</v>
      </c>
      <c r="I12" s="307">
        <f aca="true" t="shared" si="3" ref="I12:N12">SUM(I14:I25)</f>
        <v>388</v>
      </c>
      <c r="J12" s="307">
        <f t="shared" si="3"/>
        <v>36899</v>
      </c>
      <c r="K12" s="307">
        <f t="shared" si="3"/>
        <v>82</v>
      </c>
      <c r="L12" s="307">
        <f t="shared" si="3"/>
        <v>9609</v>
      </c>
      <c r="M12" s="307">
        <f t="shared" si="3"/>
        <v>90</v>
      </c>
      <c r="N12" s="307">
        <f t="shared" si="3"/>
        <v>12677</v>
      </c>
      <c r="O12" s="308">
        <f t="shared" si="2"/>
        <v>90.61488673139159</v>
      </c>
      <c r="P12" s="308">
        <f t="shared" si="2"/>
        <v>93.78961713995943</v>
      </c>
      <c r="Q12" s="138"/>
      <c r="R12" s="138"/>
      <c r="S12" s="457">
        <v>53</v>
      </c>
      <c r="T12" s="457"/>
      <c r="U12" s="458"/>
      <c r="V12" s="146">
        <f>SUM(AB12:AE12)</f>
        <v>184</v>
      </c>
      <c r="W12" s="146">
        <v>6324</v>
      </c>
      <c r="X12" s="146">
        <v>1552</v>
      </c>
      <c r="Y12" s="146">
        <v>93</v>
      </c>
      <c r="Z12" s="146">
        <v>91</v>
      </c>
      <c r="AA12" s="146" t="s">
        <v>475</v>
      </c>
      <c r="AB12" s="146">
        <v>105</v>
      </c>
      <c r="AC12" s="146">
        <v>74</v>
      </c>
      <c r="AD12" s="146">
        <v>3</v>
      </c>
      <c r="AE12" s="146">
        <v>2</v>
      </c>
    </row>
    <row r="13" spans="1:31" ht="16.5" customHeight="1">
      <c r="A13" s="138"/>
      <c r="B13" s="154"/>
      <c r="C13" s="178"/>
      <c r="D13" s="176"/>
      <c r="E13" s="176"/>
      <c r="F13" s="176"/>
      <c r="G13" s="176"/>
      <c r="H13" s="176"/>
      <c r="I13" s="176"/>
      <c r="J13" s="176"/>
      <c r="K13" s="176"/>
      <c r="L13" s="176"/>
      <c r="M13" s="176"/>
      <c r="N13" s="176"/>
      <c r="O13" s="177"/>
      <c r="P13" s="177"/>
      <c r="Q13" s="138"/>
      <c r="R13" s="138"/>
      <c r="S13" s="457">
        <v>54</v>
      </c>
      <c r="T13" s="457"/>
      <c r="U13" s="458"/>
      <c r="V13" s="146">
        <f>SUM(AB13:AE13)</f>
        <v>94</v>
      </c>
      <c r="W13" s="146">
        <v>4093</v>
      </c>
      <c r="X13" s="146">
        <v>1410</v>
      </c>
      <c r="Y13" s="146">
        <v>48</v>
      </c>
      <c r="Z13" s="146">
        <v>46</v>
      </c>
      <c r="AA13" s="146" t="s">
        <v>475</v>
      </c>
      <c r="AB13" s="146">
        <v>59</v>
      </c>
      <c r="AC13" s="146">
        <v>30</v>
      </c>
      <c r="AD13" s="146">
        <v>4</v>
      </c>
      <c r="AE13" s="146">
        <v>1</v>
      </c>
    </row>
    <row r="14" spans="1:31" ht="16.5" customHeight="1">
      <c r="A14" s="455" t="s">
        <v>289</v>
      </c>
      <c r="B14" s="456"/>
      <c r="C14" s="178" t="s">
        <v>475</v>
      </c>
      <c r="D14" s="176" t="s">
        <v>475</v>
      </c>
      <c r="E14" s="176" t="s">
        <v>475</v>
      </c>
      <c r="F14" s="176" t="s">
        <v>475</v>
      </c>
      <c r="G14" s="176" t="s">
        <v>475</v>
      </c>
      <c r="H14" s="176" t="s">
        <v>475</v>
      </c>
      <c r="I14" s="176" t="s">
        <v>475</v>
      </c>
      <c r="J14" s="176" t="s">
        <v>475</v>
      </c>
      <c r="K14" s="176" t="s">
        <v>475</v>
      </c>
      <c r="L14" s="176" t="s">
        <v>475</v>
      </c>
      <c r="M14" s="176" t="s">
        <v>475</v>
      </c>
      <c r="N14" s="176" t="s">
        <v>475</v>
      </c>
      <c r="O14" s="176" t="s">
        <v>475</v>
      </c>
      <c r="P14" s="176" t="s">
        <v>475</v>
      </c>
      <c r="Q14" s="138"/>
      <c r="R14" s="138"/>
      <c r="S14" s="457">
        <v>55</v>
      </c>
      <c r="T14" s="457"/>
      <c r="U14" s="458"/>
      <c r="V14" s="146">
        <f>SUM(AB14:AE14)</f>
        <v>154</v>
      </c>
      <c r="W14" s="146">
        <v>2493</v>
      </c>
      <c r="X14" s="146">
        <v>1102</v>
      </c>
      <c r="Y14" s="146">
        <v>94</v>
      </c>
      <c r="Z14" s="146">
        <v>59</v>
      </c>
      <c r="AA14" s="146">
        <v>1</v>
      </c>
      <c r="AB14" s="146">
        <v>108</v>
      </c>
      <c r="AC14" s="146">
        <v>43</v>
      </c>
      <c r="AD14" s="146">
        <v>3</v>
      </c>
      <c r="AE14" s="146" t="s">
        <v>475</v>
      </c>
    </row>
    <row r="15" spans="1:31" ht="16.5" customHeight="1">
      <c r="A15" s="455" t="s">
        <v>290</v>
      </c>
      <c r="B15" s="456"/>
      <c r="C15" s="178" t="s">
        <v>475</v>
      </c>
      <c r="D15" s="176" t="s">
        <v>475</v>
      </c>
      <c r="E15" s="176" t="s">
        <v>475</v>
      </c>
      <c r="F15" s="176" t="s">
        <v>475</v>
      </c>
      <c r="G15" s="176" t="s">
        <v>475</v>
      </c>
      <c r="H15" s="176" t="s">
        <v>475</v>
      </c>
      <c r="I15" s="176" t="s">
        <v>475</v>
      </c>
      <c r="J15" s="176" t="s">
        <v>475</v>
      </c>
      <c r="K15" s="176" t="s">
        <v>475</v>
      </c>
      <c r="L15" s="176" t="s">
        <v>475</v>
      </c>
      <c r="M15" s="176" t="s">
        <v>475</v>
      </c>
      <c r="N15" s="176" t="s">
        <v>475</v>
      </c>
      <c r="O15" s="176" t="s">
        <v>475</v>
      </c>
      <c r="P15" s="176" t="s">
        <v>475</v>
      </c>
      <c r="Q15" s="138"/>
      <c r="R15" s="138"/>
      <c r="S15" s="459">
        <v>56</v>
      </c>
      <c r="T15" s="459"/>
      <c r="U15" s="460"/>
      <c r="V15" s="150">
        <f>SUM(AB15:AE15)</f>
        <v>213</v>
      </c>
      <c r="W15" s="150">
        <f aca="true" t="shared" si="4" ref="W15:AE15">SUM(W17:W18,W26:W28)</f>
        <v>4170</v>
      </c>
      <c r="X15" s="150">
        <f t="shared" si="4"/>
        <v>1297</v>
      </c>
      <c r="Y15" s="150">
        <f t="shared" si="4"/>
        <v>133</v>
      </c>
      <c r="Z15" s="150">
        <f t="shared" si="4"/>
        <v>80</v>
      </c>
      <c r="AA15" s="150" t="s">
        <v>475</v>
      </c>
      <c r="AB15" s="150">
        <f t="shared" si="4"/>
        <v>156</v>
      </c>
      <c r="AC15" s="150">
        <f t="shared" si="4"/>
        <v>55</v>
      </c>
      <c r="AD15" s="150">
        <f t="shared" si="4"/>
        <v>1</v>
      </c>
      <c r="AE15" s="150">
        <f t="shared" si="4"/>
        <v>1</v>
      </c>
    </row>
    <row r="16" spans="1:31" ht="16.5" customHeight="1">
      <c r="A16" s="455" t="s">
        <v>291</v>
      </c>
      <c r="B16" s="456"/>
      <c r="C16" s="178">
        <f aca="true" t="shared" si="5" ref="C16:D25">SUM(E16,G16)</f>
        <v>3</v>
      </c>
      <c r="D16" s="176">
        <f t="shared" si="5"/>
        <v>235</v>
      </c>
      <c r="E16" s="176">
        <v>1</v>
      </c>
      <c r="F16" s="176">
        <v>85</v>
      </c>
      <c r="G16" s="176">
        <f aca="true" t="shared" si="6" ref="G16:H25">SUM(I16,K16,M16)</f>
        <v>2</v>
      </c>
      <c r="H16" s="176">
        <f t="shared" si="6"/>
        <v>150</v>
      </c>
      <c r="I16" s="176">
        <v>2</v>
      </c>
      <c r="J16" s="176">
        <v>150</v>
      </c>
      <c r="K16" s="176" t="s">
        <v>475</v>
      </c>
      <c r="L16" s="176" t="s">
        <v>475</v>
      </c>
      <c r="M16" s="176" t="s">
        <v>475</v>
      </c>
      <c r="N16" s="176" t="s">
        <v>475</v>
      </c>
      <c r="O16" s="177">
        <f aca="true" t="shared" si="7" ref="O16:P25">G16/C16*100</f>
        <v>66.66666666666666</v>
      </c>
      <c r="P16" s="177">
        <f t="shared" si="7"/>
        <v>63.829787234042556</v>
      </c>
      <c r="Q16" s="138"/>
      <c r="R16" s="138"/>
      <c r="S16" s="147"/>
      <c r="T16" s="138"/>
      <c r="U16" s="149"/>
      <c r="V16" s="148"/>
      <c r="W16" s="148"/>
      <c r="X16" s="148"/>
      <c r="Y16" s="148"/>
      <c r="Z16" s="148"/>
      <c r="AA16" s="148"/>
      <c r="AB16" s="148"/>
      <c r="AC16" s="148"/>
      <c r="AD16" s="148"/>
      <c r="AE16" s="148"/>
    </row>
    <row r="17" spans="1:31" ht="16.5" customHeight="1">
      <c r="A17" s="455" t="s">
        <v>292</v>
      </c>
      <c r="B17" s="456"/>
      <c r="C17" s="178">
        <f t="shared" si="5"/>
        <v>1</v>
      </c>
      <c r="D17" s="176">
        <f t="shared" si="5"/>
        <v>4</v>
      </c>
      <c r="E17" s="176" t="s">
        <v>475</v>
      </c>
      <c r="F17" s="176" t="s">
        <v>475</v>
      </c>
      <c r="G17" s="176">
        <f t="shared" si="6"/>
        <v>1</v>
      </c>
      <c r="H17" s="176">
        <f t="shared" si="6"/>
        <v>4</v>
      </c>
      <c r="I17" s="176">
        <v>1</v>
      </c>
      <c r="J17" s="176">
        <v>4</v>
      </c>
      <c r="K17" s="176" t="s">
        <v>475</v>
      </c>
      <c r="L17" s="176" t="s">
        <v>475</v>
      </c>
      <c r="M17" s="176" t="s">
        <v>475</v>
      </c>
      <c r="N17" s="176" t="s">
        <v>475</v>
      </c>
      <c r="O17" s="177">
        <f t="shared" si="7"/>
        <v>100</v>
      </c>
      <c r="P17" s="177">
        <f t="shared" si="7"/>
        <v>100</v>
      </c>
      <c r="Q17" s="138"/>
      <c r="R17" s="138"/>
      <c r="S17" s="455" t="s">
        <v>293</v>
      </c>
      <c r="T17" s="455"/>
      <c r="U17" s="456"/>
      <c r="V17" s="146">
        <f aca="true" t="shared" si="8" ref="V17:V28">SUM(AB17:AE17)</f>
        <v>28</v>
      </c>
      <c r="W17" s="146">
        <v>316</v>
      </c>
      <c r="X17" s="146">
        <v>130</v>
      </c>
      <c r="Y17" s="146">
        <v>24</v>
      </c>
      <c r="Z17" s="146">
        <v>4</v>
      </c>
      <c r="AA17" s="146" t="s">
        <v>475</v>
      </c>
      <c r="AB17" s="146">
        <v>23</v>
      </c>
      <c r="AC17" s="146">
        <v>5</v>
      </c>
      <c r="AD17" s="146" t="s">
        <v>475</v>
      </c>
      <c r="AE17" s="146" t="s">
        <v>475</v>
      </c>
    </row>
    <row r="18" spans="1:31" ht="16.5" customHeight="1">
      <c r="A18" s="455" t="s">
        <v>293</v>
      </c>
      <c r="B18" s="456"/>
      <c r="C18" s="178">
        <f t="shared" si="5"/>
        <v>19</v>
      </c>
      <c r="D18" s="176">
        <f t="shared" si="5"/>
        <v>2447</v>
      </c>
      <c r="E18" s="176">
        <v>4</v>
      </c>
      <c r="F18" s="176">
        <v>295</v>
      </c>
      <c r="G18" s="176">
        <f t="shared" si="6"/>
        <v>15</v>
      </c>
      <c r="H18" s="176">
        <f t="shared" si="6"/>
        <v>2152</v>
      </c>
      <c r="I18" s="176">
        <v>11</v>
      </c>
      <c r="J18" s="176">
        <v>1242</v>
      </c>
      <c r="K18" s="176">
        <v>1</v>
      </c>
      <c r="L18" s="176">
        <v>80</v>
      </c>
      <c r="M18" s="176">
        <v>3</v>
      </c>
      <c r="N18" s="176">
        <v>830</v>
      </c>
      <c r="O18" s="177">
        <f t="shared" si="7"/>
        <v>78.94736842105263</v>
      </c>
      <c r="P18" s="177">
        <f t="shared" si="7"/>
        <v>87.94442174090723</v>
      </c>
      <c r="Q18" s="138"/>
      <c r="R18" s="138"/>
      <c r="S18" s="455" t="s">
        <v>115</v>
      </c>
      <c r="T18" s="455"/>
      <c r="U18" s="456"/>
      <c r="V18" s="146">
        <f t="shared" si="8"/>
        <v>147</v>
      </c>
      <c r="W18" s="146">
        <f>SUM(W19:W25)</f>
        <v>3428</v>
      </c>
      <c r="X18" s="146">
        <f aca="true" t="shared" si="9" ref="X18:AE18">SUM(X19:X25)</f>
        <v>897</v>
      </c>
      <c r="Y18" s="146">
        <f t="shared" si="9"/>
        <v>98</v>
      </c>
      <c r="Z18" s="146">
        <f t="shared" si="9"/>
        <v>49</v>
      </c>
      <c r="AA18" s="146" t="s">
        <v>475</v>
      </c>
      <c r="AB18" s="146">
        <f t="shared" si="9"/>
        <v>99</v>
      </c>
      <c r="AC18" s="146">
        <f t="shared" si="9"/>
        <v>46</v>
      </c>
      <c r="AD18" s="146">
        <f t="shared" si="9"/>
        <v>1</v>
      </c>
      <c r="AE18" s="146">
        <f t="shared" si="9"/>
        <v>1</v>
      </c>
    </row>
    <row r="19" spans="1:31" ht="16.5" customHeight="1">
      <c r="A19" s="455" t="s">
        <v>115</v>
      </c>
      <c r="B19" s="456"/>
      <c r="C19" s="178">
        <f t="shared" si="5"/>
        <v>274</v>
      </c>
      <c r="D19" s="176">
        <f t="shared" si="5"/>
        <v>29141</v>
      </c>
      <c r="E19" s="176">
        <v>26</v>
      </c>
      <c r="F19" s="176">
        <v>893</v>
      </c>
      <c r="G19" s="176">
        <f t="shared" si="6"/>
        <v>248</v>
      </c>
      <c r="H19" s="176">
        <f t="shared" si="6"/>
        <v>28248</v>
      </c>
      <c r="I19" s="176">
        <v>198</v>
      </c>
      <c r="J19" s="176">
        <v>20428</v>
      </c>
      <c r="K19" s="176">
        <v>13</v>
      </c>
      <c r="L19" s="176">
        <v>664</v>
      </c>
      <c r="M19" s="176">
        <v>37</v>
      </c>
      <c r="N19" s="176">
        <v>7156</v>
      </c>
      <c r="O19" s="177">
        <f t="shared" si="7"/>
        <v>90.51094890510949</v>
      </c>
      <c r="P19" s="177">
        <f t="shared" si="7"/>
        <v>96.93558903263443</v>
      </c>
      <c r="Q19" s="138"/>
      <c r="R19" s="138"/>
      <c r="S19" s="147"/>
      <c r="T19" s="457" t="s">
        <v>400</v>
      </c>
      <c r="U19" s="458"/>
      <c r="V19" s="146">
        <f t="shared" si="8"/>
        <v>3</v>
      </c>
      <c r="W19" s="146">
        <v>40</v>
      </c>
      <c r="X19" s="146">
        <v>40</v>
      </c>
      <c r="Y19" s="146" t="s">
        <v>475</v>
      </c>
      <c r="Z19" s="146">
        <v>3</v>
      </c>
      <c r="AA19" s="146" t="s">
        <v>475</v>
      </c>
      <c r="AB19" s="146">
        <v>1</v>
      </c>
      <c r="AC19" s="146">
        <v>2</v>
      </c>
      <c r="AD19" s="146" t="s">
        <v>475</v>
      </c>
      <c r="AE19" s="146" t="s">
        <v>475</v>
      </c>
    </row>
    <row r="20" spans="1:31" ht="16.5" customHeight="1">
      <c r="A20" s="455" t="s">
        <v>294</v>
      </c>
      <c r="B20" s="456"/>
      <c r="C20" s="178">
        <f t="shared" si="5"/>
        <v>73</v>
      </c>
      <c r="D20" s="176">
        <f t="shared" si="5"/>
        <v>6663</v>
      </c>
      <c r="E20" s="176">
        <v>5</v>
      </c>
      <c r="F20" s="176">
        <v>363</v>
      </c>
      <c r="G20" s="176">
        <f t="shared" si="6"/>
        <v>68</v>
      </c>
      <c r="H20" s="176">
        <f t="shared" si="6"/>
        <v>6300</v>
      </c>
      <c r="I20" s="176">
        <v>46</v>
      </c>
      <c r="J20" s="176">
        <v>4567</v>
      </c>
      <c r="K20" s="176">
        <v>12</v>
      </c>
      <c r="L20" s="176">
        <v>523</v>
      </c>
      <c r="M20" s="176">
        <v>10</v>
      </c>
      <c r="N20" s="176">
        <v>1210</v>
      </c>
      <c r="O20" s="177">
        <f t="shared" si="7"/>
        <v>93.15068493150685</v>
      </c>
      <c r="P20" s="177">
        <f t="shared" si="7"/>
        <v>94.5520036019811</v>
      </c>
      <c r="Q20" s="138"/>
      <c r="R20" s="138"/>
      <c r="S20" s="147"/>
      <c r="T20" s="455" t="s">
        <v>140</v>
      </c>
      <c r="U20" s="456"/>
      <c r="V20" s="146">
        <f t="shared" si="8"/>
        <v>89</v>
      </c>
      <c r="W20" s="146">
        <v>1236</v>
      </c>
      <c r="X20" s="146">
        <v>464</v>
      </c>
      <c r="Y20" s="146">
        <v>58</v>
      </c>
      <c r="Z20" s="146">
        <v>31</v>
      </c>
      <c r="AA20" s="146" t="s">
        <v>475</v>
      </c>
      <c r="AB20" s="146">
        <v>69</v>
      </c>
      <c r="AC20" s="146">
        <v>20</v>
      </c>
      <c r="AD20" s="146" t="s">
        <v>475</v>
      </c>
      <c r="AE20" s="146" t="s">
        <v>475</v>
      </c>
    </row>
    <row r="21" spans="1:31" ht="16.5" customHeight="1">
      <c r="A21" s="455" t="s">
        <v>295</v>
      </c>
      <c r="B21" s="456"/>
      <c r="C21" s="178">
        <f t="shared" si="5"/>
        <v>74</v>
      </c>
      <c r="D21" s="176">
        <f t="shared" si="5"/>
        <v>9479</v>
      </c>
      <c r="E21" s="176" t="s">
        <v>475</v>
      </c>
      <c r="F21" s="176" t="s">
        <v>475</v>
      </c>
      <c r="G21" s="176">
        <f t="shared" si="6"/>
        <v>74</v>
      </c>
      <c r="H21" s="176">
        <f t="shared" si="6"/>
        <v>9479</v>
      </c>
      <c r="I21" s="176">
        <v>26</v>
      </c>
      <c r="J21" s="176">
        <v>3020</v>
      </c>
      <c r="K21" s="176">
        <v>29</v>
      </c>
      <c r="L21" s="176">
        <v>4482</v>
      </c>
      <c r="M21" s="176">
        <v>19</v>
      </c>
      <c r="N21" s="176">
        <v>1977</v>
      </c>
      <c r="O21" s="177">
        <f t="shared" si="7"/>
        <v>100</v>
      </c>
      <c r="P21" s="177">
        <f t="shared" si="7"/>
        <v>100</v>
      </c>
      <c r="Q21" s="138"/>
      <c r="R21" s="138"/>
      <c r="S21" s="147"/>
      <c r="T21" s="455" t="s">
        <v>141</v>
      </c>
      <c r="U21" s="456"/>
      <c r="V21" s="146">
        <f t="shared" si="8"/>
        <v>14</v>
      </c>
      <c r="W21" s="146">
        <v>219</v>
      </c>
      <c r="X21" s="146">
        <v>72</v>
      </c>
      <c r="Y21" s="146">
        <v>11</v>
      </c>
      <c r="Z21" s="146">
        <v>3</v>
      </c>
      <c r="AA21" s="146" t="s">
        <v>475</v>
      </c>
      <c r="AB21" s="146">
        <v>9</v>
      </c>
      <c r="AC21" s="146">
        <v>5</v>
      </c>
      <c r="AD21" s="146" t="s">
        <v>475</v>
      </c>
      <c r="AE21" s="146" t="s">
        <v>475</v>
      </c>
    </row>
    <row r="22" spans="1:31" ht="16.5" customHeight="1">
      <c r="A22" s="455" t="s">
        <v>296</v>
      </c>
      <c r="B22" s="456"/>
      <c r="C22" s="178">
        <f t="shared" si="5"/>
        <v>2</v>
      </c>
      <c r="D22" s="176">
        <f t="shared" si="5"/>
        <v>22</v>
      </c>
      <c r="E22" s="176" t="s">
        <v>475</v>
      </c>
      <c r="F22" s="176" t="s">
        <v>475</v>
      </c>
      <c r="G22" s="176">
        <f t="shared" si="6"/>
        <v>2</v>
      </c>
      <c r="H22" s="176">
        <f t="shared" si="6"/>
        <v>22</v>
      </c>
      <c r="I22" s="176">
        <v>1</v>
      </c>
      <c r="J22" s="176">
        <v>6</v>
      </c>
      <c r="K22" s="176">
        <v>1</v>
      </c>
      <c r="L22" s="176">
        <v>16</v>
      </c>
      <c r="M22" s="176" t="s">
        <v>475</v>
      </c>
      <c r="N22" s="176" t="s">
        <v>475</v>
      </c>
      <c r="O22" s="177">
        <f t="shared" si="7"/>
        <v>100</v>
      </c>
      <c r="P22" s="177">
        <f t="shared" si="7"/>
        <v>100</v>
      </c>
      <c r="Q22" s="138"/>
      <c r="R22" s="138"/>
      <c r="S22" s="147"/>
      <c r="T22" s="457" t="s">
        <v>401</v>
      </c>
      <c r="U22" s="458"/>
      <c r="V22" s="146">
        <f t="shared" si="8"/>
        <v>15</v>
      </c>
      <c r="W22" s="146">
        <v>306</v>
      </c>
      <c r="X22" s="146">
        <v>80</v>
      </c>
      <c r="Y22" s="146">
        <v>12</v>
      </c>
      <c r="Z22" s="146">
        <v>3</v>
      </c>
      <c r="AA22" s="146" t="s">
        <v>475</v>
      </c>
      <c r="AB22" s="146">
        <v>6</v>
      </c>
      <c r="AC22" s="146">
        <v>9</v>
      </c>
      <c r="AD22" s="146" t="s">
        <v>475</v>
      </c>
      <c r="AE22" s="146" t="s">
        <v>475</v>
      </c>
    </row>
    <row r="23" spans="1:31" ht="16.5" customHeight="1">
      <c r="A23" s="455" t="s">
        <v>297</v>
      </c>
      <c r="B23" s="456"/>
      <c r="C23" s="178">
        <f t="shared" si="5"/>
        <v>77</v>
      </c>
      <c r="D23" s="176">
        <f t="shared" si="5"/>
        <v>7850</v>
      </c>
      <c r="E23" s="176">
        <v>4</v>
      </c>
      <c r="F23" s="176">
        <v>44</v>
      </c>
      <c r="G23" s="176">
        <f t="shared" si="6"/>
        <v>73</v>
      </c>
      <c r="H23" s="176">
        <f t="shared" si="6"/>
        <v>7806</v>
      </c>
      <c r="I23" s="176">
        <v>59</v>
      </c>
      <c r="J23" s="176">
        <v>6093</v>
      </c>
      <c r="K23" s="176">
        <v>6</v>
      </c>
      <c r="L23" s="176">
        <v>1230</v>
      </c>
      <c r="M23" s="176">
        <v>8</v>
      </c>
      <c r="N23" s="176">
        <v>483</v>
      </c>
      <c r="O23" s="177">
        <f t="shared" si="7"/>
        <v>94.8051948051948</v>
      </c>
      <c r="P23" s="177">
        <f t="shared" si="7"/>
        <v>99.43949044585987</v>
      </c>
      <c r="Q23" s="138"/>
      <c r="R23" s="138"/>
      <c r="S23" s="147"/>
      <c r="T23" s="455" t="s">
        <v>142</v>
      </c>
      <c r="U23" s="456"/>
      <c r="V23" s="146">
        <f t="shared" si="8"/>
        <v>1</v>
      </c>
      <c r="W23" s="146">
        <v>24</v>
      </c>
      <c r="X23" s="146">
        <v>5</v>
      </c>
      <c r="Y23" s="146">
        <v>1</v>
      </c>
      <c r="Z23" s="146" t="s">
        <v>475</v>
      </c>
      <c r="AA23" s="146" t="s">
        <v>475</v>
      </c>
      <c r="AB23" s="146" t="s">
        <v>475</v>
      </c>
      <c r="AC23" s="146">
        <v>1</v>
      </c>
      <c r="AD23" s="146" t="s">
        <v>475</v>
      </c>
      <c r="AE23" s="146" t="s">
        <v>475</v>
      </c>
    </row>
    <row r="24" spans="1:31" ht="16.5" customHeight="1">
      <c r="A24" s="457" t="s">
        <v>298</v>
      </c>
      <c r="B24" s="458"/>
      <c r="C24" s="178">
        <f t="shared" si="5"/>
        <v>8</v>
      </c>
      <c r="D24" s="176">
        <f t="shared" si="5"/>
        <v>1433</v>
      </c>
      <c r="E24" s="176" t="s">
        <v>475</v>
      </c>
      <c r="F24" s="176" t="s">
        <v>475</v>
      </c>
      <c r="G24" s="176">
        <f t="shared" si="6"/>
        <v>8</v>
      </c>
      <c r="H24" s="176">
        <f t="shared" si="6"/>
        <v>1433</v>
      </c>
      <c r="I24" s="176">
        <v>1</v>
      </c>
      <c r="J24" s="176">
        <v>22</v>
      </c>
      <c r="K24" s="176">
        <v>7</v>
      </c>
      <c r="L24" s="176">
        <v>1411</v>
      </c>
      <c r="M24" s="176" t="s">
        <v>475</v>
      </c>
      <c r="N24" s="176" t="s">
        <v>475</v>
      </c>
      <c r="O24" s="177">
        <f t="shared" si="7"/>
        <v>100</v>
      </c>
      <c r="P24" s="177">
        <f t="shared" si="7"/>
        <v>100</v>
      </c>
      <c r="Q24" s="138"/>
      <c r="R24" s="138"/>
      <c r="S24" s="147"/>
      <c r="T24" s="455" t="s">
        <v>143</v>
      </c>
      <c r="U24" s="456"/>
      <c r="V24" s="146">
        <f t="shared" si="8"/>
        <v>13</v>
      </c>
      <c r="W24" s="146">
        <v>1335</v>
      </c>
      <c r="X24" s="146">
        <v>168</v>
      </c>
      <c r="Y24" s="146">
        <v>7</v>
      </c>
      <c r="Z24" s="146">
        <v>7</v>
      </c>
      <c r="AA24" s="146" t="s">
        <v>475</v>
      </c>
      <c r="AB24" s="146">
        <v>6</v>
      </c>
      <c r="AC24" s="146">
        <v>6</v>
      </c>
      <c r="AD24" s="146" t="s">
        <v>475</v>
      </c>
      <c r="AE24" s="146">
        <v>1</v>
      </c>
    </row>
    <row r="25" spans="1:31" ht="16.5" customHeight="1">
      <c r="A25" s="455" t="s">
        <v>299</v>
      </c>
      <c r="B25" s="456"/>
      <c r="C25" s="178">
        <f t="shared" si="5"/>
        <v>87</v>
      </c>
      <c r="D25" s="176">
        <f t="shared" si="5"/>
        <v>5830</v>
      </c>
      <c r="E25" s="176">
        <v>18</v>
      </c>
      <c r="F25" s="176">
        <v>2239</v>
      </c>
      <c r="G25" s="176">
        <f t="shared" si="6"/>
        <v>69</v>
      </c>
      <c r="H25" s="176">
        <f t="shared" si="6"/>
        <v>3591</v>
      </c>
      <c r="I25" s="176">
        <v>43</v>
      </c>
      <c r="J25" s="176">
        <v>1367</v>
      </c>
      <c r="K25" s="176">
        <v>13</v>
      </c>
      <c r="L25" s="176">
        <v>1203</v>
      </c>
      <c r="M25" s="176">
        <v>13</v>
      </c>
      <c r="N25" s="176">
        <v>1021</v>
      </c>
      <c r="O25" s="177">
        <f t="shared" si="7"/>
        <v>79.3103448275862</v>
      </c>
      <c r="P25" s="177">
        <f t="shared" si="7"/>
        <v>61.59519725557462</v>
      </c>
      <c r="Q25" s="138"/>
      <c r="R25" s="138"/>
      <c r="S25" s="147"/>
      <c r="T25" s="455" t="s">
        <v>144</v>
      </c>
      <c r="U25" s="456"/>
      <c r="V25" s="146">
        <f t="shared" si="8"/>
        <v>12</v>
      </c>
      <c r="W25" s="146">
        <v>268</v>
      </c>
      <c r="X25" s="146">
        <v>68</v>
      </c>
      <c r="Y25" s="146">
        <v>9</v>
      </c>
      <c r="Z25" s="146">
        <v>2</v>
      </c>
      <c r="AA25" s="146" t="s">
        <v>475</v>
      </c>
      <c r="AB25" s="146">
        <v>8</v>
      </c>
      <c r="AC25" s="146">
        <v>3</v>
      </c>
      <c r="AD25" s="146">
        <v>1</v>
      </c>
      <c r="AE25" s="146" t="s">
        <v>475</v>
      </c>
    </row>
    <row r="26" spans="1:31" ht="16.5" customHeight="1">
      <c r="A26" s="168"/>
      <c r="B26" s="175"/>
      <c r="C26" s="174"/>
      <c r="D26" s="173"/>
      <c r="E26" s="173"/>
      <c r="F26" s="173"/>
      <c r="G26" s="173"/>
      <c r="H26" s="173"/>
      <c r="I26" s="173"/>
      <c r="J26" s="173"/>
      <c r="K26" s="173"/>
      <c r="L26" s="173"/>
      <c r="M26" s="173"/>
      <c r="N26" s="173"/>
      <c r="O26" s="172"/>
      <c r="P26" s="172"/>
      <c r="Q26" s="138"/>
      <c r="R26" s="138"/>
      <c r="S26" s="455" t="s">
        <v>402</v>
      </c>
      <c r="T26" s="455"/>
      <c r="U26" s="456"/>
      <c r="V26" s="146">
        <f t="shared" si="8"/>
        <v>24</v>
      </c>
      <c r="W26" s="146">
        <v>255</v>
      </c>
      <c r="X26" s="146">
        <v>115</v>
      </c>
      <c r="Y26" s="146">
        <v>7</v>
      </c>
      <c r="Z26" s="146">
        <v>17</v>
      </c>
      <c r="AA26" s="146" t="s">
        <v>475</v>
      </c>
      <c r="AB26" s="146">
        <v>22</v>
      </c>
      <c r="AC26" s="146">
        <v>2</v>
      </c>
      <c r="AD26" s="146" t="s">
        <v>475</v>
      </c>
      <c r="AE26" s="146" t="s">
        <v>475</v>
      </c>
    </row>
    <row r="27" spans="1:31" ht="16.5" customHeight="1">
      <c r="A27" s="171" t="s">
        <v>300</v>
      </c>
      <c r="B27" s="171"/>
      <c r="C27" s="171"/>
      <c r="D27" s="171"/>
      <c r="E27" s="171"/>
      <c r="F27" s="171"/>
      <c r="G27" s="171"/>
      <c r="H27" s="171"/>
      <c r="I27" s="140"/>
      <c r="J27" s="140"/>
      <c r="K27" s="140"/>
      <c r="L27" s="140"/>
      <c r="M27" s="140"/>
      <c r="N27" s="140"/>
      <c r="O27" s="140"/>
      <c r="P27" s="140"/>
      <c r="Q27" s="138"/>
      <c r="R27" s="138"/>
      <c r="S27" s="455" t="s">
        <v>403</v>
      </c>
      <c r="T27" s="455"/>
      <c r="U27" s="456"/>
      <c r="V27" s="146">
        <f t="shared" si="8"/>
        <v>2</v>
      </c>
      <c r="W27" s="146">
        <v>24</v>
      </c>
      <c r="X27" s="146">
        <v>24</v>
      </c>
      <c r="Y27" s="146" t="s">
        <v>475</v>
      </c>
      <c r="Z27" s="146">
        <v>2</v>
      </c>
      <c r="AA27" s="146" t="s">
        <v>475</v>
      </c>
      <c r="AB27" s="146">
        <v>2</v>
      </c>
      <c r="AC27" s="146" t="s">
        <v>475</v>
      </c>
      <c r="AD27" s="146" t="s">
        <v>475</v>
      </c>
      <c r="AE27" s="146" t="s">
        <v>475</v>
      </c>
    </row>
    <row r="28" spans="1:31" ht="16.5" customHeight="1">
      <c r="A28" s="170" t="s">
        <v>316</v>
      </c>
      <c r="B28" s="170"/>
      <c r="C28" s="170"/>
      <c r="D28" s="170"/>
      <c r="E28" s="170"/>
      <c r="F28" s="170"/>
      <c r="G28" s="170"/>
      <c r="H28" s="170"/>
      <c r="I28" s="139"/>
      <c r="J28" s="139"/>
      <c r="K28" s="139"/>
      <c r="L28" s="139"/>
      <c r="M28" s="139"/>
      <c r="N28" s="139"/>
      <c r="O28" s="139"/>
      <c r="P28" s="139"/>
      <c r="Q28" s="138"/>
      <c r="R28" s="138"/>
      <c r="S28" s="455" t="s">
        <v>299</v>
      </c>
      <c r="T28" s="455"/>
      <c r="U28" s="456"/>
      <c r="V28" s="146">
        <f t="shared" si="8"/>
        <v>12</v>
      </c>
      <c r="W28" s="146">
        <v>147</v>
      </c>
      <c r="X28" s="146">
        <v>131</v>
      </c>
      <c r="Y28" s="146">
        <v>4</v>
      </c>
      <c r="Z28" s="146">
        <v>8</v>
      </c>
      <c r="AA28" s="146" t="s">
        <v>475</v>
      </c>
      <c r="AB28" s="146">
        <v>10</v>
      </c>
      <c r="AC28" s="146">
        <v>2</v>
      </c>
      <c r="AD28" s="146" t="s">
        <v>475</v>
      </c>
      <c r="AE28" s="146" t="s">
        <v>475</v>
      </c>
    </row>
    <row r="29" spans="1:31" ht="16.5" customHeight="1">
      <c r="A29" s="138"/>
      <c r="B29" s="138"/>
      <c r="C29" s="138"/>
      <c r="D29" s="138"/>
      <c r="E29" s="138"/>
      <c r="F29" s="138"/>
      <c r="G29" s="138"/>
      <c r="H29" s="138"/>
      <c r="I29" s="138"/>
      <c r="J29" s="138"/>
      <c r="K29" s="138"/>
      <c r="L29" s="138"/>
      <c r="M29" s="138"/>
      <c r="N29" s="138"/>
      <c r="O29" s="138"/>
      <c r="P29" s="138"/>
      <c r="Q29" s="138"/>
      <c r="R29" s="138"/>
      <c r="S29" s="144"/>
      <c r="T29" s="168"/>
      <c r="U29" s="167"/>
      <c r="V29" s="145"/>
      <c r="W29" s="144"/>
      <c r="X29" s="144"/>
      <c r="Y29" s="144"/>
      <c r="Z29" s="144"/>
      <c r="AA29" s="144"/>
      <c r="AB29" s="144"/>
      <c r="AC29" s="144"/>
      <c r="AD29" s="144"/>
      <c r="AE29" s="144"/>
    </row>
    <row r="30" spans="1:31" ht="16.5" customHeight="1">
      <c r="A30" s="138"/>
      <c r="B30" s="138"/>
      <c r="C30" s="138"/>
      <c r="D30" s="138"/>
      <c r="E30" s="138"/>
      <c r="F30" s="138"/>
      <c r="G30" s="138"/>
      <c r="H30" s="138"/>
      <c r="I30" s="138"/>
      <c r="J30" s="138"/>
      <c r="K30" s="138"/>
      <c r="L30" s="138"/>
      <c r="M30" s="138"/>
      <c r="N30" s="138"/>
      <c r="O30" s="138"/>
      <c r="P30" s="138"/>
      <c r="Q30" s="138"/>
      <c r="R30" s="138"/>
      <c r="S30" s="140"/>
      <c r="T30" s="138"/>
      <c r="U30" s="138"/>
      <c r="V30" s="138"/>
      <c r="W30" s="138"/>
      <c r="X30" s="138"/>
      <c r="Y30" s="138"/>
      <c r="Z30" s="138"/>
      <c r="AA30" s="138"/>
      <c r="AB30" s="138"/>
      <c r="AC30" s="138"/>
      <c r="AD30" s="138"/>
      <c r="AE30" s="138"/>
    </row>
    <row r="31" spans="1:31" ht="18" customHeight="1">
      <c r="A31" s="365" t="s">
        <v>413</v>
      </c>
      <c r="B31" s="365"/>
      <c r="C31" s="365"/>
      <c r="D31" s="365"/>
      <c r="E31" s="365"/>
      <c r="F31" s="365"/>
      <c r="G31" s="365"/>
      <c r="H31" s="365"/>
      <c r="I31" s="365"/>
      <c r="J31" s="365"/>
      <c r="K31" s="365"/>
      <c r="L31" s="365"/>
      <c r="M31" s="365"/>
      <c r="N31" s="365"/>
      <c r="O31" s="365"/>
      <c r="P31" s="365"/>
      <c r="Q31" s="138"/>
      <c r="R31" s="138"/>
      <c r="S31" s="138"/>
      <c r="T31" s="138"/>
      <c r="U31" s="138"/>
      <c r="V31" s="138"/>
      <c r="W31" s="138"/>
      <c r="X31" s="138"/>
      <c r="Y31" s="138"/>
      <c r="Z31" s="138"/>
      <c r="AA31" s="138"/>
      <c r="AB31" s="138"/>
      <c r="AC31" s="138"/>
      <c r="AD31" s="138"/>
      <c r="AE31" s="138"/>
    </row>
    <row r="32" spans="1:31" ht="18" customHeight="1" thickBot="1">
      <c r="A32" s="166"/>
      <c r="B32" s="166"/>
      <c r="C32" s="166"/>
      <c r="D32" s="166"/>
      <c r="E32" s="166"/>
      <c r="F32" s="166"/>
      <c r="G32" s="166"/>
      <c r="H32" s="166"/>
      <c r="I32" s="166"/>
      <c r="J32" s="166"/>
      <c r="K32" s="166"/>
      <c r="L32" s="166"/>
      <c r="M32" s="166"/>
      <c r="N32" s="166"/>
      <c r="O32" s="166"/>
      <c r="P32" s="166"/>
      <c r="Q32" s="138"/>
      <c r="R32" s="138"/>
      <c r="S32" s="367" t="s">
        <v>503</v>
      </c>
      <c r="T32" s="367"/>
      <c r="U32" s="367"/>
      <c r="V32" s="367"/>
      <c r="W32" s="367"/>
      <c r="X32" s="367"/>
      <c r="Y32" s="367"/>
      <c r="Z32" s="367"/>
      <c r="AA32" s="367"/>
      <c r="AB32" s="367"/>
      <c r="AC32" s="367"/>
      <c r="AD32" s="367"/>
      <c r="AE32" s="367"/>
    </row>
    <row r="33" spans="1:31" ht="16.5" customHeight="1" thickBot="1">
      <c r="A33" s="461" t="s">
        <v>538</v>
      </c>
      <c r="B33" s="462"/>
      <c r="C33" s="164" t="s">
        <v>112</v>
      </c>
      <c r="D33" s="164" t="s">
        <v>1</v>
      </c>
      <c r="E33" s="164" t="s">
        <v>117</v>
      </c>
      <c r="F33" s="164" t="s">
        <v>118</v>
      </c>
      <c r="G33" s="164" t="s">
        <v>119</v>
      </c>
      <c r="H33" s="164" t="s">
        <v>120</v>
      </c>
      <c r="I33" s="164" t="s">
        <v>121</v>
      </c>
      <c r="J33" s="164" t="s">
        <v>122</v>
      </c>
      <c r="K33" s="164" t="s">
        <v>123</v>
      </c>
      <c r="L33" s="164" t="s">
        <v>124</v>
      </c>
      <c r="M33" s="164" t="s">
        <v>125</v>
      </c>
      <c r="N33" s="164" t="s">
        <v>126</v>
      </c>
      <c r="O33" s="164" t="s">
        <v>127</v>
      </c>
      <c r="P33" s="163" t="s">
        <v>128</v>
      </c>
      <c r="Q33" s="138"/>
      <c r="R33" s="138"/>
      <c r="S33" s="138"/>
      <c r="T33" s="138"/>
      <c r="U33" s="138"/>
      <c r="V33" s="138"/>
      <c r="W33" s="138"/>
      <c r="X33" s="138"/>
      <c r="Y33" s="138"/>
      <c r="Z33" s="138"/>
      <c r="AA33" s="138"/>
      <c r="AB33" s="138"/>
      <c r="AC33" s="138"/>
      <c r="AD33" s="138"/>
      <c r="AE33" s="138"/>
    </row>
    <row r="34" spans="1:31" ht="16.5" customHeight="1">
      <c r="A34" s="353" t="s">
        <v>116</v>
      </c>
      <c r="B34" s="354"/>
      <c r="C34" s="162" t="s">
        <v>113</v>
      </c>
      <c r="D34" s="303">
        <f aca="true" t="shared" si="10" ref="D34:D63">SUM(E34:P34)</f>
        <v>80</v>
      </c>
      <c r="E34" s="303" t="s">
        <v>475</v>
      </c>
      <c r="F34" s="303" t="s">
        <v>475</v>
      </c>
      <c r="G34" s="303" t="s">
        <v>475</v>
      </c>
      <c r="H34" s="303">
        <f>SUM(H36,H38,H40,H42,H44,H46,H48,H50,H52,H54,H56,H58,H60,H62,H64)</f>
        <v>51</v>
      </c>
      <c r="I34" s="303" t="s">
        <v>475</v>
      </c>
      <c r="J34" s="303" t="s">
        <v>475</v>
      </c>
      <c r="K34" s="303" t="s">
        <v>475</v>
      </c>
      <c r="L34" s="303" t="s">
        <v>475</v>
      </c>
      <c r="M34" s="303" t="s">
        <v>475</v>
      </c>
      <c r="N34" s="303" t="s">
        <v>475</v>
      </c>
      <c r="O34" s="303">
        <f>SUM(O36,O38,O40,O42,O44,O46,O48,O50,O52,O54,O56,O58,O60,O62,O64)</f>
        <v>22</v>
      </c>
      <c r="P34" s="303">
        <f>SUM(P36,P38,P40,P42,P44,P46,P48,P50,P52,P54,P56,P58,P60,P62,P64)</f>
        <v>7</v>
      </c>
      <c r="Q34" s="138"/>
      <c r="R34" s="138"/>
      <c r="S34" s="340" t="s">
        <v>404</v>
      </c>
      <c r="T34" s="340"/>
      <c r="U34" s="341"/>
      <c r="V34" s="467" t="s">
        <v>139</v>
      </c>
      <c r="W34" s="469" t="s">
        <v>394</v>
      </c>
      <c r="X34" s="467" t="s">
        <v>138</v>
      </c>
      <c r="Y34" s="368" t="s">
        <v>145</v>
      </c>
      <c r="Z34" s="472"/>
      <c r="AA34" s="473"/>
      <c r="AB34" s="368" t="s">
        <v>395</v>
      </c>
      <c r="AC34" s="472"/>
      <c r="AD34" s="472"/>
      <c r="AE34" s="472"/>
    </row>
    <row r="35" spans="1:31" ht="16.5" customHeight="1">
      <c r="A35" s="464"/>
      <c r="B35" s="356"/>
      <c r="C35" s="160" t="s">
        <v>114</v>
      </c>
      <c r="D35" s="303">
        <f>SUM(E35:P35)</f>
        <v>20338</v>
      </c>
      <c r="E35" s="303" t="s">
        <v>475</v>
      </c>
      <c r="F35" s="303" t="s">
        <v>475</v>
      </c>
      <c r="G35" s="303" t="s">
        <v>475</v>
      </c>
      <c r="H35" s="303">
        <f>SUM(H37,H39,H41,H43,H45,H47,H49,H51,H53,H55,H57,H59,H61,H63,H65)</f>
        <v>8923</v>
      </c>
      <c r="I35" s="303" t="s">
        <v>475</v>
      </c>
      <c r="J35" s="303" t="s">
        <v>475</v>
      </c>
      <c r="K35" s="303" t="s">
        <v>475</v>
      </c>
      <c r="L35" s="303" t="s">
        <v>475</v>
      </c>
      <c r="M35" s="303" t="s">
        <v>475</v>
      </c>
      <c r="N35" s="303" t="s">
        <v>475</v>
      </c>
      <c r="O35" s="303">
        <f>SUM(O37,O39,O41,O43,O45,O47,O49,O51,O53,O55,O57,O59,O61,O63,O65)</f>
        <v>9895</v>
      </c>
      <c r="P35" s="303">
        <f>SUM(P37,P39,P41,P43,P45,P47,P49,P51,P53,P55,P57,P59,P61,P63,P65)</f>
        <v>1520</v>
      </c>
      <c r="Q35" s="138"/>
      <c r="R35" s="138"/>
      <c r="S35" s="366"/>
      <c r="T35" s="366"/>
      <c r="U35" s="442"/>
      <c r="V35" s="468"/>
      <c r="W35" s="470"/>
      <c r="X35" s="468"/>
      <c r="Y35" s="477" t="s">
        <v>137</v>
      </c>
      <c r="Z35" s="477" t="s">
        <v>136</v>
      </c>
      <c r="AA35" s="477" t="s">
        <v>135</v>
      </c>
      <c r="AB35" s="477" t="s">
        <v>396</v>
      </c>
      <c r="AC35" s="477" t="s">
        <v>397</v>
      </c>
      <c r="AD35" s="477" t="s">
        <v>398</v>
      </c>
      <c r="AE35" s="478" t="s">
        <v>399</v>
      </c>
    </row>
    <row r="36" spans="1:31" ht="16.5" customHeight="1">
      <c r="A36" s="371" t="s">
        <v>60</v>
      </c>
      <c r="B36" s="420"/>
      <c r="C36" s="143" t="s">
        <v>113</v>
      </c>
      <c r="D36" s="229" t="s">
        <v>475</v>
      </c>
      <c r="E36" s="135" t="s">
        <v>475</v>
      </c>
      <c r="F36" s="135" t="s">
        <v>475</v>
      </c>
      <c r="G36" s="135" t="s">
        <v>475</v>
      </c>
      <c r="H36" s="135" t="s">
        <v>475</v>
      </c>
      <c r="I36" s="135" t="s">
        <v>475</v>
      </c>
      <c r="J36" s="135" t="s">
        <v>475</v>
      </c>
      <c r="K36" s="135" t="s">
        <v>475</v>
      </c>
      <c r="L36" s="135" t="s">
        <v>475</v>
      </c>
      <c r="M36" s="135" t="s">
        <v>475</v>
      </c>
      <c r="N36" s="135" t="s">
        <v>475</v>
      </c>
      <c r="O36" s="135" t="s">
        <v>475</v>
      </c>
      <c r="P36" s="135" t="s">
        <v>475</v>
      </c>
      <c r="Q36" s="138"/>
      <c r="R36" s="138"/>
      <c r="S36" s="343"/>
      <c r="T36" s="343"/>
      <c r="U36" s="344"/>
      <c r="V36" s="351"/>
      <c r="W36" s="471"/>
      <c r="X36" s="351"/>
      <c r="Y36" s="351"/>
      <c r="Z36" s="351"/>
      <c r="AA36" s="351"/>
      <c r="AB36" s="351"/>
      <c r="AC36" s="351"/>
      <c r="AD36" s="351"/>
      <c r="AE36" s="362"/>
    </row>
    <row r="37" spans="1:31" ht="16.5" customHeight="1">
      <c r="A37" s="371"/>
      <c r="B37" s="420"/>
      <c r="C37" s="143" t="s">
        <v>114</v>
      </c>
      <c r="D37" s="229" t="s">
        <v>475</v>
      </c>
      <c r="E37" s="135" t="s">
        <v>475</v>
      </c>
      <c r="F37" s="135" t="s">
        <v>475</v>
      </c>
      <c r="G37" s="135" t="s">
        <v>475</v>
      </c>
      <c r="H37" s="135" t="s">
        <v>475</v>
      </c>
      <c r="I37" s="135" t="s">
        <v>475</v>
      </c>
      <c r="J37" s="135" t="s">
        <v>475</v>
      </c>
      <c r="K37" s="135" t="s">
        <v>475</v>
      </c>
      <c r="L37" s="135" t="s">
        <v>475</v>
      </c>
      <c r="M37" s="135" t="s">
        <v>475</v>
      </c>
      <c r="N37" s="135" t="s">
        <v>475</v>
      </c>
      <c r="O37" s="135" t="s">
        <v>475</v>
      </c>
      <c r="P37" s="135" t="s">
        <v>475</v>
      </c>
      <c r="Q37" s="138"/>
      <c r="R37" s="138"/>
      <c r="S37" s="156"/>
      <c r="T37" s="138"/>
      <c r="U37" s="155"/>
      <c r="V37" s="148"/>
      <c r="W37" s="148"/>
      <c r="X37" s="148"/>
      <c r="Y37" s="148"/>
      <c r="Z37" s="148"/>
      <c r="AA37" s="148"/>
      <c r="AB37" s="148"/>
      <c r="AC37" s="148"/>
      <c r="AD37" s="148"/>
      <c r="AE37" s="148"/>
    </row>
    <row r="38" spans="1:31" ht="16.5" customHeight="1">
      <c r="A38" s="371" t="s">
        <v>129</v>
      </c>
      <c r="B38" s="420"/>
      <c r="C38" s="143" t="s">
        <v>113</v>
      </c>
      <c r="D38" s="229" t="s">
        <v>475</v>
      </c>
      <c r="E38" s="135" t="s">
        <v>475</v>
      </c>
      <c r="F38" s="135" t="s">
        <v>475</v>
      </c>
      <c r="G38" s="135" t="s">
        <v>475</v>
      </c>
      <c r="H38" s="135" t="s">
        <v>475</v>
      </c>
      <c r="I38" s="135" t="s">
        <v>475</v>
      </c>
      <c r="J38" s="135" t="s">
        <v>475</v>
      </c>
      <c r="K38" s="135" t="s">
        <v>475</v>
      </c>
      <c r="L38" s="135" t="s">
        <v>475</v>
      </c>
      <c r="M38" s="135" t="s">
        <v>475</v>
      </c>
      <c r="N38" s="135" t="s">
        <v>475</v>
      </c>
      <c r="O38" s="135" t="s">
        <v>475</v>
      </c>
      <c r="P38" s="135" t="s">
        <v>475</v>
      </c>
      <c r="Q38" s="138"/>
      <c r="R38" s="138"/>
      <c r="S38" s="100"/>
      <c r="T38" s="457" t="s">
        <v>414</v>
      </c>
      <c r="U38" s="458"/>
      <c r="V38" s="146">
        <v>257</v>
      </c>
      <c r="W38" s="146">
        <v>12372</v>
      </c>
      <c r="X38" s="146">
        <v>2951</v>
      </c>
      <c r="Y38" s="146">
        <v>154</v>
      </c>
      <c r="Z38" s="146">
        <v>103</v>
      </c>
      <c r="AA38" s="146" t="s">
        <v>475</v>
      </c>
      <c r="AB38" s="146">
        <v>127</v>
      </c>
      <c r="AC38" s="146">
        <v>95</v>
      </c>
      <c r="AD38" s="146">
        <v>33</v>
      </c>
      <c r="AE38" s="146">
        <v>2</v>
      </c>
    </row>
    <row r="39" spans="1:31" ht="16.5" customHeight="1">
      <c r="A39" s="371"/>
      <c r="B39" s="420"/>
      <c r="C39" s="143" t="s">
        <v>114</v>
      </c>
      <c r="D39" s="229" t="s">
        <v>475</v>
      </c>
      <c r="E39" s="135" t="s">
        <v>475</v>
      </c>
      <c r="F39" s="135" t="s">
        <v>475</v>
      </c>
      <c r="G39" s="135" t="s">
        <v>475</v>
      </c>
      <c r="H39" s="135" t="s">
        <v>475</v>
      </c>
      <c r="I39" s="135" t="s">
        <v>475</v>
      </c>
      <c r="J39" s="135" t="s">
        <v>475</v>
      </c>
      <c r="K39" s="135" t="s">
        <v>475</v>
      </c>
      <c r="L39" s="135" t="s">
        <v>475</v>
      </c>
      <c r="M39" s="135" t="s">
        <v>475</v>
      </c>
      <c r="N39" s="135" t="s">
        <v>475</v>
      </c>
      <c r="O39" s="135" t="s">
        <v>475</v>
      </c>
      <c r="P39" s="135" t="s">
        <v>475</v>
      </c>
      <c r="Q39" s="138"/>
      <c r="R39" s="138"/>
      <c r="S39" s="100"/>
      <c r="T39" s="457">
        <v>53</v>
      </c>
      <c r="U39" s="458"/>
      <c r="V39" s="146">
        <v>184</v>
      </c>
      <c r="W39" s="146">
        <v>6324</v>
      </c>
      <c r="X39" s="146">
        <v>1552</v>
      </c>
      <c r="Y39" s="146">
        <v>93</v>
      </c>
      <c r="Z39" s="146">
        <v>91</v>
      </c>
      <c r="AA39" s="146" t="s">
        <v>475</v>
      </c>
      <c r="AB39" s="146">
        <v>105</v>
      </c>
      <c r="AC39" s="146">
        <v>74</v>
      </c>
      <c r="AD39" s="146">
        <v>3</v>
      </c>
      <c r="AE39" s="146">
        <v>2</v>
      </c>
    </row>
    <row r="40" spans="1:31" ht="16.5" customHeight="1">
      <c r="A40" s="465" t="s">
        <v>436</v>
      </c>
      <c r="B40" s="350" t="s">
        <v>105</v>
      </c>
      <c r="C40" s="143" t="s">
        <v>113</v>
      </c>
      <c r="D40" s="229">
        <f t="shared" si="10"/>
        <v>33</v>
      </c>
      <c r="E40" s="135" t="s">
        <v>475</v>
      </c>
      <c r="F40" s="135" t="s">
        <v>475</v>
      </c>
      <c r="G40" s="135" t="s">
        <v>475</v>
      </c>
      <c r="H40" s="135">
        <v>20</v>
      </c>
      <c r="I40" s="135" t="s">
        <v>475</v>
      </c>
      <c r="J40" s="135" t="s">
        <v>475</v>
      </c>
      <c r="K40" s="135" t="s">
        <v>475</v>
      </c>
      <c r="L40" s="135" t="s">
        <v>475</v>
      </c>
      <c r="M40" s="135" t="s">
        <v>475</v>
      </c>
      <c r="N40" s="135" t="s">
        <v>475</v>
      </c>
      <c r="O40" s="135">
        <v>8</v>
      </c>
      <c r="P40" s="135">
        <v>5</v>
      </c>
      <c r="Q40" s="138"/>
      <c r="R40" s="138"/>
      <c r="S40" s="100"/>
      <c r="T40" s="457">
        <v>54</v>
      </c>
      <c r="U40" s="458"/>
      <c r="V40" s="146">
        <v>94</v>
      </c>
      <c r="W40" s="146">
        <v>4093</v>
      </c>
      <c r="X40" s="146">
        <v>1410</v>
      </c>
      <c r="Y40" s="146">
        <v>48</v>
      </c>
      <c r="Z40" s="146">
        <v>46</v>
      </c>
      <c r="AA40" s="146" t="s">
        <v>475</v>
      </c>
      <c r="AB40" s="146">
        <v>59</v>
      </c>
      <c r="AC40" s="146">
        <v>30</v>
      </c>
      <c r="AD40" s="146">
        <v>4</v>
      </c>
      <c r="AE40" s="146">
        <v>1</v>
      </c>
    </row>
    <row r="41" spans="1:31" ht="16.5" customHeight="1">
      <c r="A41" s="465"/>
      <c r="B41" s="350"/>
      <c r="C41" s="143" t="s">
        <v>114</v>
      </c>
      <c r="D41" s="229">
        <f t="shared" si="10"/>
        <v>4910</v>
      </c>
      <c r="E41" s="135" t="s">
        <v>475</v>
      </c>
      <c r="F41" s="135" t="s">
        <v>475</v>
      </c>
      <c r="G41" s="135" t="s">
        <v>475</v>
      </c>
      <c r="H41" s="135">
        <v>2238</v>
      </c>
      <c r="I41" s="135" t="s">
        <v>475</v>
      </c>
      <c r="J41" s="135" t="s">
        <v>475</v>
      </c>
      <c r="K41" s="135" t="s">
        <v>475</v>
      </c>
      <c r="L41" s="135" t="s">
        <v>475</v>
      </c>
      <c r="M41" s="135" t="s">
        <v>475</v>
      </c>
      <c r="N41" s="135" t="s">
        <v>475</v>
      </c>
      <c r="O41" s="135">
        <v>1402</v>
      </c>
      <c r="P41" s="135">
        <v>1270</v>
      </c>
      <c r="Q41" s="138"/>
      <c r="R41" s="138"/>
      <c r="S41" s="100"/>
      <c r="T41" s="457">
        <v>55</v>
      </c>
      <c r="U41" s="458"/>
      <c r="V41" s="146">
        <v>154</v>
      </c>
      <c r="W41" s="146">
        <v>2493</v>
      </c>
      <c r="X41" s="146">
        <v>1102</v>
      </c>
      <c r="Y41" s="146">
        <v>94</v>
      </c>
      <c r="Z41" s="146">
        <v>59</v>
      </c>
      <c r="AA41" s="146">
        <v>1</v>
      </c>
      <c r="AB41" s="146">
        <v>108</v>
      </c>
      <c r="AC41" s="146">
        <v>43</v>
      </c>
      <c r="AD41" s="146">
        <v>3</v>
      </c>
      <c r="AE41" s="146" t="s">
        <v>475</v>
      </c>
    </row>
    <row r="42" spans="1:31" ht="16.5" customHeight="1">
      <c r="A42" s="465"/>
      <c r="B42" s="474" t="s">
        <v>106</v>
      </c>
      <c r="C42" s="143" t="s">
        <v>113</v>
      </c>
      <c r="D42" s="229">
        <f t="shared" si="10"/>
        <v>2</v>
      </c>
      <c r="E42" s="135" t="s">
        <v>475</v>
      </c>
      <c r="F42" s="135" t="s">
        <v>475</v>
      </c>
      <c r="G42" s="135" t="s">
        <v>475</v>
      </c>
      <c r="H42" s="135">
        <v>2</v>
      </c>
      <c r="I42" s="135" t="s">
        <v>475</v>
      </c>
      <c r="J42" s="135" t="s">
        <v>475</v>
      </c>
      <c r="K42" s="135" t="s">
        <v>475</v>
      </c>
      <c r="L42" s="135" t="s">
        <v>475</v>
      </c>
      <c r="M42" s="135" t="s">
        <v>475</v>
      </c>
      <c r="N42" s="135" t="s">
        <v>475</v>
      </c>
      <c r="O42" s="135" t="s">
        <v>475</v>
      </c>
      <c r="P42" s="135" t="s">
        <v>475</v>
      </c>
      <c r="Q42" s="138"/>
      <c r="R42" s="138"/>
      <c r="S42" s="152"/>
      <c r="T42" s="459">
        <v>56</v>
      </c>
      <c r="U42" s="460"/>
      <c r="V42" s="150">
        <f aca="true" t="shared" si="11" ref="V42:AD42">SUM(V44:V47,V49:V52,V54:V57)</f>
        <v>213</v>
      </c>
      <c r="W42" s="150">
        <f t="shared" si="11"/>
        <v>4170</v>
      </c>
      <c r="X42" s="150">
        <f t="shared" si="11"/>
        <v>1297</v>
      </c>
      <c r="Y42" s="150">
        <f t="shared" si="11"/>
        <v>133</v>
      </c>
      <c r="Z42" s="150">
        <f t="shared" si="11"/>
        <v>80</v>
      </c>
      <c r="AA42" s="150" t="s">
        <v>475</v>
      </c>
      <c r="AB42" s="150">
        <f t="shared" si="11"/>
        <v>156</v>
      </c>
      <c r="AC42" s="150">
        <f t="shared" si="11"/>
        <v>55</v>
      </c>
      <c r="AD42" s="150">
        <f t="shared" si="11"/>
        <v>1</v>
      </c>
      <c r="AE42" s="150" t="s">
        <v>475</v>
      </c>
    </row>
    <row r="43" spans="1:31" ht="16.5" customHeight="1">
      <c r="A43" s="465"/>
      <c r="B43" s="475"/>
      <c r="C43" s="143" t="s">
        <v>114</v>
      </c>
      <c r="D43" s="229">
        <f t="shared" si="10"/>
        <v>270</v>
      </c>
      <c r="E43" s="135" t="s">
        <v>475</v>
      </c>
      <c r="F43" s="135" t="s">
        <v>475</v>
      </c>
      <c r="G43" s="135" t="s">
        <v>475</v>
      </c>
      <c r="H43" s="135">
        <v>270</v>
      </c>
      <c r="I43" s="135" t="s">
        <v>475</v>
      </c>
      <c r="J43" s="135" t="s">
        <v>475</v>
      </c>
      <c r="K43" s="135" t="s">
        <v>475</v>
      </c>
      <c r="L43" s="135" t="s">
        <v>475</v>
      </c>
      <c r="M43" s="135" t="s">
        <v>475</v>
      </c>
      <c r="N43" s="135" t="s">
        <v>475</v>
      </c>
      <c r="O43" s="135" t="s">
        <v>475</v>
      </c>
      <c r="P43" s="135" t="s">
        <v>475</v>
      </c>
      <c r="Q43" s="138"/>
      <c r="R43" s="138"/>
      <c r="S43" s="147"/>
      <c r="T43" s="138"/>
      <c r="U43" s="149"/>
      <c r="V43" s="148"/>
      <c r="W43" s="148"/>
      <c r="X43" s="148"/>
      <c r="Y43" s="148"/>
      <c r="Z43" s="148"/>
      <c r="AA43" s="148"/>
      <c r="AB43" s="148"/>
      <c r="AC43" s="148"/>
      <c r="AD43" s="148"/>
      <c r="AE43" s="148"/>
    </row>
    <row r="44" spans="1:31" ht="16.5" customHeight="1">
      <c r="A44" s="465"/>
      <c r="B44" s="350" t="s">
        <v>107</v>
      </c>
      <c r="C44" s="143" t="s">
        <v>113</v>
      </c>
      <c r="D44" s="229">
        <f t="shared" si="10"/>
        <v>10</v>
      </c>
      <c r="E44" s="135" t="s">
        <v>475</v>
      </c>
      <c r="F44" s="135" t="s">
        <v>475</v>
      </c>
      <c r="G44" s="135" t="s">
        <v>475</v>
      </c>
      <c r="H44" s="135">
        <v>8</v>
      </c>
      <c r="I44" s="135" t="s">
        <v>475</v>
      </c>
      <c r="J44" s="135" t="s">
        <v>475</v>
      </c>
      <c r="K44" s="135" t="s">
        <v>475</v>
      </c>
      <c r="L44" s="135" t="s">
        <v>475</v>
      </c>
      <c r="M44" s="135" t="s">
        <v>475</v>
      </c>
      <c r="N44" s="135" t="s">
        <v>475</v>
      </c>
      <c r="O44" s="135">
        <v>1</v>
      </c>
      <c r="P44" s="135">
        <v>1</v>
      </c>
      <c r="Q44" s="138"/>
      <c r="R44" s="138"/>
      <c r="S44" s="100"/>
      <c r="T44" s="394" t="s">
        <v>415</v>
      </c>
      <c r="U44" s="424"/>
      <c r="V44" s="146">
        <v>12</v>
      </c>
      <c r="W44" s="146">
        <v>96</v>
      </c>
      <c r="X44" s="146">
        <v>81</v>
      </c>
      <c r="Y44" s="146">
        <v>3</v>
      </c>
      <c r="Z44" s="146">
        <v>9</v>
      </c>
      <c r="AA44" s="146" t="s">
        <v>475</v>
      </c>
      <c r="AB44" s="146">
        <v>10</v>
      </c>
      <c r="AC44" s="146">
        <v>2</v>
      </c>
      <c r="AD44" s="146" t="s">
        <v>475</v>
      </c>
      <c r="AE44" s="146" t="s">
        <v>475</v>
      </c>
    </row>
    <row r="45" spans="1:31" ht="16.5" customHeight="1">
      <c r="A45" s="465"/>
      <c r="B45" s="350"/>
      <c r="C45" s="143" t="s">
        <v>114</v>
      </c>
      <c r="D45" s="229">
        <f t="shared" si="10"/>
        <v>757</v>
      </c>
      <c r="E45" s="135" t="s">
        <v>475</v>
      </c>
      <c r="F45" s="135" t="s">
        <v>475</v>
      </c>
      <c r="G45" s="135" t="s">
        <v>475</v>
      </c>
      <c r="H45" s="135">
        <v>507</v>
      </c>
      <c r="I45" s="135" t="s">
        <v>475</v>
      </c>
      <c r="J45" s="135" t="s">
        <v>475</v>
      </c>
      <c r="K45" s="135" t="s">
        <v>475</v>
      </c>
      <c r="L45" s="135" t="s">
        <v>475</v>
      </c>
      <c r="M45" s="135" t="s">
        <v>475</v>
      </c>
      <c r="N45" s="135" t="s">
        <v>475</v>
      </c>
      <c r="O45" s="135">
        <v>100</v>
      </c>
      <c r="P45" s="135">
        <v>150</v>
      </c>
      <c r="Q45" s="138"/>
      <c r="R45" s="138"/>
      <c r="S45" s="100"/>
      <c r="T45" s="479" t="s">
        <v>378</v>
      </c>
      <c r="U45" s="424"/>
      <c r="V45" s="146">
        <v>21</v>
      </c>
      <c r="W45" s="146">
        <v>271</v>
      </c>
      <c r="X45" s="146">
        <v>183</v>
      </c>
      <c r="Y45" s="146">
        <v>13</v>
      </c>
      <c r="Z45" s="146">
        <v>8</v>
      </c>
      <c r="AA45" s="146" t="s">
        <v>475</v>
      </c>
      <c r="AB45" s="146">
        <v>15</v>
      </c>
      <c r="AC45" s="146">
        <v>6</v>
      </c>
      <c r="AD45" s="146" t="s">
        <v>475</v>
      </c>
      <c r="AE45" s="146" t="s">
        <v>475</v>
      </c>
    </row>
    <row r="46" spans="1:31" ht="16.5" customHeight="1">
      <c r="A46" s="465"/>
      <c r="B46" s="474" t="s">
        <v>108</v>
      </c>
      <c r="C46" s="143" t="s">
        <v>113</v>
      </c>
      <c r="D46" s="229">
        <f t="shared" si="10"/>
        <v>2</v>
      </c>
      <c r="E46" s="135" t="s">
        <v>475</v>
      </c>
      <c r="F46" s="135" t="s">
        <v>475</v>
      </c>
      <c r="G46" s="135" t="s">
        <v>475</v>
      </c>
      <c r="H46" s="135">
        <v>2</v>
      </c>
      <c r="I46" s="135" t="s">
        <v>475</v>
      </c>
      <c r="J46" s="135" t="s">
        <v>475</v>
      </c>
      <c r="K46" s="135" t="s">
        <v>475</v>
      </c>
      <c r="L46" s="135" t="s">
        <v>475</v>
      </c>
      <c r="M46" s="135" t="s">
        <v>475</v>
      </c>
      <c r="N46" s="135" t="s">
        <v>475</v>
      </c>
      <c r="O46" s="135" t="s">
        <v>475</v>
      </c>
      <c r="P46" s="135" t="s">
        <v>475</v>
      </c>
      <c r="Q46" s="138"/>
      <c r="R46" s="138"/>
      <c r="S46" s="100"/>
      <c r="T46" s="479" t="s">
        <v>379</v>
      </c>
      <c r="U46" s="424"/>
      <c r="V46" s="146">
        <v>15</v>
      </c>
      <c r="W46" s="146">
        <v>286</v>
      </c>
      <c r="X46" s="146">
        <v>72</v>
      </c>
      <c r="Y46" s="146">
        <v>10</v>
      </c>
      <c r="Z46" s="146">
        <v>5</v>
      </c>
      <c r="AA46" s="146" t="s">
        <v>475</v>
      </c>
      <c r="AB46" s="146">
        <v>12</v>
      </c>
      <c r="AC46" s="146">
        <v>2</v>
      </c>
      <c r="AD46" s="146">
        <v>1</v>
      </c>
      <c r="AE46" s="146" t="s">
        <v>475</v>
      </c>
    </row>
    <row r="47" spans="1:31" ht="16.5" customHeight="1">
      <c r="A47" s="465"/>
      <c r="B47" s="476"/>
      <c r="C47" s="143" t="s">
        <v>114</v>
      </c>
      <c r="D47" s="229">
        <f t="shared" si="10"/>
        <v>200</v>
      </c>
      <c r="E47" s="135" t="s">
        <v>475</v>
      </c>
      <c r="F47" s="135" t="s">
        <v>475</v>
      </c>
      <c r="G47" s="135" t="s">
        <v>475</v>
      </c>
      <c r="H47" s="135">
        <v>200</v>
      </c>
      <c r="I47" s="135" t="s">
        <v>475</v>
      </c>
      <c r="J47" s="135" t="s">
        <v>475</v>
      </c>
      <c r="K47" s="135" t="s">
        <v>475</v>
      </c>
      <c r="L47" s="135" t="s">
        <v>475</v>
      </c>
      <c r="M47" s="135" t="s">
        <v>475</v>
      </c>
      <c r="N47" s="135" t="s">
        <v>475</v>
      </c>
      <c r="O47" s="135" t="s">
        <v>475</v>
      </c>
      <c r="P47" s="135" t="s">
        <v>475</v>
      </c>
      <c r="Q47" s="138"/>
      <c r="R47" s="138"/>
      <c r="S47" s="100"/>
      <c r="T47" s="479" t="s">
        <v>380</v>
      </c>
      <c r="U47" s="424"/>
      <c r="V47" s="146">
        <v>16</v>
      </c>
      <c r="W47" s="146">
        <v>300</v>
      </c>
      <c r="X47" s="146">
        <v>125</v>
      </c>
      <c r="Y47" s="146">
        <v>10</v>
      </c>
      <c r="Z47" s="146">
        <v>6</v>
      </c>
      <c r="AA47" s="146" t="s">
        <v>475</v>
      </c>
      <c r="AB47" s="146">
        <v>11</v>
      </c>
      <c r="AC47" s="146">
        <v>5</v>
      </c>
      <c r="AD47" s="146" t="s">
        <v>475</v>
      </c>
      <c r="AE47" s="146" t="s">
        <v>475</v>
      </c>
    </row>
    <row r="48" spans="1:31" ht="16.5" customHeight="1">
      <c r="A48" s="465"/>
      <c r="B48" s="474" t="s">
        <v>109</v>
      </c>
      <c r="C48" s="143" t="s">
        <v>113</v>
      </c>
      <c r="D48" s="229" t="s">
        <v>475</v>
      </c>
      <c r="E48" s="135" t="s">
        <v>475</v>
      </c>
      <c r="F48" s="135" t="s">
        <v>475</v>
      </c>
      <c r="G48" s="135" t="s">
        <v>475</v>
      </c>
      <c r="H48" s="135" t="s">
        <v>475</v>
      </c>
      <c r="I48" s="135" t="s">
        <v>475</v>
      </c>
      <c r="J48" s="135" t="s">
        <v>475</v>
      </c>
      <c r="K48" s="135" t="s">
        <v>475</v>
      </c>
      <c r="L48" s="135" t="s">
        <v>475</v>
      </c>
      <c r="M48" s="135" t="s">
        <v>475</v>
      </c>
      <c r="N48" s="135" t="s">
        <v>475</v>
      </c>
      <c r="O48" s="135" t="s">
        <v>475</v>
      </c>
      <c r="P48" s="135" t="s">
        <v>475</v>
      </c>
      <c r="Q48" s="138"/>
      <c r="R48" s="138"/>
      <c r="S48" s="147"/>
      <c r="T48" s="479"/>
      <c r="U48" s="424"/>
      <c r="V48" s="146"/>
      <c r="W48" s="146"/>
      <c r="X48" s="146"/>
      <c r="Y48" s="146"/>
      <c r="Z48" s="146"/>
      <c r="AA48" s="146"/>
      <c r="AB48" s="146"/>
      <c r="AC48" s="146"/>
      <c r="AD48" s="146"/>
      <c r="AE48" s="146"/>
    </row>
    <row r="49" spans="1:31" ht="16.5" customHeight="1">
      <c r="A49" s="465"/>
      <c r="B49" s="476"/>
      <c r="C49" s="143" t="s">
        <v>114</v>
      </c>
      <c r="D49" s="229" t="s">
        <v>475</v>
      </c>
      <c r="E49" s="135" t="s">
        <v>475</v>
      </c>
      <c r="F49" s="135" t="s">
        <v>475</v>
      </c>
      <c r="G49" s="135" t="s">
        <v>475</v>
      </c>
      <c r="H49" s="135" t="s">
        <v>475</v>
      </c>
      <c r="I49" s="135" t="s">
        <v>475</v>
      </c>
      <c r="J49" s="135" t="s">
        <v>475</v>
      </c>
      <c r="K49" s="135" t="s">
        <v>475</v>
      </c>
      <c r="L49" s="135" t="s">
        <v>475</v>
      </c>
      <c r="M49" s="135" t="s">
        <v>475</v>
      </c>
      <c r="N49" s="135" t="s">
        <v>475</v>
      </c>
      <c r="O49" s="135" t="s">
        <v>475</v>
      </c>
      <c r="P49" s="135" t="s">
        <v>475</v>
      </c>
      <c r="Q49" s="138"/>
      <c r="R49" s="138"/>
      <c r="S49" s="100"/>
      <c r="T49" s="479" t="s">
        <v>381</v>
      </c>
      <c r="U49" s="424"/>
      <c r="V49" s="146">
        <v>12</v>
      </c>
      <c r="W49" s="146">
        <v>190</v>
      </c>
      <c r="X49" s="146">
        <v>37</v>
      </c>
      <c r="Y49" s="146">
        <v>9</v>
      </c>
      <c r="Z49" s="146">
        <v>3</v>
      </c>
      <c r="AA49" s="146" t="s">
        <v>475</v>
      </c>
      <c r="AB49" s="146">
        <v>9</v>
      </c>
      <c r="AC49" s="146">
        <v>3</v>
      </c>
      <c r="AD49" s="146" t="s">
        <v>475</v>
      </c>
      <c r="AE49" s="146" t="s">
        <v>475</v>
      </c>
    </row>
    <row r="50" spans="1:31" ht="16.5" customHeight="1">
      <c r="A50" s="465"/>
      <c r="B50" s="350" t="s">
        <v>110</v>
      </c>
      <c r="C50" s="143" t="s">
        <v>113</v>
      </c>
      <c r="D50" s="229">
        <f t="shared" si="10"/>
        <v>2</v>
      </c>
      <c r="E50" s="135" t="s">
        <v>475</v>
      </c>
      <c r="F50" s="135" t="s">
        <v>475</v>
      </c>
      <c r="G50" s="135" t="s">
        <v>475</v>
      </c>
      <c r="H50" s="135">
        <v>2</v>
      </c>
      <c r="I50" s="135" t="s">
        <v>475</v>
      </c>
      <c r="J50" s="135" t="s">
        <v>475</v>
      </c>
      <c r="K50" s="135" t="s">
        <v>475</v>
      </c>
      <c r="L50" s="135" t="s">
        <v>475</v>
      </c>
      <c r="M50" s="135" t="s">
        <v>475</v>
      </c>
      <c r="N50" s="135" t="s">
        <v>475</v>
      </c>
      <c r="O50" s="135" t="s">
        <v>475</v>
      </c>
      <c r="P50" s="135" t="s">
        <v>475</v>
      </c>
      <c r="Q50" s="138"/>
      <c r="R50" s="138"/>
      <c r="S50" s="100"/>
      <c r="T50" s="479" t="s">
        <v>382</v>
      </c>
      <c r="U50" s="424"/>
      <c r="V50" s="146">
        <v>13</v>
      </c>
      <c r="W50" s="146">
        <v>144</v>
      </c>
      <c r="X50" s="146">
        <v>62</v>
      </c>
      <c r="Y50" s="146">
        <v>5</v>
      </c>
      <c r="Z50" s="146">
        <v>8</v>
      </c>
      <c r="AA50" s="146" t="s">
        <v>475</v>
      </c>
      <c r="AB50" s="146">
        <v>11</v>
      </c>
      <c r="AC50" s="146">
        <v>2</v>
      </c>
      <c r="AD50" s="146" t="s">
        <v>475</v>
      </c>
      <c r="AE50" s="146" t="s">
        <v>475</v>
      </c>
    </row>
    <row r="51" spans="1:31" ht="16.5" customHeight="1">
      <c r="A51" s="466"/>
      <c r="B51" s="476"/>
      <c r="C51" s="143" t="s">
        <v>114</v>
      </c>
      <c r="D51" s="229">
        <f t="shared" si="10"/>
        <v>211</v>
      </c>
      <c r="E51" s="135" t="s">
        <v>475</v>
      </c>
      <c r="F51" s="135" t="s">
        <v>475</v>
      </c>
      <c r="G51" s="135" t="s">
        <v>475</v>
      </c>
      <c r="H51" s="135">
        <v>211</v>
      </c>
      <c r="I51" s="135" t="s">
        <v>475</v>
      </c>
      <c r="J51" s="135" t="s">
        <v>475</v>
      </c>
      <c r="K51" s="135" t="s">
        <v>475</v>
      </c>
      <c r="L51" s="135" t="s">
        <v>475</v>
      </c>
      <c r="M51" s="135" t="s">
        <v>475</v>
      </c>
      <c r="N51" s="135" t="s">
        <v>475</v>
      </c>
      <c r="O51" s="135" t="s">
        <v>475</v>
      </c>
      <c r="P51" s="135" t="s">
        <v>475</v>
      </c>
      <c r="Q51" s="138"/>
      <c r="R51" s="138"/>
      <c r="S51" s="100"/>
      <c r="T51" s="479" t="s">
        <v>383</v>
      </c>
      <c r="U51" s="424"/>
      <c r="V51" s="146">
        <v>8</v>
      </c>
      <c r="W51" s="146">
        <v>261</v>
      </c>
      <c r="X51" s="146">
        <v>127</v>
      </c>
      <c r="Y51" s="146">
        <v>3</v>
      </c>
      <c r="Z51" s="146">
        <v>5</v>
      </c>
      <c r="AA51" s="146" t="s">
        <v>475</v>
      </c>
      <c r="AB51" s="146">
        <v>3</v>
      </c>
      <c r="AC51" s="146">
        <v>5</v>
      </c>
      <c r="AD51" s="146" t="s">
        <v>475</v>
      </c>
      <c r="AE51" s="146" t="s">
        <v>475</v>
      </c>
    </row>
    <row r="52" spans="1:31" ht="16.5" customHeight="1">
      <c r="A52" s="371" t="s">
        <v>130</v>
      </c>
      <c r="B52" s="420"/>
      <c r="C52" s="143" t="s">
        <v>113</v>
      </c>
      <c r="D52" s="229" t="s">
        <v>475</v>
      </c>
      <c r="E52" s="135" t="s">
        <v>475</v>
      </c>
      <c r="F52" s="135" t="s">
        <v>475</v>
      </c>
      <c r="G52" s="135" t="s">
        <v>475</v>
      </c>
      <c r="H52" s="135" t="s">
        <v>475</v>
      </c>
      <c r="I52" s="135" t="s">
        <v>475</v>
      </c>
      <c r="J52" s="135" t="s">
        <v>475</v>
      </c>
      <c r="K52" s="135" t="s">
        <v>475</v>
      </c>
      <c r="L52" s="135" t="s">
        <v>475</v>
      </c>
      <c r="M52" s="135" t="s">
        <v>475</v>
      </c>
      <c r="N52" s="135" t="s">
        <v>475</v>
      </c>
      <c r="O52" s="135" t="s">
        <v>475</v>
      </c>
      <c r="P52" s="135" t="s">
        <v>475</v>
      </c>
      <c r="Q52" s="138"/>
      <c r="R52" s="138"/>
      <c r="S52" s="100"/>
      <c r="T52" s="479" t="s">
        <v>384</v>
      </c>
      <c r="U52" s="424"/>
      <c r="V52" s="146">
        <v>10</v>
      </c>
      <c r="W52" s="146">
        <v>264</v>
      </c>
      <c r="X52" s="146">
        <v>89</v>
      </c>
      <c r="Y52" s="146">
        <v>5</v>
      </c>
      <c r="Z52" s="146">
        <v>5</v>
      </c>
      <c r="AA52" s="146" t="s">
        <v>475</v>
      </c>
      <c r="AB52" s="146">
        <v>7</v>
      </c>
      <c r="AC52" s="146">
        <v>3</v>
      </c>
      <c r="AD52" s="146" t="s">
        <v>475</v>
      </c>
      <c r="AE52" s="146" t="s">
        <v>475</v>
      </c>
    </row>
    <row r="53" spans="1:31" ht="16.5" customHeight="1">
      <c r="A53" s="371"/>
      <c r="B53" s="420"/>
      <c r="C53" s="143" t="s">
        <v>114</v>
      </c>
      <c r="D53" s="229" t="s">
        <v>475</v>
      </c>
      <c r="E53" s="135" t="s">
        <v>475</v>
      </c>
      <c r="F53" s="135" t="s">
        <v>475</v>
      </c>
      <c r="G53" s="135" t="s">
        <v>475</v>
      </c>
      <c r="H53" s="135" t="s">
        <v>475</v>
      </c>
      <c r="I53" s="135" t="s">
        <v>475</v>
      </c>
      <c r="J53" s="135" t="s">
        <v>475</v>
      </c>
      <c r="K53" s="135" t="s">
        <v>475</v>
      </c>
      <c r="L53" s="135" t="s">
        <v>475</v>
      </c>
      <c r="M53" s="135" t="s">
        <v>475</v>
      </c>
      <c r="N53" s="135" t="s">
        <v>475</v>
      </c>
      <c r="O53" s="135" t="s">
        <v>475</v>
      </c>
      <c r="P53" s="135" t="s">
        <v>475</v>
      </c>
      <c r="Q53" s="138"/>
      <c r="R53" s="138"/>
      <c r="S53" s="100"/>
      <c r="T53" s="479"/>
      <c r="U53" s="424"/>
      <c r="V53" s="146"/>
      <c r="W53" s="146"/>
      <c r="X53" s="146"/>
      <c r="Y53" s="146"/>
      <c r="Z53" s="146"/>
      <c r="AA53" s="146"/>
      <c r="AB53" s="146"/>
      <c r="AC53" s="146"/>
      <c r="AD53" s="146"/>
      <c r="AE53" s="146"/>
    </row>
    <row r="54" spans="1:31" ht="16.5" customHeight="1">
      <c r="A54" s="371" t="s">
        <v>131</v>
      </c>
      <c r="B54" s="420"/>
      <c r="C54" s="143" t="s">
        <v>113</v>
      </c>
      <c r="D54" s="229" t="s">
        <v>475</v>
      </c>
      <c r="E54" s="135" t="s">
        <v>475</v>
      </c>
      <c r="F54" s="135" t="s">
        <v>475</v>
      </c>
      <c r="G54" s="135" t="s">
        <v>475</v>
      </c>
      <c r="H54" s="135" t="s">
        <v>475</v>
      </c>
      <c r="I54" s="135" t="s">
        <v>475</v>
      </c>
      <c r="J54" s="135" t="s">
        <v>475</v>
      </c>
      <c r="K54" s="135" t="s">
        <v>475</v>
      </c>
      <c r="L54" s="135" t="s">
        <v>475</v>
      </c>
      <c r="M54" s="135" t="s">
        <v>475</v>
      </c>
      <c r="N54" s="135" t="s">
        <v>475</v>
      </c>
      <c r="O54" s="135" t="s">
        <v>475</v>
      </c>
      <c r="P54" s="135" t="s">
        <v>475</v>
      </c>
      <c r="Q54" s="138"/>
      <c r="R54" s="138"/>
      <c r="S54" s="100"/>
      <c r="T54" s="479" t="s">
        <v>385</v>
      </c>
      <c r="U54" s="424"/>
      <c r="V54" s="146">
        <v>16</v>
      </c>
      <c r="W54" s="146">
        <v>184</v>
      </c>
      <c r="X54" s="146">
        <v>79</v>
      </c>
      <c r="Y54" s="146">
        <v>9</v>
      </c>
      <c r="Z54" s="146">
        <v>7</v>
      </c>
      <c r="AA54" s="146" t="s">
        <v>475</v>
      </c>
      <c r="AB54" s="146">
        <v>13</v>
      </c>
      <c r="AC54" s="146">
        <v>3</v>
      </c>
      <c r="AD54" s="146" t="s">
        <v>475</v>
      </c>
      <c r="AE54" s="146" t="s">
        <v>475</v>
      </c>
    </row>
    <row r="55" spans="1:31" ht="16.5" customHeight="1">
      <c r="A55" s="371"/>
      <c r="B55" s="420"/>
      <c r="C55" s="143" t="s">
        <v>114</v>
      </c>
      <c r="D55" s="229" t="s">
        <v>475</v>
      </c>
      <c r="E55" s="135" t="s">
        <v>475</v>
      </c>
      <c r="F55" s="135" t="s">
        <v>475</v>
      </c>
      <c r="G55" s="135" t="s">
        <v>475</v>
      </c>
      <c r="H55" s="135" t="s">
        <v>475</v>
      </c>
      <c r="I55" s="135" t="s">
        <v>475</v>
      </c>
      <c r="J55" s="135" t="s">
        <v>475</v>
      </c>
      <c r="K55" s="135" t="s">
        <v>475</v>
      </c>
      <c r="L55" s="135" t="s">
        <v>475</v>
      </c>
      <c r="M55" s="135" t="s">
        <v>475</v>
      </c>
      <c r="N55" s="135" t="s">
        <v>475</v>
      </c>
      <c r="O55" s="135" t="s">
        <v>475</v>
      </c>
      <c r="P55" s="135" t="s">
        <v>475</v>
      </c>
      <c r="Q55" s="138"/>
      <c r="R55" s="138"/>
      <c r="S55" s="100"/>
      <c r="T55" s="394" t="s">
        <v>410</v>
      </c>
      <c r="U55" s="424"/>
      <c r="V55" s="146">
        <v>21</v>
      </c>
      <c r="W55" s="146">
        <v>312</v>
      </c>
      <c r="X55" s="146">
        <v>82</v>
      </c>
      <c r="Y55" s="146">
        <v>18</v>
      </c>
      <c r="Z55" s="146">
        <v>3</v>
      </c>
      <c r="AA55" s="146" t="s">
        <v>475</v>
      </c>
      <c r="AB55" s="146">
        <v>15</v>
      </c>
      <c r="AC55" s="146">
        <v>6</v>
      </c>
      <c r="AD55" s="146" t="s">
        <v>475</v>
      </c>
      <c r="AE55" s="146" t="s">
        <v>475</v>
      </c>
    </row>
    <row r="56" spans="1:31" ht="16.5" customHeight="1">
      <c r="A56" s="371" t="s">
        <v>314</v>
      </c>
      <c r="B56" s="420"/>
      <c r="C56" s="143" t="s">
        <v>113</v>
      </c>
      <c r="D56" s="229">
        <f t="shared" si="10"/>
        <v>10</v>
      </c>
      <c r="E56" s="135" t="s">
        <v>475</v>
      </c>
      <c r="F56" s="135" t="s">
        <v>475</v>
      </c>
      <c r="G56" s="135" t="s">
        <v>475</v>
      </c>
      <c r="H56" s="135">
        <v>7</v>
      </c>
      <c r="I56" s="135" t="s">
        <v>475</v>
      </c>
      <c r="J56" s="135" t="s">
        <v>475</v>
      </c>
      <c r="K56" s="135" t="s">
        <v>475</v>
      </c>
      <c r="L56" s="135" t="s">
        <v>475</v>
      </c>
      <c r="M56" s="135" t="s">
        <v>475</v>
      </c>
      <c r="N56" s="135" t="s">
        <v>475</v>
      </c>
      <c r="O56" s="135">
        <v>2</v>
      </c>
      <c r="P56" s="135">
        <v>1</v>
      </c>
      <c r="Q56" s="138"/>
      <c r="R56" s="138"/>
      <c r="S56" s="100"/>
      <c r="T56" s="479" t="s">
        <v>386</v>
      </c>
      <c r="U56" s="424"/>
      <c r="V56" s="146">
        <v>25</v>
      </c>
      <c r="W56" s="146">
        <v>1130</v>
      </c>
      <c r="X56" s="146">
        <v>149</v>
      </c>
      <c r="Y56" s="146">
        <v>18</v>
      </c>
      <c r="Z56" s="146">
        <v>7</v>
      </c>
      <c r="AA56" s="146" t="s">
        <v>475</v>
      </c>
      <c r="AB56" s="146">
        <v>20</v>
      </c>
      <c r="AC56" s="146">
        <v>4</v>
      </c>
      <c r="AD56" s="146" t="s">
        <v>475</v>
      </c>
      <c r="AE56" s="146">
        <v>1</v>
      </c>
    </row>
    <row r="57" spans="1:31" ht="16.5" customHeight="1">
      <c r="A57" s="371"/>
      <c r="B57" s="420"/>
      <c r="C57" s="143" t="s">
        <v>114</v>
      </c>
      <c r="D57" s="229">
        <f t="shared" si="10"/>
        <v>1308</v>
      </c>
      <c r="E57" s="135" t="s">
        <v>475</v>
      </c>
      <c r="F57" s="135" t="s">
        <v>475</v>
      </c>
      <c r="G57" s="135" t="s">
        <v>475</v>
      </c>
      <c r="H57" s="135">
        <v>1058</v>
      </c>
      <c r="I57" s="135" t="s">
        <v>475</v>
      </c>
      <c r="J57" s="135" t="s">
        <v>475</v>
      </c>
      <c r="K57" s="135" t="s">
        <v>475</v>
      </c>
      <c r="L57" s="135" t="s">
        <v>475</v>
      </c>
      <c r="M57" s="135" t="s">
        <v>475</v>
      </c>
      <c r="N57" s="135" t="s">
        <v>475</v>
      </c>
      <c r="O57" s="135">
        <v>150</v>
      </c>
      <c r="P57" s="135">
        <v>100</v>
      </c>
      <c r="Q57" s="138"/>
      <c r="R57" s="138"/>
      <c r="S57" s="100"/>
      <c r="T57" s="479" t="s">
        <v>387</v>
      </c>
      <c r="U57" s="424"/>
      <c r="V57" s="146">
        <v>44</v>
      </c>
      <c r="W57" s="146">
        <v>732</v>
      </c>
      <c r="X57" s="146">
        <v>211</v>
      </c>
      <c r="Y57" s="146">
        <v>30</v>
      </c>
      <c r="Z57" s="146">
        <v>14</v>
      </c>
      <c r="AA57" s="146" t="s">
        <v>475</v>
      </c>
      <c r="AB57" s="146">
        <v>30</v>
      </c>
      <c r="AC57" s="146">
        <v>14</v>
      </c>
      <c r="AD57" s="146" t="s">
        <v>475</v>
      </c>
      <c r="AE57" s="146" t="s">
        <v>475</v>
      </c>
    </row>
    <row r="58" spans="1:31" ht="16.5" customHeight="1">
      <c r="A58" s="371" t="s">
        <v>111</v>
      </c>
      <c r="B58" s="420"/>
      <c r="C58" s="143" t="s">
        <v>113</v>
      </c>
      <c r="D58" s="229" t="s">
        <v>475</v>
      </c>
      <c r="E58" s="135" t="s">
        <v>475</v>
      </c>
      <c r="F58" s="135" t="s">
        <v>475</v>
      </c>
      <c r="G58" s="135" t="s">
        <v>475</v>
      </c>
      <c r="H58" s="135" t="s">
        <v>475</v>
      </c>
      <c r="I58" s="135" t="s">
        <v>475</v>
      </c>
      <c r="J58" s="135" t="s">
        <v>475</v>
      </c>
      <c r="K58" s="135" t="s">
        <v>475</v>
      </c>
      <c r="L58" s="135" t="s">
        <v>475</v>
      </c>
      <c r="M58" s="135" t="s">
        <v>475</v>
      </c>
      <c r="N58" s="135" t="s">
        <v>475</v>
      </c>
      <c r="O58" s="135" t="s">
        <v>475</v>
      </c>
      <c r="P58" s="135" t="s">
        <v>475</v>
      </c>
      <c r="Q58" s="138"/>
      <c r="R58" s="138"/>
      <c r="S58" s="144"/>
      <c r="T58" s="480"/>
      <c r="U58" s="401"/>
      <c r="V58" s="145"/>
      <c r="W58" s="144"/>
      <c r="X58" s="144"/>
      <c r="Y58" s="144"/>
      <c r="Z58" s="144"/>
      <c r="AA58" s="144"/>
      <c r="AB58" s="144"/>
      <c r="AC58" s="144"/>
      <c r="AD58" s="144"/>
      <c r="AE58" s="144"/>
    </row>
    <row r="59" spans="1:31" ht="16.5" customHeight="1">
      <c r="A59" s="371"/>
      <c r="B59" s="420"/>
      <c r="C59" s="143" t="s">
        <v>114</v>
      </c>
      <c r="D59" s="229" t="s">
        <v>475</v>
      </c>
      <c r="E59" s="135" t="s">
        <v>475</v>
      </c>
      <c r="F59" s="135" t="s">
        <v>475</v>
      </c>
      <c r="G59" s="135" t="s">
        <v>475</v>
      </c>
      <c r="H59" s="135" t="s">
        <v>475</v>
      </c>
      <c r="I59" s="135" t="s">
        <v>475</v>
      </c>
      <c r="J59" s="135" t="s">
        <v>475</v>
      </c>
      <c r="K59" s="135" t="s">
        <v>475</v>
      </c>
      <c r="L59" s="135" t="s">
        <v>475</v>
      </c>
      <c r="M59" s="135" t="s">
        <v>475</v>
      </c>
      <c r="N59" s="135" t="s">
        <v>475</v>
      </c>
      <c r="O59" s="135" t="s">
        <v>475</v>
      </c>
      <c r="P59" s="135" t="s">
        <v>475</v>
      </c>
      <c r="Q59" s="138"/>
      <c r="R59" s="138"/>
      <c r="S59" s="140" t="s">
        <v>306</v>
      </c>
      <c r="T59" s="138"/>
      <c r="U59" s="138"/>
      <c r="V59" s="138"/>
      <c r="W59" s="138"/>
      <c r="X59" s="138"/>
      <c r="Y59" s="138"/>
      <c r="Z59" s="138"/>
      <c r="AA59" s="138"/>
      <c r="AB59" s="138"/>
      <c r="AC59" s="138"/>
      <c r="AD59" s="138"/>
      <c r="AE59" s="138"/>
    </row>
    <row r="60" spans="1:31" ht="16.5" customHeight="1">
      <c r="A60" s="371" t="s">
        <v>132</v>
      </c>
      <c r="B60" s="420"/>
      <c r="C60" s="143" t="s">
        <v>113</v>
      </c>
      <c r="D60" s="229">
        <f t="shared" si="10"/>
        <v>18</v>
      </c>
      <c r="E60" s="135" t="s">
        <v>475</v>
      </c>
      <c r="F60" s="135" t="s">
        <v>475</v>
      </c>
      <c r="G60" s="135" t="s">
        <v>475</v>
      </c>
      <c r="H60" s="135">
        <v>8</v>
      </c>
      <c r="I60" s="135" t="s">
        <v>475</v>
      </c>
      <c r="J60" s="135" t="s">
        <v>475</v>
      </c>
      <c r="K60" s="135" t="s">
        <v>475</v>
      </c>
      <c r="L60" s="135" t="s">
        <v>475</v>
      </c>
      <c r="M60" s="135" t="s">
        <v>475</v>
      </c>
      <c r="N60" s="135" t="s">
        <v>475</v>
      </c>
      <c r="O60" s="135">
        <v>10</v>
      </c>
      <c r="P60" s="135" t="s">
        <v>475</v>
      </c>
      <c r="Q60" s="138"/>
      <c r="R60" s="138"/>
      <c r="S60" s="138"/>
      <c r="T60" s="138"/>
      <c r="U60" s="138"/>
      <c r="V60" s="138"/>
      <c r="W60" s="138"/>
      <c r="X60" s="138"/>
      <c r="Y60" s="138"/>
      <c r="Z60" s="138"/>
      <c r="AA60" s="138"/>
      <c r="AB60" s="138"/>
      <c r="AC60" s="138"/>
      <c r="AD60" s="138"/>
      <c r="AE60" s="138"/>
    </row>
    <row r="61" spans="1:31" ht="16.5" customHeight="1">
      <c r="A61" s="371"/>
      <c r="B61" s="420"/>
      <c r="C61" s="143" t="s">
        <v>114</v>
      </c>
      <c r="D61" s="229">
        <f t="shared" si="10"/>
        <v>5441</v>
      </c>
      <c r="E61" s="135" t="s">
        <v>475</v>
      </c>
      <c r="F61" s="135" t="s">
        <v>475</v>
      </c>
      <c r="G61" s="135" t="s">
        <v>475</v>
      </c>
      <c r="H61" s="135">
        <v>198</v>
      </c>
      <c r="I61" s="135" t="s">
        <v>475</v>
      </c>
      <c r="J61" s="135" t="s">
        <v>475</v>
      </c>
      <c r="K61" s="135" t="s">
        <v>475</v>
      </c>
      <c r="L61" s="135" t="s">
        <v>475</v>
      </c>
      <c r="M61" s="135" t="s">
        <v>475</v>
      </c>
      <c r="N61" s="135" t="s">
        <v>475</v>
      </c>
      <c r="O61" s="135">
        <v>5243</v>
      </c>
      <c r="P61" s="135" t="s">
        <v>475</v>
      </c>
      <c r="Q61" s="138"/>
      <c r="R61" s="138"/>
      <c r="S61" s="138"/>
      <c r="T61" s="138"/>
      <c r="U61" s="138"/>
      <c r="V61" s="138"/>
      <c r="W61" s="138"/>
      <c r="X61" s="138"/>
      <c r="Y61" s="138"/>
      <c r="Z61" s="138"/>
      <c r="AA61" s="138"/>
      <c r="AB61" s="138"/>
      <c r="AC61" s="138"/>
      <c r="AD61" s="138"/>
      <c r="AE61" s="138"/>
    </row>
    <row r="62" spans="1:31" ht="16.5" customHeight="1">
      <c r="A62" s="371" t="s">
        <v>133</v>
      </c>
      <c r="B62" s="420"/>
      <c r="C62" s="143" t="s">
        <v>113</v>
      </c>
      <c r="D62" s="229">
        <f t="shared" si="10"/>
        <v>3</v>
      </c>
      <c r="E62" s="135" t="s">
        <v>475</v>
      </c>
      <c r="F62" s="135" t="s">
        <v>475</v>
      </c>
      <c r="G62" s="135" t="s">
        <v>475</v>
      </c>
      <c r="H62" s="135">
        <v>2</v>
      </c>
      <c r="I62" s="135" t="s">
        <v>475</v>
      </c>
      <c r="J62" s="135" t="s">
        <v>475</v>
      </c>
      <c r="K62" s="135" t="s">
        <v>475</v>
      </c>
      <c r="L62" s="135" t="s">
        <v>475</v>
      </c>
      <c r="M62" s="135" t="s">
        <v>475</v>
      </c>
      <c r="N62" s="135" t="s">
        <v>475</v>
      </c>
      <c r="O62" s="135">
        <v>1</v>
      </c>
      <c r="P62" s="135" t="s">
        <v>475</v>
      </c>
      <c r="Q62" s="138"/>
      <c r="R62" s="138"/>
      <c r="S62" s="138"/>
      <c r="T62" s="138"/>
      <c r="U62" s="138"/>
      <c r="V62" s="138"/>
      <c r="W62" s="138"/>
      <c r="X62" s="138"/>
      <c r="Y62" s="138"/>
      <c r="Z62" s="138"/>
      <c r="AA62" s="138"/>
      <c r="AB62" s="138"/>
      <c r="AC62" s="138"/>
      <c r="AD62" s="138"/>
      <c r="AE62" s="138"/>
    </row>
    <row r="63" spans="1:31" ht="16.5" customHeight="1">
      <c r="A63" s="371"/>
      <c r="B63" s="420"/>
      <c r="C63" s="143" t="s">
        <v>114</v>
      </c>
      <c r="D63" s="229">
        <f t="shared" si="10"/>
        <v>7241</v>
      </c>
      <c r="E63" s="135" t="s">
        <v>475</v>
      </c>
      <c r="F63" s="135" t="s">
        <v>475</v>
      </c>
      <c r="G63" s="135" t="s">
        <v>475</v>
      </c>
      <c r="H63" s="135">
        <v>4241</v>
      </c>
      <c r="I63" s="135" t="s">
        <v>475</v>
      </c>
      <c r="J63" s="135" t="s">
        <v>475</v>
      </c>
      <c r="K63" s="135" t="s">
        <v>475</v>
      </c>
      <c r="L63" s="135" t="s">
        <v>475</v>
      </c>
      <c r="M63" s="135" t="s">
        <v>475</v>
      </c>
      <c r="N63" s="135" t="s">
        <v>475</v>
      </c>
      <c r="O63" s="135">
        <v>3000</v>
      </c>
      <c r="P63" s="135" t="s">
        <v>475</v>
      </c>
      <c r="Q63" s="138"/>
      <c r="R63" s="138"/>
      <c r="S63" s="138"/>
      <c r="T63" s="138"/>
      <c r="U63" s="138"/>
      <c r="V63" s="138"/>
      <c r="W63" s="138"/>
      <c r="X63" s="138"/>
      <c r="Y63" s="138"/>
      <c r="Z63" s="138"/>
      <c r="AA63" s="138"/>
      <c r="AB63" s="138"/>
      <c r="AC63" s="138"/>
      <c r="AD63" s="138"/>
      <c r="AE63" s="138"/>
    </row>
    <row r="64" spans="1:31" ht="16.5" customHeight="1">
      <c r="A64" s="463" t="s">
        <v>110</v>
      </c>
      <c r="B64" s="350"/>
      <c r="C64" s="143" t="s">
        <v>113</v>
      </c>
      <c r="D64" s="229" t="s">
        <v>475</v>
      </c>
      <c r="E64" s="135" t="s">
        <v>475</v>
      </c>
      <c r="F64" s="135" t="s">
        <v>475</v>
      </c>
      <c r="G64" s="135" t="s">
        <v>475</v>
      </c>
      <c r="H64" s="135" t="s">
        <v>475</v>
      </c>
      <c r="I64" s="135" t="s">
        <v>475</v>
      </c>
      <c r="J64" s="135" t="s">
        <v>475</v>
      </c>
      <c r="K64" s="135" t="s">
        <v>475</v>
      </c>
      <c r="L64" s="135" t="s">
        <v>475</v>
      </c>
      <c r="M64" s="135" t="s">
        <v>475</v>
      </c>
      <c r="N64" s="135" t="s">
        <v>475</v>
      </c>
      <c r="O64" s="135" t="s">
        <v>475</v>
      </c>
      <c r="P64" s="135" t="s">
        <v>475</v>
      </c>
      <c r="Q64" s="138"/>
      <c r="R64" s="138"/>
      <c r="S64" s="138"/>
      <c r="T64" s="138"/>
      <c r="U64" s="138"/>
      <c r="V64" s="138"/>
      <c r="W64" s="138"/>
      <c r="X64" s="138"/>
      <c r="Y64" s="138"/>
      <c r="Z64" s="138"/>
      <c r="AA64" s="138"/>
      <c r="AB64" s="138"/>
      <c r="AC64" s="138"/>
      <c r="AD64" s="138"/>
      <c r="AE64" s="138"/>
    </row>
    <row r="65" spans="1:31" ht="16.5" customHeight="1">
      <c r="A65" s="357"/>
      <c r="B65" s="358"/>
      <c r="C65" s="142" t="s">
        <v>114</v>
      </c>
      <c r="D65" s="174" t="s">
        <v>475</v>
      </c>
      <c r="E65" s="141" t="s">
        <v>475</v>
      </c>
      <c r="F65" s="141" t="s">
        <v>475</v>
      </c>
      <c r="G65" s="141" t="s">
        <v>475</v>
      </c>
      <c r="H65" s="141" t="s">
        <v>475</v>
      </c>
      <c r="I65" s="141" t="s">
        <v>475</v>
      </c>
      <c r="J65" s="141" t="s">
        <v>475</v>
      </c>
      <c r="K65" s="141" t="s">
        <v>475</v>
      </c>
      <c r="L65" s="141" t="s">
        <v>475</v>
      </c>
      <c r="M65" s="141" t="s">
        <v>475</v>
      </c>
      <c r="N65" s="141" t="s">
        <v>475</v>
      </c>
      <c r="O65" s="141" t="s">
        <v>475</v>
      </c>
      <c r="P65" s="141" t="s">
        <v>475</v>
      </c>
      <c r="Q65" s="138"/>
      <c r="R65" s="138"/>
      <c r="S65" s="138"/>
      <c r="T65" s="138"/>
      <c r="U65" s="138"/>
      <c r="V65" s="138"/>
      <c r="W65" s="138"/>
      <c r="X65" s="138"/>
      <c r="Y65" s="138"/>
      <c r="Z65" s="138"/>
      <c r="AA65" s="138"/>
      <c r="AB65" s="138"/>
      <c r="AC65" s="138"/>
      <c r="AD65" s="138"/>
      <c r="AE65" s="138"/>
    </row>
    <row r="66" spans="1:31" ht="16.5" customHeight="1">
      <c r="A66" s="140" t="s">
        <v>305</v>
      </c>
      <c r="B66" s="139"/>
      <c r="C66" s="139"/>
      <c r="D66" s="136"/>
      <c r="E66" s="139"/>
      <c r="F66" s="139"/>
      <c r="G66" s="139"/>
      <c r="H66" s="139"/>
      <c r="I66" s="139"/>
      <c r="J66" s="139"/>
      <c r="K66" s="139"/>
      <c r="L66" s="139"/>
      <c r="M66" s="139"/>
      <c r="N66" s="139"/>
      <c r="O66" s="139"/>
      <c r="P66" s="139"/>
      <c r="Q66" s="138"/>
      <c r="R66" s="138"/>
      <c r="S66" s="138"/>
      <c r="T66" s="138"/>
      <c r="U66" s="138"/>
      <c r="V66" s="138"/>
      <c r="W66" s="138"/>
      <c r="X66" s="138"/>
      <c r="Y66" s="138"/>
      <c r="Z66" s="138"/>
      <c r="AA66" s="138"/>
      <c r="AB66" s="138"/>
      <c r="AC66" s="138"/>
      <c r="AD66" s="138"/>
      <c r="AE66" s="138"/>
    </row>
    <row r="67" ht="13.5">
      <c r="D67" s="137"/>
    </row>
    <row r="68" ht="13.5">
      <c r="D68" s="137"/>
    </row>
  </sheetData>
  <sheetProtection/>
  <mergeCells count="122">
    <mergeCell ref="A3:P3"/>
    <mergeCell ref="A31:P31"/>
    <mergeCell ref="S3:AE3"/>
    <mergeCell ref="S5:AE5"/>
    <mergeCell ref="S32:AE32"/>
    <mergeCell ref="B50:B51"/>
    <mergeCell ref="T47:U47"/>
    <mergeCell ref="T48:U48"/>
    <mergeCell ref="T49:U49"/>
    <mergeCell ref="T50:U50"/>
    <mergeCell ref="T58:U58"/>
    <mergeCell ref="T38:U38"/>
    <mergeCell ref="T39:U39"/>
    <mergeCell ref="T40:U40"/>
    <mergeCell ref="T41:U41"/>
    <mergeCell ref="T42:U42"/>
    <mergeCell ref="T44:U44"/>
    <mergeCell ref="T45:U45"/>
    <mergeCell ref="T46:U46"/>
    <mergeCell ref="T54:U54"/>
    <mergeCell ref="T55:U55"/>
    <mergeCell ref="T56:U56"/>
    <mergeCell ref="T57:U57"/>
    <mergeCell ref="T53:U53"/>
    <mergeCell ref="T51:U51"/>
    <mergeCell ref="T52:U52"/>
    <mergeCell ref="X34:X36"/>
    <mergeCell ref="Y34:AA34"/>
    <mergeCell ref="AB34:AE34"/>
    <mergeCell ref="Y35:Y36"/>
    <mergeCell ref="Z35:Z36"/>
    <mergeCell ref="AA35:AA36"/>
    <mergeCell ref="AB35:AB36"/>
    <mergeCell ref="AC35:AC36"/>
    <mergeCell ref="AD35:AD36"/>
    <mergeCell ref="AE35:AE36"/>
    <mergeCell ref="T25:U25"/>
    <mergeCell ref="S34:U36"/>
    <mergeCell ref="V34:V36"/>
    <mergeCell ref="W34:W36"/>
    <mergeCell ref="S26:U26"/>
    <mergeCell ref="S27:U27"/>
    <mergeCell ref="S28:U28"/>
    <mergeCell ref="S14:U14"/>
    <mergeCell ref="S15:U15"/>
    <mergeCell ref="S17:U17"/>
    <mergeCell ref="S18:U18"/>
    <mergeCell ref="S7:U9"/>
    <mergeCell ref="S11:U11"/>
    <mergeCell ref="S12:U12"/>
    <mergeCell ref="S13:U13"/>
    <mergeCell ref="T19:U19"/>
    <mergeCell ref="T20:U20"/>
    <mergeCell ref="T21:U21"/>
    <mergeCell ref="T22:U22"/>
    <mergeCell ref="T23:U23"/>
    <mergeCell ref="T24:U24"/>
    <mergeCell ref="AB7:AE7"/>
    <mergeCell ref="Y8:Y9"/>
    <mergeCell ref="Z8:Z9"/>
    <mergeCell ref="AA8:AA9"/>
    <mergeCell ref="AB8:AB9"/>
    <mergeCell ref="AC8:AC9"/>
    <mergeCell ref="AD8:AD9"/>
    <mergeCell ref="AE8:AE9"/>
    <mergeCell ref="V7:V9"/>
    <mergeCell ref="W7:W9"/>
    <mergeCell ref="X7:X9"/>
    <mergeCell ref="Y7:AA7"/>
    <mergeCell ref="A60:B61"/>
    <mergeCell ref="A62:B63"/>
    <mergeCell ref="B42:B43"/>
    <mergeCell ref="B44:B45"/>
    <mergeCell ref="B46:B47"/>
    <mergeCell ref="B48:B49"/>
    <mergeCell ref="A64:B65"/>
    <mergeCell ref="A52:B53"/>
    <mergeCell ref="A54:B55"/>
    <mergeCell ref="A56:B57"/>
    <mergeCell ref="A58:B59"/>
    <mergeCell ref="A34:B35"/>
    <mergeCell ref="A36:B37"/>
    <mergeCell ref="A38:B39"/>
    <mergeCell ref="A40:A51"/>
    <mergeCell ref="B40:B41"/>
    <mergeCell ref="A23:B23"/>
    <mergeCell ref="A24:B24"/>
    <mergeCell ref="A25:B25"/>
    <mergeCell ref="A33:B33"/>
    <mergeCell ref="A19:B19"/>
    <mergeCell ref="A20:B20"/>
    <mergeCell ref="A21:B21"/>
    <mergeCell ref="A22:B22"/>
    <mergeCell ref="M8:N8"/>
    <mergeCell ref="A15:B15"/>
    <mergeCell ref="A16:B16"/>
    <mergeCell ref="A17:B17"/>
    <mergeCell ref="A18:B18"/>
    <mergeCell ref="A10:B10"/>
    <mergeCell ref="A11:B11"/>
    <mergeCell ref="A12:B12"/>
    <mergeCell ref="A14:B14"/>
    <mergeCell ref="I6:J6"/>
    <mergeCell ref="K6:L6"/>
    <mergeCell ref="M6:N6"/>
    <mergeCell ref="O6:O9"/>
    <mergeCell ref="P6:P9"/>
    <mergeCell ref="I7:J7"/>
    <mergeCell ref="K7:L7"/>
    <mergeCell ref="M7:N7"/>
    <mergeCell ref="I8:J8"/>
    <mergeCell ref="K8:L8"/>
    <mergeCell ref="C5:D5"/>
    <mergeCell ref="E5:F5"/>
    <mergeCell ref="G5:N5"/>
    <mergeCell ref="A5:B9"/>
    <mergeCell ref="O5:P5"/>
    <mergeCell ref="C6:C9"/>
    <mergeCell ref="D6:D9"/>
    <mergeCell ref="E6:E9"/>
    <mergeCell ref="F6:F9"/>
    <mergeCell ref="G6:H8"/>
  </mergeCells>
  <printOptions horizontalCentered="1"/>
  <pageMargins left="0.5905511811023623" right="0.5905511811023623" top="0.5905511811023623" bottom="0.3937007874015748" header="0" footer="0"/>
  <pageSetup fitToHeight="1" fitToWidth="1" horizontalDpi="300" verticalDpi="300" orientation="landscape" paperSize="8"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J66"/>
  <sheetViews>
    <sheetView zoomScalePageLayoutView="0" workbookViewId="0" topLeftCell="A29">
      <selection activeCell="A35" sqref="A35"/>
    </sheetView>
  </sheetViews>
  <sheetFormatPr defaultColWidth="9.00390625" defaultRowHeight="13.5"/>
  <cols>
    <col min="1" max="1" width="17.00390625" style="0" customWidth="1"/>
    <col min="2" max="3" width="13.375" style="0" customWidth="1"/>
    <col min="4" max="4" width="15.375" style="0" customWidth="1"/>
    <col min="5" max="7" width="13.375" style="0" customWidth="1"/>
    <col min="8" max="8" width="3.75390625" style="0" customWidth="1"/>
    <col min="9" max="9" width="11.00390625" style="0" customWidth="1"/>
    <col min="10" max="10" width="6.875" style="0" customWidth="1"/>
    <col min="11" max="11" width="8.125" style="0" customWidth="1"/>
    <col min="12" max="16" width="6.875" style="0" customWidth="1"/>
    <col min="17" max="18" width="6.75390625" style="0" customWidth="1"/>
  </cols>
  <sheetData>
    <row r="1" spans="1:25" ht="15" customHeight="1">
      <c r="A1" s="182" t="s">
        <v>447</v>
      </c>
      <c r="B1" s="6"/>
      <c r="C1" s="6"/>
      <c r="D1" s="6"/>
      <c r="E1" s="6"/>
      <c r="F1" s="6"/>
      <c r="G1" s="6"/>
      <c r="H1" s="6"/>
      <c r="I1" s="6"/>
      <c r="J1" s="6"/>
      <c r="K1" s="6"/>
      <c r="L1" s="6"/>
      <c r="M1" s="6"/>
      <c r="N1" s="6"/>
      <c r="O1" s="6"/>
      <c r="P1" s="6"/>
      <c r="R1" s="7" t="s">
        <v>448</v>
      </c>
      <c r="S1" s="6"/>
      <c r="T1" s="6"/>
      <c r="U1" s="6"/>
      <c r="V1" s="6"/>
      <c r="W1" s="6"/>
      <c r="X1" s="6"/>
      <c r="Y1" s="6"/>
    </row>
    <row r="2" spans="1:25" ht="15" customHeight="1">
      <c r="A2" s="182"/>
      <c r="B2" s="6"/>
      <c r="C2" s="6"/>
      <c r="D2" s="6"/>
      <c r="E2" s="6"/>
      <c r="F2" s="6"/>
      <c r="G2" s="6"/>
      <c r="H2" s="6"/>
      <c r="I2" s="6"/>
      <c r="J2" s="6"/>
      <c r="K2" s="6"/>
      <c r="L2" s="6"/>
      <c r="M2" s="6"/>
      <c r="N2" s="6"/>
      <c r="O2" s="6"/>
      <c r="P2" s="6"/>
      <c r="Q2" s="7"/>
      <c r="R2" s="6"/>
      <c r="S2" s="6"/>
      <c r="T2" s="6"/>
      <c r="U2" s="6"/>
      <c r="V2" s="6"/>
      <c r="W2" s="6"/>
      <c r="X2" s="6"/>
      <c r="Y2" s="6"/>
    </row>
    <row r="3" spans="1:26" ht="18" customHeight="1">
      <c r="A3" s="393" t="s">
        <v>504</v>
      </c>
      <c r="B3" s="393"/>
      <c r="C3" s="393"/>
      <c r="D3" s="393"/>
      <c r="E3" s="393"/>
      <c r="F3" s="393"/>
      <c r="G3" s="393"/>
      <c r="H3" s="393"/>
      <c r="I3" s="393"/>
      <c r="J3" s="393"/>
      <c r="K3" s="393"/>
      <c r="L3" s="393"/>
      <c r="M3" s="393"/>
      <c r="N3" s="393"/>
      <c r="O3" s="393"/>
      <c r="P3" s="393"/>
      <c r="Q3" s="393"/>
      <c r="R3" s="8"/>
      <c r="S3" s="8"/>
      <c r="T3" s="8"/>
      <c r="U3" s="8"/>
      <c r="V3" s="8"/>
      <c r="W3" s="8"/>
      <c r="X3" s="8"/>
      <c r="Y3" s="8"/>
      <c r="Z3" s="8"/>
    </row>
    <row r="4" spans="1:26" ht="18" customHeight="1">
      <c r="A4" s="332"/>
      <c r="B4" s="332"/>
      <c r="C4" s="332"/>
      <c r="D4" s="332"/>
      <c r="E4" s="332"/>
      <c r="F4" s="332"/>
      <c r="G4" s="332"/>
      <c r="H4" s="332"/>
      <c r="I4" s="332"/>
      <c r="J4" s="332"/>
      <c r="K4" s="332"/>
      <c r="L4" s="332"/>
      <c r="M4" s="332"/>
      <c r="N4" s="332"/>
      <c r="O4" s="332"/>
      <c r="P4" s="332"/>
      <c r="Q4" s="332"/>
      <c r="R4" s="8"/>
      <c r="S4" s="8"/>
      <c r="T4" s="8"/>
      <c r="U4" s="8"/>
      <c r="V4" s="8"/>
      <c r="W4" s="8"/>
      <c r="X4" s="8"/>
      <c r="Y4" s="8"/>
      <c r="Z4" s="8"/>
    </row>
    <row r="5" spans="1:26" ht="15" customHeight="1">
      <c r="A5" s="394" t="s">
        <v>505</v>
      </c>
      <c r="B5" s="394"/>
      <c r="C5" s="394"/>
      <c r="D5" s="394"/>
      <c r="E5" s="394"/>
      <c r="F5" s="394"/>
      <c r="G5" s="394"/>
      <c r="H5" s="394"/>
      <c r="I5" s="394"/>
      <c r="J5" s="394"/>
      <c r="K5" s="394"/>
      <c r="L5" s="394"/>
      <c r="M5" s="394"/>
      <c r="N5" s="394"/>
      <c r="O5" s="394"/>
      <c r="P5" s="394"/>
      <c r="Q5" s="394"/>
      <c r="R5" s="10"/>
      <c r="S5" s="10"/>
      <c r="T5" s="10"/>
      <c r="U5" s="10"/>
      <c r="V5" s="10"/>
      <c r="W5" s="10"/>
      <c r="X5" s="10"/>
      <c r="Y5" s="10"/>
      <c r="Z5" s="10"/>
    </row>
    <row r="6" spans="1:26" ht="15" customHeight="1" thickBot="1">
      <c r="A6" s="14"/>
      <c r="B6" s="14"/>
      <c r="C6" s="14"/>
      <c r="D6" s="14"/>
      <c r="E6" s="42"/>
      <c r="F6" s="42"/>
      <c r="G6" s="42"/>
      <c r="H6" s="42"/>
      <c r="I6" s="42"/>
      <c r="J6" s="42"/>
      <c r="K6" s="42"/>
      <c r="L6" s="42"/>
      <c r="M6" s="42"/>
      <c r="N6" s="42"/>
      <c r="O6" s="80"/>
      <c r="P6" s="80"/>
      <c r="Q6" s="80"/>
      <c r="R6" s="14"/>
      <c r="S6" s="14"/>
      <c r="T6" s="14"/>
      <c r="U6" s="14"/>
      <c r="V6" s="9"/>
      <c r="W6" s="9"/>
      <c r="X6" s="9"/>
      <c r="Y6" s="9"/>
      <c r="Z6" s="69"/>
    </row>
    <row r="7" spans="1:26" ht="15" customHeight="1">
      <c r="A7" s="502" t="s">
        <v>508</v>
      </c>
      <c r="B7" s="497" t="s">
        <v>163</v>
      </c>
      <c r="C7" s="498"/>
      <c r="D7" s="498"/>
      <c r="E7" s="423" t="s">
        <v>157</v>
      </c>
      <c r="F7" s="400"/>
      <c r="G7" s="401"/>
      <c r="H7" s="492" t="s">
        <v>158</v>
      </c>
      <c r="I7" s="493"/>
      <c r="J7" s="493"/>
      <c r="K7" s="493"/>
      <c r="L7" s="493"/>
      <c r="M7" s="494"/>
      <c r="N7" s="492" t="s">
        <v>160</v>
      </c>
      <c r="O7" s="493"/>
      <c r="P7" s="493"/>
      <c r="Q7" s="493"/>
      <c r="R7" s="10"/>
      <c r="S7" s="10"/>
      <c r="T7" s="10"/>
      <c r="U7" s="10"/>
      <c r="V7" s="10"/>
      <c r="W7" s="10"/>
      <c r="X7" s="10"/>
      <c r="Y7" s="10"/>
      <c r="Z7" s="10"/>
    </row>
    <row r="8" spans="1:26" ht="15" customHeight="1">
      <c r="A8" s="503"/>
      <c r="B8" s="77" t="s">
        <v>183</v>
      </c>
      <c r="C8" s="333" t="s">
        <v>153</v>
      </c>
      <c r="D8" s="495" t="s">
        <v>317</v>
      </c>
      <c r="E8" s="501" t="s">
        <v>155</v>
      </c>
      <c r="F8" s="499" t="s">
        <v>406</v>
      </c>
      <c r="G8" s="500"/>
      <c r="H8" s="488" t="s">
        <v>159</v>
      </c>
      <c r="I8" s="489"/>
      <c r="J8" s="488" t="s">
        <v>149</v>
      </c>
      <c r="K8" s="489"/>
      <c r="L8" s="505" t="s">
        <v>318</v>
      </c>
      <c r="M8" s="506"/>
      <c r="N8" s="509" t="s">
        <v>161</v>
      </c>
      <c r="O8" s="510"/>
      <c r="P8" s="511" t="s">
        <v>162</v>
      </c>
      <c r="Q8" s="512"/>
      <c r="R8" s="10"/>
      <c r="S8" s="47"/>
      <c r="T8" s="47"/>
      <c r="U8" s="10"/>
      <c r="V8" s="47"/>
      <c r="W8" s="22"/>
      <c r="X8" s="22"/>
      <c r="Y8" s="47"/>
      <c r="Z8" s="47"/>
    </row>
    <row r="9" spans="1:26" ht="15" customHeight="1">
      <c r="A9" s="504"/>
      <c r="B9" s="78" t="s">
        <v>152</v>
      </c>
      <c r="C9" s="329" t="s">
        <v>154</v>
      </c>
      <c r="D9" s="496"/>
      <c r="E9" s="471"/>
      <c r="F9" s="79" t="s">
        <v>156</v>
      </c>
      <c r="G9" s="79" t="s">
        <v>407</v>
      </c>
      <c r="H9" s="490"/>
      <c r="I9" s="491"/>
      <c r="J9" s="490"/>
      <c r="K9" s="491"/>
      <c r="L9" s="507"/>
      <c r="M9" s="508"/>
      <c r="N9" s="423"/>
      <c r="O9" s="401"/>
      <c r="P9" s="513"/>
      <c r="Q9" s="514"/>
      <c r="R9" s="47"/>
      <c r="S9" s="47"/>
      <c r="T9" s="47"/>
      <c r="U9" s="47"/>
      <c r="V9" s="47"/>
      <c r="W9" s="10"/>
      <c r="X9" s="10"/>
      <c r="Y9" s="47"/>
      <c r="Z9" s="47"/>
    </row>
    <row r="10" spans="1:26" ht="15" customHeight="1">
      <c r="A10" s="49" t="s">
        <v>417</v>
      </c>
      <c r="B10" s="104">
        <v>178831</v>
      </c>
      <c r="C10" s="237">
        <v>48471</v>
      </c>
      <c r="D10" s="309">
        <f>B10-C10</f>
        <v>130360</v>
      </c>
      <c r="E10" s="102">
        <v>17786</v>
      </c>
      <c r="F10" s="102">
        <v>2121</v>
      </c>
      <c r="G10" s="102">
        <v>2614</v>
      </c>
      <c r="H10" s="408">
        <v>102540</v>
      </c>
      <c r="I10" s="408"/>
      <c r="J10" s="408">
        <v>40588</v>
      </c>
      <c r="K10" s="408"/>
      <c r="L10" s="483">
        <f>H10-J10</f>
        <v>61952</v>
      </c>
      <c r="M10" s="483"/>
      <c r="N10" s="483">
        <v>15728</v>
      </c>
      <c r="O10" s="483"/>
      <c r="P10" s="408">
        <v>795</v>
      </c>
      <c r="Q10" s="408"/>
      <c r="R10" s="27"/>
      <c r="S10" s="22"/>
      <c r="T10" s="27"/>
      <c r="U10" s="22"/>
      <c r="V10" s="24"/>
      <c r="W10" s="22"/>
      <c r="X10" s="24"/>
      <c r="Y10" s="22"/>
      <c r="Z10" s="71"/>
    </row>
    <row r="11" spans="1:26" ht="15" customHeight="1">
      <c r="A11" s="50">
        <v>53</v>
      </c>
      <c r="B11" s="105">
        <v>167773</v>
      </c>
      <c r="C11" s="102">
        <v>44277</v>
      </c>
      <c r="D11" s="106">
        <f>B11-C11</f>
        <v>123496</v>
      </c>
      <c r="E11" s="102">
        <v>16601</v>
      </c>
      <c r="F11" s="102">
        <v>1855</v>
      </c>
      <c r="G11" s="102">
        <v>2133</v>
      </c>
      <c r="H11" s="406">
        <v>121385</v>
      </c>
      <c r="I11" s="406"/>
      <c r="J11" s="406">
        <v>46681</v>
      </c>
      <c r="K11" s="406"/>
      <c r="L11" s="481">
        <f>H11-J11</f>
        <v>74704</v>
      </c>
      <c r="M11" s="481"/>
      <c r="N11" s="481">
        <v>14763</v>
      </c>
      <c r="O11" s="481"/>
      <c r="P11" s="406">
        <v>828</v>
      </c>
      <c r="Q11" s="406"/>
      <c r="R11" s="27"/>
      <c r="S11" s="22"/>
      <c r="T11" s="27"/>
      <c r="U11" s="22"/>
      <c r="V11" s="24"/>
      <c r="W11" s="22"/>
      <c r="X11" s="24"/>
      <c r="Y11" s="22"/>
      <c r="Z11" s="71"/>
    </row>
    <row r="12" spans="1:26" ht="15" customHeight="1">
      <c r="A12" s="50">
        <v>54</v>
      </c>
      <c r="B12" s="105">
        <v>167788</v>
      </c>
      <c r="C12" s="102">
        <v>44762</v>
      </c>
      <c r="D12" s="106">
        <f>B12-C12</f>
        <v>123026</v>
      </c>
      <c r="E12" s="102">
        <v>17289</v>
      </c>
      <c r="F12" s="102">
        <v>2553</v>
      </c>
      <c r="G12" s="102">
        <v>1958</v>
      </c>
      <c r="H12" s="406">
        <v>145187</v>
      </c>
      <c r="I12" s="406"/>
      <c r="J12" s="406">
        <v>48821</v>
      </c>
      <c r="K12" s="406"/>
      <c r="L12" s="481">
        <f>H12-J12</f>
        <v>96366</v>
      </c>
      <c r="M12" s="481"/>
      <c r="N12" s="481">
        <v>15330</v>
      </c>
      <c r="O12" s="481"/>
      <c r="P12" s="406">
        <v>589</v>
      </c>
      <c r="Q12" s="406"/>
      <c r="R12" s="27"/>
      <c r="S12" s="22"/>
      <c r="T12" s="27"/>
      <c r="U12" s="22"/>
      <c r="V12" s="24"/>
      <c r="W12" s="22"/>
      <c r="X12" s="24"/>
      <c r="Y12" s="22"/>
      <c r="Z12" s="71"/>
    </row>
    <row r="13" spans="1:36" ht="15" customHeight="1">
      <c r="A13" s="50">
        <v>55</v>
      </c>
      <c r="B13" s="105">
        <v>167952</v>
      </c>
      <c r="C13" s="102">
        <v>48338</v>
      </c>
      <c r="D13" s="106">
        <f>B13-C13</f>
        <v>119614</v>
      </c>
      <c r="E13" s="102">
        <v>18059</v>
      </c>
      <c r="F13" s="102">
        <v>2608</v>
      </c>
      <c r="G13" s="102">
        <v>2012</v>
      </c>
      <c r="H13" s="406">
        <v>119405</v>
      </c>
      <c r="I13" s="406"/>
      <c r="J13" s="406">
        <v>47938</v>
      </c>
      <c r="K13" s="406"/>
      <c r="L13" s="481">
        <f>H13-J13</f>
        <v>71467</v>
      </c>
      <c r="M13" s="481"/>
      <c r="N13" s="481">
        <v>15540</v>
      </c>
      <c r="O13" s="481"/>
      <c r="P13" s="406">
        <v>563</v>
      </c>
      <c r="Q13" s="406"/>
      <c r="R13" s="27"/>
      <c r="S13" s="22"/>
      <c r="T13" s="27"/>
      <c r="U13" s="22"/>
      <c r="V13" s="24"/>
      <c r="W13" s="22"/>
      <c r="X13" s="24"/>
      <c r="Y13" s="22"/>
      <c r="Z13" s="71"/>
      <c r="AA13" s="1"/>
      <c r="AB13" s="1"/>
      <c r="AC13" s="1"/>
      <c r="AD13" s="1"/>
      <c r="AE13" s="1"/>
      <c r="AF13" s="1"/>
      <c r="AG13" s="1"/>
      <c r="AH13" s="1"/>
      <c r="AI13" s="1"/>
      <c r="AJ13" s="1"/>
    </row>
    <row r="14" spans="1:36" s="53" customFormat="1" ht="15" customHeight="1">
      <c r="A14" s="235">
        <v>56</v>
      </c>
      <c r="B14" s="311">
        <f>SUM(B16:B19,B21:B24,B26:B29)</f>
        <v>179388</v>
      </c>
      <c r="C14" s="302">
        <f aca="true" t="shared" si="0" ref="C14:Q14">SUM(C16:C19,C21:C24,C26:C29)</f>
        <v>48411</v>
      </c>
      <c r="D14" s="312">
        <f t="shared" si="0"/>
        <v>130977</v>
      </c>
      <c r="E14" s="302">
        <f t="shared" si="0"/>
        <v>19777</v>
      </c>
      <c r="F14" s="302">
        <f t="shared" si="0"/>
        <v>2599</v>
      </c>
      <c r="G14" s="302">
        <f t="shared" si="0"/>
        <v>1975</v>
      </c>
      <c r="H14" s="409">
        <f t="shared" si="0"/>
        <v>150467</v>
      </c>
      <c r="I14" s="409">
        <f t="shared" si="0"/>
        <v>0</v>
      </c>
      <c r="J14" s="409">
        <f t="shared" si="0"/>
        <v>58061</v>
      </c>
      <c r="K14" s="409">
        <f t="shared" si="0"/>
        <v>0</v>
      </c>
      <c r="L14" s="484">
        <f t="shared" si="0"/>
        <v>92406</v>
      </c>
      <c r="M14" s="484">
        <f t="shared" si="0"/>
        <v>0</v>
      </c>
      <c r="N14" s="484">
        <f t="shared" si="0"/>
        <v>16887</v>
      </c>
      <c r="O14" s="484">
        <f t="shared" si="0"/>
        <v>0</v>
      </c>
      <c r="P14" s="409">
        <f t="shared" si="0"/>
        <v>606</v>
      </c>
      <c r="Q14" s="409">
        <f t="shared" si="0"/>
        <v>0</v>
      </c>
      <c r="R14" s="52"/>
      <c r="S14" s="72"/>
      <c r="T14" s="207"/>
      <c r="U14" s="52"/>
      <c r="V14" s="51"/>
      <c r="W14" s="72"/>
      <c r="X14" s="51"/>
      <c r="Y14" s="72"/>
      <c r="Z14" s="73"/>
      <c r="AA14" s="108"/>
      <c r="AB14" s="108"/>
      <c r="AC14" s="108"/>
      <c r="AD14" s="108"/>
      <c r="AE14" s="108"/>
      <c r="AF14" s="108"/>
      <c r="AG14" s="108"/>
      <c r="AH14" s="108"/>
      <c r="AI14" s="108"/>
      <c r="AJ14" s="108"/>
    </row>
    <row r="15" spans="1:36" ht="15" customHeight="1">
      <c r="A15" s="17"/>
      <c r="B15" s="105"/>
      <c r="C15" s="102"/>
      <c r="D15" s="106"/>
      <c r="E15" s="102"/>
      <c r="F15" s="102"/>
      <c r="G15" s="102"/>
      <c r="H15" s="406"/>
      <c r="I15" s="406"/>
      <c r="J15" s="406"/>
      <c r="K15" s="406"/>
      <c r="L15" s="481"/>
      <c r="M15" s="481"/>
      <c r="N15" s="481"/>
      <c r="O15" s="481"/>
      <c r="P15" s="406"/>
      <c r="Q15" s="406"/>
      <c r="R15" s="10"/>
      <c r="S15" s="22"/>
      <c r="T15" s="10"/>
      <c r="U15" s="22"/>
      <c r="V15" s="10"/>
      <c r="W15" s="22"/>
      <c r="X15" s="10"/>
      <c r="Y15" s="22"/>
      <c r="Z15" s="21"/>
      <c r="AA15" s="1"/>
      <c r="AB15" s="1"/>
      <c r="AC15" s="1"/>
      <c r="AD15" s="1"/>
      <c r="AE15" s="1"/>
      <c r="AF15" s="1"/>
      <c r="AG15" s="1"/>
      <c r="AH15" s="1"/>
      <c r="AI15" s="1"/>
      <c r="AJ15" s="1"/>
    </row>
    <row r="16" spans="1:36" ht="15" customHeight="1">
      <c r="A16" s="17" t="s">
        <v>415</v>
      </c>
      <c r="B16" s="105">
        <v>14641</v>
      </c>
      <c r="C16" s="102">
        <v>5396</v>
      </c>
      <c r="D16" s="106">
        <f>B16-C16</f>
        <v>9245</v>
      </c>
      <c r="E16" s="102">
        <v>1174</v>
      </c>
      <c r="F16" s="102">
        <v>34</v>
      </c>
      <c r="G16" s="102">
        <v>190</v>
      </c>
      <c r="H16" s="406">
        <v>11717</v>
      </c>
      <c r="I16" s="406"/>
      <c r="J16" s="406">
        <v>4266</v>
      </c>
      <c r="K16" s="406"/>
      <c r="L16" s="481">
        <f>H16-J16</f>
        <v>7451</v>
      </c>
      <c r="M16" s="481"/>
      <c r="N16" s="481">
        <v>1283</v>
      </c>
      <c r="O16" s="481"/>
      <c r="P16" s="406">
        <v>58</v>
      </c>
      <c r="Q16" s="406"/>
      <c r="R16" s="27"/>
      <c r="S16" s="22"/>
      <c r="T16" s="27"/>
      <c r="U16" s="22"/>
      <c r="V16" s="24"/>
      <c r="W16" s="22"/>
      <c r="X16" s="24"/>
      <c r="Y16" s="22"/>
      <c r="Z16" s="74"/>
      <c r="AA16" s="1"/>
      <c r="AB16" s="1"/>
      <c r="AC16" s="1"/>
      <c r="AD16" s="1"/>
      <c r="AE16" s="1"/>
      <c r="AF16" s="1"/>
      <c r="AG16" s="1"/>
      <c r="AH16" s="1"/>
      <c r="AI16" s="1"/>
      <c r="AJ16" s="1"/>
    </row>
    <row r="17" spans="1:36" ht="15" customHeight="1">
      <c r="A17" s="17" t="s">
        <v>509</v>
      </c>
      <c r="B17" s="105">
        <v>14146</v>
      </c>
      <c r="C17" s="102">
        <v>3885</v>
      </c>
      <c r="D17" s="106">
        <f>B17-C17</f>
        <v>10261</v>
      </c>
      <c r="E17" s="102">
        <v>956</v>
      </c>
      <c r="F17" s="102">
        <v>48</v>
      </c>
      <c r="G17" s="102">
        <v>142</v>
      </c>
      <c r="H17" s="406">
        <v>11269</v>
      </c>
      <c r="I17" s="406"/>
      <c r="J17" s="406">
        <v>4037</v>
      </c>
      <c r="K17" s="406"/>
      <c r="L17" s="481">
        <f>H17-J17</f>
        <v>7232</v>
      </c>
      <c r="M17" s="481"/>
      <c r="N17" s="481">
        <v>917</v>
      </c>
      <c r="O17" s="481"/>
      <c r="P17" s="406">
        <v>5</v>
      </c>
      <c r="Q17" s="406"/>
      <c r="R17" s="27"/>
      <c r="S17" s="22"/>
      <c r="T17" s="27"/>
      <c r="U17" s="22"/>
      <c r="V17" s="24"/>
      <c r="W17" s="22"/>
      <c r="X17" s="24"/>
      <c r="Y17" s="22"/>
      <c r="Z17" s="74"/>
      <c r="AA17" s="1"/>
      <c r="AB17" s="1"/>
      <c r="AC17" s="1"/>
      <c r="AD17" s="1"/>
      <c r="AE17" s="1"/>
      <c r="AF17" s="1"/>
      <c r="AG17" s="1"/>
      <c r="AH17" s="1"/>
      <c r="AI17" s="1"/>
      <c r="AJ17" s="1"/>
    </row>
    <row r="18" spans="1:36" ht="15" customHeight="1">
      <c r="A18" s="17" t="s">
        <v>510</v>
      </c>
      <c r="B18" s="105">
        <v>14051</v>
      </c>
      <c r="C18" s="102">
        <v>2915</v>
      </c>
      <c r="D18" s="106">
        <f>B18-C18</f>
        <v>11136</v>
      </c>
      <c r="E18" s="102">
        <v>992</v>
      </c>
      <c r="F18" s="102">
        <v>61</v>
      </c>
      <c r="G18" s="102">
        <v>186</v>
      </c>
      <c r="H18" s="406">
        <v>11240</v>
      </c>
      <c r="I18" s="406"/>
      <c r="J18" s="406">
        <v>4410</v>
      </c>
      <c r="K18" s="406"/>
      <c r="L18" s="481">
        <f>H18-J18</f>
        <v>6830</v>
      </c>
      <c r="M18" s="481"/>
      <c r="N18" s="481">
        <v>936</v>
      </c>
      <c r="O18" s="481"/>
      <c r="P18" s="406">
        <v>14</v>
      </c>
      <c r="Q18" s="406"/>
      <c r="R18" s="27"/>
      <c r="S18" s="22"/>
      <c r="T18" s="27"/>
      <c r="U18" s="22"/>
      <c r="V18" s="24"/>
      <c r="W18" s="22"/>
      <c r="X18" s="24"/>
      <c r="Y18" s="22"/>
      <c r="Z18" s="74"/>
      <c r="AA18" s="1"/>
      <c r="AB18" s="1"/>
      <c r="AC18" s="1"/>
      <c r="AD18" s="1"/>
      <c r="AE18" s="1"/>
      <c r="AF18" s="1"/>
      <c r="AG18" s="1"/>
      <c r="AH18" s="1"/>
      <c r="AI18" s="1"/>
      <c r="AJ18" s="1"/>
    </row>
    <row r="19" spans="1:36" ht="15" customHeight="1">
      <c r="A19" s="17" t="s">
        <v>511</v>
      </c>
      <c r="B19" s="105">
        <v>13190</v>
      </c>
      <c r="C19" s="102">
        <v>2915</v>
      </c>
      <c r="D19" s="106">
        <f>B19-C19</f>
        <v>10275</v>
      </c>
      <c r="E19" s="102">
        <v>1113</v>
      </c>
      <c r="F19" s="102">
        <v>35</v>
      </c>
      <c r="G19" s="102">
        <v>126</v>
      </c>
      <c r="H19" s="406">
        <v>11621</v>
      </c>
      <c r="I19" s="406"/>
      <c r="J19" s="406">
        <v>4455</v>
      </c>
      <c r="K19" s="406"/>
      <c r="L19" s="481">
        <f>H19-J19</f>
        <v>7166</v>
      </c>
      <c r="M19" s="481"/>
      <c r="N19" s="481">
        <v>1095</v>
      </c>
      <c r="O19" s="481"/>
      <c r="P19" s="406">
        <v>14</v>
      </c>
      <c r="Q19" s="406"/>
      <c r="R19" s="27"/>
      <c r="S19" s="22"/>
      <c r="T19" s="27"/>
      <c r="U19" s="22"/>
      <c r="V19" s="24"/>
      <c r="W19" s="22"/>
      <c r="X19" s="24"/>
      <c r="Y19" s="22"/>
      <c r="Z19" s="74"/>
      <c r="AA19" s="1"/>
      <c r="AB19" s="1"/>
      <c r="AC19" s="1"/>
      <c r="AD19" s="1"/>
      <c r="AE19" s="1"/>
      <c r="AF19" s="1"/>
      <c r="AG19" s="1"/>
      <c r="AH19" s="1"/>
      <c r="AI19" s="1"/>
      <c r="AJ19" s="1"/>
    </row>
    <row r="20" spans="1:36" ht="15" customHeight="1">
      <c r="A20" s="17"/>
      <c r="B20" s="105"/>
      <c r="C20" s="102"/>
      <c r="D20" s="106"/>
      <c r="E20" s="102"/>
      <c r="F20" s="102"/>
      <c r="G20" s="102"/>
      <c r="H20" s="406"/>
      <c r="I20" s="406"/>
      <c r="J20" s="406"/>
      <c r="K20" s="406"/>
      <c r="L20" s="481"/>
      <c r="M20" s="481"/>
      <c r="N20" s="481"/>
      <c r="O20" s="481"/>
      <c r="P20" s="406"/>
      <c r="Q20" s="406"/>
      <c r="R20" s="10"/>
      <c r="S20" s="22"/>
      <c r="T20" s="10"/>
      <c r="U20" s="22"/>
      <c r="V20" s="10"/>
      <c r="W20" s="22"/>
      <c r="X20" s="10"/>
      <c r="Y20" s="22"/>
      <c r="Z20" s="21"/>
      <c r="AA20" s="1"/>
      <c r="AB20" s="1"/>
      <c r="AC20" s="1"/>
      <c r="AD20" s="1"/>
      <c r="AE20" s="1"/>
      <c r="AF20" s="1"/>
      <c r="AG20" s="1"/>
      <c r="AH20" s="1"/>
      <c r="AI20" s="1"/>
      <c r="AJ20" s="1"/>
    </row>
    <row r="21" spans="1:36" ht="15" customHeight="1">
      <c r="A21" s="17" t="s">
        <v>512</v>
      </c>
      <c r="B21" s="105">
        <v>12532</v>
      </c>
      <c r="C21" s="102">
        <v>2980</v>
      </c>
      <c r="D21" s="106">
        <f>B21-C21</f>
        <v>9552</v>
      </c>
      <c r="E21" s="102">
        <v>962</v>
      </c>
      <c r="F21" s="102">
        <v>50</v>
      </c>
      <c r="G21" s="102">
        <v>161</v>
      </c>
      <c r="H21" s="406">
        <v>12186</v>
      </c>
      <c r="I21" s="406"/>
      <c r="J21" s="406">
        <v>5064</v>
      </c>
      <c r="K21" s="406"/>
      <c r="L21" s="481">
        <f>H21-J21</f>
        <v>7122</v>
      </c>
      <c r="M21" s="481"/>
      <c r="N21" s="481">
        <v>901</v>
      </c>
      <c r="O21" s="481"/>
      <c r="P21" s="406">
        <v>14</v>
      </c>
      <c r="Q21" s="406"/>
      <c r="R21" s="27"/>
      <c r="S21" s="22"/>
      <c r="T21" s="27"/>
      <c r="U21" s="22"/>
      <c r="V21" s="24"/>
      <c r="W21" s="22"/>
      <c r="X21" s="24"/>
      <c r="Y21" s="22"/>
      <c r="Z21" s="74"/>
      <c r="AA21" s="1"/>
      <c r="AB21" s="1"/>
      <c r="AC21" s="1"/>
      <c r="AD21" s="1"/>
      <c r="AE21" s="1"/>
      <c r="AF21" s="1"/>
      <c r="AG21" s="1"/>
      <c r="AH21" s="1"/>
      <c r="AI21" s="1"/>
      <c r="AJ21" s="1"/>
    </row>
    <row r="22" spans="1:36" ht="15" customHeight="1">
      <c r="A22" s="17" t="s">
        <v>513</v>
      </c>
      <c r="B22" s="105">
        <v>13031</v>
      </c>
      <c r="C22" s="102">
        <v>3414</v>
      </c>
      <c r="D22" s="106">
        <f>B22-C22</f>
        <v>9617</v>
      </c>
      <c r="E22" s="102">
        <v>1366</v>
      </c>
      <c r="F22" s="102">
        <v>405</v>
      </c>
      <c r="G22" s="102">
        <v>173</v>
      </c>
      <c r="H22" s="406">
        <v>13342</v>
      </c>
      <c r="I22" s="406"/>
      <c r="J22" s="406">
        <v>5019</v>
      </c>
      <c r="K22" s="406"/>
      <c r="L22" s="481">
        <f>H22-J22</f>
        <v>8323</v>
      </c>
      <c r="M22" s="481"/>
      <c r="N22" s="481">
        <v>974</v>
      </c>
      <c r="O22" s="481"/>
      <c r="P22" s="406">
        <v>26</v>
      </c>
      <c r="Q22" s="406"/>
      <c r="R22" s="27"/>
      <c r="S22" s="22"/>
      <c r="T22" s="27"/>
      <c r="U22" s="22"/>
      <c r="V22" s="24"/>
      <c r="W22" s="22"/>
      <c r="X22" s="24"/>
      <c r="Y22" s="22"/>
      <c r="Z22" s="74"/>
      <c r="AA22" s="1"/>
      <c r="AB22" s="1"/>
      <c r="AC22" s="1"/>
      <c r="AD22" s="1"/>
      <c r="AE22" s="1"/>
      <c r="AF22" s="1"/>
      <c r="AG22" s="1"/>
      <c r="AH22" s="1"/>
      <c r="AI22" s="1"/>
      <c r="AJ22" s="1"/>
    </row>
    <row r="23" spans="1:36" ht="15" customHeight="1">
      <c r="A23" s="17" t="s">
        <v>514</v>
      </c>
      <c r="B23" s="105">
        <v>14254</v>
      </c>
      <c r="C23" s="102">
        <v>4468</v>
      </c>
      <c r="D23" s="106">
        <f>B23-C23</f>
        <v>9786</v>
      </c>
      <c r="E23" s="102">
        <v>2558</v>
      </c>
      <c r="F23" s="102">
        <v>1418</v>
      </c>
      <c r="G23" s="102">
        <v>180</v>
      </c>
      <c r="H23" s="406">
        <v>13310</v>
      </c>
      <c r="I23" s="406"/>
      <c r="J23" s="406">
        <v>4414</v>
      </c>
      <c r="K23" s="406"/>
      <c r="L23" s="481">
        <f>H23-J23</f>
        <v>8896</v>
      </c>
      <c r="M23" s="481"/>
      <c r="N23" s="481">
        <v>1107</v>
      </c>
      <c r="O23" s="481"/>
      <c r="P23" s="406">
        <v>92</v>
      </c>
      <c r="Q23" s="406"/>
      <c r="R23" s="27"/>
      <c r="S23" s="22"/>
      <c r="T23" s="27"/>
      <c r="U23" s="22"/>
      <c r="V23" s="24"/>
      <c r="W23" s="22"/>
      <c r="X23" s="24"/>
      <c r="Y23" s="22"/>
      <c r="Z23" s="74"/>
      <c r="AA23" s="1"/>
      <c r="AB23" s="1"/>
      <c r="AC23" s="1"/>
      <c r="AD23" s="1"/>
      <c r="AE23" s="1"/>
      <c r="AF23" s="1"/>
      <c r="AG23" s="1"/>
      <c r="AH23" s="1"/>
      <c r="AI23" s="1"/>
      <c r="AJ23" s="1"/>
    </row>
    <row r="24" spans="1:36" ht="15" customHeight="1">
      <c r="A24" s="17" t="s">
        <v>515</v>
      </c>
      <c r="B24" s="105">
        <v>12944</v>
      </c>
      <c r="C24" s="102">
        <v>2904</v>
      </c>
      <c r="D24" s="106">
        <f>B24-C24</f>
        <v>10040</v>
      </c>
      <c r="E24" s="102">
        <v>1334</v>
      </c>
      <c r="F24" s="102">
        <v>428</v>
      </c>
      <c r="G24" s="102">
        <v>179</v>
      </c>
      <c r="H24" s="406">
        <v>12127</v>
      </c>
      <c r="I24" s="406"/>
      <c r="J24" s="406">
        <v>3400</v>
      </c>
      <c r="K24" s="406"/>
      <c r="L24" s="481">
        <f>H24-J24</f>
        <v>8727</v>
      </c>
      <c r="M24" s="481"/>
      <c r="N24" s="481">
        <v>873</v>
      </c>
      <c r="O24" s="481"/>
      <c r="P24" s="406">
        <v>69</v>
      </c>
      <c r="Q24" s="406"/>
      <c r="R24" s="27"/>
      <c r="S24" s="22"/>
      <c r="T24" s="27"/>
      <c r="U24" s="22"/>
      <c r="V24" s="24"/>
      <c r="W24" s="22"/>
      <c r="X24" s="24"/>
      <c r="Y24" s="22"/>
      <c r="Z24" s="74"/>
      <c r="AA24" s="1"/>
      <c r="AB24" s="1"/>
      <c r="AC24" s="1"/>
      <c r="AD24" s="1"/>
      <c r="AE24" s="1"/>
      <c r="AF24" s="1"/>
      <c r="AG24" s="1"/>
      <c r="AH24" s="1"/>
      <c r="AI24" s="1"/>
      <c r="AJ24" s="1"/>
    </row>
    <row r="25" spans="1:36" ht="15" customHeight="1">
      <c r="A25" s="17"/>
      <c r="B25" s="105"/>
      <c r="C25" s="102"/>
      <c r="D25" s="106"/>
      <c r="E25" s="102"/>
      <c r="F25" s="102"/>
      <c r="G25" s="102"/>
      <c r="H25" s="406"/>
      <c r="I25" s="406"/>
      <c r="J25" s="406"/>
      <c r="K25" s="406"/>
      <c r="L25" s="481"/>
      <c r="M25" s="481"/>
      <c r="N25" s="481"/>
      <c r="O25" s="481"/>
      <c r="P25" s="406"/>
      <c r="Q25" s="406"/>
      <c r="R25" s="10"/>
      <c r="S25" s="22"/>
      <c r="T25" s="10"/>
      <c r="U25" s="22"/>
      <c r="V25" s="10"/>
      <c r="W25" s="22"/>
      <c r="X25" s="10"/>
      <c r="Y25" s="22"/>
      <c r="Z25" s="21"/>
      <c r="AA25" s="1"/>
      <c r="AB25" s="1"/>
      <c r="AC25" s="1"/>
      <c r="AD25" s="1"/>
      <c r="AE25" s="1"/>
      <c r="AF25" s="1"/>
      <c r="AG25" s="1"/>
      <c r="AH25" s="1"/>
      <c r="AI25" s="1"/>
      <c r="AJ25" s="1"/>
    </row>
    <row r="26" spans="1:36" ht="15" customHeight="1">
      <c r="A26" s="17" t="s">
        <v>516</v>
      </c>
      <c r="B26" s="105">
        <v>14215</v>
      </c>
      <c r="C26" s="102">
        <v>4786</v>
      </c>
      <c r="D26" s="106">
        <f>B26-C26</f>
        <v>9429</v>
      </c>
      <c r="E26" s="102">
        <v>614</v>
      </c>
      <c r="F26" s="102">
        <v>17</v>
      </c>
      <c r="G26" s="102">
        <v>101</v>
      </c>
      <c r="H26" s="406">
        <v>10897</v>
      </c>
      <c r="I26" s="406"/>
      <c r="J26" s="406">
        <v>3134</v>
      </c>
      <c r="K26" s="406"/>
      <c r="L26" s="481">
        <f>H26-J26</f>
        <v>7763</v>
      </c>
      <c r="M26" s="481"/>
      <c r="N26" s="481">
        <v>617</v>
      </c>
      <c r="O26" s="481"/>
      <c r="P26" s="406">
        <v>4</v>
      </c>
      <c r="Q26" s="406"/>
      <c r="R26" s="27"/>
      <c r="S26" s="22"/>
      <c r="T26" s="27"/>
      <c r="U26" s="22"/>
      <c r="V26" s="24"/>
      <c r="W26" s="22"/>
      <c r="X26" s="24"/>
      <c r="Y26" s="22"/>
      <c r="Z26" s="74"/>
      <c r="AA26" s="1"/>
      <c r="AB26" s="1"/>
      <c r="AC26" s="1"/>
      <c r="AD26" s="1"/>
      <c r="AE26" s="1"/>
      <c r="AF26" s="1"/>
      <c r="AG26" s="1"/>
      <c r="AH26" s="1"/>
      <c r="AI26" s="1"/>
      <c r="AJ26" s="1"/>
    </row>
    <row r="27" spans="1:36" ht="15" customHeight="1">
      <c r="A27" s="17" t="s">
        <v>410</v>
      </c>
      <c r="B27" s="105">
        <v>19033</v>
      </c>
      <c r="C27" s="102">
        <v>7486</v>
      </c>
      <c r="D27" s="106">
        <f>B27-C27</f>
        <v>11547</v>
      </c>
      <c r="E27" s="102">
        <v>979</v>
      </c>
      <c r="F27" s="102">
        <v>27</v>
      </c>
      <c r="G27" s="102">
        <v>106</v>
      </c>
      <c r="H27" s="406">
        <v>11656</v>
      </c>
      <c r="I27" s="406"/>
      <c r="J27" s="406">
        <v>4409</v>
      </c>
      <c r="K27" s="406"/>
      <c r="L27" s="481">
        <f>H27-J27</f>
        <v>7247</v>
      </c>
      <c r="M27" s="481"/>
      <c r="N27" s="481">
        <v>786</v>
      </c>
      <c r="O27" s="481"/>
      <c r="P27" s="406">
        <v>28</v>
      </c>
      <c r="Q27" s="406"/>
      <c r="R27" s="27"/>
      <c r="S27" s="22"/>
      <c r="T27" s="27"/>
      <c r="U27" s="22"/>
      <c r="V27" s="24"/>
      <c r="W27" s="22"/>
      <c r="X27" s="24"/>
      <c r="Y27" s="22"/>
      <c r="Z27" s="74"/>
      <c r="AA27" s="1"/>
      <c r="AB27" s="1"/>
      <c r="AC27" s="1"/>
      <c r="AD27" s="1"/>
      <c r="AE27" s="1"/>
      <c r="AF27" s="1"/>
      <c r="AG27" s="1"/>
      <c r="AH27" s="1"/>
      <c r="AI27" s="1"/>
      <c r="AJ27" s="1"/>
    </row>
    <row r="28" spans="1:36" ht="15" customHeight="1">
      <c r="A28" s="17" t="s">
        <v>517</v>
      </c>
      <c r="B28" s="105">
        <v>18790</v>
      </c>
      <c r="C28" s="102">
        <v>2842</v>
      </c>
      <c r="D28" s="106">
        <f>B28-C28</f>
        <v>15948</v>
      </c>
      <c r="E28" s="102">
        <v>1546</v>
      </c>
      <c r="F28" s="102">
        <v>25</v>
      </c>
      <c r="G28" s="102">
        <v>173</v>
      </c>
      <c r="H28" s="406">
        <v>15013</v>
      </c>
      <c r="I28" s="406"/>
      <c r="J28" s="406">
        <v>7485</v>
      </c>
      <c r="K28" s="406"/>
      <c r="L28" s="481">
        <f>H28-J28</f>
        <v>7528</v>
      </c>
      <c r="M28" s="481"/>
      <c r="N28" s="481">
        <v>1394</v>
      </c>
      <c r="O28" s="481"/>
      <c r="P28" s="406">
        <v>55</v>
      </c>
      <c r="Q28" s="406"/>
      <c r="R28" s="27"/>
      <c r="S28" s="22"/>
      <c r="T28" s="27"/>
      <c r="U28" s="22"/>
      <c r="V28" s="24"/>
      <c r="W28" s="22"/>
      <c r="X28" s="24"/>
      <c r="Y28" s="22"/>
      <c r="Z28" s="74"/>
      <c r="AA28" s="1"/>
      <c r="AB28" s="1"/>
      <c r="AC28" s="1"/>
      <c r="AD28" s="1"/>
      <c r="AE28" s="1"/>
      <c r="AF28" s="1"/>
      <c r="AG28" s="1"/>
      <c r="AH28" s="1"/>
      <c r="AI28" s="1"/>
      <c r="AJ28" s="1"/>
    </row>
    <row r="29" spans="1:36" ht="15" customHeight="1">
      <c r="A29" s="17" t="s">
        <v>518</v>
      </c>
      <c r="B29" s="105">
        <v>18561</v>
      </c>
      <c r="C29" s="102">
        <v>4420</v>
      </c>
      <c r="D29" s="106">
        <f>B29-C29</f>
        <v>14141</v>
      </c>
      <c r="E29" s="102">
        <v>6183</v>
      </c>
      <c r="F29" s="102">
        <v>51</v>
      </c>
      <c r="G29" s="102">
        <v>258</v>
      </c>
      <c r="H29" s="406">
        <v>16089</v>
      </c>
      <c r="I29" s="406"/>
      <c r="J29" s="406">
        <v>7968</v>
      </c>
      <c r="K29" s="406"/>
      <c r="L29" s="481">
        <f>H29-J29</f>
        <v>8121</v>
      </c>
      <c r="M29" s="481"/>
      <c r="N29" s="481">
        <v>6004</v>
      </c>
      <c r="O29" s="481"/>
      <c r="P29" s="406">
        <v>227</v>
      </c>
      <c r="Q29" s="406"/>
      <c r="R29" s="27"/>
      <c r="S29" s="22"/>
      <c r="T29" s="27"/>
      <c r="U29" s="22"/>
      <c r="V29" s="24"/>
      <c r="W29" s="22"/>
      <c r="X29" s="24"/>
      <c r="Y29" s="22"/>
      <c r="Z29" s="74"/>
      <c r="AA29" s="1"/>
      <c r="AB29" s="1"/>
      <c r="AC29" s="1"/>
      <c r="AD29" s="1"/>
      <c r="AE29" s="1"/>
      <c r="AF29" s="1"/>
      <c r="AG29" s="1"/>
      <c r="AH29" s="1"/>
      <c r="AI29" s="1"/>
      <c r="AJ29" s="1"/>
    </row>
    <row r="30" spans="1:26" ht="15" customHeight="1">
      <c r="A30" s="20"/>
      <c r="B30" s="105"/>
      <c r="C30" s="102"/>
      <c r="D30" s="106"/>
      <c r="E30" s="102"/>
      <c r="F30" s="102"/>
      <c r="G30" s="102"/>
      <c r="H30" s="406"/>
      <c r="I30" s="406"/>
      <c r="J30" s="406"/>
      <c r="K30" s="406"/>
      <c r="L30" s="481"/>
      <c r="M30" s="481"/>
      <c r="N30" s="481"/>
      <c r="O30" s="481"/>
      <c r="P30" s="406"/>
      <c r="Q30" s="406"/>
      <c r="R30" s="10"/>
      <c r="S30" s="22"/>
      <c r="T30" s="75"/>
      <c r="U30" s="22"/>
      <c r="V30" s="75"/>
      <c r="W30" s="22"/>
      <c r="X30" s="75"/>
      <c r="Y30" s="22"/>
      <c r="Z30" s="21"/>
    </row>
    <row r="31" spans="1:26" ht="15" customHeight="1">
      <c r="A31" s="81" t="s">
        <v>164</v>
      </c>
      <c r="B31" s="105">
        <v>93813</v>
      </c>
      <c r="C31" s="102">
        <v>22257</v>
      </c>
      <c r="D31" s="106">
        <f aca="true" t="shared" si="1" ref="D31:D37">B31-C31</f>
        <v>71556</v>
      </c>
      <c r="E31" s="102">
        <v>8300</v>
      </c>
      <c r="F31" s="102">
        <v>71</v>
      </c>
      <c r="G31" s="102">
        <v>825</v>
      </c>
      <c r="H31" s="406">
        <v>73380</v>
      </c>
      <c r="I31" s="406"/>
      <c r="J31" s="406">
        <v>30443</v>
      </c>
      <c r="K31" s="406"/>
      <c r="L31" s="481">
        <f aca="true" t="shared" si="2" ref="L31:L37">H31-J31</f>
        <v>42937</v>
      </c>
      <c r="M31" s="481"/>
      <c r="N31" s="481">
        <v>8618</v>
      </c>
      <c r="O31" s="481"/>
      <c r="P31" s="406">
        <v>316</v>
      </c>
      <c r="Q31" s="406"/>
      <c r="R31" s="27"/>
      <c r="S31" s="22"/>
      <c r="T31" s="27"/>
      <c r="U31" s="22"/>
      <c r="V31" s="27"/>
      <c r="W31" s="22"/>
      <c r="X31" s="27"/>
      <c r="Y31" s="22"/>
      <c r="Z31" s="74"/>
    </row>
    <row r="32" spans="1:26" ht="15" customHeight="1">
      <c r="A32" s="81" t="s">
        <v>165</v>
      </c>
      <c r="B32" s="105">
        <v>21366</v>
      </c>
      <c r="C32" s="102">
        <v>5257</v>
      </c>
      <c r="D32" s="106">
        <f t="shared" si="1"/>
        <v>16109</v>
      </c>
      <c r="E32" s="102">
        <v>2228</v>
      </c>
      <c r="F32" s="102">
        <v>28</v>
      </c>
      <c r="G32" s="102">
        <v>353</v>
      </c>
      <c r="H32" s="406">
        <v>29077</v>
      </c>
      <c r="I32" s="406"/>
      <c r="J32" s="406">
        <v>10817</v>
      </c>
      <c r="K32" s="406"/>
      <c r="L32" s="481">
        <f t="shared" si="2"/>
        <v>18260</v>
      </c>
      <c r="M32" s="481"/>
      <c r="N32" s="481">
        <v>2775</v>
      </c>
      <c r="O32" s="481"/>
      <c r="P32" s="406">
        <v>155</v>
      </c>
      <c r="Q32" s="406"/>
      <c r="R32" s="27"/>
      <c r="S32" s="22"/>
      <c r="T32" s="27"/>
      <c r="U32" s="22"/>
      <c r="V32" s="27"/>
      <c r="W32" s="22"/>
      <c r="X32" s="27"/>
      <c r="Y32" s="22"/>
      <c r="Z32" s="74"/>
    </row>
    <row r="33" spans="1:26" ht="15" customHeight="1">
      <c r="A33" s="81" t="s">
        <v>166</v>
      </c>
      <c r="B33" s="105">
        <v>12100</v>
      </c>
      <c r="C33" s="102">
        <v>3186</v>
      </c>
      <c r="D33" s="106">
        <f t="shared" si="1"/>
        <v>8914</v>
      </c>
      <c r="E33" s="102">
        <v>1163</v>
      </c>
      <c r="F33" s="102">
        <v>30</v>
      </c>
      <c r="G33" s="102">
        <v>98</v>
      </c>
      <c r="H33" s="406">
        <v>12213</v>
      </c>
      <c r="I33" s="406"/>
      <c r="J33" s="406">
        <v>3880</v>
      </c>
      <c r="K33" s="406"/>
      <c r="L33" s="481">
        <f t="shared" si="2"/>
        <v>8333</v>
      </c>
      <c r="M33" s="481"/>
      <c r="N33" s="481">
        <v>1115</v>
      </c>
      <c r="O33" s="481"/>
      <c r="P33" s="406">
        <v>88</v>
      </c>
      <c r="Q33" s="406"/>
      <c r="R33" s="27"/>
      <c r="S33" s="22"/>
      <c r="T33" s="27"/>
      <c r="U33" s="22"/>
      <c r="V33" s="27"/>
      <c r="W33" s="22"/>
      <c r="X33" s="27"/>
      <c r="Y33" s="22"/>
      <c r="Z33" s="74"/>
    </row>
    <row r="34" spans="1:26" ht="15" customHeight="1">
      <c r="A34" s="81" t="s">
        <v>506</v>
      </c>
      <c r="B34" s="105">
        <v>18477</v>
      </c>
      <c r="C34" s="102">
        <v>8315</v>
      </c>
      <c r="D34" s="106">
        <f t="shared" si="1"/>
        <v>10162</v>
      </c>
      <c r="E34" s="102">
        <v>3796</v>
      </c>
      <c r="F34" s="102">
        <v>1950</v>
      </c>
      <c r="G34" s="102">
        <v>207</v>
      </c>
      <c r="H34" s="406">
        <v>5329</v>
      </c>
      <c r="I34" s="406"/>
      <c r="J34" s="406">
        <v>2306</v>
      </c>
      <c r="K34" s="406"/>
      <c r="L34" s="481">
        <f t="shared" si="2"/>
        <v>3023</v>
      </c>
      <c r="M34" s="481"/>
      <c r="N34" s="481">
        <v>1136</v>
      </c>
      <c r="O34" s="481"/>
      <c r="P34" s="406"/>
      <c r="Q34" s="406"/>
      <c r="R34" s="27"/>
      <c r="S34" s="22"/>
      <c r="T34" s="27"/>
      <c r="U34" s="22"/>
      <c r="V34" s="27"/>
      <c r="W34" s="22"/>
      <c r="X34" s="28"/>
      <c r="Y34" s="22"/>
      <c r="Z34" s="74"/>
    </row>
    <row r="35" spans="1:26" ht="15" customHeight="1">
      <c r="A35" s="81" t="s">
        <v>167</v>
      </c>
      <c r="B35" s="105">
        <v>11880</v>
      </c>
      <c r="C35" s="102">
        <v>2995</v>
      </c>
      <c r="D35" s="106">
        <f t="shared" si="1"/>
        <v>8885</v>
      </c>
      <c r="E35" s="102">
        <v>1423</v>
      </c>
      <c r="F35" s="102">
        <v>14</v>
      </c>
      <c r="G35" s="102">
        <v>179</v>
      </c>
      <c r="H35" s="406">
        <v>13261</v>
      </c>
      <c r="I35" s="406"/>
      <c r="J35" s="406">
        <v>4970</v>
      </c>
      <c r="K35" s="406"/>
      <c r="L35" s="481">
        <f t="shared" si="2"/>
        <v>8291</v>
      </c>
      <c r="M35" s="481"/>
      <c r="N35" s="481">
        <v>1362</v>
      </c>
      <c r="O35" s="481"/>
      <c r="P35" s="406">
        <v>30</v>
      </c>
      <c r="Q35" s="406"/>
      <c r="R35" s="27"/>
      <c r="S35" s="22"/>
      <c r="T35" s="27"/>
      <c r="U35" s="22"/>
      <c r="V35" s="27"/>
      <c r="W35" s="22"/>
      <c r="X35" s="27"/>
      <c r="Y35" s="22"/>
      <c r="Z35" s="74"/>
    </row>
    <row r="36" spans="1:30" ht="15" customHeight="1">
      <c r="A36" s="81" t="s">
        <v>168</v>
      </c>
      <c r="B36" s="105">
        <v>8402</v>
      </c>
      <c r="C36" s="102">
        <v>2395</v>
      </c>
      <c r="D36" s="106">
        <f t="shared" si="1"/>
        <v>6007</v>
      </c>
      <c r="E36" s="102">
        <v>1240</v>
      </c>
      <c r="F36" s="102">
        <v>38</v>
      </c>
      <c r="G36" s="102">
        <v>97</v>
      </c>
      <c r="H36" s="406">
        <v>8753</v>
      </c>
      <c r="I36" s="406"/>
      <c r="J36" s="406">
        <v>2880</v>
      </c>
      <c r="K36" s="406"/>
      <c r="L36" s="481">
        <f t="shared" si="2"/>
        <v>5873</v>
      </c>
      <c r="M36" s="481"/>
      <c r="N36" s="481">
        <v>1042</v>
      </c>
      <c r="O36" s="481"/>
      <c r="P36" s="406">
        <v>17</v>
      </c>
      <c r="Q36" s="406"/>
      <c r="R36" s="27"/>
      <c r="S36" s="22"/>
      <c r="T36" s="27"/>
      <c r="U36" s="22"/>
      <c r="V36" s="27"/>
      <c r="W36" s="22"/>
      <c r="X36" s="27"/>
      <c r="Y36" s="22"/>
      <c r="Z36" s="74"/>
      <c r="AA36" s="2"/>
      <c r="AB36" s="2"/>
      <c r="AC36" s="2"/>
      <c r="AD36" s="2"/>
    </row>
    <row r="37" spans="1:30" ht="15" customHeight="1">
      <c r="A37" s="82" t="s">
        <v>169</v>
      </c>
      <c r="B37" s="107">
        <v>13350</v>
      </c>
      <c r="C37" s="224">
        <v>4003</v>
      </c>
      <c r="D37" s="310">
        <f t="shared" si="1"/>
        <v>9347</v>
      </c>
      <c r="E37" s="224">
        <v>1627</v>
      </c>
      <c r="F37" s="224">
        <v>468</v>
      </c>
      <c r="G37" s="224">
        <v>216</v>
      </c>
      <c r="H37" s="407">
        <v>8454</v>
      </c>
      <c r="I37" s="407"/>
      <c r="J37" s="407">
        <v>2765</v>
      </c>
      <c r="K37" s="407"/>
      <c r="L37" s="482">
        <f t="shared" si="2"/>
        <v>5689</v>
      </c>
      <c r="M37" s="482"/>
      <c r="N37" s="482">
        <v>839</v>
      </c>
      <c r="O37" s="482"/>
      <c r="P37" s="407"/>
      <c r="Q37" s="407"/>
      <c r="R37" s="27"/>
      <c r="S37" s="22"/>
      <c r="T37" s="27"/>
      <c r="U37" s="22"/>
      <c r="V37" s="27"/>
      <c r="W37" s="22"/>
      <c r="X37" s="28"/>
      <c r="Y37" s="22"/>
      <c r="Z37" s="74"/>
      <c r="AA37" s="2"/>
      <c r="AB37" s="2"/>
      <c r="AC37" s="2"/>
      <c r="AD37" s="2"/>
    </row>
    <row r="38" spans="1:30" ht="15" customHeight="1">
      <c r="A38" s="9" t="s">
        <v>408</v>
      </c>
      <c r="B38" s="9"/>
      <c r="C38" s="9"/>
      <c r="D38" s="9"/>
      <c r="E38" s="9"/>
      <c r="F38" s="9"/>
      <c r="G38" s="9"/>
      <c r="H38" s="9"/>
      <c r="I38" s="9"/>
      <c r="J38" s="9"/>
      <c r="K38" s="9"/>
      <c r="L38" s="9"/>
      <c r="M38" s="9"/>
      <c r="N38" s="9"/>
      <c r="O38" s="9"/>
      <c r="P38" s="9"/>
      <c r="Q38" s="9"/>
      <c r="R38" s="22"/>
      <c r="S38" s="22"/>
      <c r="T38" s="22"/>
      <c r="U38" s="22"/>
      <c r="V38" s="22"/>
      <c r="W38" s="22"/>
      <c r="X38" s="22"/>
      <c r="Y38" s="22"/>
      <c r="Z38" s="22"/>
      <c r="AA38" s="2"/>
      <c r="AB38" s="2"/>
      <c r="AC38" s="2"/>
      <c r="AD38" s="2"/>
    </row>
    <row r="39" spans="1:30" ht="15" customHeight="1">
      <c r="A39" s="9"/>
      <c r="B39" s="9"/>
      <c r="C39" s="9"/>
      <c r="D39" s="9"/>
      <c r="E39" s="9"/>
      <c r="F39" s="9"/>
      <c r="G39" s="9"/>
      <c r="H39" s="9"/>
      <c r="I39" s="9"/>
      <c r="J39" s="9"/>
      <c r="K39" s="9"/>
      <c r="L39" s="9"/>
      <c r="M39" s="9"/>
      <c r="N39" s="9"/>
      <c r="O39" s="9"/>
      <c r="P39" s="9"/>
      <c r="Q39" s="9"/>
      <c r="R39" s="9"/>
      <c r="S39" s="22"/>
      <c r="T39" s="22"/>
      <c r="U39" s="22"/>
      <c r="V39" s="22"/>
      <c r="W39" s="22"/>
      <c r="X39" s="22"/>
      <c r="Y39" s="22"/>
      <c r="Z39" s="22"/>
      <c r="AA39" s="2"/>
      <c r="AB39" s="2"/>
      <c r="AC39" s="2"/>
      <c r="AD39" s="2"/>
    </row>
    <row r="40" spans="1:26" ht="15" customHeight="1">
      <c r="A40" s="9"/>
      <c r="B40" s="9"/>
      <c r="C40" s="9"/>
      <c r="D40" s="9"/>
      <c r="E40" s="9"/>
      <c r="F40" s="9"/>
      <c r="G40" s="9"/>
      <c r="H40" s="367" t="s">
        <v>522</v>
      </c>
      <c r="I40" s="367"/>
      <c r="J40" s="367"/>
      <c r="K40" s="367"/>
      <c r="L40" s="367"/>
      <c r="M40" s="367"/>
      <c r="N40" s="367"/>
      <c r="O40" s="367"/>
      <c r="P40" s="367"/>
      <c r="Q40" s="367"/>
      <c r="R40" s="367"/>
      <c r="S40" s="9"/>
      <c r="T40" s="9"/>
      <c r="U40" s="9"/>
      <c r="V40" s="9"/>
      <c r="W40" s="9"/>
      <c r="X40" s="9"/>
      <c r="Y40" s="9"/>
      <c r="Z40" s="9"/>
    </row>
    <row r="41" spans="1:26" ht="15" customHeight="1" thickBot="1">
      <c r="A41" s="238"/>
      <c r="B41" s="9"/>
      <c r="C41" s="9"/>
      <c r="D41" s="9"/>
      <c r="E41" s="9"/>
      <c r="F41" s="9"/>
      <c r="G41" s="9"/>
      <c r="H41" s="239"/>
      <c r="I41" s="239"/>
      <c r="J41" s="239"/>
      <c r="K41" s="239"/>
      <c r="L41" s="239"/>
      <c r="M41" s="239"/>
      <c r="N41" s="239"/>
      <c r="O41" s="239"/>
      <c r="P41" s="239"/>
      <c r="Q41" s="239"/>
      <c r="R41" s="240"/>
      <c r="S41" s="9"/>
      <c r="T41" s="9"/>
      <c r="U41" s="9"/>
      <c r="V41" s="9"/>
      <c r="W41" s="9"/>
      <c r="X41" s="9"/>
      <c r="Y41" s="9"/>
      <c r="Z41" s="9"/>
    </row>
    <row r="42" spans="1:20" ht="15" customHeight="1">
      <c r="A42" s="367" t="s">
        <v>519</v>
      </c>
      <c r="B42" s="367"/>
      <c r="C42" s="367"/>
      <c r="D42" s="367"/>
      <c r="E42" s="367"/>
      <c r="F42" s="367"/>
      <c r="G42" s="238"/>
      <c r="H42" s="340" t="s">
        <v>521</v>
      </c>
      <c r="I42" s="340"/>
      <c r="J42" s="341"/>
      <c r="K42" s="340" t="s">
        <v>170</v>
      </c>
      <c r="L42" s="339" t="s">
        <v>171</v>
      </c>
      <c r="M42" s="339" t="s">
        <v>172</v>
      </c>
      <c r="N42" s="467" t="s">
        <v>173</v>
      </c>
      <c r="O42" s="467" t="s">
        <v>507</v>
      </c>
      <c r="P42" s="341" t="s">
        <v>174</v>
      </c>
      <c r="Q42" s="341" t="s">
        <v>175</v>
      </c>
      <c r="R42" s="340" t="s">
        <v>176</v>
      </c>
      <c r="S42" s="137"/>
      <c r="T42" s="137"/>
    </row>
    <row r="43" spans="1:20" ht="15" customHeight="1" thickBot="1">
      <c r="A43" s="239"/>
      <c r="B43" s="239"/>
      <c r="C43" s="239"/>
      <c r="D43" s="239"/>
      <c r="E43" s="239"/>
      <c r="F43" s="239"/>
      <c r="G43" s="241"/>
      <c r="H43" s="343"/>
      <c r="I43" s="343"/>
      <c r="J43" s="344"/>
      <c r="K43" s="343"/>
      <c r="L43" s="342"/>
      <c r="M43" s="342"/>
      <c r="N43" s="351"/>
      <c r="O43" s="351"/>
      <c r="P43" s="344"/>
      <c r="Q43" s="344"/>
      <c r="R43" s="343"/>
      <c r="S43" s="137"/>
      <c r="T43" s="137"/>
    </row>
    <row r="44" spans="1:20" ht="15" customHeight="1">
      <c r="A44" s="442" t="s">
        <v>520</v>
      </c>
      <c r="B44" s="440" t="s">
        <v>149</v>
      </c>
      <c r="C44" s="441"/>
      <c r="D44" s="441"/>
      <c r="E44" s="441"/>
      <c r="F44" s="441"/>
      <c r="G44" s="190"/>
      <c r="H44" s="486" t="s">
        <v>180</v>
      </c>
      <c r="I44" s="110"/>
      <c r="J44" s="149" t="s">
        <v>5</v>
      </c>
      <c r="K44" s="131">
        <f>SUM(L44:R44)</f>
        <v>212</v>
      </c>
      <c r="L44" s="242">
        <f aca="true" t="shared" si="3" ref="L44:R44">SUM(L45:L46)</f>
        <v>75</v>
      </c>
      <c r="M44" s="242">
        <f t="shared" si="3"/>
        <v>11</v>
      </c>
      <c r="N44" s="242">
        <f t="shared" si="3"/>
        <v>8</v>
      </c>
      <c r="O44" s="242">
        <f t="shared" si="3"/>
        <v>51</v>
      </c>
      <c r="P44" s="242">
        <f t="shared" si="3"/>
        <v>16</v>
      </c>
      <c r="Q44" s="242">
        <f t="shared" si="3"/>
        <v>20</v>
      </c>
      <c r="R44" s="242">
        <f t="shared" si="3"/>
        <v>31</v>
      </c>
      <c r="S44" s="137"/>
      <c r="T44" s="137"/>
    </row>
    <row r="45" spans="1:20" ht="15" customHeight="1">
      <c r="A45" s="344"/>
      <c r="B45" s="181" t="s">
        <v>5</v>
      </c>
      <c r="C45" s="181" t="s">
        <v>147</v>
      </c>
      <c r="D45" s="181" t="s">
        <v>150</v>
      </c>
      <c r="E45" s="181" t="s">
        <v>151</v>
      </c>
      <c r="F45" s="194" t="s">
        <v>148</v>
      </c>
      <c r="G45" s="47"/>
      <c r="H45" s="486"/>
      <c r="I45" s="243" t="s">
        <v>177</v>
      </c>
      <c r="J45" s="149" t="s">
        <v>3</v>
      </c>
      <c r="K45" s="131">
        <f aca="true" t="shared" si="4" ref="K45:K61">SUM(L45:R45)</f>
        <v>85</v>
      </c>
      <c r="L45" s="110">
        <v>41</v>
      </c>
      <c r="M45" s="110">
        <v>5</v>
      </c>
      <c r="N45" s="110">
        <v>1</v>
      </c>
      <c r="O45" s="110">
        <v>10</v>
      </c>
      <c r="P45" s="110">
        <v>5</v>
      </c>
      <c r="Q45" s="110">
        <v>5</v>
      </c>
      <c r="R45" s="110">
        <v>18</v>
      </c>
      <c r="S45" s="137"/>
      <c r="T45" s="137"/>
    </row>
    <row r="46" spans="1:20" ht="15" customHeight="1">
      <c r="A46" s="232"/>
      <c r="B46" s="120"/>
      <c r="C46" s="120"/>
      <c r="D46" s="120"/>
      <c r="E46" s="120"/>
      <c r="F46" s="120"/>
      <c r="G46" s="110"/>
      <c r="H46" s="486"/>
      <c r="I46" s="110"/>
      <c r="J46" s="149" t="s">
        <v>4</v>
      </c>
      <c r="K46" s="131">
        <f t="shared" si="4"/>
        <v>127</v>
      </c>
      <c r="L46" s="110">
        <v>34</v>
      </c>
      <c r="M46" s="110">
        <v>6</v>
      </c>
      <c r="N46" s="110">
        <v>7</v>
      </c>
      <c r="O46" s="110">
        <v>41</v>
      </c>
      <c r="P46" s="110">
        <v>11</v>
      </c>
      <c r="Q46" s="110">
        <v>15</v>
      </c>
      <c r="R46" s="110">
        <v>13</v>
      </c>
      <c r="S46" s="137"/>
      <c r="T46" s="137"/>
    </row>
    <row r="47" spans="1:20" ht="15" customHeight="1">
      <c r="A47" s="161" t="s">
        <v>1</v>
      </c>
      <c r="B47" s="303">
        <f>SUM(B49:B58)</f>
        <v>58061</v>
      </c>
      <c r="C47" s="303">
        <f>SUM(C49:C58)</f>
        <v>12713</v>
      </c>
      <c r="D47" s="303">
        <f>SUM(D49:D58)</f>
        <v>14538</v>
      </c>
      <c r="E47" s="303">
        <f>SUM(E49:E58)</f>
        <v>10948</v>
      </c>
      <c r="F47" s="303">
        <f>SUM(F49:F58)</f>
        <v>19862</v>
      </c>
      <c r="G47" s="110"/>
      <c r="H47" s="486"/>
      <c r="I47" s="110"/>
      <c r="J47" s="149" t="s">
        <v>5</v>
      </c>
      <c r="K47" s="131">
        <f t="shared" si="4"/>
        <v>1106</v>
      </c>
      <c r="L47" s="110">
        <f aca="true" t="shared" si="5" ref="L47:R47">SUM(L48:L49)</f>
        <v>567</v>
      </c>
      <c r="M47" s="110">
        <f t="shared" si="5"/>
        <v>74</v>
      </c>
      <c r="N47" s="110">
        <f t="shared" si="5"/>
        <v>79</v>
      </c>
      <c r="O47" s="110">
        <f t="shared" si="5"/>
        <v>77</v>
      </c>
      <c r="P47" s="110">
        <f t="shared" si="5"/>
        <v>72</v>
      </c>
      <c r="Q47" s="110">
        <f t="shared" si="5"/>
        <v>129</v>
      </c>
      <c r="R47" s="110">
        <f t="shared" si="5"/>
        <v>108</v>
      </c>
      <c r="S47" s="137"/>
      <c r="T47" s="137"/>
    </row>
    <row r="48" spans="1:20" ht="15" customHeight="1">
      <c r="A48" s="244"/>
      <c r="B48" s="229"/>
      <c r="C48" s="229"/>
      <c r="D48" s="229"/>
      <c r="E48" s="229"/>
      <c r="F48" s="229"/>
      <c r="G48" s="110"/>
      <c r="H48" s="486"/>
      <c r="I48" s="190" t="s">
        <v>178</v>
      </c>
      <c r="J48" s="149" t="s">
        <v>3</v>
      </c>
      <c r="K48" s="131">
        <f t="shared" si="4"/>
        <v>357</v>
      </c>
      <c r="L48" s="85">
        <v>166</v>
      </c>
      <c r="M48" s="85">
        <v>33</v>
      </c>
      <c r="N48" s="85">
        <v>23</v>
      </c>
      <c r="O48" s="85">
        <v>28</v>
      </c>
      <c r="P48" s="85">
        <v>38</v>
      </c>
      <c r="Q48" s="85">
        <v>19</v>
      </c>
      <c r="R48" s="85">
        <v>50</v>
      </c>
      <c r="S48" s="137"/>
      <c r="T48" s="137"/>
    </row>
    <row r="49" spans="1:20" ht="15" customHeight="1">
      <c r="A49" s="44" t="s">
        <v>338</v>
      </c>
      <c r="B49" s="229">
        <f aca="true" t="shared" si="6" ref="B49:B58">SUM(C49:F49)</f>
        <v>1433</v>
      </c>
      <c r="C49" s="229">
        <v>84</v>
      </c>
      <c r="D49" s="229">
        <v>58</v>
      </c>
      <c r="E49" s="229">
        <v>23</v>
      </c>
      <c r="F49" s="229">
        <v>1268</v>
      </c>
      <c r="G49" s="120"/>
      <c r="H49" s="486"/>
      <c r="I49" s="110"/>
      <c r="J49" s="149" t="s">
        <v>4</v>
      </c>
      <c r="K49" s="131">
        <f t="shared" si="4"/>
        <v>749</v>
      </c>
      <c r="L49" s="100">
        <v>401</v>
      </c>
      <c r="M49" s="100">
        <v>41</v>
      </c>
      <c r="N49" s="147">
        <v>56</v>
      </c>
      <c r="O49" s="100">
        <v>49</v>
      </c>
      <c r="P49" s="100">
        <v>34</v>
      </c>
      <c r="Q49" s="100">
        <v>110</v>
      </c>
      <c r="R49" s="100">
        <v>58</v>
      </c>
      <c r="S49" s="137"/>
      <c r="T49" s="137"/>
    </row>
    <row r="50" spans="1:20" ht="15" customHeight="1">
      <c r="A50" s="44" t="s">
        <v>60</v>
      </c>
      <c r="B50" s="229">
        <f t="shared" si="6"/>
        <v>165</v>
      </c>
      <c r="C50" s="229">
        <v>11</v>
      </c>
      <c r="D50" s="229">
        <v>4</v>
      </c>
      <c r="E50" s="229">
        <v>4</v>
      </c>
      <c r="F50" s="229">
        <v>146</v>
      </c>
      <c r="G50" s="120"/>
      <c r="H50" s="486"/>
      <c r="I50" s="110"/>
      <c r="J50" s="149" t="s">
        <v>5</v>
      </c>
      <c r="K50" s="131">
        <f t="shared" si="4"/>
        <v>212</v>
      </c>
      <c r="L50" s="110">
        <f aca="true" t="shared" si="7" ref="L50:R50">SUM(L51:L52)</f>
        <v>75</v>
      </c>
      <c r="M50" s="110">
        <f t="shared" si="7"/>
        <v>11</v>
      </c>
      <c r="N50" s="110">
        <f t="shared" si="7"/>
        <v>8</v>
      </c>
      <c r="O50" s="110">
        <f t="shared" si="7"/>
        <v>51</v>
      </c>
      <c r="P50" s="110">
        <f t="shared" si="7"/>
        <v>16</v>
      </c>
      <c r="Q50" s="110">
        <f t="shared" si="7"/>
        <v>20</v>
      </c>
      <c r="R50" s="110">
        <f t="shared" si="7"/>
        <v>31</v>
      </c>
      <c r="S50" s="137"/>
      <c r="T50" s="137"/>
    </row>
    <row r="51" spans="1:20" ht="15" customHeight="1">
      <c r="A51" s="44" t="s">
        <v>89</v>
      </c>
      <c r="B51" s="229">
        <f t="shared" si="6"/>
        <v>9645</v>
      </c>
      <c r="C51" s="229">
        <v>1341</v>
      </c>
      <c r="D51" s="229">
        <v>1440</v>
      </c>
      <c r="E51" s="229">
        <v>1183</v>
      </c>
      <c r="F51" s="229">
        <v>5681</v>
      </c>
      <c r="G51" s="120"/>
      <c r="H51" s="486"/>
      <c r="I51" s="190" t="s">
        <v>179</v>
      </c>
      <c r="J51" s="149" t="s">
        <v>3</v>
      </c>
      <c r="K51" s="131">
        <f t="shared" si="4"/>
        <v>85</v>
      </c>
      <c r="L51" s="110">
        <v>41</v>
      </c>
      <c r="M51" s="110">
        <v>5</v>
      </c>
      <c r="N51" s="110">
        <v>1</v>
      </c>
      <c r="O51" s="110">
        <v>10</v>
      </c>
      <c r="P51" s="110">
        <v>5</v>
      </c>
      <c r="Q51" s="110">
        <v>5</v>
      </c>
      <c r="R51" s="100">
        <v>18</v>
      </c>
      <c r="S51" s="137"/>
      <c r="T51" s="137"/>
    </row>
    <row r="52" spans="1:20" ht="15" customHeight="1">
      <c r="A52" s="44" t="s">
        <v>90</v>
      </c>
      <c r="B52" s="229">
        <f t="shared" si="6"/>
        <v>18048</v>
      </c>
      <c r="C52" s="109">
        <v>4504</v>
      </c>
      <c r="D52" s="229">
        <v>5346</v>
      </c>
      <c r="E52" s="229">
        <v>4026</v>
      </c>
      <c r="F52" s="229">
        <v>4172</v>
      </c>
      <c r="G52" s="120"/>
      <c r="H52" s="487"/>
      <c r="I52" s="245"/>
      <c r="J52" s="167" t="s">
        <v>4</v>
      </c>
      <c r="K52" s="313">
        <f t="shared" si="4"/>
        <v>127</v>
      </c>
      <c r="L52" s="245">
        <v>34</v>
      </c>
      <c r="M52" s="245">
        <v>6</v>
      </c>
      <c r="N52" s="245">
        <v>7</v>
      </c>
      <c r="O52" s="245">
        <v>41</v>
      </c>
      <c r="P52" s="245">
        <v>11</v>
      </c>
      <c r="Q52" s="245">
        <v>15</v>
      </c>
      <c r="R52" s="246">
        <v>13</v>
      </c>
      <c r="S52" s="137"/>
      <c r="T52" s="137"/>
    </row>
    <row r="53" spans="1:20" ht="15" customHeight="1">
      <c r="A53" s="44" t="s">
        <v>308</v>
      </c>
      <c r="B53" s="229">
        <f t="shared" si="6"/>
        <v>11701</v>
      </c>
      <c r="C53" s="109">
        <v>2735</v>
      </c>
      <c r="D53" s="229">
        <v>3481</v>
      </c>
      <c r="E53" s="229">
        <v>2641</v>
      </c>
      <c r="F53" s="229">
        <v>2844</v>
      </c>
      <c r="G53" s="120"/>
      <c r="H53" s="485" t="s">
        <v>181</v>
      </c>
      <c r="I53" s="242"/>
      <c r="J53" s="247" t="s">
        <v>5</v>
      </c>
      <c r="K53" s="131">
        <f t="shared" si="4"/>
        <v>5057</v>
      </c>
      <c r="L53" s="248">
        <f>SUM(L54:L55)</f>
        <v>2503</v>
      </c>
      <c r="M53" s="248">
        <f aca="true" t="shared" si="8" ref="M53:R53">SUM(M54:M55)</f>
        <v>710</v>
      </c>
      <c r="N53" s="248">
        <f t="shared" si="8"/>
        <v>501</v>
      </c>
      <c r="O53" s="248">
        <f t="shared" si="8"/>
        <v>415</v>
      </c>
      <c r="P53" s="248">
        <f t="shared" si="8"/>
        <v>221</v>
      </c>
      <c r="Q53" s="248">
        <f t="shared" si="8"/>
        <v>355</v>
      </c>
      <c r="R53" s="248">
        <f t="shared" si="8"/>
        <v>352</v>
      </c>
      <c r="S53" s="137"/>
      <c r="T53" s="137"/>
    </row>
    <row r="54" spans="1:20" ht="15" customHeight="1">
      <c r="A54" s="44" t="s">
        <v>319</v>
      </c>
      <c r="B54" s="229">
        <f t="shared" si="6"/>
        <v>1302</v>
      </c>
      <c r="C54" s="176">
        <v>321</v>
      </c>
      <c r="D54" s="229">
        <v>334</v>
      </c>
      <c r="E54" s="229">
        <v>329</v>
      </c>
      <c r="F54" s="229">
        <v>318</v>
      </c>
      <c r="G54" s="120"/>
      <c r="H54" s="486"/>
      <c r="I54" s="243" t="s">
        <v>177</v>
      </c>
      <c r="J54" s="149" t="s">
        <v>3</v>
      </c>
      <c r="K54" s="131">
        <f t="shared" si="4"/>
        <v>2176</v>
      </c>
      <c r="L54" s="131">
        <v>1058</v>
      </c>
      <c r="M54" s="131">
        <v>305</v>
      </c>
      <c r="N54" s="131">
        <v>200</v>
      </c>
      <c r="O54" s="131">
        <v>184</v>
      </c>
      <c r="P54" s="131">
        <v>79</v>
      </c>
      <c r="Q54" s="131">
        <v>197</v>
      </c>
      <c r="R54" s="130">
        <v>153</v>
      </c>
      <c r="S54" s="137"/>
      <c r="T54" s="137"/>
    </row>
    <row r="55" spans="1:20" ht="15" customHeight="1">
      <c r="A55" s="44" t="s">
        <v>93</v>
      </c>
      <c r="B55" s="229">
        <f t="shared" si="6"/>
        <v>2920</v>
      </c>
      <c r="C55" s="176">
        <v>758</v>
      </c>
      <c r="D55" s="229">
        <v>782</v>
      </c>
      <c r="E55" s="229">
        <v>589</v>
      </c>
      <c r="F55" s="229">
        <v>791</v>
      </c>
      <c r="G55" s="120"/>
      <c r="H55" s="486"/>
      <c r="I55" s="110"/>
      <c r="J55" s="149" t="s">
        <v>4</v>
      </c>
      <c r="K55" s="131">
        <f t="shared" si="4"/>
        <v>2881</v>
      </c>
      <c r="L55" s="131">
        <v>1445</v>
      </c>
      <c r="M55" s="131">
        <v>405</v>
      </c>
      <c r="N55" s="131">
        <v>301</v>
      </c>
      <c r="O55" s="131">
        <v>231</v>
      </c>
      <c r="P55" s="131">
        <v>142</v>
      </c>
      <c r="Q55" s="131">
        <v>158</v>
      </c>
      <c r="R55" s="130">
        <v>199</v>
      </c>
      <c r="S55" s="137"/>
      <c r="T55" s="137"/>
    </row>
    <row r="56" spans="1:20" ht="15" customHeight="1">
      <c r="A56" s="76" t="s">
        <v>66</v>
      </c>
      <c r="B56" s="229">
        <f t="shared" si="6"/>
        <v>44</v>
      </c>
      <c r="C56" s="176">
        <v>25</v>
      </c>
      <c r="D56" s="229">
        <v>10</v>
      </c>
      <c r="E56" s="229">
        <v>4</v>
      </c>
      <c r="F56" s="229">
        <v>5</v>
      </c>
      <c r="G56" s="120"/>
      <c r="H56" s="486"/>
      <c r="I56" s="110"/>
      <c r="J56" s="149" t="s">
        <v>5</v>
      </c>
      <c r="K56" s="131">
        <f t="shared" si="4"/>
        <v>22261</v>
      </c>
      <c r="L56" s="131">
        <f aca="true" t="shared" si="9" ref="L56:R56">SUM(L57:L58)</f>
        <v>9431</v>
      </c>
      <c r="M56" s="131">
        <f t="shared" si="9"/>
        <v>2377</v>
      </c>
      <c r="N56" s="131">
        <f t="shared" si="9"/>
        <v>3028</v>
      </c>
      <c r="O56" s="131">
        <f t="shared" si="9"/>
        <v>2262</v>
      </c>
      <c r="P56" s="131">
        <f t="shared" si="9"/>
        <v>1110</v>
      </c>
      <c r="Q56" s="131">
        <f t="shared" si="9"/>
        <v>1858</v>
      </c>
      <c r="R56" s="131">
        <f t="shared" si="9"/>
        <v>2195</v>
      </c>
      <c r="S56" s="137"/>
      <c r="T56" s="137"/>
    </row>
    <row r="57" spans="1:20" ht="15" customHeight="1">
      <c r="A57" s="44" t="s">
        <v>94</v>
      </c>
      <c r="B57" s="229">
        <f t="shared" si="6"/>
        <v>12401</v>
      </c>
      <c r="C57" s="176">
        <v>2824</v>
      </c>
      <c r="D57" s="229">
        <v>2973</v>
      </c>
      <c r="E57" s="229">
        <v>2094</v>
      </c>
      <c r="F57" s="229">
        <v>4510</v>
      </c>
      <c r="G57" s="120"/>
      <c r="H57" s="486"/>
      <c r="I57" s="190" t="s">
        <v>178</v>
      </c>
      <c r="J57" s="149" t="s">
        <v>3</v>
      </c>
      <c r="K57" s="131">
        <f t="shared" si="4"/>
        <v>11727</v>
      </c>
      <c r="L57" s="131">
        <v>5307</v>
      </c>
      <c r="M57" s="131">
        <v>1419</v>
      </c>
      <c r="N57" s="131">
        <v>1303</v>
      </c>
      <c r="O57" s="131">
        <v>1052</v>
      </c>
      <c r="P57" s="131">
        <v>583</v>
      </c>
      <c r="Q57" s="131">
        <v>1024</v>
      </c>
      <c r="R57" s="130">
        <v>1039</v>
      </c>
      <c r="S57" s="137"/>
      <c r="T57" s="137"/>
    </row>
    <row r="58" spans="1:20" ht="15" customHeight="1">
      <c r="A58" s="46" t="s">
        <v>52</v>
      </c>
      <c r="B58" s="173">
        <f t="shared" si="6"/>
        <v>402</v>
      </c>
      <c r="C58" s="173">
        <v>110</v>
      </c>
      <c r="D58" s="173">
        <v>110</v>
      </c>
      <c r="E58" s="173">
        <v>55</v>
      </c>
      <c r="F58" s="173">
        <v>127</v>
      </c>
      <c r="G58" s="120"/>
      <c r="H58" s="486"/>
      <c r="I58" s="110"/>
      <c r="J58" s="149" t="s">
        <v>4</v>
      </c>
      <c r="K58" s="131">
        <f t="shared" si="4"/>
        <v>10534</v>
      </c>
      <c r="L58" s="131">
        <v>4124</v>
      </c>
      <c r="M58" s="131">
        <v>958</v>
      </c>
      <c r="N58" s="131">
        <v>1725</v>
      </c>
      <c r="O58" s="131">
        <v>1210</v>
      </c>
      <c r="P58" s="131">
        <v>527</v>
      </c>
      <c r="Q58" s="131">
        <v>834</v>
      </c>
      <c r="R58" s="130">
        <v>1156</v>
      </c>
      <c r="S58" s="137"/>
      <c r="T58" s="137"/>
    </row>
    <row r="59" spans="1:20" ht="15" customHeight="1">
      <c r="A59" s="137"/>
      <c r="B59" s="137"/>
      <c r="C59" s="23"/>
      <c r="D59" s="137"/>
      <c r="E59" s="137"/>
      <c r="F59" s="137"/>
      <c r="G59" s="137"/>
      <c r="H59" s="486"/>
      <c r="I59" s="110"/>
      <c r="J59" s="149" t="s">
        <v>5</v>
      </c>
      <c r="K59" s="131">
        <f t="shared" si="4"/>
        <v>5057</v>
      </c>
      <c r="L59" s="131">
        <f aca="true" t="shared" si="10" ref="L59:R59">SUM(L60:L61)</f>
        <v>2503</v>
      </c>
      <c r="M59" s="131">
        <f t="shared" si="10"/>
        <v>710</v>
      </c>
      <c r="N59" s="131">
        <f t="shared" si="10"/>
        <v>501</v>
      </c>
      <c r="O59" s="131">
        <f t="shared" si="10"/>
        <v>415</v>
      </c>
      <c r="P59" s="131">
        <f t="shared" si="10"/>
        <v>221</v>
      </c>
      <c r="Q59" s="131">
        <f t="shared" si="10"/>
        <v>355</v>
      </c>
      <c r="R59" s="131">
        <f t="shared" si="10"/>
        <v>352</v>
      </c>
      <c r="S59" s="137"/>
      <c r="T59" s="137"/>
    </row>
    <row r="60" spans="1:20" ht="15" customHeight="1">
      <c r="A60" s="137"/>
      <c r="B60" s="137"/>
      <c r="C60" s="249"/>
      <c r="D60" s="137"/>
      <c r="E60" s="137"/>
      <c r="F60" s="137"/>
      <c r="G60" s="137"/>
      <c r="H60" s="486"/>
      <c r="I60" s="190" t="s">
        <v>179</v>
      </c>
      <c r="J60" s="149" t="s">
        <v>3</v>
      </c>
      <c r="K60" s="131">
        <f t="shared" si="4"/>
        <v>2176</v>
      </c>
      <c r="L60" s="131">
        <v>1058</v>
      </c>
      <c r="M60" s="131">
        <v>305</v>
      </c>
      <c r="N60" s="131">
        <v>200</v>
      </c>
      <c r="O60" s="131">
        <v>184</v>
      </c>
      <c r="P60" s="131">
        <v>79</v>
      </c>
      <c r="Q60" s="131">
        <v>197</v>
      </c>
      <c r="R60" s="130">
        <v>153</v>
      </c>
      <c r="S60" s="137"/>
      <c r="T60" s="137"/>
    </row>
    <row r="61" spans="1:20" ht="15" customHeight="1">
      <c r="A61" s="137"/>
      <c r="B61" s="137"/>
      <c r="C61" s="249"/>
      <c r="D61" s="137"/>
      <c r="E61" s="137"/>
      <c r="F61" s="137"/>
      <c r="G61" s="137"/>
      <c r="H61" s="487"/>
      <c r="I61" s="245"/>
      <c r="J61" s="167" t="s">
        <v>4</v>
      </c>
      <c r="K61" s="313">
        <f t="shared" si="4"/>
        <v>2881</v>
      </c>
      <c r="L61" s="185">
        <v>1445</v>
      </c>
      <c r="M61" s="185">
        <v>405</v>
      </c>
      <c r="N61" s="185">
        <v>301</v>
      </c>
      <c r="O61" s="185">
        <v>231</v>
      </c>
      <c r="P61" s="185">
        <v>142</v>
      </c>
      <c r="Q61" s="185">
        <v>158</v>
      </c>
      <c r="R61" s="185">
        <v>199</v>
      </c>
      <c r="S61" s="137"/>
      <c r="T61" s="137"/>
    </row>
    <row r="62" spans="1:20" ht="15" customHeight="1">
      <c r="A62" s="137"/>
      <c r="B62" s="137"/>
      <c r="C62" s="249"/>
      <c r="D62" s="137"/>
      <c r="E62" s="137"/>
      <c r="F62" s="137"/>
      <c r="G62" s="137"/>
      <c r="H62" s="137" t="s">
        <v>306</v>
      </c>
      <c r="I62" s="137"/>
      <c r="J62" s="137"/>
      <c r="K62" s="137"/>
      <c r="L62" s="137"/>
      <c r="M62" s="137"/>
      <c r="N62" s="137"/>
      <c r="O62" s="137"/>
      <c r="P62" s="137"/>
      <c r="Q62" s="137"/>
      <c r="R62" s="137"/>
      <c r="S62" s="137"/>
      <c r="T62" s="137"/>
    </row>
    <row r="63" spans="1:20" ht="13.5">
      <c r="A63" s="137"/>
      <c r="B63" s="137"/>
      <c r="C63" s="249"/>
      <c r="D63" s="137"/>
      <c r="E63" s="137"/>
      <c r="F63" s="137"/>
      <c r="G63" s="137"/>
      <c r="H63" s="137"/>
      <c r="I63" s="137"/>
      <c r="J63" s="137"/>
      <c r="K63" s="137"/>
      <c r="L63" s="137"/>
      <c r="M63" s="137"/>
      <c r="N63" s="137"/>
      <c r="O63" s="137"/>
      <c r="P63" s="137"/>
      <c r="Q63" s="137"/>
      <c r="R63" s="137"/>
      <c r="S63" s="137"/>
      <c r="T63" s="137"/>
    </row>
    <row r="64" ht="14.25">
      <c r="C64" s="23"/>
    </row>
    <row r="65" ht="13.5">
      <c r="C65" s="2"/>
    </row>
    <row r="66" ht="13.5">
      <c r="C66" s="2"/>
    </row>
  </sheetData>
  <sheetProtection/>
  <mergeCells count="170">
    <mergeCell ref="A3:Q3"/>
    <mergeCell ref="A5:Q5"/>
    <mergeCell ref="H40:R40"/>
    <mergeCell ref="H42:J43"/>
    <mergeCell ref="H44:H52"/>
    <mergeCell ref="H27:I27"/>
    <mergeCell ref="H28:I28"/>
    <mergeCell ref="H29:I29"/>
    <mergeCell ref="H30:I30"/>
    <mergeCell ref="H31:I31"/>
    <mergeCell ref="H32:I32"/>
    <mergeCell ref="H33:I33"/>
    <mergeCell ref="H34:I34"/>
    <mergeCell ref="Q42:Q43"/>
    <mergeCell ref="R42:R43"/>
    <mergeCell ref="H19:I19"/>
    <mergeCell ref="H20:I20"/>
    <mergeCell ref="H21:I21"/>
    <mergeCell ref="H22:I22"/>
    <mergeCell ref="H23:I23"/>
    <mergeCell ref="H24:I24"/>
    <mergeCell ref="H25:I25"/>
    <mergeCell ref="H26:I26"/>
    <mergeCell ref="M42:M43"/>
    <mergeCell ref="N42:N43"/>
    <mergeCell ref="O42:O43"/>
    <mergeCell ref="J27:K27"/>
    <mergeCell ref="J28:K28"/>
    <mergeCell ref="J29:K29"/>
    <mergeCell ref="J30:K30"/>
    <mergeCell ref="P42:P43"/>
    <mergeCell ref="N8:O9"/>
    <mergeCell ref="P8:Q9"/>
    <mergeCell ref="L15:M15"/>
    <mergeCell ref="L16:M16"/>
    <mergeCell ref="L17:M17"/>
    <mergeCell ref="L18:M18"/>
    <mergeCell ref="L23:M23"/>
    <mergeCell ref="L24:M24"/>
    <mergeCell ref="L25:M25"/>
    <mergeCell ref="N7:Q7"/>
    <mergeCell ref="K42:K43"/>
    <mergeCell ref="L42:L43"/>
    <mergeCell ref="J10:K10"/>
    <mergeCell ref="J11:K11"/>
    <mergeCell ref="J12:K12"/>
    <mergeCell ref="J13:K13"/>
    <mergeCell ref="J14:K14"/>
    <mergeCell ref="J8:K9"/>
    <mergeCell ref="L8:M9"/>
    <mergeCell ref="H8:I9"/>
    <mergeCell ref="H7:M7"/>
    <mergeCell ref="A44:A45"/>
    <mergeCell ref="B44:F44"/>
    <mergeCell ref="D8:D9"/>
    <mergeCell ref="B7:D7"/>
    <mergeCell ref="E7:G7"/>
    <mergeCell ref="F8:G8"/>
    <mergeCell ref="E8:E9"/>
    <mergeCell ref="A7:A9"/>
    <mergeCell ref="A42:F42"/>
    <mergeCell ref="H53:H61"/>
    <mergeCell ref="H10:I10"/>
    <mergeCell ref="H11:I11"/>
    <mergeCell ref="H12:I12"/>
    <mergeCell ref="H13:I13"/>
    <mergeCell ref="H14:I14"/>
    <mergeCell ref="H15:I15"/>
    <mergeCell ref="H16:I16"/>
    <mergeCell ref="H17:I17"/>
    <mergeCell ref="H18:I18"/>
    <mergeCell ref="H35:I35"/>
    <mergeCell ref="H36:I36"/>
    <mergeCell ref="H37:I37"/>
    <mergeCell ref="J15:K15"/>
    <mergeCell ref="J16:K16"/>
    <mergeCell ref="J17:K17"/>
    <mergeCell ref="J18:K18"/>
    <mergeCell ref="J19:K19"/>
    <mergeCell ref="J20:K20"/>
    <mergeCell ref="J21:K21"/>
    <mergeCell ref="J22:K22"/>
    <mergeCell ref="J23:K23"/>
    <mergeCell ref="J24:K24"/>
    <mergeCell ref="J25:K25"/>
    <mergeCell ref="J26:K26"/>
    <mergeCell ref="J31:K31"/>
    <mergeCell ref="J32:K32"/>
    <mergeCell ref="J33:K33"/>
    <mergeCell ref="J34:K34"/>
    <mergeCell ref="J35:K35"/>
    <mergeCell ref="J36:K36"/>
    <mergeCell ref="J37:K37"/>
    <mergeCell ref="L10:M10"/>
    <mergeCell ref="L11:M11"/>
    <mergeCell ref="L12:M12"/>
    <mergeCell ref="L13:M13"/>
    <mergeCell ref="L14:M14"/>
    <mergeCell ref="L19:M19"/>
    <mergeCell ref="L20:M20"/>
    <mergeCell ref="L21:M21"/>
    <mergeCell ref="L22:M22"/>
    <mergeCell ref="L26:M26"/>
    <mergeCell ref="L27:M27"/>
    <mergeCell ref="L28:M28"/>
    <mergeCell ref="L29:M29"/>
    <mergeCell ref="L30:M30"/>
    <mergeCell ref="L31:M31"/>
    <mergeCell ref="L32:M32"/>
    <mergeCell ref="L33:M33"/>
    <mergeCell ref="L34:M34"/>
    <mergeCell ref="L35:M35"/>
    <mergeCell ref="L36:M36"/>
    <mergeCell ref="L37:M37"/>
    <mergeCell ref="N10:O10"/>
    <mergeCell ref="N11:O1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P10:Q10"/>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P37:Q37"/>
    <mergeCell ref="P33:Q33"/>
    <mergeCell ref="P34:Q34"/>
    <mergeCell ref="P35:Q35"/>
    <mergeCell ref="P36:Q36"/>
  </mergeCells>
  <printOptions horizontalCentered="1"/>
  <pageMargins left="0.5905511811023623" right="0.5905511811023623" top="0.5905511811023623" bottom="0.3937007874015748" header="0" footer="0"/>
  <pageSetup fitToHeight="1" fitToWidth="1" horizontalDpi="300" verticalDpi="300" orientation="landscape" paperSize="8"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75"/>
  <sheetViews>
    <sheetView zoomScale="75" zoomScaleNormal="75" zoomScalePageLayoutView="0" workbookViewId="0" topLeftCell="A2">
      <selection activeCell="A35" sqref="A35"/>
    </sheetView>
  </sheetViews>
  <sheetFormatPr defaultColWidth="9.00390625" defaultRowHeight="13.5"/>
  <cols>
    <col min="1" max="1" width="14.00390625" style="0" customWidth="1"/>
    <col min="2" max="8" width="11.625" style="0" customWidth="1"/>
    <col min="9" max="9" width="12.00390625" style="0" customWidth="1"/>
    <col min="10" max="10" width="19.375" style="0" customWidth="1"/>
    <col min="11" max="11" width="14.50390625" style="0" customWidth="1"/>
    <col min="12" max="12" width="10.375" style="0" bestFit="1" customWidth="1"/>
    <col min="13" max="13" width="10.50390625" style="0" bestFit="1" customWidth="1"/>
    <col min="14" max="14" width="10.875" style="0" bestFit="1" customWidth="1"/>
    <col min="15" max="18" width="10.50390625" style="0" bestFit="1" customWidth="1"/>
    <col min="19" max="20" width="10.125" style="0" bestFit="1" customWidth="1"/>
  </cols>
  <sheetData>
    <row r="1" spans="1:20" ht="15" customHeight="1">
      <c r="A1" s="182" t="s">
        <v>524</v>
      </c>
      <c r="B1" s="138"/>
      <c r="C1" s="138"/>
      <c r="D1" s="138"/>
      <c r="E1" s="138"/>
      <c r="F1" s="138"/>
      <c r="G1" s="138"/>
      <c r="H1" s="138"/>
      <c r="I1" s="138"/>
      <c r="J1" s="138"/>
      <c r="K1" s="6"/>
      <c r="L1" s="6"/>
      <c r="M1" s="6"/>
      <c r="N1" s="6"/>
      <c r="O1" s="6"/>
      <c r="P1" s="6"/>
      <c r="Q1" s="6"/>
      <c r="R1" s="6"/>
      <c r="S1" s="6"/>
      <c r="T1" s="7" t="s">
        <v>523</v>
      </c>
    </row>
    <row r="2" spans="1:20" ht="15" customHeight="1">
      <c r="A2" s="182"/>
      <c r="B2" s="138"/>
      <c r="C2" s="138"/>
      <c r="D2" s="138"/>
      <c r="E2" s="138"/>
      <c r="F2" s="138"/>
      <c r="G2" s="138"/>
      <c r="H2" s="138"/>
      <c r="I2" s="138"/>
      <c r="J2" s="138"/>
      <c r="K2" s="6"/>
      <c r="L2" s="6"/>
      <c r="M2" s="6"/>
      <c r="N2" s="6"/>
      <c r="O2" s="6"/>
      <c r="P2" s="6"/>
      <c r="Q2" s="6"/>
      <c r="R2" s="6"/>
      <c r="S2" s="6"/>
      <c r="T2" s="7"/>
    </row>
    <row r="3" spans="1:20" ht="18" customHeight="1">
      <c r="A3" s="365" t="s">
        <v>418</v>
      </c>
      <c r="B3" s="365"/>
      <c r="C3" s="365"/>
      <c r="D3" s="365"/>
      <c r="E3" s="365"/>
      <c r="F3" s="365"/>
      <c r="G3" s="365"/>
      <c r="H3" s="365"/>
      <c r="I3" s="138"/>
      <c r="J3" s="138"/>
      <c r="K3" s="526" t="s">
        <v>529</v>
      </c>
      <c r="L3" s="526"/>
      <c r="M3" s="526"/>
      <c r="N3" s="526"/>
      <c r="O3" s="526"/>
      <c r="P3" s="526"/>
      <c r="Q3" s="526"/>
      <c r="R3" s="526"/>
      <c r="S3" s="526"/>
      <c r="T3" s="526"/>
    </row>
    <row r="4" spans="1:20" ht="15" customHeight="1">
      <c r="A4" s="138"/>
      <c r="B4" s="138"/>
      <c r="C4" s="266"/>
      <c r="D4" s="138"/>
      <c r="E4" s="138"/>
      <c r="F4" s="138"/>
      <c r="G4" s="138"/>
      <c r="H4" s="138"/>
      <c r="I4" s="138"/>
      <c r="J4" s="138"/>
      <c r="K4" s="9"/>
      <c r="L4" s="9"/>
      <c r="M4" s="9"/>
      <c r="N4" s="9"/>
      <c r="O4" s="9"/>
      <c r="P4" s="9"/>
      <c r="Q4" s="9"/>
      <c r="R4" s="9"/>
      <c r="S4" s="9"/>
      <c r="T4" s="9"/>
    </row>
    <row r="5" spans="1:20" ht="15" customHeight="1">
      <c r="A5" s="367" t="s">
        <v>526</v>
      </c>
      <c r="B5" s="367"/>
      <c r="C5" s="367"/>
      <c r="D5" s="367"/>
      <c r="E5" s="367"/>
      <c r="F5" s="367"/>
      <c r="G5" s="367"/>
      <c r="H5" s="367"/>
      <c r="I5" s="138"/>
      <c r="J5" s="138"/>
      <c r="K5" s="83" t="s">
        <v>321</v>
      </c>
      <c r="L5" s="9"/>
      <c r="M5" s="9"/>
      <c r="N5" s="9"/>
      <c r="O5" s="9"/>
      <c r="P5" s="9"/>
      <c r="Q5" s="9"/>
      <c r="R5" s="9"/>
      <c r="S5" s="9"/>
      <c r="T5" s="9"/>
    </row>
    <row r="6" spans="1:20" ht="15" customHeight="1" thickBot="1">
      <c r="A6" s="195"/>
      <c r="B6" s="195"/>
      <c r="C6" s="195"/>
      <c r="D6" s="195"/>
      <c r="E6" s="195"/>
      <c r="F6" s="195"/>
      <c r="G6" s="195"/>
      <c r="H6" s="195"/>
      <c r="I6" s="138"/>
      <c r="J6" s="138"/>
      <c r="K6" s="83" t="s">
        <v>188</v>
      </c>
      <c r="L6" s="84"/>
      <c r="M6" s="84"/>
      <c r="N6" s="84"/>
      <c r="O6" s="84"/>
      <c r="P6" s="84"/>
      <c r="Q6" s="84"/>
      <c r="R6" s="84"/>
      <c r="S6" s="84"/>
      <c r="T6" s="85" t="s">
        <v>320</v>
      </c>
    </row>
    <row r="7" spans="1:20" ht="15" customHeight="1">
      <c r="A7" s="515" t="s">
        <v>525</v>
      </c>
      <c r="B7" s="158" t="s">
        <v>183</v>
      </c>
      <c r="C7" s="470" t="s">
        <v>184</v>
      </c>
      <c r="D7" s="470" t="s">
        <v>185</v>
      </c>
      <c r="E7" s="440" t="s">
        <v>527</v>
      </c>
      <c r="F7" s="441"/>
      <c r="G7" s="441"/>
      <c r="H7" s="441"/>
      <c r="I7" s="138"/>
      <c r="J7" s="138"/>
      <c r="K7" s="395" t="s">
        <v>182</v>
      </c>
      <c r="L7" s="88" t="s">
        <v>193</v>
      </c>
      <c r="M7" s="88" t="s">
        <v>193</v>
      </c>
      <c r="N7" s="527" t="s">
        <v>191</v>
      </c>
      <c r="O7" s="527" t="s">
        <v>190</v>
      </c>
      <c r="P7" s="517" t="s">
        <v>341</v>
      </c>
      <c r="Q7" s="517" t="s">
        <v>342</v>
      </c>
      <c r="R7" s="517" t="s">
        <v>340</v>
      </c>
      <c r="S7" s="517" t="s">
        <v>343</v>
      </c>
      <c r="T7" s="523" t="s">
        <v>192</v>
      </c>
    </row>
    <row r="8" spans="1:20" ht="15" customHeight="1">
      <c r="A8" s="363"/>
      <c r="B8" s="157" t="s">
        <v>152</v>
      </c>
      <c r="C8" s="471"/>
      <c r="D8" s="471"/>
      <c r="E8" s="265" t="s">
        <v>477</v>
      </c>
      <c r="F8" s="264" t="s">
        <v>186</v>
      </c>
      <c r="G8" s="264" t="s">
        <v>392</v>
      </c>
      <c r="H8" s="263" t="s">
        <v>187</v>
      </c>
      <c r="I8" s="138"/>
      <c r="J8" s="138"/>
      <c r="K8" s="367"/>
      <c r="L8" s="521" t="s">
        <v>339</v>
      </c>
      <c r="M8" s="521" t="s">
        <v>189</v>
      </c>
      <c r="N8" s="528"/>
      <c r="O8" s="528"/>
      <c r="P8" s="518"/>
      <c r="Q8" s="518"/>
      <c r="R8" s="518"/>
      <c r="S8" s="518"/>
      <c r="T8" s="524"/>
    </row>
    <row r="9" spans="1:20" ht="15" customHeight="1">
      <c r="A9" s="260" t="s">
        <v>414</v>
      </c>
      <c r="B9" s="189">
        <v>4077</v>
      </c>
      <c r="C9" s="189">
        <v>4100</v>
      </c>
      <c r="D9" s="189">
        <v>4070</v>
      </c>
      <c r="E9" s="189">
        <f>SUM(F9:H9)</f>
        <v>84267</v>
      </c>
      <c r="F9" s="189">
        <v>3428</v>
      </c>
      <c r="G9" s="189">
        <v>80117</v>
      </c>
      <c r="H9" s="189">
        <v>722</v>
      </c>
      <c r="I9" s="138"/>
      <c r="J9" s="138"/>
      <c r="K9" s="392"/>
      <c r="L9" s="522"/>
      <c r="M9" s="522"/>
      <c r="N9" s="529"/>
      <c r="O9" s="529"/>
      <c r="P9" s="519"/>
      <c r="Q9" s="519"/>
      <c r="R9" s="519"/>
      <c r="S9" s="519"/>
      <c r="T9" s="525"/>
    </row>
    <row r="10" spans="1:20" ht="15" customHeight="1">
      <c r="A10" s="257">
        <v>53</v>
      </c>
      <c r="B10" s="189">
        <v>3920</v>
      </c>
      <c r="C10" s="189">
        <v>4889</v>
      </c>
      <c r="D10" s="189">
        <v>3858</v>
      </c>
      <c r="E10" s="189">
        <f>SUM(F10:H10)</f>
        <v>80250</v>
      </c>
      <c r="F10" s="189">
        <v>1405</v>
      </c>
      <c r="G10" s="189">
        <v>75819</v>
      </c>
      <c r="H10" s="189">
        <v>3026</v>
      </c>
      <c r="I10" s="138"/>
      <c r="J10" s="138"/>
      <c r="K10" s="89" t="s">
        <v>449</v>
      </c>
      <c r="L10" s="86"/>
      <c r="M10" s="87"/>
      <c r="N10" s="87"/>
      <c r="O10" s="87"/>
      <c r="P10" s="87"/>
      <c r="Q10" s="87"/>
      <c r="R10" s="87"/>
      <c r="S10" s="87"/>
      <c r="T10" s="87"/>
    </row>
    <row r="11" spans="1:20" ht="15" customHeight="1">
      <c r="A11" s="257">
        <v>54</v>
      </c>
      <c r="B11" s="189">
        <v>3706</v>
      </c>
      <c r="C11" s="189">
        <v>3983</v>
      </c>
      <c r="D11" s="189">
        <v>3656</v>
      </c>
      <c r="E11" s="189">
        <f>SUM(F11:H11)</f>
        <v>73452</v>
      </c>
      <c r="F11" s="189">
        <v>1413</v>
      </c>
      <c r="G11" s="189">
        <v>69840</v>
      </c>
      <c r="H11" s="189">
        <v>2199</v>
      </c>
      <c r="I11" s="138"/>
      <c r="J11" s="138"/>
      <c r="K11" s="47" t="s">
        <v>419</v>
      </c>
      <c r="L11" s="111">
        <v>63.9</v>
      </c>
      <c r="M11" s="112">
        <v>63.4</v>
      </c>
      <c r="N11" s="112">
        <v>63.2</v>
      </c>
      <c r="O11" s="112">
        <v>64.3</v>
      </c>
      <c r="P11" s="112">
        <v>58.7</v>
      </c>
      <c r="Q11" s="112">
        <v>62.4</v>
      </c>
      <c r="R11" s="112">
        <v>67.2</v>
      </c>
      <c r="S11" s="112">
        <v>65</v>
      </c>
      <c r="T11" s="112">
        <v>65.7</v>
      </c>
    </row>
    <row r="12" spans="1:20" ht="15" customHeight="1">
      <c r="A12" s="257">
        <v>55</v>
      </c>
      <c r="B12" s="189">
        <v>3341</v>
      </c>
      <c r="C12" s="189">
        <v>3095</v>
      </c>
      <c r="D12" s="189">
        <v>3281</v>
      </c>
      <c r="E12" s="189">
        <f>SUM(F12:H12)</f>
        <v>629811</v>
      </c>
      <c r="F12" s="189">
        <v>983</v>
      </c>
      <c r="G12" s="189">
        <v>627002</v>
      </c>
      <c r="H12" s="189">
        <v>1826</v>
      </c>
      <c r="I12" s="138"/>
      <c r="J12" s="138"/>
      <c r="K12" s="252" t="s">
        <v>420</v>
      </c>
      <c r="L12" s="111">
        <v>73.4</v>
      </c>
      <c r="M12" s="112">
        <v>72.5</v>
      </c>
      <c r="N12" s="112">
        <v>78</v>
      </c>
      <c r="O12" s="112">
        <v>73.6</v>
      </c>
      <c r="P12" s="112">
        <v>66</v>
      </c>
      <c r="Q12" s="112">
        <v>74.8</v>
      </c>
      <c r="R12" s="112">
        <v>73.6</v>
      </c>
      <c r="S12" s="112">
        <v>71.2</v>
      </c>
      <c r="T12" s="112">
        <v>75.9</v>
      </c>
    </row>
    <row r="13" spans="1:20" ht="15" customHeight="1">
      <c r="A13" s="259">
        <v>56</v>
      </c>
      <c r="B13" s="314">
        <f>SUM(B15:B26)</f>
        <v>2873</v>
      </c>
      <c r="C13" s="314">
        <f aca="true" t="shared" si="0" ref="C13:H13">SUM(C15:C26)</f>
        <v>3082</v>
      </c>
      <c r="D13" s="314">
        <f t="shared" si="0"/>
        <v>2820</v>
      </c>
      <c r="E13" s="314">
        <f t="shared" si="0"/>
        <v>57209</v>
      </c>
      <c r="F13" s="314">
        <f t="shared" si="0"/>
        <v>992</v>
      </c>
      <c r="G13" s="314">
        <f t="shared" si="0"/>
        <v>54395</v>
      </c>
      <c r="H13" s="314">
        <f t="shared" si="0"/>
        <v>1822</v>
      </c>
      <c r="I13" s="138"/>
      <c r="J13" s="138"/>
      <c r="K13" s="252" t="s">
        <v>409</v>
      </c>
      <c r="L13" s="111">
        <v>81.2</v>
      </c>
      <c r="M13" s="112">
        <v>80.1</v>
      </c>
      <c r="N13" s="112">
        <v>86.9</v>
      </c>
      <c r="O13" s="112">
        <v>79.4</v>
      </c>
      <c r="P13" s="112">
        <v>76.2</v>
      </c>
      <c r="Q13" s="112">
        <v>82.1</v>
      </c>
      <c r="R13" s="112">
        <v>81.9</v>
      </c>
      <c r="S13" s="112">
        <v>80.6</v>
      </c>
      <c r="T13" s="112">
        <v>84.2</v>
      </c>
    </row>
    <row r="14" spans="1:20" ht="15" customHeight="1">
      <c r="A14" s="257"/>
      <c r="B14" s="120"/>
      <c r="C14" s="120"/>
      <c r="D14" s="120"/>
      <c r="E14" s="120"/>
      <c r="F14" s="120"/>
      <c r="G14" s="120"/>
      <c r="H14" s="120"/>
      <c r="I14" s="138"/>
      <c r="J14" s="138"/>
      <c r="K14" s="252" t="s">
        <v>393</v>
      </c>
      <c r="L14" s="111">
        <v>88.4</v>
      </c>
      <c r="M14" s="112">
        <v>87.3</v>
      </c>
      <c r="N14" s="112">
        <v>92.9</v>
      </c>
      <c r="O14" s="112">
        <v>86.7</v>
      </c>
      <c r="P14" s="112">
        <v>84.7</v>
      </c>
      <c r="Q14" s="112">
        <v>89.5</v>
      </c>
      <c r="R14" s="112">
        <v>88.6</v>
      </c>
      <c r="S14" s="112">
        <v>89</v>
      </c>
      <c r="T14" s="112">
        <v>91.5</v>
      </c>
    </row>
    <row r="15" spans="1:20" ht="15" customHeight="1">
      <c r="A15" s="257" t="s">
        <v>415</v>
      </c>
      <c r="B15" s="120">
        <v>259</v>
      </c>
      <c r="C15" s="120">
        <v>243</v>
      </c>
      <c r="D15" s="120">
        <v>252</v>
      </c>
      <c r="E15" s="189">
        <f aca="true" t="shared" si="1" ref="E15:E26">SUM(F15:H15)</f>
        <v>5178</v>
      </c>
      <c r="F15" s="120">
        <v>76</v>
      </c>
      <c r="G15" s="189">
        <v>4957</v>
      </c>
      <c r="H15" s="120">
        <v>145</v>
      </c>
      <c r="I15" s="138"/>
      <c r="J15" s="138"/>
      <c r="K15" s="252" t="s">
        <v>366</v>
      </c>
      <c r="L15" s="111">
        <v>93.1</v>
      </c>
      <c r="M15" s="112">
        <v>91.9</v>
      </c>
      <c r="N15" s="112">
        <v>95.2</v>
      </c>
      <c r="O15" s="112">
        <v>91.6</v>
      </c>
      <c r="P15" s="112">
        <v>86.9</v>
      </c>
      <c r="Q15" s="112">
        <v>95.4</v>
      </c>
      <c r="R15" s="112">
        <v>93.8</v>
      </c>
      <c r="S15" s="112">
        <v>93.6</v>
      </c>
      <c r="T15" s="112">
        <v>96</v>
      </c>
    </row>
    <row r="16" spans="1:20" ht="15" customHeight="1">
      <c r="A16" s="256" t="s">
        <v>368</v>
      </c>
      <c r="B16" s="120">
        <v>255</v>
      </c>
      <c r="C16" s="120">
        <v>308</v>
      </c>
      <c r="D16" s="120">
        <v>249</v>
      </c>
      <c r="E16" s="189">
        <f t="shared" si="1"/>
        <v>5121</v>
      </c>
      <c r="F16" s="120">
        <v>117</v>
      </c>
      <c r="G16" s="189">
        <v>4841</v>
      </c>
      <c r="H16" s="120">
        <v>163</v>
      </c>
      <c r="I16" s="138"/>
      <c r="J16" s="138"/>
      <c r="K16" s="252" t="s">
        <v>367</v>
      </c>
      <c r="L16" s="113">
        <v>100</v>
      </c>
      <c r="M16" s="114">
        <v>100</v>
      </c>
      <c r="N16" s="114">
        <v>100</v>
      </c>
      <c r="O16" s="114">
        <v>100</v>
      </c>
      <c r="P16" s="114">
        <v>100</v>
      </c>
      <c r="Q16" s="114">
        <v>100</v>
      </c>
      <c r="R16" s="114">
        <v>100</v>
      </c>
      <c r="S16" s="114">
        <v>100</v>
      </c>
      <c r="T16" s="114">
        <v>100</v>
      </c>
    </row>
    <row r="17" spans="1:20" ht="15" customHeight="1">
      <c r="A17" s="256" t="s">
        <v>369</v>
      </c>
      <c r="B17" s="120">
        <v>250</v>
      </c>
      <c r="C17" s="120">
        <v>256</v>
      </c>
      <c r="D17" s="120">
        <v>249</v>
      </c>
      <c r="E17" s="189">
        <f t="shared" si="1"/>
        <v>5307</v>
      </c>
      <c r="F17" s="120">
        <v>80</v>
      </c>
      <c r="G17" s="189">
        <v>5074</v>
      </c>
      <c r="H17" s="120">
        <v>153</v>
      </c>
      <c r="I17" s="138"/>
      <c r="J17" s="138"/>
      <c r="K17" s="252" t="s">
        <v>421</v>
      </c>
      <c r="L17" s="316">
        <f>AVERAGE(L19:L30)</f>
        <v>106.04166666666667</v>
      </c>
      <c r="M17" s="317">
        <f aca="true" t="shared" si="2" ref="M17:T17">AVERAGE(M19:M30)</f>
        <v>106.05</v>
      </c>
      <c r="N17" s="317">
        <v>107.8</v>
      </c>
      <c r="O17" s="317">
        <f t="shared" si="2"/>
        <v>107.44166666666666</v>
      </c>
      <c r="P17" s="317">
        <f t="shared" si="2"/>
        <v>103.17500000000001</v>
      </c>
      <c r="Q17" s="317">
        <f t="shared" si="2"/>
        <v>106.14166666666667</v>
      </c>
      <c r="R17" s="317">
        <f t="shared" si="2"/>
        <v>104.64166666666667</v>
      </c>
      <c r="S17" s="317">
        <f t="shared" si="2"/>
        <v>103.84166666666668</v>
      </c>
      <c r="T17" s="317">
        <f t="shared" si="2"/>
        <v>105.95833333333336</v>
      </c>
    </row>
    <row r="18" spans="1:20" ht="15" customHeight="1">
      <c r="A18" s="256" t="s">
        <v>370</v>
      </c>
      <c r="B18" s="120">
        <v>250</v>
      </c>
      <c r="C18" s="120">
        <v>255</v>
      </c>
      <c r="D18" s="120">
        <v>245</v>
      </c>
      <c r="E18" s="189">
        <f t="shared" si="1"/>
        <v>4808</v>
      </c>
      <c r="F18" s="120">
        <v>83</v>
      </c>
      <c r="G18" s="189">
        <v>4575</v>
      </c>
      <c r="H18" s="120">
        <v>150</v>
      </c>
      <c r="I18" s="138"/>
      <c r="J18" s="138"/>
      <c r="K18" s="47"/>
      <c r="L18" s="111"/>
      <c r="M18" s="112"/>
      <c r="N18" s="112"/>
      <c r="O18" s="112"/>
      <c r="P18" s="112"/>
      <c r="Q18" s="112"/>
      <c r="R18" s="112"/>
      <c r="S18" s="112"/>
      <c r="T18" s="112"/>
    </row>
    <row r="19" spans="1:20" ht="15" customHeight="1">
      <c r="A19" s="256" t="s">
        <v>371</v>
      </c>
      <c r="B19" s="120">
        <v>248</v>
      </c>
      <c r="C19" s="120">
        <v>205</v>
      </c>
      <c r="D19" s="120">
        <v>243</v>
      </c>
      <c r="E19" s="189">
        <f t="shared" si="1"/>
        <v>4896</v>
      </c>
      <c r="F19" s="120">
        <v>67</v>
      </c>
      <c r="G19" s="189">
        <v>4709</v>
      </c>
      <c r="H19" s="120">
        <v>120</v>
      </c>
      <c r="I19" s="138"/>
      <c r="J19" s="138"/>
      <c r="K19" s="47" t="s">
        <v>422</v>
      </c>
      <c r="L19" s="111">
        <v>76.9</v>
      </c>
      <c r="M19" s="112">
        <v>76.7</v>
      </c>
      <c r="N19" s="112">
        <v>76</v>
      </c>
      <c r="O19" s="112">
        <v>77</v>
      </c>
      <c r="P19" s="112">
        <v>78.3</v>
      </c>
      <c r="Q19" s="112">
        <v>67.4</v>
      </c>
      <c r="R19" s="112">
        <v>79</v>
      </c>
      <c r="S19" s="112">
        <v>77.1</v>
      </c>
      <c r="T19" s="112">
        <v>77.4</v>
      </c>
    </row>
    <row r="20" spans="1:20" ht="15" customHeight="1">
      <c r="A20" s="256" t="s">
        <v>372</v>
      </c>
      <c r="B20" s="120">
        <v>248</v>
      </c>
      <c r="C20" s="120">
        <v>404</v>
      </c>
      <c r="D20" s="120">
        <v>228</v>
      </c>
      <c r="E20" s="189">
        <f t="shared" si="1"/>
        <v>4917</v>
      </c>
      <c r="F20" s="120">
        <v>127</v>
      </c>
      <c r="G20" s="189">
        <v>4550</v>
      </c>
      <c r="H20" s="120">
        <v>240</v>
      </c>
      <c r="I20" s="138"/>
      <c r="J20" s="138"/>
      <c r="K20" s="252" t="s">
        <v>355</v>
      </c>
      <c r="L20" s="111">
        <v>77.7</v>
      </c>
      <c r="M20" s="112">
        <v>78</v>
      </c>
      <c r="N20" s="112">
        <v>84.7</v>
      </c>
      <c r="O20" s="112">
        <v>79.1</v>
      </c>
      <c r="P20" s="112">
        <v>77.9</v>
      </c>
      <c r="Q20" s="112">
        <v>65.8</v>
      </c>
      <c r="R20" s="112">
        <v>78.9</v>
      </c>
      <c r="S20" s="112">
        <v>74.9</v>
      </c>
      <c r="T20" s="112">
        <v>76.9</v>
      </c>
    </row>
    <row r="21" spans="1:20" ht="15" customHeight="1">
      <c r="A21" s="256" t="s">
        <v>373</v>
      </c>
      <c r="B21" s="120">
        <v>229</v>
      </c>
      <c r="C21" s="120">
        <v>220</v>
      </c>
      <c r="D21" s="120">
        <v>228</v>
      </c>
      <c r="E21" s="189">
        <f t="shared" si="1"/>
        <v>4802</v>
      </c>
      <c r="F21" s="120">
        <v>68</v>
      </c>
      <c r="G21" s="189">
        <v>4602</v>
      </c>
      <c r="H21" s="120">
        <v>132</v>
      </c>
      <c r="I21" s="138"/>
      <c r="J21" s="138"/>
      <c r="K21" s="252" t="s">
        <v>356</v>
      </c>
      <c r="L21" s="111">
        <v>93.9</v>
      </c>
      <c r="M21" s="112">
        <v>89.8</v>
      </c>
      <c r="N21" s="112">
        <v>90.8</v>
      </c>
      <c r="O21" s="112">
        <v>80.9</v>
      </c>
      <c r="P21" s="112">
        <v>99.9</v>
      </c>
      <c r="Q21" s="112">
        <v>89.2</v>
      </c>
      <c r="R21" s="112">
        <v>102.5</v>
      </c>
      <c r="S21" s="112">
        <v>84.5</v>
      </c>
      <c r="T21" s="112">
        <v>104.4</v>
      </c>
    </row>
    <row r="22" spans="1:20" ht="15" customHeight="1">
      <c r="A22" s="256" t="s">
        <v>374</v>
      </c>
      <c r="B22" s="120">
        <v>229</v>
      </c>
      <c r="C22" s="120">
        <v>210</v>
      </c>
      <c r="D22" s="120">
        <v>226</v>
      </c>
      <c r="E22" s="189">
        <f t="shared" si="1"/>
        <v>4385</v>
      </c>
      <c r="F22" s="120">
        <v>69</v>
      </c>
      <c r="G22" s="189">
        <v>4185</v>
      </c>
      <c r="H22" s="120">
        <v>131</v>
      </c>
      <c r="I22" s="138"/>
      <c r="J22" s="138"/>
      <c r="K22" s="252" t="s">
        <v>357</v>
      </c>
      <c r="L22" s="111">
        <v>77.5</v>
      </c>
      <c r="M22" s="112">
        <v>78.1</v>
      </c>
      <c r="N22" s="112">
        <v>86.9</v>
      </c>
      <c r="O22" s="112">
        <v>79.5</v>
      </c>
      <c r="P22" s="112">
        <v>78.9</v>
      </c>
      <c r="Q22" s="112">
        <v>72.4</v>
      </c>
      <c r="R22" s="112">
        <v>74.1</v>
      </c>
      <c r="S22" s="112">
        <v>73.3</v>
      </c>
      <c r="T22" s="112">
        <v>76</v>
      </c>
    </row>
    <row r="23" spans="1:20" ht="15" customHeight="1">
      <c r="A23" s="256" t="s">
        <v>375</v>
      </c>
      <c r="B23" s="120">
        <v>226</v>
      </c>
      <c r="C23" s="120">
        <v>324</v>
      </c>
      <c r="D23" s="120">
        <v>226</v>
      </c>
      <c r="E23" s="189">
        <f t="shared" si="1"/>
        <v>4563</v>
      </c>
      <c r="F23" s="120">
        <v>103</v>
      </c>
      <c r="G23" s="189">
        <v>4268</v>
      </c>
      <c r="H23" s="120">
        <v>192</v>
      </c>
      <c r="I23" s="138"/>
      <c r="J23" s="138"/>
      <c r="K23" s="252" t="s">
        <v>358</v>
      </c>
      <c r="L23" s="113">
        <v>79.2</v>
      </c>
      <c r="M23" s="114">
        <v>80.2</v>
      </c>
      <c r="N23" s="114">
        <v>86.1</v>
      </c>
      <c r="O23" s="114">
        <v>84.6</v>
      </c>
      <c r="P23" s="112">
        <v>79</v>
      </c>
      <c r="Q23" s="114">
        <v>72.1</v>
      </c>
      <c r="R23" s="114">
        <v>73</v>
      </c>
      <c r="S23" s="114">
        <v>74.8</v>
      </c>
      <c r="T23" s="114">
        <v>76.6</v>
      </c>
    </row>
    <row r="24" spans="1:20" ht="15" customHeight="1">
      <c r="A24" s="257" t="s">
        <v>410</v>
      </c>
      <c r="B24" s="120">
        <v>227</v>
      </c>
      <c r="C24" s="120">
        <v>220</v>
      </c>
      <c r="D24" s="120">
        <v>225</v>
      </c>
      <c r="E24" s="189">
        <f t="shared" si="1"/>
        <v>4115</v>
      </c>
      <c r="F24" s="120">
        <v>65</v>
      </c>
      <c r="G24" s="189">
        <v>3915</v>
      </c>
      <c r="H24" s="120">
        <v>135</v>
      </c>
      <c r="I24" s="138"/>
      <c r="J24" s="138"/>
      <c r="K24" s="252" t="s">
        <v>359</v>
      </c>
      <c r="L24" s="111">
        <v>148.6</v>
      </c>
      <c r="M24" s="112">
        <v>136.2</v>
      </c>
      <c r="N24" s="112">
        <v>116.9</v>
      </c>
      <c r="O24" s="112">
        <v>129.3</v>
      </c>
      <c r="P24" s="112">
        <v>118.2</v>
      </c>
      <c r="Q24" s="112">
        <v>149</v>
      </c>
      <c r="R24" s="112">
        <v>159.7</v>
      </c>
      <c r="S24" s="112">
        <v>224.7</v>
      </c>
      <c r="T24" s="112">
        <v>180.1</v>
      </c>
    </row>
    <row r="25" spans="1:20" ht="15" customHeight="1">
      <c r="A25" s="256" t="s">
        <v>376</v>
      </c>
      <c r="B25" s="110">
        <v>226</v>
      </c>
      <c r="C25" s="110">
        <v>223</v>
      </c>
      <c r="D25" s="110">
        <v>226</v>
      </c>
      <c r="E25" s="131">
        <f t="shared" si="1"/>
        <v>4498</v>
      </c>
      <c r="F25" s="110">
        <v>71</v>
      </c>
      <c r="G25" s="131">
        <v>4295</v>
      </c>
      <c r="H25" s="110">
        <v>132</v>
      </c>
      <c r="I25" s="138"/>
      <c r="J25" s="138"/>
      <c r="K25" s="252" t="s">
        <v>360</v>
      </c>
      <c r="L25" s="111">
        <v>131.2</v>
      </c>
      <c r="M25" s="112">
        <v>147.8</v>
      </c>
      <c r="N25" s="112">
        <v>153.7</v>
      </c>
      <c r="O25" s="112">
        <v>167.1</v>
      </c>
      <c r="P25" s="112">
        <v>150.2</v>
      </c>
      <c r="Q25" s="112">
        <v>155.2</v>
      </c>
      <c r="R25" s="112">
        <v>101.8</v>
      </c>
      <c r="S25" s="112">
        <v>71.7</v>
      </c>
      <c r="T25" s="112">
        <v>89</v>
      </c>
    </row>
    <row r="26" spans="1:20" ht="15" customHeight="1">
      <c r="A26" s="255" t="s">
        <v>377</v>
      </c>
      <c r="B26" s="245">
        <v>226</v>
      </c>
      <c r="C26" s="245">
        <v>214</v>
      </c>
      <c r="D26" s="245">
        <v>223</v>
      </c>
      <c r="E26" s="185">
        <f t="shared" si="1"/>
        <v>4619</v>
      </c>
      <c r="F26" s="245">
        <v>66</v>
      </c>
      <c r="G26" s="185">
        <v>4424</v>
      </c>
      <c r="H26" s="245">
        <v>129</v>
      </c>
      <c r="I26" s="138"/>
      <c r="J26" s="138"/>
      <c r="K26" s="252" t="s">
        <v>361</v>
      </c>
      <c r="L26" s="111">
        <v>96.7</v>
      </c>
      <c r="M26" s="112">
        <v>97</v>
      </c>
      <c r="N26" s="112">
        <v>101.7</v>
      </c>
      <c r="O26" s="112">
        <v>100.9</v>
      </c>
      <c r="P26" s="112">
        <v>92.3</v>
      </c>
      <c r="Q26" s="112">
        <v>106.5</v>
      </c>
      <c r="R26" s="112">
        <v>87.2</v>
      </c>
      <c r="S26" s="112">
        <v>81</v>
      </c>
      <c r="T26" s="112">
        <v>96</v>
      </c>
    </row>
    <row r="27" spans="1:20" ht="15" customHeight="1">
      <c r="A27" s="446"/>
      <c r="B27" s="446"/>
      <c r="C27" s="446"/>
      <c r="D27" s="446"/>
      <c r="E27" s="110"/>
      <c r="F27" s="110"/>
      <c r="G27" s="262"/>
      <c r="H27" s="110"/>
      <c r="I27" s="138"/>
      <c r="J27" s="138"/>
      <c r="K27" s="252" t="s">
        <v>362</v>
      </c>
      <c r="L27" s="111">
        <v>79.3</v>
      </c>
      <c r="M27" s="112">
        <v>80.3</v>
      </c>
      <c r="N27" s="112">
        <v>88.9</v>
      </c>
      <c r="O27" s="112">
        <v>83.8</v>
      </c>
      <c r="P27" s="112">
        <v>79.6</v>
      </c>
      <c r="Q27" s="112">
        <v>73</v>
      </c>
      <c r="R27" s="112">
        <v>73.6</v>
      </c>
      <c r="S27" s="112">
        <v>74.7</v>
      </c>
      <c r="T27" s="112">
        <v>76.5</v>
      </c>
    </row>
    <row r="28" spans="1:20" ht="15" customHeight="1">
      <c r="A28" s="366"/>
      <c r="B28" s="366"/>
      <c r="C28" s="110"/>
      <c r="D28" s="110"/>
      <c r="E28" s="110"/>
      <c r="F28" s="110"/>
      <c r="G28" s="262"/>
      <c r="H28" s="110"/>
      <c r="I28" s="138"/>
      <c r="J28" s="138"/>
      <c r="K28" s="252" t="s">
        <v>363</v>
      </c>
      <c r="L28" s="111">
        <v>81.2</v>
      </c>
      <c r="M28" s="112">
        <v>82</v>
      </c>
      <c r="N28" s="112">
        <v>91.6</v>
      </c>
      <c r="O28" s="112">
        <v>84</v>
      </c>
      <c r="P28" s="112">
        <v>80.4</v>
      </c>
      <c r="Q28" s="112">
        <v>71.7</v>
      </c>
      <c r="R28" s="112">
        <v>80.5</v>
      </c>
      <c r="S28" s="112">
        <v>77</v>
      </c>
      <c r="T28" s="112">
        <v>79.2</v>
      </c>
    </row>
    <row r="29" spans="1:20" ht="15" customHeight="1">
      <c r="A29" s="261"/>
      <c r="B29" s="47"/>
      <c r="C29" s="110"/>
      <c r="D29" s="110"/>
      <c r="E29" s="110"/>
      <c r="F29" s="110"/>
      <c r="G29" s="110"/>
      <c r="H29" s="110"/>
      <c r="I29" s="138"/>
      <c r="J29" s="138"/>
      <c r="K29" s="252" t="s">
        <v>364</v>
      </c>
      <c r="L29" s="111">
        <v>82.7</v>
      </c>
      <c r="M29" s="112">
        <v>84.1</v>
      </c>
      <c r="N29" s="112">
        <v>89.5</v>
      </c>
      <c r="O29" s="112">
        <v>84.5</v>
      </c>
      <c r="P29" s="112">
        <v>82.6</v>
      </c>
      <c r="Q29" s="112">
        <v>79.2</v>
      </c>
      <c r="R29" s="112">
        <v>85.4</v>
      </c>
      <c r="S29" s="112">
        <v>77.6</v>
      </c>
      <c r="T29" s="112">
        <v>79.1</v>
      </c>
    </row>
    <row r="30" spans="1:20" ht="15" customHeight="1">
      <c r="A30" s="9"/>
      <c r="B30" s="47"/>
      <c r="C30" s="110"/>
      <c r="D30" s="110"/>
      <c r="E30" s="110"/>
      <c r="F30" s="110"/>
      <c r="G30" s="110"/>
      <c r="H30" s="110"/>
      <c r="I30" s="138"/>
      <c r="J30" s="138"/>
      <c r="K30" s="252" t="s">
        <v>365</v>
      </c>
      <c r="L30" s="113">
        <v>247.6</v>
      </c>
      <c r="M30" s="114">
        <v>242.4</v>
      </c>
      <c r="N30" s="114">
        <v>227.4</v>
      </c>
      <c r="O30" s="114">
        <v>238.6</v>
      </c>
      <c r="P30" s="114">
        <v>220.8</v>
      </c>
      <c r="Q30" s="114">
        <v>272.2</v>
      </c>
      <c r="R30" s="114">
        <v>260</v>
      </c>
      <c r="S30" s="114">
        <v>254.8</v>
      </c>
      <c r="T30" s="114">
        <v>260.3</v>
      </c>
    </row>
    <row r="31" spans="1:20" ht="15" customHeight="1">
      <c r="A31" s="138"/>
      <c r="B31" s="138"/>
      <c r="C31" s="138"/>
      <c r="D31" s="138"/>
      <c r="E31" s="138"/>
      <c r="F31" s="138"/>
      <c r="G31" s="138"/>
      <c r="H31" s="138"/>
      <c r="I31" s="138"/>
      <c r="J31" s="138"/>
      <c r="K31" s="22"/>
      <c r="L31" s="111"/>
      <c r="M31" s="112"/>
      <c r="N31" s="112"/>
      <c r="O31" s="112"/>
      <c r="P31" s="112"/>
      <c r="Q31" s="112"/>
      <c r="R31" s="112"/>
      <c r="S31" s="112"/>
      <c r="T31" s="112"/>
    </row>
    <row r="32" spans="1:20" ht="15" customHeight="1">
      <c r="A32" s="367" t="s">
        <v>528</v>
      </c>
      <c r="B32" s="367"/>
      <c r="C32" s="367"/>
      <c r="D32" s="367"/>
      <c r="E32" s="367"/>
      <c r="F32" s="367"/>
      <c r="G32" s="367"/>
      <c r="H32" s="367"/>
      <c r="I32" s="367"/>
      <c r="J32" s="138"/>
      <c r="K32" s="192" t="s">
        <v>194</v>
      </c>
      <c r="L32" s="111"/>
      <c r="M32" s="112"/>
      <c r="N32" s="112"/>
      <c r="O32" s="112"/>
      <c r="P32" s="112"/>
      <c r="Q32" s="112"/>
      <c r="R32" s="112"/>
      <c r="S32" s="112"/>
      <c r="T32" s="112"/>
    </row>
    <row r="33" spans="1:20" ht="15" customHeight="1" thickBot="1">
      <c r="A33" s="206"/>
      <c r="B33" s="206"/>
      <c r="C33" s="110"/>
      <c r="D33" s="206"/>
      <c r="E33" s="206"/>
      <c r="F33" s="206"/>
      <c r="G33" s="206"/>
      <c r="H33" s="206"/>
      <c r="I33" s="206"/>
      <c r="J33" s="138"/>
      <c r="K33" s="47" t="s">
        <v>419</v>
      </c>
      <c r="L33" s="111">
        <v>87.7</v>
      </c>
      <c r="M33" s="112">
        <v>87</v>
      </c>
      <c r="N33" s="112">
        <v>86.7</v>
      </c>
      <c r="O33" s="112">
        <v>88.2</v>
      </c>
      <c r="P33" s="112">
        <v>80.5</v>
      </c>
      <c r="Q33" s="112">
        <v>85.6</v>
      </c>
      <c r="R33" s="112">
        <v>92.2</v>
      </c>
      <c r="S33" s="112">
        <v>89.2</v>
      </c>
      <c r="T33" s="112">
        <v>90.1</v>
      </c>
    </row>
    <row r="34" spans="1:20" ht="15" customHeight="1">
      <c r="A34" s="341" t="s">
        <v>301</v>
      </c>
      <c r="B34" s="467" t="s">
        <v>467</v>
      </c>
      <c r="C34" s="467" t="s">
        <v>468</v>
      </c>
      <c r="D34" s="339" t="s">
        <v>469</v>
      </c>
      <c r="E34" s="467" t="s">
        <v>470</v>
      </c>
      <c r="F34" s="467" t="s">
        <v>471</v>
      </c>
      <c r="G34" s="467" t="s">
        <v>472</v>
      </c>
      <c r="H34" s="467" t="s">
        <v>473</v>
      </c>
      <c r="I34" s="340" t="s">
        <v>474</v>
      </c>
      <c r="J34" s="138"/>
      <c r="K34" s="252" t="s">
        <v>420</v>
      </c>
      <c r="L34" s="111">
        <v>92.9</v>
      </c>
      <c r="M34" s="112">
        <v>91.8</v>
      </c>
      <c r="N34" s="112">
        <v>98.7</v>
      </c>
      <c r="O34" s="112">
        <v>93.2</v>
      </c>
      <c r="P34" s="112">
        <v>83.5</v>
      </c>
      <c r="Q34" s="112">
        <v>94.7</v>
      </c>
      <c r="R34" s="112">
        <v>93.2</v>
      </c>
      <c r="S34" s="112">
        <v>90.1</v>
      </c>
      <c r="T34" s="112">
        <v>96.1</v>
      </c>
    </row>
    <row r="35" spans="1:20" ht="15" customHeight="1">
      <c r="A35" s="344"/>
      <c r="B35" s="351"/>
      <c r="C35" s="516"/>
      <c r="D35" s="520"/>
      <c r="E35" s="351"/>
      <c r="F35" s="351"/>
      <c r="G35" s="351"/>
      <c r="H35" s="351"/>
      <c r="I35" s="343"/>
      <c r="J35" s="138"/>
      <c r="K35" s="252" t="s">
        <v>409</v>
      </c>
      <c r="L35" s="111">
        <v>96.1</v>
      </c>
      <c r="M35" s="112">
        <v>94.8</v>
      </c>
      <c r="N35" s="112">
        <v>102.8</v>
      </c>
      <c r="O35" s="112">
        <v>94</v>
      </c>
      <c r="P35" s="112">
        <v>90.2</v>
      </c>
      <c r="Q35" s="112">
        <v>97.2</v>
      </c>
      <c r="R35" s="112">
        <v>96.9</v>
      </c>
      <c r="S35" s="112">
        <v>95.4</v>
      </c>
      <c r="T35" s="112">
        <v>99.6</v>
      </c>
    </row>
    <row r="36" spans="1:20" ht="15" customHeight="1">
      <c r="A36" s="260" t="s">
        <v>414</v>
      </c>
      <c r="B36" s="189">
        <f>SUM(C36:D36)</f>
        <v>84267</v>
      </c>
      <c r="C36" s="189">
        <v>80126</v>
      </c>
      <c r="D36" s="189">
        <v>4141</v>
      </c>
      <c r="E36" s="148" t="s">
        <v>475</v>
      </c>
      <c r="F36" s="148" t="s">
        <v>475</v>
      </c>
      <c r="G36" s="148" t="s">
        <v>475</v>
      </c>
      <c r="H36" s="148" t="s">
        <v>475</v>
      </c>
      <c r="I36" s="148" t="s">
        <v>475</v>
      </c>
      <c r="J36" s="138"/>
      <c r="K36" s="252" t="s">
        <v>393</v>
      </c>
      <c r="L36" s="111">
        <v>100.1</v>
      </c>
      <c r="M36" s="114">
        <v>98.9</v>
      </c>
      <c r="N36" s="114">
        <v>105.2</v>
      </c>
      <c r="O36" s="114">
        <v>98.2</v>
      </c>
      <c r="P36" s="114">
        <v>95.9</v>
      </c>
      <c r="Q36" s="114">
        <v>101.4</v>
      </c>
      <c r="R36" s="114">
        <v>100.3</v>
      </c>
      <c r="S36" s="114">
        <v>100.8</v>
      </c>
      <c r="T36" s="114">
        <v>103.6</v>
      </c>
    </row>
    <row r="37" spans="1:20" ht="15" customHeight="1">
      <c r="A37" s="257">
        <v>53</v>
      </c>
      <c r="B37" s="189">
        <f>SUM(C37:D37)</f>
        <v>80250</v>
      </c>
      <c r="C37" s="189">
        <v>76450</v>
      </c>
      <c r="D37" s="189">
        <v>3800</v>
      </c>
      <c r="E37" s="148" t="s">
        <v>475</v>
      </c>
      <c r="F37" s="148" t="s">
        <v>475</v>
      </c>
      <c r="G37" s="148" t="s">
        <v>475</v>
      </c>
      <c r="H37" s="148" t="s">
        <v>475</v>
      </c>
      <c r="I37" s="148" t="s">
        <v>475</v>
      </c>
      <c r="J37" s="138"/>
      <c r="K37" s="252" t="s">
        <v>366</v>
      </c>
      <c r="L37" s="113">
        <v>100.5</v>
      </c>
      <c r="M37" s="112">
        <v>99.2</v>
      </c>
      <c r="N37" s="112">
        <v>102.8</v>
      </c>
      <c r="O37" s="112">
        <v>98.9</v>
      </c>
      <c r="P37" s="112">
        <v>93.8</v>
      </c>
      <c r="Q37" s="112">
        <v>103</v>
      </c>
      <c r="R37" s="112">
        <v>101.3</v>
      </c>
      <c r="S37" s="112">
        <v>101.1</v>
      </c>
      <c r="T37" s="112">
        <v>104.2</v>
      </c>
    </row>
    <row r="38" spans="1:20" ht="15" customHeight="1">
      <c r="A38" s="257">
        <v>54</v>
      </c>
      <c r="B38" s="189">
        <f>SUM(C38:D38)</f>
        <v>73452</v>
      </c>
      <c r="C38" s="189">
        <v>70109</v>
      </c>
      <c r="D38" s="189">
        <v>3343</v>
      </c>
      <c r="E38" s="148" t="s">
        <v>475</v>
      </c>
      <c r="F38" s="148" t="s">
        <v>475</v>
      </c>
      <c r="G38" s="148" t="s">
        <v>475</v>
      </c>
      <c r="H38" s="148" t="s">
        <v>475</v>
      </c>
      <c r="I38" s="148" t="s">
        <v>475</v>
      </c>
      <c r="J38" s="138"/>
      <c r="K38" s="252" t="s">
        <v>367</v>
      </c>
      <c r="L38" s="111">
        <v>100</v>
      </c>
      <c r="M38" s="112">
        <v>100</v>
      </c>
      <c r="N38" s="112">
        <v>100</v>
      </c>
      <c r="O38" s="112">
        <v>100</v>
      </c>
      <c r="P38" s="112">
        <v>100</v>
      </c>
      <c r="Q38" s="112">
        <v>100</v>
      </c>
      <c r="R38" s="112">
        <v>100</v>
      </c>
      <c r="S38" s="112">
        <v>100</v>
      </c>
      <c r="T38" s="112">
        <v>100</v>
      </c>
    </row>
    <row r="39" spans="1:20" ht="15" customHeight="1">
      <c r="A39" s="257">
        <v>55</v>
      </c>
      <c r="B39" s="189">
        <f>SUM(C39:D39)</f>
        <v>65511</v>
      </c>
      <c r="C39" s="189">
        <v>62489</v>
      </c>
      <c r="D39" s="189">
        <v>3022</v>
      </c>
      <c r="E39" s="148" t="s">
        <v>475</v>
      </c>
      <c r="F39" s="148" t="s">
        <v>475</v>
      </c>
      <c r="G39" s="148" t="s">
        <v>475</v>
      </c>
      <c r="H39" s="148" t="s">
        <v>475</v>
      </c>
      <c r="I39" s="148" t="s">
        <v>475</v>
      </c>
      <c r="J39" s="138"/>
      <c r="K39" s="252" t="s">
        <v>421</v>
      </c>
      <c r="L39" s="254">
        <v>101.3</v>
      </c>
      <c r="M39" s="253">
        <v>101.4</v>
      </c>
      <c r="N39" s="253">
        <v>103.1</v>
      </c>
      <c r="O39" s="253">
        <v>102.7</v>
      </c>
      <c r="P39" s="253">
        <v>98.7</v>
      </c>
      <c r="Q39" s="253">
        <v>101.4</v>
      </c>
      <c r="R39" s="253">
        <v>100</v>
      </c>
      <c r="S39" s="253">
        <v>99.2</v>
      </c>
      <c r="T39" s="317">
        <f>AVERAGE(T41:T52)</f>
        <v>101.10833333333335</v>
      </c>
    </row>
    <row r="40" spans="1:20" ht="15" customHeight="1">
      <c r="A40" s="259">
        <v>56</v>
      </c>
      <c r="B40" s="314">
        <f>SUM(B42:B53)</f>
        <v>57209</v>
      </c>
      <c r="C40" s="314">
        <f>SUM(C42:C53)</f>
        <v>54488</v>
      </c>
      <c r="D40" s="314">
        <f>SUM(D42:D53)</f>
        <v>2721</v>
      </c>
      <c r="E40" s="331" t="s">
        <v>476</v>
      </c>
      <c r="F40" s="331" t="s">
        <v>476</v>
      </c>
      <c r="G40" s="331" t="s">
        <v>476</v>
      </c>
      <c r="H40" s="331" t="s">
        <v>476</v>
      </c>
      <c r="I40" s="331" t="s">
        <v>476</v>
      </c>
      <c r="J40" s="138"/>
      <c r="K40" s="47"/>
      <c r="L40" s="111"/>
      <c r="M40" s="112"/>
      <c r="N40" s="112"/>
      <c r="O40" s="112"/>
      <c r="P40" s="112"/>
      <c r="Q40" s="112"/>
      <c r="R40" s="112"/>
      <c r="S40" s="112"/>
      <c r="T40" s="112"/>
    </row>
    <row r="41" spans="1:20" ht="15" customHeight="1">
      <c r="A41" s="257"/>
      <c r="B41" s="189"/>
      <c r="C41" s="189"/>
      <c r="D41" s="189"/>
      <c r="E41" s="120"/>
      <c r="F41" s="120"/>
      <c r="G41" s="120"/>
      <c r="H41" s="120"/>
      <c r="I41" s="258"/>
      <c r="J41" s="138"/>
      <c r="K41" s="47" t="s">
        <v>422</v>
      </c>
      <c r="L41" s="111">
        <v>74.4</v>
      </c>
      <c r="M41" s="112">
        <v>74.2</v>
      </c>
      <c r="N41" s="112">
        <v>73.5</v>
      </c>
      <c r="O41" s="112">
        <v>74.5</v>
      </c>
      <c r="P41" s="112">
        <v>75.7</v>
      </c>
      <c r="Q41" s="112">
        <v>65.2</v>
      </c>
      <c r="R41" s="112">
        <v>76.4</v>
      </c>
      <c r="S41" s="112">
        <v>74.6</v>
      </c>
      <c r="T41" s="112">
        <v>74.9</v>
      </c>
    </row>
    <row r="42" spans="1:20" ht="15" customHeight="1">
      <c r="A42" s="257" t="s">
        <v>415</v>
      </c>
      <c r="B42" s="315">
        <f aca="true" t="shared" si="3" ref="B42:B53">SUM(C42:D42)</f>
        <v>5178</v>
      </c>
      <c r="C42" s="189">
        <v>4932</v>
      </c>
      <c r="D42" s="189">
        <v>246</v>
      </c>
      <c r="E42" s="148" t="s">
        <v>475</v>
      </c>
      <c r="F42" s="148" t="s">
        <v>475</v>
      </c>
      <c r="G42" s="148" t="s">
        <v>475</v>
      </c>
      <c r="H42" s="148" t="s">
        <v>475</v>
      </c>
      <c r="I42" s="148" t="s">
        <v>475</v>
      </c>
      <c r="J42" s="138"/>
      <c r="K42" s="252" t="s">
        <v>355</v>
      </c>
      <c r="L42" s="111">
        <v>75.3</v>
      </c>
      <c r="M42" s="112">
        <v>75.6</v>
      </c>
      <c r="N42" s="112">
        <v>82.1</v>
      </c>
      <c r="O42" s="112">
        <v>76.6</v>
      </c>
      <c r="P42" s="112">
        <v>75.6</v>
      </c>
      <c r="Q42" s="112">
        <v>63.8</v>
      </c>
      <c r="R42" s="112">
        <v>76.5</v>
      </c>
      <c r="S42" s="112">
        <v>72.6</v>
      </c>
      <c r="T42" s="112">
        <v>74.5</v>
      </c>
    </row>
    <row r="43" spans="1:20" ht="15" customHeight="1">
      <c r="A43" s="256" t="s">
        <v>368</v>
      </c>
      <c r="B43" s="315">
        <f t="shared" si="3"/>
        <v>5121</v>
      </c>
      <c r="C43" s="189">
        <v>4871</v>
      </c>
      <c r="D43" s="189">
        <v>250</v>
      </c>
      <c r="E43" s="148" t="s">
        <v>475</v>
      </c>
      <c r="F43" s="148" t="s">
        <v>475</v>
      </c>
      <c r="G43" s="148" t="s">
        <v>475</v>
      </c>
      <c r="H43" s="148" t="s">
        <v>475</v>
      </c>
      <c r="I43" s="148" t="s">
        <v>475</v>
      </c>
      <c r="J43" s="138"/>
      <c r="K43" s="252" t="s">
        <v>356</v>
      </c>
      <c r="L43" s="111">
        <v>90.5</v>
      </c>
      <c r="M43" s="112">
        <v>86.6</v>
      </c>
      <c r="N43" s="112">
        <v>87.6</v>
      </c>
      <c r="O43" s="112">
        <v>78</v>
      </c>
      <c r="P43" s="112">
        <v>96.3</v>
      </c>
      <c r="Q43" s="112">
        <v>86</v>
      </c>
      <c r="R43" s="112">
        <v>98.8</v>
      </c>
      <c r="S43" s="114">
        <v>81.5</v>
      </c>
      <c r="T43" s="114">
        <v>100.7</v>
      </c>
    </row>
    <row r="44" spans="1:20" ht="15" customHeight="1">
      <c r="A44" s="256" t="s">
        <v>369</v>
      </c>
      <c r="B44" s="315">
        <f t="shared" si="3"/>
        <v>5307</v>
      </c>
      <c r="C44" s="189">
        <v>5038</v>
      </c>
      <c r="D44" s="189">
        <v>269</v>
      </c>
      <c r="E44" s="148" t="s">
        <v>475</v>
      </c>
      <c r="F44" s="148" t="s">
        <v>475</v>
      </c>
      <c r="G44" s="148" t="s">
        <v>475</v>
      </c>
      <c r="H44" s="148" t="s">
        <v>475</v>
      </c>
      <c r="I44" s="148" t="s">
        <v>475</v>
      </c>
      <c r="J44" s="138"/>
      <c r="K44" s="252" t="s">
        <v>357</v>
      </c>
      <c r="L44" s="113">
        <v>74.4</v>
      </c>
      <c r="M44" s="114">
        <v>75</v>
      </c>
      <c r="N44" s="114">
        <v>83.5</v>
      </c>
      <c r="O44" s="114">
        <v>76.4</v>
      </c>
      <c r="P44" s="112">
        <v>75.8</v>
      </c>
      <c r="Q44" s="114">
        <v>69.5</v>
      </c>
      <c r="R44" s="114">
        <v>71.2</v>
      </c>
      <c r="S44" s="112">
        <v>70.4</v>
      </c>
      <c r="T44" s="112">
        <v>73</v>
      </c>
    </row>
    <row r="45" spans="1:20" ht="15" customHeight="1">
      <c r="A45" s="256" t="s">
        <v>370</v>
      </c>
      <c r="B45" s="315">
        <f t="shared" si="3"/>
        <v>4808</v>
      </c>
      <c r="C45" s="189">
        <v>4540</v>
      </c>
      <c r="D45" s="189">
        <v>268</v>
      </c>
      <c r="E45" s="148" t="s">
        <v>475</v>
      </c>
      <c r="F45" s="148" t="s">
        <v>475</v>
      </c>
      <c r="G45" s="148" t="s">
        <v>475</v>
      </c>
      <c r="H45" s="148" t="s">
        <v>475</v>
      </c>
      <c r="I45" s="148" t="s">
        <v>475</v>
      </c>
      <c r="J45" s="138"/>
      <c r="K45" s="252" t="s">
        <v>358</v>
      </c>
      <c r="L45" s="111">
        <v>75.3</v>
      </c>
      <c r="M45" s="112">
        <v>76.2</v>
      </c>
      <c r="N45" s="112">
        <v>81.8</v>
      </c>
      <c r="O45" s="112">
        <v>80.4</v>
      </c>
      <c r="P45" s="112">
        <v>75.1</v>
      </c>
      <c r="Q45" s="112">
        <v>68.5</v>
      </c>
      <c r="R45" s="112">
        <v>69.4</v>
      </c>
      <c r="S45" s="112">
        <v>71.1</v>
      </c>
      <c r="T45" s="112">
        <v>72.8</v>
      </c>
    </row>
    <row r="46" spans="1:20" ht="15" customHeight="1">
      <c r="A46" s="256" t="s">
        <v>371</v>
      </c>
      <c r="B46" s="315">
        <f t="shared" si="3"/>
        <v>4896</v>
      </c>
      <c r="C46" s="189">
        <v>4657</v>
      </c>
      <c r="D46" s="146">
        <v>239</v>
      </c>
      <c r="E46" s="148" t="s">
        <v>475</v>
      </c>
      <c r="F46" s="148" t="s">
        <v>475</v>
      </c>
      <c r="G46" s="148" t="s">
        <v>475</v>
      </c>
      <c r="H46" s="148" t="s">
        <v>475</v>
      </c>
      <c r="I46" s="148" t="s">
        <v>475</v>
      </c>
      <c r="J46" s="138"/>
      <c r="K46" s="252" t="s">
        <v>359</v>
      </c>
      <c r="L46" s="111">
        <v>142.1</v>
      </c>
      <c r="M46" s="112">
        <v>130.2</v>
      </c>
      <c r="N46" s="112">
        <v>111.8</v>
      </c>
      <c r="O46" s="112">
        <v>123.6</v>
      </c>
      <c r="P46" s="112">
        <v>113</v>
      </c>
      <c r="Q46" s="112">
        <v>142.4</v>
      </c>
      <c r="R46" s="112">
        <v>152.7</v>
      </c>
      <c r="S46" s="112">
        <v>214.8</v>
      </c>
      <c r="T46" s="112">
        <v>172.2</v>
      </c>
    </row>
    <row r="47" spans="1:20" ht="15" customHeight="1">
      <c r="A47" s="256" t="s">
        <v>372</v>
      </c>
      <c r="B47" s="315">
        <f t="shared" si="3"/>
        <v>4917</v>
      </c>
      <c r="C47" s="189">
        <v>4702</v>
      </c>
      <c r="D47" s="146">
        <v>215</v>
      </c>
      <c r="E47" s="148" t="s">
        <v>475</v>
      </c>
      <c r="F47" s="148" t="s">
        <v>475</v>
      </c>
      <c r="G47" s="148" t="s">
        <v>475</v>
      </c>
      <c r="H47" s="148" t="s">
        <v>475</v>
      </c>
      <c r="I47" s="148" t="s">
        <v>475</v>
      </c>
      <c r="J47" s="138"/>
      <c r="K47" s="252" t="s">
        <v>360</v>
      </c>
      <c r="L47" s="111">
        <v>125.6</v>
      </c>
      <c r="M47" s="112">
        <v>141.4</v>
      </c>
      <c r="N47" s="112">
        <v>147.1</v>
      </c>
      <c r="O47" s="112">
        <v>159.9</v>
      </c>
      <c r="P47" s="112">
        <v>143.7</v>
      </c>
      <c r="Q47" s="112">
        <v>148.5</v>
      </c>
      <c r="R47" s="112">
        <v>97.4</v>
      </c>
      <c r="S47" s="112">
        <v>68.6</v>
      </c>
      <c r="T47" s="112">
        <v>85.2</v>
      </c>
    </row>
    <row r="48" spans="1:20" ht="15" customHeight="1">
      <c r="A48" s="256" t="s">
        <v>373</v>
      </c>
      <c r="B48" s="315">
        <f t="shared" si="3"/>
        <v>4802</v>
      </c>
      <c r="C48" s="189">
        <v>4585</v>
      </c>
      <c r="D48" s="146">
        <v>217</v>
      </c>
      <c r="E48" s="148" t="s">
        <v>475</v>
      </c>
      <c r="F48" s="148" t="s">
        <v>475</v>
      </c>
      <c r="G48" s="148" t="s">
        <v>475</v>
      </c>
      <c r="H48" s="148" t="s">
        <v>475</v>
      </c>
      <c r="I48" s="148" t="s">
        <v>475</v>
      </c>
      <c r="J48" s="138"/>
      <c r="K48" s="252" t="s">
        <v>361</v>
      </c>
      <c r="L48" s="111">
        <v>93.2</v>
      </c>
      <c r="M48" s="112">
        <v>93.5</v>
      </c>
      <c r="N48" s="112">
        <v>98.1</v>
      </c>
      <c r="O48" s="112">
        <v>97.3</v>
      </c>
      <c r="P48" s="112">
        <v>89</v>
      </c>
      <c r="Q48" s="112">
        <v>102.7</v>
      </c>
      <c r="R48" s="112">
        <v>84.1</v>
      </c>
      <c r="S48" s="112">
        <v>78.1</v>
      </c>
      <c r="T48" s="112">
        <v>92.6</v>
      </c>
    </row>
    <row r="49" spans="1:20" ht="15" customHeight="1">
      <c r="A49" s="256" t="s">
        <v>374</v>
      </c>
      <c r="B49" s="315">
        <f t="shared" si="3"/>
        <v>4385</v>
      </c>
      <c r="C49" s="189">
        <v>4168</v>
      </c>
      <c r="D49" s="146">
        <v>217</v>
      </c>
      <c r="E49" s="148" t="s">
        <v>475</v>
      </c>
      <c r="F49" s="148" t="s">
        <v>475</v>
      </c>
      <c r="G49" s="148" t="s">
        <v>475</v>
      </c>
      <c r="H49" s="148" t="s">
        <v>475</v>
      </c>
      <c r="I49" s="148" t="s">
        <v>475</v>
      </c>
      <c r="J49" s="138"/>
      <c r="K49" s="252" t="s">
        <v>362</v>
      </c>
      <c r="L49" s="111">
        <v>75.5</v>
      </c>
      <c r="M49" s="112">
        <v>76.5</v>
      </c>
      <c r="N49" s="112">
        <v>84.7</v>
      </c>
      <c r="O49" s="112">
        <v>79.8</v>
      </c>
      <c r="P49" s="112">
        <v>75.8</v>
      </c>
      <c r="Q49" s="112">
        <v>69.5</v>
      </c>
      <c r="R49" s="112">
        <v>70.1</v>
      </c>
      <c r="S49" s="112">
        <v>71.1</v>
      </c>
      <c r="T49" s="112">
        <v>72.9</v>
      </c>
    </row>
    <row r="50" spans="1:20" ht="15" customHeight="1">
      <c r="A50" s="256" t="s">
        <v>375</v>
      </c>
      <c r="B50" s="315">
        <f t="shared" si="3"/>
        <v>4563</v>
      </c>
      <c r="C50" s="189">
        <v>4346</v>
      </c>
      <c r="D50" s="146">
        <v>217</v>
      </c>
      <c r="E50" s="148" t="s">
        <v>475</v>
      </c>
      <c r="F50" s="148" t="s">
        <v>475</v>
      </c>
      <c r="G50" s="148" t="s">
        <v>475</v>
      </c>
      <c r="H50" s="148" t="s">
        <v>475</v>
      </c>
      <c r="I50" s="148" t="s">
        <v>475</v>
      </c>
      <c r="J50" s="138"/>
      <c r="K50" s="252" t="s">
        <v>363</v>
      </c>
      <c r="L50" s="111">
        <v>76.7</v>
      </c>
      <c r="M50" s="112">
        <v>77.5</v>
      </c>
      <c r="N50" s="112">
        <v>86.6</v>
      </c>
      <c r="O50" s="112">
        <v>79.4</v>
      </c>
      <c r="P50" s="112">
        <v>76</v>
      </c>
      <c r="Q50" s="112">
        <v>67.8</v>
      </c>
      <c r="R50" s="112">
        <v>76.1</v>
      </c>
      <c r="S50" s="114">
        <v>72.8</v>
      </c>
      <c r="T50" s="114">
        <v>74.9</v>
      </c>
    </row>
    <row r="51" spans="1:20" ht="15" customHeight="1">
      <c r="A51" s="257" t="s">
        <v>410</v>
      </c>
      <c r="B51" s="315">
        <f t="shared" si="3"/>
        <v>4115</v>
      </c>
      <c r="C51" s="189">
        <v>3931</v>
      </c>
      <c r="D51" s="146">
        <v>184</v>
      </c>
      <c r="E51" s="148" t="s">
        <v>475</v>
      </c>
      <c r="F51" s="148" t="s">
        <v>475</v>
      </c>
      <c r="G51" s="148" t="s">
        <v>475</v>
      </c>
      <c r="H51" s="148" t="s">
        <v>475</v>
      </c>
      <c r="I51" s="148" t="s">
        <v>475</v>
      </c>
      <c r="J51" s="138"/>
      <c r="K51" s="252" t="s">
        <v>364</v>
      </c>
      <c r="L51" s="113">
        <v>78.1</v>
      </c>
      <c r="M51" s="114">
        <v>79.4</v>
      </c>
      <c r="N51" s="114">
        <v>84.5</v>
      </c>
      <c r="O51" s="114">
        <v>79.8</v>
      </c>
      <c r="P51" s="114">
        <v>78</v>
      </c>
      <c r="Q51" s="114">
        <v>74.8</v>
      </c>
      <c r="R51" s="114">
        <v>80.6</v>
      </c>
      <c r="S51" s="112">
        <v>73.3</v>
      </c>
      <c r="T51" s="112">
        <v>74.7</v>
      </c>
    </row>
    <row r="52" spans="1:20" ht="15" customHeight="1">
      <c r="A52" s="256" t="s">
        <v>376</v>
      </c>
      <c r="B52" s="315">
        <f t="shared" si="3"/>
        <v>4498</v>
      </c>
      <c r="C52" s="189">
        <v>4303</v>
      </c>
      <c r="D52" s="146">
        <v>195</v>
      </c>
      <c r="E52" s="148" t="s">
        <v>475</v>
      </c>
      <c r="F52" s="148" t="s">
        <v>475</v>
      </c>
      <c r="G52" s="148" t="s">
        <v>475</v>
      </c>
      <c r="H52" s="148" t="s">
        <v>475</v>
      </c>
      <c r="I52" s="148" t="s">
        <v>475</v>
      </c>
      <c r="J52" s="138"/>
      <c r="K52" s="252" t="s">
        <v>365</v>
      </c>
      <c r="L52" s="111">
        <v>232.9</v>
      </c>
      <c r="M52" s="112">
        <v>228</v>
      </c>
      <c r="N52" s="112">
        <v>213.9</v>
      </c>
      <c r="O52" s="112">
        <v>224.5</v>
      </c>
      <c r="P52" s="112">
        <v>207.7</v>
      </c>
      <c r="Q52" s="112">
        <v>256.1</v>
      </c>
      <c r="R52" s="112">
        <v>244.6</v>
      </c>
      <c r="S52" s="112">
        <v>239.7</v>
      </c>
      <c r="T52" s="112">
        <v>244.9</v>
      </c>
    </row>
    <row r="53" spans="1:20" ht="15" customHeight="1">
      <c r="A53" s="255" t="s">
        <v>377</v>
      </c>
      <c r="B53" s="313">
        <f t="shared" si="3"/>
        <v>4619</v>
      </c>
      <c r="C53" s="185">
        <v>4415</v>
      </c>
      <c r="D53" s="202">
        <v>204</v>
      </c>
      <c r="E53" s="144" t="s">
        <v>475</v>
      </c>
      <c r="F53" s="144" t="s">
        <v>475</v>
      </c>
      <c r="G53" s="144" t="s">
        <v>475</v>
      </c>
      <c r="H53" s="144" t="s">
        <v>475</v>
      </c>
      <c r="I53" s="144" t="s">
        <v>475</v>
      </c>
      <c r="J53" s="138"/>
      <c r="K53" s="22"/>
      <c r="L53" s="111"/>
      <c r="M53" s="112"/>
      <c r="N53" s="112"/>
      <c r="O53" s="112"/>
      <c r="P53" s="112"/>
      <c r="Q53" s="112"/>
      <c r="R53" s="112"/>
      <c r="S53" s="112"/>
      <c r="T53" s="112"/>
    </row>
    <row r="54" spans="1:20" ht="15" customHeight="1">
      <c r="A54" s="9" t="s">
        <v>146</v>
      </c>
      <c r="B54" s="138"/>
      <c r="C54" s="138"/>
      <c r="D54" s="138"/>
      <c r="E54" s="138"/>
      <c r="F54" s="138"/>
      <c r="G54" s="138"/>
      <c r="H54" s="138"/>
      <c r="I54" s="138"/>
      <c r="J54" s="138"/>
      <c r="K54" s="192" t="s">
        <v>195</v>
      </c>
      <c r="L54" s="111"/>
      <c r="M54" s="112"/>
      <c r="N54" s="112"/>
      <c r="O54" s="112"/>
      <c r="P54" s="112"/>
      <c r="Q54" s="112"/>
      <c r="R54" s="112"/>
      <c r="S54" s="112"/>
      <c r="T54" s="112"/>
    </row>
    <row r="55" spans="1:20" ht="15" customHeight="1">
      <c r="A55" s="138"/>
      <c r="B55" s="138"/>
      <c r="C55" s="138"/>
      <c r="D55" s="138"/>
      <c r="E55" s="138"/>
      <c r="F55" s="138"/>
      <c r="G55" s="138"/>
      <c r="H55" s="138"/>
      <c r="I55" s="138"/>
      <c r="J55" s="138"/>
      <c r="K55" s="47" t="s">
        <v>419</v>
      </c>
      <c r="L55" s="111">
        <v>102.9</v>
      </c>
      <c r="M55" s="112">
        <v>103.8</v>
      </c>
      <c r="N55" s="112">
        <v>98.8</v>
      </c>
      <c r="O55" s="112">
        <v>108.6</v>
      </c>
      <c r="P55" s="112">
        <v>99.5</v>
      </c>
      <c r="Q55" s="112">
        <v>95.4</v>
      </c>
      <c r="R55" s="112">
        <v>101.4</v>
      </c>
      <c r="S55" s="112">
        <v>86.7</v>
      </c>
      <c r="T55" s="112">
        <v>100.8</v>
      </c>
    </row>
    <row r="56" spans="1:20" ht="15" customHeight="1">
      <c r="A56" s="138"/>
      <c r="B56" s="138"/>
      <c r="C56" s="138"/>
      <c r="D56" s="138"/>
      <c r="E56" s="138"/>
      <c r="F56" s="138"/>
      <c r="G56" s="138"/>
      <c r="H56" s="138"/>
      <c r="I56" s="138"/>
      <c r="J56" s="138"/>
      <c r="K56" s="252" t="s">
        <v>420</v>
      </c>
      <c r="L56" s="111">
        <v>102.6</v>
      </c>
      <c r="M56" s="112">
        <v>103.3</v>
      </c>
      <c r="N56" s="112">
        <v>99</v>
      </c>
      <c r="O56" s="112">
        <v>107.1</v>
      </c>
      <c r="P56" s="112">
        <v>99.5</v>
      </c>
      <c r="Q56" s="112">
        <v>95.7</v>
      </c>
      <c r="R56" s="112">
        <v>102.2</v>
      </c>
      <c r="S56" s="114">
        <v>89.7</v>
      </c>
      <c r="T56" s="114">
        <v>100.6</v>
      </c>
    </row>
    <row r="57" spans="1:20" ht="15" customHeight="1">
      <c r="A57" s="138"/>
      <c r="B57" s="138"/>
      <c r="C57" s="138"/>
      <c r="D57" s="138"/>
      <c r="E57" s="138"/>
      <c r="F57" s="138"/>
      <c r="G57" s="138"/>
      <c r="H57" s="138"/>
      <c r="I57" s="138"/>
      <c r="J57" s="138"/>
      <c r="K57" s="252" t="s">
        <v>409</v>
      </c>
      <c r="L57" s="111">
        <v>102</v>
      </c>
      <c r="M57" s="114">
        <v>102.6</v>
      </c>
      <c r="N57" s="114">
        <v>104</v>
      </c>
      <c r="O57" s="114">
        <v>104.5</v>
      </c>
      <c r="P57" s="114">
        <v>99.8</v>
      </c>
      <c r="Q57" s="114">
        <v>97</v>
      </c>
      <c r="R57" s="114">
        <v>101.5</v>
      </c>
      <c r="S57" s="112">
        <v>95.2</v>
      </c>
      <c r="T57" s="112">
        <v>100.6</v>
      </c>
    </row>
    <row r="58" spans="1:20" ht="15" customHeight="1">
      <c r="A58" s="138"/>
      <c r="B58" s="138"/>
      <c r="C58" s="138"/>
      <c r="D58" s="138"/>
      <c r="E58" s="138"/>
      <c r="F58" s="138"/>
      <c r="G58" s="138"/>
      <c r="H58" s="138"/>
      <c r="I58" s="138"/>
      <c r="J58" s="138"/>
      <c r="K58" s="252" t="s">
        <v>393</v>
      </c>
      <c r="L58" s="113">
        <v>100.6</v>
      </c>
      <c r="M58" s="112">
        <v>100.7</v>
      </c>
      <c r="N58" s="112">
        <v>106.7</v>
      </c>
      <c r="O58" s="112">
        <v>100.8</v>
      </c>
      <c r="P58" s="112">
        <v>99.4</v>
      </c>
      <c r="Q58" s="112">
        <v>97.6</v>
      </c>
      <c r="R58" s="112">
        <v>100.1</v>
      </c>
      <c r="S58" s="112">
        <v>98.8</v>
      </c>
      <c r="T58" s="112">
        <v>100.3</v>
      </c>
    </row>
    <row r="59" spans="1:20" ht="15" customHeight="1">
      <c r="A59" s="138"/>
      <c r="B59" s="138"/>
      <c r="C59" s="138"/>
      <c r="D59" s="138"/>
      <c r="E59" s="138"/>
      <c r="F59" s="138"/>
      <c r="G59" s="138"/>
      <c r="H59" s="138"/>
      <c r="I59" s="138"/>
      <c r="J59" s="138"/>
      <c r="K59" s="252" t="s">
        <v>366</v>
      </c>
      <c r="L59" s="111">
        <v>100.4</v>
      </c>
      <c r="M59" s="112">
        <v>100.6</v>
      </c>
      <c r="N59" s="112">
        <v>111.5</v>
      </c>
      <c r="O59" s="112">
        <v>99.8</v>
      </c>
      <c r="P59" s="112">
        <v>98.7</v>
      </c>
      <c r="Q59" s="112">
        <v>98.1</v>
      </c>
      <c r="R59" s="112">
        <v>100.9</v>
      </c>
      <c r="S59" s="112">
        <v>99</v>
      </c>
      <c r="T59" s="112">
        <v>99.6</v>
      </c>
    </row>
    <row r="60" spans="1:20" ht="15" customHeight="1">
      <c r="A60" s="138"/>
      <c r="B60" s="138"/>
      <c r="C60" s="138"/>
      <c r="D60" s="138"/>
      <c r="E60" s="138"/>
      <c r="F60" s="138"/>
      <c r="G60" s="138"/>
      <c r="H60" s="138"/>
      <c r="I60" s="138"/>
      <c r="J60" s="138"/>
      <c r="K60" s="252" t="s">
        <v>367</v>
      </c>
      <c r="L60" s="111">
        <v>100</v>
      </c>
      <c r="M60" s="112">
        <v>100</v>
      </c>
      <c r="N60" s="112">
        <v>100</v>
      </c>
      <c r="O60" s="112">
        <v>100</v>
      </c>
      <c r="P60" s="112">
        <v>100</v>
      </c>
      <c r="Q60" s="112">
        <v>100</v>
      </c>
      <c r="R60" s="112">
        <v>100</v>
      </c>
      <c r="S60" s="112">
        <v>100</v>
      </c>
      <c r="T60" s="112">
        <v>100</v>
      </c>
    </row>
    <row r="61" spans="1:20" ht="15" customHeight="1">
      <c r="A61" s="138"/>
      <c r="B61" s="138"/>
      <c r="C61" s="138"/>
      <c r="D61" s="138"/>
      <c r="E61" s="138"/>
      <c r="F61" s="138"/>
      <c r="G61" s="138"/>
      <c r="H61" s="138"/>
      <c r="I61" s="138"/>
      <c r="J61" s="138"/>
      <c r="K61" s="252" t="s">
        <v>421</v>
      </c>
      <c r="L61" s="316">
        <f>AVERAGE(L63:L74)</f>
        <v>99.59166666666665</v>
      </c>
      <c r="M61" s="317">
        <v>99.4</v>
      </c>
      <c r="N61" s="317">
        <f aca="true" t="shared" si="4" ref="N61:T61">AVERAGE(N63:N74)</f>
        <v>90.97500000000001</v>
      </c>
      <c r="O61" s="317">
        <f t="shared" si="4"/>
        <v>99.91666666666667</v>
      </c>
      <c r="P61" s="317">
        <f t="shared" si="4"/>
        <v>101.09166666666668</v>
      </c>
      <c r="Q61" s="317">
        <f t="shared" si="4"/>
        <v>100.41666666666667</v>
      </c>
      <c r="R61" s="317">
        <f t="shared" si="4"/>
        <v>100.01666666666667</v>
      </c>
      <c r="S61" s="317">
        <f t="shared" si="4"/>
        <v>98.01666666666667</v>
      </c>
      <c r="T61" s="317">
        <f t="shared" si="4"/>
        <v>99.99166666666667</v>
      </c>
    </row>
    <row r="62" spans="1:20" ht="15" customHeight="1">
      <c r="A62" s="138"/>
      <c r="B62" s="138"/>
      <c r="C62" s="138"/>
      <c r="D62" s="138"/>
      <c r="E62" s="138"/>
      <c r="F62" s="138"/>
      <c r="G62" s="138"/>
      <c r="H62" s="138"/>
      <c r="I62" s="138"/>
      <c r="J62" s="138"/>
      <c r="K62" s="47"/>
      <c r="L62" s="111"/>
      <c r="M62" s="112"/>
      <c r="N62" s="112"/>
      <c r="O62" s="112"/>
      <c r="P62" s="112"/>
      <c r="Q62" s="112"/>
      <c r="R62" s="112"/>
      <c r="S62" s="112"/>
      <c r="T62" s="112"/>
    </row>
    <row r="63" spans="1:20" ht="15" customHeight="1">
      <c r="A63" s="138"/>
      <c r="B63" s="138"/>
      <c r="C63" s="138"/>
      <c r="D63" s="138"/>
      <c r="E63" s="138"/>
      <c r="F63" s="138"/>
      <c r="G63" s="138"/>
      <c r="H63" s="138"/>
      <c r="I63" s="138"/>
      <c r="J63" s="138"/>
      <c r="K63" s="47" t="s">
        <v>422</v>
      </c>
      <c r="L63" s="111">
        <v>98.8</v>
      </c>
      <c r="M63" s="112">
        <v>98.5</v>
      </c>
      <c r="N63" s="112">
        <v>89</v>
      </c>
      <c r="O63" s="112">
        <v>99</v>
      </c>
      <c r="P63" s="112">
        <v>98.5</v>
      </c>
      <c r="Q63" s="112">
        <v>99.4</v>
      </c>
      <c r="R63" s="112">
        <v>100.8</v>
      </c>
      <c r="S63" s="114">
        <v>99.4</v>
      </c>
      <c r="T63" s="114">
        <v>99.5</v>
      </c>
    </row>
    <row r="64" spans="1:20" ht="15" customHeight="1">
      <c r="A64" s="138"/>
      <c r="B64" s="138"/>
      <c r="C64" s="138"/>
      <c r="D64" s="138"/>
      <c r="E64" s="138"/>
      <c r="F64" s="138"/>
      <c r="G64" s="138"/>
      <c r="H64" s="138"/>
      <c r="I64" s="138"/>
      <c r="J64" s="138"/>
      <c r="K64" s="252" t="s">
        <v>355</v>
      </c>
      <c r="L64" s="111">
        <v>98.4</v>
      </c>
      <c r="M64" s="112">
        <v>98.1</v>
      </c>
      <c r="N64" s="112">
        <v>88.6</v>
      </c>
      <c r="O64" s="112">
        <v>98.7</v>
      </c>
      <c r="P64" s="112">
        <v>97.3</v>
      </c>
      <c r="Q64" s="112">
        <v>99</v>
      </c>
      <c r="R64" s="112">
        <v>101</v>
      </c>
      <c r="S64" s="112">
        <v>98.9</v>
      </c>
      <c r="T64" s="112">
        <v>99.3</v>
      </c>
    </row>
    <row r="65" spans="1:20" ht="15" customHeight="1">
      <c r="A65" s="138"/>
      <c r="B65" s="138"/>
      <c r="C65" s="138"/>
      <c r="D65" s="138"/>
      <c r="E65" s="138"/>
      <c r="F65" s="138"/>
      <c r="G65" s="138"/>
      <c r="H65" s="138"/>
      <c r="I65" s="138"/>
      <c r="J65" s="138"/>
      <c r="K65" s="252" t="s">
        <v>356</v>
      </c>
      <c r="L65" s="113">
        <v>98.5</v>
      </c>
      <c r="M65" s="114">
        <v>98.6</v>
      </c>
      <c r="N65" s="114">
        <v>88.8</v>
      </c>
      <c r="O65" s="114">
        <v>99</v>
      </c>
      <c r="P65" s="112">
        <v>98.5</v>
      </c>
      <c r="Q65" s="114">
        <v>97.6</v>
      </c>
      <c r="R65" s="114">
        <v>102.1</v>
      </c>
      <c r="S65" s="112">
        <v>98</v>
      </c>
      <c r="T65" s="112">
        <v>98.3</v>
      </c>
    </row>
    <row r="66" spans="1:20" ht="15" customHeight="1">
      <c r="A66" s="138"/>
      <c r="B66" s="138"/>
      <c r="C66" s="138"/>
      <c r="D66" s="138"/>
      <c r="E66" s="138"/>
      <c r="F66" s="138"/>
      <c r="G66" s="138"/>
      <c r="H66" s="138"/>
      <c r="I66" s="138"/>
      <c r="J66" s="138"/>
      <c r="K66" s="252" t="s">
        <v>357</v>
      </c>
      <c r="L66" s="111">
        <v>99.9</v>
      </c>
      <c r="M66" s="112">
        <v>100.1</v>
      </c>
      <c r="N66" s="112">
        <v>91.3</v>
      </c>
      <c r="O66" s="112">
        <v>100.8</v>
      </c>
      <c r="P66" s="112">
        <v>102.8</v>
      </c>
      <c r="Q66" s="112">
        <v>98.4</v>
      </c>
      <c r="R66" s="112">
        <v>100.4</v>
      </c>
      <c r="S66" s="112">
        <v>98.6</v>
      </c>
      <c r="T66" s="112">
        <v>99.5</v>
      </c>
    </row>
    <row r="67" spans="1:20" ht="15" customHeight="1">
      <c r="A67" s="138"/>
      <c r="B67" s="138"/>
      <c r="C67" s="138"/>
      <c r="D67" s="138"/>
      <c r="E67" s="138"/>
      <c r="F67" s="138"/>
      <c r="G67" s="138"/>
      <c r="H67" s="138"/>
      <c r="I67" s="138"/>
      <c r="J67" s="138"/>
      <c r="K67" s="252" t="s">
        <v>358</v>
      </c>
      <c r="L67" s="111">
        <v>99.9</v>
      </c>
      <c r="M67" s="112">
        <v>100</v>
      </c>
      <c r="N67" s="112">
        <v>91.2</v>
      </c>
      <c r="O67" s="112">
        <v>100.5</v>
      </c>
      <c r="P67" s="112">
        <v>102.6</v>
      </c>
      <c r="Q67" s="112">
        <v>100.6</v>
      </c>
      <c r="R67" s="112">
        <v>100</v>
      </c>
      <c r="S67" s="112">
        <v>98.3</v>
      </c>
      <c r="T67" s="112">
        <v>99.6</v>
      </c>
    </row>
    <row r="68" spans="1:20" ht="15" customHeight="1">
      <c r="A68" s="138"/>
      <c r="B68" s="138"/>
      <c r="C68" s="138"/>
      <c r="D68" s="138"/>
      <c r="E68" s="138"/>
      <c r="F68" s="138"/>
      <c r="G68" s="138"/>
      <c r="H68" s="138"/>
      <c r="I68" s="138"/>
      <c r="J68" s="138"/>
      <c r="K68" s="252" t="s">
        <v>359</v>
      </c>
      <c r="L68" s="111">
        <v>100.1</v>
      </c>
      <c r="M68" s="112">
        <v>100.1</v>
      </c>
      <c r="N68" s="112">
        <v>91.8</v>
      </c>
      <c r="O68" s="112">
        <v>100.6</v>
      </c>
      <c r="P68" s="112">
        <v>102.5</v>
      </c>
      <c r="Q68" s="112">
        <v>101.3</v>
      </c>
      <c r="R68" s="112">
        <v>100</v>
      </c>
      <c r="S68" s="112">
        <v>97.9</v>
      </c>
      <c r="T68" s="112">
        <v>100</v>
      </c>
    </row>
    <row r="69" spans="1:20" ht="15" customHeight="1">
      <c r="A69" s="138"/>
      <c r="B69" s="138"/>
      <c r="C69" s="138"/>
      <c r="D69" s="138"/>
      <c r="E69" s="138"/>
      <c r="F69" s="138"/>
      <c r="G69" s="138"/>
      <c r="H69" s="138"/>
      <c r="I69" s="138"/>
      <c r="J69" s="138"/>
      <c r="K69" s="252" t="s">
        <v>360</v>
      </c>
      <c r="L69" s="111">
        <v>100.4</v>
      </c>
      <c r="M69" s="112">
        <v>100.3</v>
      </c>
      <c r="N69" s="112">
        <v>92.2</v>
      </c>
      <c r="O69" s="112">
        <v>100.5</v>
      </c>
      <c r="P69" s="112">
        <v>103.2</v>
      </c>
      <c r="Q69" s="112">
        <v>101.9</v>
      </c>
      <c r="R69" s="112">
        <v>100.3</v>
      </c>
      <c r="S69" s="112">
        <v>97.5</v>
      </c>
      <c r="T69" s="112">
        <v>100.5</v>
      </c>
    </row>
    <row r="70" spans="1:20" ht="15" customHeight="1">
      <c r="A70" s="120"/>
      <c r="B70" s="120"/>
      <c r="C70" s="120"/>
      <c r="D70" s="120"/>
      <c r="E70" s="120"/>
      <c r="F70" s="120"/>
      <c r="G70" s="120"/>
      <c r="H70" s="120"/>
      <c r="I70" s="138"/>
      <c r="J70" s="138"/>
      <c r="K70" s="252" t="s">
        <v>361</v>
      </c>
      <c r="L70" s="124">
        <v>99.9</v>
      </c>
      <c r="M70" s="112">
        <v>99.8</v>
      </c>
      <c r="N70" s="112">
        <v>91.2</v>
      </c>
      <c r="O70" s="112">
        <v>100.1</v>
      </c>
      <c r="P70" s="112">
        <v>102.6</v>
      </c>
      <c r="Q70" s="112">
        <v>101.7</v>
      </c>
      <c r="R70" s="112">
        <v>99.5</v>
      </c>
      <c r="S70" s="114">
        <v>97.8</v>
      </c>
      <c r="T70" s="114">
        <v>100.1</v>
      </c>
    </row>
    <row r="71" spans="1:20" ht="15" customHeight="1">
      <c r="A71" s="120"/>
      <c r="B71" s="120"/>
      <c r="C71" s="120"/>
      <c r="D71" s="120"/>
      <c r="E71" s="120"/>
      <c r="F71" s="120"/>
      <c r="G71" s="120"/>
      <c r="H71" s="120"/>
      <c r="I71" s="138"/>
      <c r="J71" s="138"/>
      <c r="K71" s="252" t="s">
        <v>362</v>
      </c>
      <c r="L71" s="124">
        <v>99.6</v>
      </c>
      <c r="M71" s="112">
        <v>99.4</v>
      </c>
      <c r="N71" s="112">
        <v>90.5</v>
      </c>
      <c r="O71" s="112">
        <v>99.8</v>
      </c>
      <c r="P71" s="112">
        <v>101.8</v>
      </c>
      <c r="Q71" s="112">
        <v>101.1</v>
      </c>
      <c r="R71" s="112">
        <v>99.2</v>
      </c>
      <c r="S71" s="114">
        <v>97.5</v>
      </c>
      <c r="T71" s="114">
        <v>100.3</v>
      </c>
    </row>
    <row r="72" spans="1:20" ht="15" customHeight="1">
      <c r="A72" s="9"/>
      <c r="B72" s="120"/>
      <c r="C72" s="120"/>
      <c r="D72" s="120"/>
      <c r="E72" s="120"/>
      <c r="F72" s="120"/>
      <c r="G72" s="120"/>
      <c r="H72" s="120"/>
      <c r="I72" s="138"/>
      <c r="J72" s="138"/>
      <c r="K72" s="252" t="s">
        <v>363</v>
      </c>
      <c r="L72" s="125">
        <v>99.9</v>
      </c>
      <c r="M72" s="114">
        <v>99.6</v>
      </c>
      <c r="N72" s="114">
        <v>93.2</v>
      </c>
      <c r="O72" s="114">
        <v>100.1</v>
      </c>
      <c r="P72" s="114">
        <v>100.6</v>
      </c>
      <c r="Q72" s="114">
        <v>102</v>
      </c>
      <c r="R72" s="114">
        <v>99.1</v>
      </c>
      <c r="S72" s="114">
        <v>97.5</v>
      </c>
      <c r="T72" s="114">
        <v>100.7</v>
      </c>
    </row>
    <row r="73" spans="1:20" ht="15" customHeight="1">
      <c r="A73" s="138"/>
      <c r="B73" s="138"/>
      <c r="C73" s="138"/>
      <c r="D73" s="138"/>
      <c r="E73" s="138"/>
      <c r="F73" s="138"/>
      <c r="G73" s="138"/>
      <c r="H73" s="138"/>
      <c r="I73" s="138"/>
      <c r="J73" s="138"/>
      <c r="K73" s="252" t="s">
        <v>364</v>
      </c>
      <c r="L73" s="125">
        <v>99.9</v>
      </c>
      <c r="M73" s="114">
        <v>99.5</v>
      </c>
      <c r="N73" s="114">
        <v>92.3</v>
      </c>
      <c r="O73" s="114">
        <v>100</v>
      </c>
      <c r="P73" s="114">
        <v>101.4</v>
      </c>
      <c r="Q73" s="114">
        <v>101.4</v>
      </c>
      <c r="R73" s="114">
        <v>99</v>
      </c>
      <c r="S73" s="114">
        <v>97.4</v>
      </c>
      <c r="T73" s="114">
        <v>100.8</v>
      </c>
    </row>
    <row r="74" spans="1:20" ht="15" customHeight="1">
      <c r="A74" s="138"/>
      <c r="B74" s="138"/>
      <c r="C74" s="138"/>
      <c r="D74" s="138"/>
      <c r="E74" s="138"/>
      <c r="F74" s="138"/>
      <c r="G74" s="138"/>
      <c r="H74" s="138"/>
      <c r="I74" s="138"/>
      <c r="J74" s="138"/>
      <c r="K74" s="251" t="s">
        <v>365</v>
      </c>
      <c r="L74" s="126">
        <v>99.8</v>
      </c>
      <c r="M74" s="115">
        <v>99.3</v>
      </c>
      <c r="N74" s="115">
        <v>91.6</v>
      </c>
      <c r="O74" s="115">
        <v>99.9</v>
      </c>
      <c r="P74" s="115">
        <v>101.3</v>
      </c>
      <c r="Q74" s="115">
        <v>100.6</v>
      </c>
      <c r="R74" s="115">
        <v>98.8</v>
      </c>
      <c r="S74" s="250">
        <v>97.4</v>
      </c>
      <c r="T74" s="250">
        <v>101.3</v>
      </c>
    </row>
    <row r="75" spans="1:20" ht="15" customHeight="1">
      <c r="A75" s="138"/>
      <c r="B75" s="138"/>
      <c r="C75" s="138"/>
      <c r="D75" s="138"/>
      <c r="E75" s="138"/>
      <c r="F75" s="138"/>
      <c r="G75" s="138"/>
      <c r="H75" s="138"/>
      <c r="I75" s="138"/>
      <c r="J75" s="138"/>
      <c r="K75" s="9" t="s">
        <v>196</v>
      </c>
      <c r="L75" s="138"/>
      <c r="M75" s="138"/>
      <c r="N75" s="138"/>
      <c r="O75" s="138"/>
      <c r="P75" s="138"/>
      <c r="Q75" s="138"/>
      <c r="R75" s="138"/>
      <c r="S75" s="138"/>
      <c r="T75" s="138"/>
    </row>
  </sheetData>
  <sheetProtection/>
  <mergeCells count="29">
    <mergeCell ref="A3:H3"/>
    <mergeCell ref="A5:H5"/>
    <mergeCell ref="A32:I32"/>
    <mergeCell ref="T7:T9"/>
    <mergeCell ref="M8:M9"/>
    <mergeCell ref="K3:T3"/>
    <mergeCell ref="K7:K9"/>
    <mergeCell ref="N7:N9"/>
    <mergeCell ref="O7:O9"/>
    <mergeCell ref="S7:S9"/>
    <mergeCell ref="R7:R9"/>
    <mergeCell ref="P7:P9"/>
    <mergeCell ref="D34:D35"/>
    <mergeCell ref="E34:E35"/>
    <mergeCell ref="Q7:Q9"/>
    <mergeCell ref="G34:G35"/>
    <mergeCell ref="H34:H35"/>
    <mergeCell ref="I34:I35"/>
    <mergeCell ref="L8:L9"/>
    <mergeCell ref="B34:B35"/>
    <mergeCell ref="F34:F35"/>
    <mergeCell ref="A34:A35"/>
    <mergeCell ref="C7:C8"/>
    <mergeCell ref="D7:D8"/>
    <mergeCell ref="E7:H7"/>
    <mergeCell ref="A27:D27"/>
    <mergeCell ref="A7:A8"/>
    <mergeCell ref="A28:B28"/>
    <mergeCell ref="C34:C35"/>
  </mergeCells>
  <printOptions horizontalCentered="1"/>
  <pageMargins left="0.5905511811023623" right="0.5905511811023623" top="0.5905511811023623" bottom="0.3937007874015748" header="0" footer="0"/>
  <pageSetup fitToHeight="1" fitToWidth="1" horizontalDpi="300" verticalDpi="300" orientation="landscape" paperSize="8"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Z80"/>
  <sheetViews>
    <sheetView zoomScaleSheetLayoutView="75" zoomScalePageLayoutView="0" workbookViewId="0" topLeftCell="A1">
      <selection activeCell="A35" sqref="A35"/>
    </sheetView>
  </sheetViews>
  <sheetFormatPr defaultColWidth="10.625" defaultRowHeight="13.5"/>
  <cols>
    <col min="1" max="1" width="15.125" style="9" customWidth="1"/>
    <col min="2" max="4" width="9.875" style="9" customWidth="1"/>
    <col min="5" max="7" width="10.375" style="9" customWidth="1"/>
    <col min="8" max="25" width="9.875" style="9" customWidth="1"/>
    <col min="26" max="16384" width="10.625" style="9" customWidth="1"/>
  </cols>
  <sheetData>
    <row r="1" spans="1:25" s="6" customFormat="1" ht="15" customHeight="1">
      <c r="A1" s="182" t="s">
        <v>530</v>
      </c>
      <c r="Y1" s="7" t="s">
        <v>450</v>
      </c>
    </row>
    <row r="2" spans="1:25" s="6" customFormat="1" ht="15" customHeight="1">
      <c r="A2" s="182"/>
      <c r="Y2" s="7"/>
    </row>
    <row r="3" spans="1:25" ht="18" customHeight="1">
      <c r="A3" s="393" t="s">
        <v>423</v>
      </c>
      <c r="B3" s="393"/>
      <c r="C3" s="393"/>
      <c r="D3" s="393"/>
      <c r="E3" s="393"/>
      <c r="F3" s="393"/>
      <c r="G3" s="393"/>
      <c r="H3" s="393"/>
      <c r="I3" s="393"/>
      <c r="J3" s="393"/>
      <c r="K3" s="393"/>
      <c r="L3" s="393"/>
      <c r="M3" s="393"/>
      <c r="N3" s="393"/>
      <c r="O3" s="393"/>
      <c r="P3" s="393"/>
      <c r="Q3" s="393"/>
      <c r="R3" s="393"/>
      <c r="S3" s="393"/>
      <c r="T3" s="393"/>
      <c r="U3" s="393"/>
      <c r="V3" s="393"/>
      <c r="W3" s="393"/>
      <c r="X3" s="393"/>
      <c r="Y3" s="393"/>
    </row>
    <row r="4" spans="2:25" ht="15" customHeight="1" thickBot="1">
      <c r="B4" s="12"/>
      <c r="C4" s="14"/>
      <c r="D4" s="14"/>
      <c r="E4" s="14"/>
      <c r="F4" s="14"/>
      <c r="G4" s="14"/>
      <c r="H4" s="14"/>
      <c r="I4" s="14"/>
      <c r="J4" s="14"/>
      <c r="K4" s="14"/>
      <c r="L4" s="14"/>
      <c r="M4" s="14"/>
      <c r="N4" s="14"/>
      <c r="O4" s="14"/>
      <c r="P4" s="14"/>
      <c r="Q4" s="14"/>
      <c r="R4" s="14"/>
      <c r="S4" s="14"/>
      <c r="T4" s="14"/>
      <c r="U4" s="14"/>
      <c r="V4" s="14"/>
      <c r="W4" s="14"/>
      <c r="X4" s="14"/>
      <c r="Y4" s="13" t="s">
        <v>206</v>
      </c>
    </row>
    <row r="5" spans="1:25" ht="15" customHeight="1">
      <c r="A5" s="90" t="s">
        <v>197</v>
      </c>
      <c r="B5" s="382" t="s">
        <v>344</v>
      </c>
      <c r="C5" s="395"/>
      <c r="D5" s="387"/>
      <c r="E5" s="382" t="s">
        <v>198</v>
      </c>
      <c r="F5" s="395"/>
      <c r="G5" s="387"/>
      <c r="H5" s="382" t="s">
        <v>262</v>
      </c>
      <c r="I5" s="395"/>
      <c r="J5" s="387"/>
      <c r="K5" s="497" t="s">
        <v>263</v>
      </c>
      <c r="L5" s="498"/>
      <c r="M5" s="498"/>
      <c r="N5" s="498"/>
      <c r="O5" s="498"/>
      <c r="P5" s="498"/>
      <c r="Q5" s="498"/>
      <c r="R5" s="498"/>
      <c r="S5" s="498"/>
      <c r="T5" s="498"/>
      <c r="U5" s="498"/>
      <c r="V5" s="498"/>
      <c r="W5" s="498"/>
      <c r="X5" s="498"/>
      <c r="Y5" s="498"/>
    </row>
    <row r="6" spans="1:25" ht="15" customHeight="1">
      <c r="A6" s="20"/>
      <c r="B6" s="388"/>
      <c r="C6" s="392"/>
      <c r="D6" s="389"/>
      <c r="E6" s="388"/>
      <c r="F6" s="392"/>
      <c r="G6" s="389"/>
      <c r="H6" s="388"/>
      <c r="I6" s="392"/>
      <c r="J6" s="389"/>
      <c r="K6" s="530" t="s">
        <v>199</v>
      </c>
      <c r="L6" s="531"/>
      <c r="M6" s="532"/>
      <c r="N6" s="530" t="s">
        <v>264</v>
      </c>
      <c r="O6" s="531"/>
      <c r="P6" s="532"/>
      <c r="Q6" s="530" t="s">
        <v>265</v>
      </c>
      <c r="R6" s="531"/>
      <c r="S6" s="532"/>
      <c r="T6" s="530" t="s">
        <v>200</v>
      </c>
      <c r="U6" s="531"/>
      <c r="V6" s="532"/>
      <c r="W6" s="530" t="s">
        <v>266</v>
      </c>
      <c r="X6" s="531"/>
      <c r="Y6" s="531"/>
    </row>
    <row r="7" spans="1:25" ht="15" customHeight="1">
      <c r="A7" s="535" t="s">
        <v>201</v>
      </c>
      <c r="B7" s="533" t="s">
        <v>202</v>
      </c>
      <c r="C7" s="534" t="s">
        <v>203</v>
      </c>
      <c r="D7" s="534" t="s">
        <v>204</v>
      </c>
      <c r="E7" s="533" t="s">
        <v>202</v>
      </c>
      <c r="F7" s="534" t="s">
        <v>203</v>
      </c>
      <c r="G7" s="534" t="s">
        <v>204</v>
      </c>
      <c r="H7" s="533" t="s">
        <v>202</v>
      </c>
      <c r="I7" s="534" t="s">
        <v>203</v>
      </c>
      <c r="J7" s="534" t="s">
        <v>204</v>
      </c>
      <c r="K7" s="533" t="s">
        <v>202</v>
      </c>
      <c r="L7" s="534" t="s">
        <v>203</v>
      </c>
      <c r="M7" s="534" t="s">
        <v>204</v>
      </c>
      <c r="N7" s="533" t="s">
        <v>202</v>
      </c>
      <c r="O7" s="534" t="s">
        <v>203</v>
      </c>
      <c r="P7" s="534" t="s">
        <v>204</v>
      </c>
      <c r="Q7" s="533" t="s">
        <v>202</v>
      </c>
      <c r="R7" s="534" t="s">
        <v>203</v>
      </c>
      <c r="S7" s="534" t="s">
        <v>204</v>
      </c>
      <c r="T7" s="533" t="s">
        <v>202</v>
      </c>
      <c r="U7" s="534" t="s">
        <v>203</v>
      </c>
      <c r="V7" s="534" t="s">
        <v>204</v>
      </c>
      <c r="W7" s="533" t="s">
        <v>202</v>
      </c>
      <c r="X7" s="534" t="s">
        <v>203</v>
      </c>
      <c r="Y7" s="537" t="s">
        <v>204</v>
      </c>
    </row>
    <row r="8" spans="1:25" ht="15" customHeight="1">
      <c r="A8" s="536"/>
      <c r="B8" s="519"/>
      <c r="C8" s="529"/>
      <c r="D8" s="529"/>
      <c r="E8" s="519"/>
      <c r="F8" s="529"/>
      <c r="G8" s="529"/>
      <c r="H8" s="519"/>
      <c r="I8" s="529"/>
      <c r="J8" s="529"/>
      <c r="K8" s="519"/>
      <c r="L8" s="529"/>
      <c r="M8" s="529"/>
      <c r="N8" s="519"/>
      <c r="O8" s="529"/>
      <c r="P8" s="529"/>
      <c r="Q8" s="519"/>
      <c r="R8" s="529"/>
      <c r="S8" s="529"/>
      <c r="T8" s="519"/>
      <c r="U8" s="529"/>
      <c r="V8" s="529"/>
      <c r="W8" s="519"/>
      <c r="X8" s="529"/>
      <c r="Y8" s="388"/>
    </row>
    <row r="9" spans="1:25" ht="15" customHeight="1">
      <c r="A9" s="217" t="s">
        <v>451</v>
      </c>
      <c r="B9" s="91"/>
      <c r="C9" s="70"/>
      <c r="D9" s="70"/>
      <c r="E9" s="70"/>
      <c r="F9" s="70"/>
      <c r="G9" s="70"/>
      <c r="H9" s="70"/>
      <c r="I9" s="70"/>
      <c r="J9" s="70"/>
      <c r="K9" s="70"/>
      <c r="L9" s="70"/>
      <c r="M9" s="70"/>
      <c r="N9" s="70"/>
      <c r="O9" s="70"/>
      <c r="P9" s="70"/>
      <c r="Q9" s="70"/>
      <c r="R9" s="70"/>
      <c r="S9" s="70"/>
      <c r="T9" s="70"/>
      <c r="U9" s="70"/>
      <c r="V9" s="70"/>
      <c r="W9" s="70"/>
      <c r="X9" s="70"/>
      <c r="Y9" s="70"/>
    </row>
    <row r="10" spans="1:25" ht="15" customHeight="1">
      <c r="A10" s="37" t="s">
        <v>424</v>
      </c>
      <c r="B10" s="26">
        <f>SUM(C10:D10)</f>
        <v>226951</v>
      </c>
      <c r="C10" s="27">
        <v>170662</v>
      </c>
      <c r="D10" s="27">
        <v>56289</v>
      </c>
      <c r="E10" s="27">
        <f>SUM(F10:G10)</f>
        <v>218884</v>
      </c>
      <c r="F10" s="27">
        <v>167067</v>
      </c>
      <c r="G10" s="27">
        <v>51817</v>
      </c>
      <c r="H10" s="27">
        <f>SUM(I10:J10)</f>
        <v>212551</v>
      </c>
      <c r="I10" s="27">
        <v>174036</v>
      </c>
      <c r="J10" s="27">
        <v>38515</v>
      </c>
      <c r="K10" s="27">
        <f>SUM(L10:M10)</f>
        <v>199269</v>
      </c>
      <c r="L10" s="27">
        <v>153635</v>
      </c>
      <c r="M10" s="27">
        <v>45634</v>
      </c>
      <c r="N10" s="27">
        <f>SUM(O10:P10)</f>
        <v>196516</v>
      </c>
      <c r="O10" s="27">
        <v>144776</v>
      </c>
      <c r="P10" s="27">
        <v>51740</v>
      </c>
      <c r="Q10" s="27">
        <f>SUM(R10:S10)</f>
        <v>183371</v>
      </c>
      <c r="R10" s="27">
        <v>143956</v>
      </c>
      <c r="S10" s="27">
        <v>39415</v>
      </c>
      <c r="T10" s="27">
        <f>SUM(U10:V10)</f>
        <v>102907</v>
      </c>
      <c r="U10" s="27">
        <v>83718</v>
      </c>
      <c r="V10" s="27">
        <v>19189</v>
      </c>
      <c r="W10" s="27">
        <f>SUM(X10:Y10)</f>
        <v>296309</v>
      </c>
      <c r="X10" s="27">
        <v>206722</v>
      </c>
      <c r="Y10" s="27">
        <v>89587</v>
      </c>
    </row>
    <row r="11" spans="1:25" ht="15" customHeight="1">
      <c r="A11" s="269" t="s">
        <v>425</v>
      </c>
      <c r="B11" s="26">
        <f>SUM(C11:D11)</f>
        <v>244295</v>
      </c>
      <c r="C11" s="27">
        <v>181083</v>
      </c>
      <c r="D11" s="27">
        <v>63212</v>
      </c>
      <c r="E11" s="27">
        <f>SUM(F11:G11)</f>
        <v>238453</v>
      </c>
      <c r="F11" s="27">
        <v>178048</v>
      </c>
      <c r="G11" s="27">
        <v>60405</v>
      </c>
      <c r="H11" s="27">
        <f>SUM(I11:J11)</f>
        <v>224889</v>
      </c>
      <c r="I11" s="27">
        <v>183825</v>
      </c>
      <c r="J11" s="27">
        <v>41064</v>
      </c>
      <c r="K11" s="27">
        <f>SUM(L11:M11)</f>
        <v>215985</v>
      </c>
      <c r="L11" s="27">
        <v>163282</v>
      </c>
      <c r="M11" s="27">
        <v>52703</v>
      </c>
      <c r="N11" s="27">
        <f>SUM(O11:P11)</f>
        <v>209961</v>
      </c>
      <c r="O11" s="27">
        <v>154594</v>
      </c>
      <c r="P11" s="27">
        <v>55367</v>
      </c>
      <c r="Q11" s="27">
        <f>SUM(R11:S11)</f>
        <v>193989</v>
      </c>
      <c r="R11" s="27">
        <v>150017</v>
      </c>
      <c r="S11" s="27">
        <v>43972</v>
      </c>
      <c r="T11" s="27">
        <f>SUM(U11:V11)</f>
        <v>104667</v>
      </c>
      <c r="U11" s="27">
        <v>87194</v>
      </c>
      <c r="V11" s="27">
        <v>17473</v>
      </c>
      <c r="W11" s="27">
        <f>SUM(X11:Y11)</f>
        <v>323780</v>
      </c>
      <c r="X11" s="27">
        <v>225123</v>
      </c>
      <c r="Y11" s="27">
        <v>98657</v>
      </c>
    </row>
    <row r="12" spans="1:26" ht="15" customHeight="1">
      <c r="A12" s="269" t="s">
        <v>426</v>
      </c>
      <c r="B12" s="320">
        <f>SUM(C12:D12)</f>
        <v>259054.25</v>
      </c>
      <c r="C12" s="52">
        <f>AVERAGE(C14:C17,C19:C22,C24:C27)</f>
        <v>192025.33333333334</v>
      </c>
      <c r="D12" s="52">
        <f>AVERAGE(D14:D17,D19:D22,D24:D27)</f>
        <v>67028.91666666667</v>
      </c>
      <c r="E12" s="52">
        <f>SUM(F12:G12)</f>
        <v>252889.91666666666</v>
      </c>
      <c r="F12" s="52">
        <f>AVERAGE(F14:F17,F19:F22,F24:F27)</f>
        <v>188844.16666666666</v>
      </c>
      <c r="G12" s="52">
        <f>AVERAGE(G14:G17,G19:G22,G24:G27)</f>
        <v>64045.75</v>
      </c>
      <c r="H12" s="52">
        <f>SUM(I12:J12)</f>
        <v>287689.25</v>
      </c>
      <c r="I12" s="52">
        <f>AVERAGE(I14:I17,I19:I22,I24:I27)</f>
        <v>242504.25</v>
      </c>
      <c r="J12" s="52">
        <v>45185</v>
      </c>
      <c r="K12" s="52">
        <f>SUM(L12:M12)</f>
        <v>232041.66666666666</v>
      </c>
      <c r="L12" s="52">
        <f aca="true" t="shared" si="0" ref="L12:Y12">AVERAGE(L14:L17,L19:L22,L24:L27)</f>
        <v>175675.91666666666</v>
      </c>
      <c r="M12" s="52">
        <f t="shared" si="0"/>
        <v>56365.75</v>
      </c>
      <c r="N12" s="52">
        <f>SUM(O12:P12)</f>
        <v>222187.1666666667</v>
      </c>
      <c r="O12" s="52">
        <f t="shared" si="0"/>
        <v>164077.83333333334</v>
      </c>
      <c r="P12" s="52">
        <f t="shared" si="0"/>
        <v>58109.333333333336</v>
      </c>
      <c r="Q12" s="52">
        <f>SUM(R12:S12)</f>
        <v>210283.5</v>
      </c>
      <c r="R12" s="52">
        <f t="shared" si="0"/>
        <v>162530.5</v>
      </c>
      <c r="S12" s="52">
        <v>47753</v>
      </c>
      <c r="T12" s="52">
        <f>SUM(U12:V12)</f>
        <v>115740.75</v>
      </c>
      <c r="U12" s="52">
        <f t="shared" si="0"/>
        <v>94343.75</v>
      </c>
      <c r="V12" s="52">
        <v>21397</v>
      </c>
      <c r="W12" s="52">
        <f>SUM(X12:Y12)</f>
        <v>345275</v>
      </c>
      <c r="X12" s="52">
        <f t="shared" si="0"/>
        <v>241156.91666666666</v>
      </c>
      <c r="Y12" s="52">
        <f t="shared" si="0"/>
        <v>104118.08333333333</v>
      </c>
      <c r="Z12" s="92"/>
    </row>
    <row r="13" spans="1:25" ht="15" customHeight="1">
      <c r="A13" s="154"/>
      <c r="B13" s="18"/>
      <c r="C13" s="10"/>
      <c r="D13" s="10"/>
      <c r="E13" s="10"/>
      <c r="F13" s="10"/>
      <c r="G13" s="10"/>
      <c r="H13" s="10"/>
      <c r="I13" s="10"/>
      <c r="J13" s="10"/>
      <c r="K13" s="10"/>
      <c r="L13" s="10"/>
      <c r="M13" s="10"/>
      <c r="N13" s="10"/>
      <c r="O13" s="10"/>
      <c r="P13" s="10"/>
      <c r="Q13" s="10"/>
      <c r="R13" s="10"/>
      <c r="S13" s="10"/>
      <c r="T13" s="10"/>
      <c r="U13" s="10"/>
      <c r="V13" s="10"/>
      <c r="W13" s="10"/>
      <c r="X13" s="10"/>
      <c r="Y13" s="10"/>
    </row>
    <row r="14" spans="1:25" ht="15" customHeight="1">
      <c r="A14" s="159" t="s">
        <v>422</v>
      </c>
      <c r="B14" s="26">
        <f>SUM(C14:D14)</f>
        <v>187871</v>
      </c>
      <c r="C14" s="27">
        <v>184750</v>
      </c>
      <c r="D14" s="27">
        <v>3121</v>
      </c>
      <c r="E14" s="27">
        <f>SUM(F14:G14)</f>
        <v>182851</v>
      </c>
      <c r="F14" s="27">
        <v>180497</v>
      </c>
      <c r="G14" s="27">
        <v>2354</v>
      </c>
      <c r="H14" s="27">
        <f>SUM(I14:J14)</f>
        <v>171009</v>
      </c>
      <c r="I14" s="27">
        <v>171009</v>
      </c>
      <c r="J14" s="27">
        <v>0</v>
      </c>
      <c r="K14" s="27">
        <f>SUM(L14:M14)</f>
        <v>166275</v>
      </c>
      <c r="L14" s="27">
        <v>163505</v>
      </c>
      <c r="M14" s="27">
        <v>2770</v>
      </c>
      <c r="N14" s="27">
        <f>SUM(O14:P14)</f>
        <v>155713</v>
      </c>
      <c r="O14" s="27">
        <v>155706</v>
      </c>
      <c r="P14" s="27">
        <v>7</v>
      </c>
      <c r="Q14" s="27">
        <f>SUM(R14:S14)</f>
        <v>159309</v>
      </c>
      <c r="R14" s="27">
        <v>151909</v>
      </c>
      <c r="S14" s="27">
        <v>7400</v>
      </c>
      <c r="T14" s="27">
        <f>SUM(U14:V14)</f>
        <v>90023</v>
      </c>
      <c r="U14" s="27">
        <v>85773</v>
      </c>
      <c r="V14" s="27">
        <v>4250</v>
      </c>
      <c r="W14" s="27">
        <f>SUM(X14:Y14)</f>
        <v>228166</v>
      </c>
      <c r="X14" s="27">
        <v>228166</v>
      </c>
      <c r="Y14" s="27">
        <v>0</v>
      </c>
    </row>
    <row r="15" spans="1:25" ht="15" customHeight="1">
      <c r="A15" s="269" t="s">
        <v>355</v>
      </c>
      <c r="B15" s="26">
        <f>SUM(C15:D15)</f>
        <v>189808</v>
      </c>
      <c r="C15" s="27">
        <v>187686</v>
      </c>
      <c r="D15" s="27">
        <v>2122</v>
      </c>
      <c r="E15" s="27">
        <f>SUM(F15:G15)</f>
        <v>186008</v>
      </c>
      <c r="F15" s="27">
        <v>183198</v>
      </c>
      <c r="G15" s="27">
        <v>2810</v>
      </c>
      <c r="H15" s="27">
        <f>SUM(I15:J15)</f>
        <v>190518</v>
      </c>
      <c r="I15" s="27">
        <v>190518</v>
      </c>
      <c r="J15" s="27">
        <v>0</v>
      </c>
      <c r="K15" s="27">
        <f>SUM(L15:M15)</f>
        <v>170870</v>
      </c>
      <c r="L15" s="27">
        <v>169132</v>
      </c>
      <c r="M15" s="27">
        <v>1738</v>
      </c>
      <c r="N15" s="27">
        <f>SUM(O15:P15)</f>
        <v>158419</v>
      </c>
      <c r="O15" s="27">
        <v>158410</v>
      </c>
      <c r="P15" s="27">
        <v>9</v>
      </c>
      <c r="Q15" s="27">
        <f>SUM(R15:S15)</f>
        <v>155793</v>
      </c>
      <c r="R15" s="27">
        <v>155793</v>
      </c>
      <c r="S15" s="27">
        <v>0</v>
      </c>
      <c r="T15" s="27">
        <f>SUM(U15:V15)</f>
        <v>92353</v>
      </c>
      <c r="U15" s="27">
        <v>91752</v>
      </c>
      <c r="V15" s="27">
        <v>601</v>
      </c>
      <c r="W15" s="27">
        <f>SUM(X15:Y15)</f>
        <v>229670</v>
      </c>
      <c r="X15" s="27">
        <v>229670</v>
      </c>
      <c r="Y15" s="27">
        <v>0</v>
      </c>
    </row>
    <row r="16" spans="1:25" ht="15" customHeight="1">
      <c r="A16" s="269" t="s">
        <v>356</v>
      </c>
      <c r="B16" s="26">
        <f>SUM(C16:D16)</f>
        <v>229499</v>
      </c>
      <c r="C16" s="27">
        <v>187074</v>
      </c>
      <c r="D16" s="27">
        <v>42425</v>
      </c>
      <c r="E16" s="27">
        <f>SUM(F16:G16)</f>
        <v>214094</v>
      </c>
      <c r="F16" s="27">
        <v>183245</v>
      </c>
      <c r="G16" s="27">
        <v>30849</v>
      </c>
      <c r="H16" s="27">
        <f>SUM(I16:J16)</f>
        <v>212274</v>
      </c>
      <c r="I16" s="27">
        <v>204115</v>
      </c>
      <c r="J16" s="27">
        <v>8159</v>
      </c>
      <c r="K16" s="27">
        <f>SUM(L16:M16)</f>
        <v>174720</v>
      </c>
      <c r="L16" s="27">
        <v>167219</v>
      </c>
      <c r="M16" s="27">
        <v>7501</v>
      </c>
      <c r="N16" s="27">
        <f>SUM(O16:P16)</f>
        <v>175243</v>
      </c>
      <c r="O16" s="27">
        <v>156211</v>
      </c>
      <c r="P16" s="27">
        <v>19032</v>
      </c>
      <c r="Q16" s="27">
        <f>SUM(R16:S16)</f>
        <v>153973</v>
      </c>
      <c r="R16" s="27">
        <v>152642</v>
      </c>
      <c r="S16" s="27">
        <v>1331</v>
      </c>
      <c r="T16" s="27">
        <f>SUM(U16:V16)</f>
        <v>90382</v>
      </c>
      <c r="U16" s="27">
        <v>90382</v>
      </c>
      <c r="V16" s="27">
        <v>0</v>
      </c>
      <c r="W16" s="27">
        <f>SUM(X16:Y16)</f>
        <v>234709</v>
      </c>
      <c r="X16" s="27">
        <v>226807</v>
      </c>
      <c r="Y16" s="27">
        <v>7902</v>
      </c>
    </row>
    <row r="17" spans="1:25" ht="15" customHeight="1">
      <c r="A17" s="269" t="s">
        <v>357</v>
      </c>
      <c r="B17" s="26">
        <f>SUM(C17:D17)</f>
        <v>189372</v>
      </c>
      <c r="C17" s="27">
        <v>188868</v>
      </c>
      <c r="D17" s="27">
        <v>504</v>
      </c>
      <c r="E17" s="27">
        <f>SUM(F17:G17)</f>
        <v>186267</v>
      </c>
      <c r="F17" s="27">
        <v>185581</v>
      </c>
      <c r="G17" s="27">
        <v>686</v>
      </c>
      <c r="H17" s="27">
        <f>SUM(I17:J17)</f>
        <v>195695</v>
      </c>
      <c r="I17" s="27">
        <v>195460</v>
      </c>
      <c r="J17" s="27">
        <v>235</v>
      </c>
      <c r="K17" s="27">
        <f>SUM(L17:M17)</f>
        <v>171795</v>
      </c>
      <c r="L17" s="27">
        <v>171108</v>
      </c>
      <c r="M17" s="27">
        <v>687</v>
      </c>
      <c r="N17" s="27">
        <f>SUM(O17:P17)</f>
        <v>166575</v>
      </c>
      <c r="O17" s="27">
        <v>164735</v>
      </c>
      <c r="P17" s="27">
        <v>1840</v>
      </c>
      <c r="Q17" s="27">
        <f>SUM(R17:S17)</f>
        <v>159652</v>
      </c>
      <c r="R17" s="27">
        <v>159652</v>
      </c>
      <c r="S17" s="27">
        <v>0</v>
      </c>
      <c r="T17" s="27">
        <f>SUM(U17:V17)</f>
        <v>93125</v>
      </c>
      <c r="U17" s="27">
        <v>93125</v>
      </c>
      <c r="V17" s="27">
        <v>0</v>
      </c>
      <c r="W17" s="27">
        <f>SUM(X17:Y17)</f>
        <v>237349</v>
      </c>
      <c r="X17" s="27">
        <v>235233</v>
      </c>
      <c r="Y17" s="27">
        <v>2116</v>
      </c>
    </row>
    <row r="18" spans="1:25" ht="15" customHeight="1">
      <c r="A18" s="154"/>
      <c r="B18" s="18"/>
      <c r="C18" s="10"/>
      <c r="D18" s="10"/>
      <c r="E18" s="318"/>
      <c r="F18" s="10"/>
      <c r="G18" s="10"/>
      <c r="H18" s="318"/>
      <c r="I18" s="10"/>
      <c r="J18" s="10"/>
      <c r="K18" s="318"/>
      <c r="L18" s="10"/>
      <c r="M18" s="10"/>
      <c r="N18" s="318"/>
      <c r="O18" s="10"/>
      <c r="P18" s="10"/>
      <c r="Q18" s="318"/>
      <c r="R18" s="10"/>
      <c r="S18" s="10"/>
      <c r="T18" s="318"/>
      <c r="U18" s="10"/>
      <c r="V18" s="10"/>
      <c r="W18" s="318"/>
      <c r="X18" s="10"/>
      <c r="Y18" s="10"/>
    </row>
    <row r="19" spans="1:25" ht="15" customHeight="1">
      <c r="A19" s="269" t="s">
        <v>358</v>
      </c>
      <c r="B19" s="26">
        <f>SUM(C19:D19)</f>
        <v>193425</v>
      </c>
      <c r="C19" s="27">
        <v>189817</v>
      </c>
      <c r="D19" s="27">
        <v>3608</v>
      </c>
      <c r="E19" s="27">
        <f>SUM(F19:G19)</f>
        <v>191241</v>
      </c>
      <c r="F19" s="27">
        <v>186830</v>
      </c>
      <c r="G19" s="27">
        <v>4411</v>
      </c>
      <c r="H19" s="27">
        <f>SUM(I19:J19)</f>
        <v>194969</v>
      </c>
      <c r="I19" s="27">
        <v>193582</v>
      </c>
      <c r="J19" s="27">
        <v>1387</v>
      </c>
      <c r="K19" s="27">
        <f>SUM(L19:M19)</f>
        <v>182756</v>
      </c>
      <c r="L19" s="27">
        <v>176218</v>
      </c>
      <c r="M19" s="27">
        <v>6538</v>
      </c>
      <c r="N19" s="27">
        <f>SUM(O19:P19)</f>
        <v>166082</v>
      </c>
      <c r="O19" s="27">
        <v>165287</v>
      </c>
      <c r="P19" s="27">
        <v>795</v>
      </c>
      <c r="Q19" s="27">
        <f>SUM(R19:S19)</f>
        <v>168829</v>
      </c>
      <c r="R19" s="27">
        <v>165207</v>
      </c>
      <c r="S19" s="27">
        <v>3622</v>
      </c>
      <c r="T19" s="27">
        <f>SUM(U19:V19)</f>
        <v>112431</v>
      </c>
      <c r="U19" s="27">
        <v>90710</v>
      </c>
      <c r="V19" s="27">
        <v>21721</v>
      </c>
      <c r="W19" s="27">
        <f>SUM(X19:Y19)</f>
        <v>245086</v>
      </c>
      <c r="X19" s="27">
        <v>245086</v>
      </c>
      <c r="Y19" s="27">
        <v>0</v>
      </c>
    </row>
    <row r="20" spans="1:25" ht="15" customHeight="1">
      <c r="A20" s="269" t="s">
        <v>359</v>
      </c>
      <c r="B20" s="26">
        <f>SUM(C20:D20)</f>
        <v>363045</v>
      </c>
      <c r="C20" s="27">
        <v>193559</v>
      </c>
      <c r="D20" s="27">
        <v>169486</v>
      </c>
      <c r="E20" s="27">
        <f>SUM(F20:G20)</f>
        <v>324817</v>
      </c>
      <c r="F20" s="27">
        <v>191377</v>
      </c>
      <c r="G20" s="27">
        <v>133440</v>
      </c>
      <c r="H20" s="27">
        <f>SUM(I20:J20)</f>
        <v>319698</v>
      </c>
      <c r="I20" s="27">
        <v>262857</v>
      </c>
      <c r="J20" s="27">
        <v>56841</v>
      </c>
      <c r="K20" s="27">
        <f>SUM(L20:M20)</f>
        <v>279161</v>
      </c>
      <c r="L20" s="27">
        <v>180129</v>
      </c>
      <c r="M20" s="27">
        <v>99032</v>
      </c>
      <c r="N20" s="27">
        <f>SUM(O20:P20)</f>
        <v>354749</v>
      </c>
      <c r="O20" s="27">
        <v>165989</v>
      </c>
      <c r="P20" s="27">
        <v>188760</v>
      </c>
      <c r="Q20" s="27">
        <f>SUM(R20:S20)</f>
        <v>239427</v>
      </c>
      <c r="R20" s="27">
        <v>167869</v>
      </c>
      <c r="S20" s="27">
        <v>71558</v>
      </c>
      <c r="T20" s="27">
        <f>SUM(U20:V20)</f>
        <v>98034</v>
      </c>
      <c r="U20" s="27">
        <v>98034</v>
      </c>
      <c r="V20" s="27">
        <v>0</v>
      </c>
      <c r="W20" s="27">
        <f>SUM(X20:Y20)</f>
        <v>365251</v>
      </c>
      <c r="X20" s="27">
        <v>246625</v>
      </c>
      <c r="Y20" s="27">
        <v>118626</v>
      </c>
    </row>
    <row r="21" spans="1:25" ht="15" customHeight="1">
      <c r="A21" s="269" t="s">
        <v>360</v>
      </c>
      <c r="B21" s="26">
        <f>SUM(C21:D21)</f>
        <v>320430</v>
      </c>
      <c r="C21" s="27">
        <v>193083</v>
      </c>
      <c r="D21" s="27">
        <v>127347</v>
      </c>
      <c r="E21" s="27">
        <f>SUM(F21:G21)</f>
        <v>352497</v>
      </c>
      <c r="F21" s="27">
        <v>191269</v>
      </c>
      <c r="G21" s="27">
        <v>161228</v>
      </c>
      <c r="H21" s="27">
        <f>SUM(I21:J21)</f>
        <v>485832</v>
      </c>
      <c r="I21" s="27">
        <v>345561</v>
      </c>
      <c r="J21" s="27">
        <v>140271</v>
      </c>
      <c r="K21" s="27">
        <f>SUM(L21:M21)</f>
        <v>361018</v>
      </c>
      <c r="L21" s="27">
        <v>178980</v>
      </c>
      <c r="M21" s="27">
        <v>182038</v>
      </c>
      <c r="N21" s="27">
        <f>SUM(O21:P21)</f>
        <v>284483</v>
      </c>
      <c r="O21" s="27">
        <v>166663</v>
      </c>
      <c r="P21" s="27">
        <v>117820</v>
      </c>
      <c r="Q21" s="27">
        <f>SUM(R21:S21)</f>
        <v>304563</v>
      </c>
      <c r="R21" s="27">
        <v>162967</v>
      </c>
      <c r="S21" s="27">
        <v>141596</v>
      </c>
      <c r="T21" s="27">
        <f>SUM(U21:V21)</f>
        <v>181441</v>
      </c>
      <c r="U21" s="27">
        <v>98181</v>
      </c>
      <c r="V21" s="27">
        <v>83260</v>
      </c>
      <c r="W21" s="27">
        <f>SUM(X21:Y21)</f>
        <v>699936</v>
      </c>
      <c r="X21" s="27">
        <v>243881</v>
      </c>
      <c r="Y21" s="27">
        <v>456055</v>
      </c>
    </row>
    <row r="22" spans="1:25" ht="15" customHeight="1">
      <c r="A22" s="269" t="s">
        <v>361</v>
      </c>
      <c r="B22" s="26">
        <f>SUM(C22:D22)</f>
        <v>236330</v>
      </c>
      <c r="C22" s="27">
        <v>192326</v>
      </c>
      <c r="D22" s="27">
        <v>44004</v>
      </c>
      <c r="E22" s="27">
        <f>SUM(F22:G22)</f>
        <v>231320</v>
      </c>
      <c r="F22" s="27">
        <v>189764</v>
      </c>
      <c r="G22" s="27">
        <v>41556</v>
      </c>
      <c r="H22" s="27">
        <f>SUM(I22:J22)</f>
        <v>261648</v>
      </c>
      <c r="I22" s="27">
        <v>228607</v>
      </c>
      <c r="J22" s="27">
        <v>33041</v>
      </c>
      <c r="K22" s="27">
        <f>SUM(L22:M22)</f>
        <v>217902</v>
      </c>
      <c r="L22" s="27">
        <v>178316</v>
      </c>
      <c r="M22" s="27">
        <v>39586</v>
      </c>
      <c r="N22" s="27">
        <f>SUM(O22:P22)</f>
        <v>168363</v>
      </c>
      <c r="O22" s="27">
        <v>167401</v>
      </c>
      <c r="P22" s="27">
        <v>962</v>
      </c>
      <c r="Q22" s="27">
        <f>SUM(R22:S22)</f>
        <v>219406</v>
      </c>
      <c r="R22" s="27">
        <v>164268</v>
      </c>
      <c r="S22" s="27">
        <v>55138</v>
      </c>
      <c r="T22" s="27">
        <f>SUM(U22:V22)</f>
        <v>115892</v>
      </c>
      <c r="U22" s="27">
        <v>92140</v>
      </c>
      <c r="V22" s="27">
        <v>23752</v>
      </c>
      <c r="W22" s="27">
        <f>SUM(X22:Y22)</f>
        <v>241932</v>
      </c>
      <c r="X22" s="27">
        <v>241932</v>
      </c>
      <c r="Y22" s="27">
        <v>0</v>
      </c>
    </row>
    <row r="23" spans="1:25" ht="15" customHeight="1">
      <c r="A23" s="154"/>
      <c r="B23" s="18"/>
      <c r="C23" s="10"/>
      <c r="D23" s="10"/>
      <c r="E23" s="10"/>
      <c r="F23" s="10"/>
      <c r="G23" s="10"/>
      <c r="H23" s="10"/>
      <c r="I23" s="10"/>
      <c r="J23" s="10"/>
      <c r="K23" s="10"/>
      <c r="L23" s="10"/>
      <c r="M23" s="10"/>
      <c r="N23" s="10"/>
      <c r="O23" s="10"/>
      <c r="P23" s="10"/>
      <c r="Q23" s="10"/>
      <c r="R23" s="10"/>
      <c r="S23" s="10"/>
      <c r="T23" s="10"/>
      <c r="U23" s="10"/>
      <c r="V23" s="10"/>
      <c r="W23" s="10"/>
      <c r="X23" s="10"/>
      <c r="Y23" s="10"/>
    </row>
    <row r="24" spans="1:25" ht="15" customHeight="1">
      <c r="A24" s="269" t="s">
        <v>362</v>
      </c>
      <c r="B24" s="26">
        <f>SUM(C24:D24)</f>
        <v>193611</v>
      </c>
      <c r="C24" s="27">
        <v>192117</v>
      </c>
      <c r="D24" s="27">
        <v>1494</v>
      </c>
      <c r="E24" s="27">
        <f>SUM(F24:G24)</f>
        <v>191544</v>
      </c>
      <c r="F24" s="27">
        <v>189897</v>
      </c>
      <c r="G24" s="27">
        <v>1647</v>
      </c>
      <c r="H24" s="27">
        <f>SUM(I24:J24)</f>
        <v>199900</v>
      </c>
      <c r="I24" s="27">
        <v>199900</v>
      </c>
      <c r="J24" s="27">
        <v>0</v>
      </c>
      <c r="K24" s="27">
        <f>SUM(L24:M24)</f>
        <v>180946</v>
      </c>
      <c r="L24" s="27">
        <v>179199</v>
      </c>
      <c r="M24" s="27">
        <v>1747</v>
      </c>
      <c r="N24" s="27">
        <f>SUM(O24:P24)</f>
        <v>164446</v>
      </c>
      <c r="O24" s="27">
        <v>164437</v>
      </c>
      <c r="P24" s="27">
        <v>9</v>
      </c>
      <c r="Q24" s="27">
        <f>SUM(R24:S24)</f>
        <v>164997</v>
      </c>
      <c r="R24" s="27">
        <v>164997</v>
      </c>
      <c r="S24" s="27">
        <v>0</v>
      </c>
      <c r="T24" s="27">
        <f>SUM(U24:V24)</f>
        <v>95704</v>
      </c>
      <c r="U24" s="27">
        <v>95704</v>
      </c>
      <c r="V24" s="27">
        <v>0</v>
      </c>
      <c r="W24" s="27">
        <f>SUM(X24:Y24)</f>
        <v>247474</v>
      </c>
      <c r="X24" s="27">
        <v>247474</v>
      </c>
      <c r="Y24" s="27">
        <v>0</v>
      </c>
    </row>
    <row r="25" spans="1:25" ht="15" customHeight="1">
      <c r="A25" s="269" t="s">
        <v>363</v>
      </c>
      <c r="B25" s="26">
        <f>SUM(C25:D25)</f>
        <v>198336</v>
      </c>
      <c r="C25" s="27">
        <v>195844</v>
      </c>
      <c r="D25" s="27">
        <v>2492</v>
      </c>
      <c r="E25" s="27">
        <f>SUM(F25:G25)</f>
        <v>195448</v>
      </c>
      <c r="F25" s="27">
        <v>193045</v>
      </c>
      <c r="G25" s="27">
        <v>2403</v>
      </c>
      <c r="H25" s="27">
        <f>SUM(I25:J25)</f>
        <v>206154</v>
      </c>
      <c r="I25" s="27">
        <v>205903</v>
      </c>
      <c r="J25" s="27">
        <v>251</v>
      </c>
      <c r="K25" s="27">
        <f>SUM(L25:M25)</f>
        <v>181362</v>
      </c>
      <c r="L25" s="27">
        <v>181181</v>
      </c>
      <c r="M25" s="27">
        <v>181</v>
      </c>
      <c r="N25" s="27">
        <f>SUM(O25:P25)</f>
        <v>164943</v>
      </c>
      <c r="O25" s="27">
        <v>164943</v>
      </c>
      <c r="P25" s="27">
        <v>0</v>
      </c>
      <c r="Q25" s="27">
        <f>SUM(R25:S25)</f>
        <v>167227</v>
      </c>
      <c r="R25" s="27">
        <v>167227</v>
      </c>
      <c r="S25" s="27">
        <v>0</v>
      </c>
      <c r="T25" s="27">
        <f>SUM(U25:V25)</f>
        <v>97760</v>
      </c>
      <c r="U25" s="27">
        <v>97701</v>
      </c>
      <c r="V25" s="27">
        <v>59</v>
      </c>
      <c r="W25" s="27">
        <f>SUM(X25:Y25)</f>
        <v>247821</v>
      </c>
      <c r="X25" s="27">
        <v>247821</v>
      </c>
      <c r="Y25" s="27">
        <v>0</v>
      </c>
    </row>
    <row r="26" spans="1:25" ht="15" customHeight="1">
      <c r="A26" s="269" t="s">
        <v>364</v>
      </c>
      <c r="B26" s="26">
        <f>SUM(C26:D26)</f>
        <v>201951</v>
      </c>
      <c r="C26" s="27">
        <v>196989</v>
      </c>
      <c r="D26" s="27">
        <v>4962</v>
      </c>
      <c r="E26" s="27">
        <f>SUM(F26:G26)</f>
        <v>200476</v>
      </c>
      <c r="F26" s="27">
        <v>193697</v>
      </c>
      <c r="G26" s="27">
        <v>6779</v>
      </c>
      <c r="H26" s="27">
        <f>SUM(I26:J26)</f>
        <v>201164</v>
      </c>
      <c r="I26" s="27">
        <v>201164</v>
      </c>
      <c r="J26" s="27">
        <v>0</v>
      </c>
      <c r="K26" s="27">
        <f>SUM(L26:M26)</f>
        <v>182443</v>
      </c>
      <c r="L26" s="27">
        <v>181676</v>
      </c>
      <c r="M26" s="27">
        <v>767</v>
      </c>
      <c r="N26" s="27">
        <f>SUM(O26:P26)</f>
        <v>180332</v>
      </c>
      <c r="O26" s="27">
        <v>168408</v>
      </c>
      <c r="P26" s="27">
        <v>11924</v>
      </c>
      <c r="Q26" s="27">
        <f>SUM(R26:S26)</f>
        <v>169255</v>
      </c>
      <c r="R26" s="27">
        <v>169255</v>
      </c>
      <c r="S26" s="27">
        <v>0</v>
      </c>
      <c r="T26" s="27">
        <f>SUM(U26:V26)</f>
        <v>98999</v>
      </c>
      <c r="U26" s="27">
        <v>98999</v>
      </c>
      <c r="V26" s="27">
        <v>0</v>
      </c>
      <c r="W26" s="27">
        <f>SUM(X26:Y26)</f>
        <v>247407</v>
      </c>
      <c r="X26" s="27">
        <v>247407</v>
      </c>
      <c r="Y26" s="27">
        <v>0</v>
      </c>
    </row>
    <row r="27" spans="1:25" ht="15" customHeight="1">
      <c r="A27" s="269" t="s">
        <v>365</v>
      </c>
      <c r="B27" s="26">
        <f>SUM(C27:D27)</f>
        <v>604973</v>
      </c>
      <c r="C27" s="27">
        <v>202191</v>
      </c>
      <c r="D27" s="27">
        <v>402782</v>
      </c>
      <c r="E27" s="27">
        <f>SUM(F27:G27)</f>
        <v>578116</v>
      </c>
      <c r="F27" s="27">
        <v>197730</v>
      </c>
      <c r="G27" s="27">
        <v>380386</v>
      </c>
      <c r="H27" s="27">
        <f>SUM(I27:J27)</f>
        <v>813416</v>
      </c>
      <c r="I27" s="27">
        <v>511375</v>
      </c>
      <c r="J27" s="27">
        <v>302041</v>
      </c>
      <c r="K27" s="27">
        <f>SUM(L27:M27)</f>
        <v>515252</v>
      </c>
      <c r="L27" s="27">
        <v>181448</v>
      </c>
      <c r="M27" s="27">
        <v>333804</v>
      </c>
      <c r="N27" s="27">
        <f>SUM(O27:P27)</f>
        <v>526898</v>
      </c>
      <c r="O27" s="27">
        <v>170744</v>
      </c>
      <c r="P27" s="27">
        <v>356154</v>
      </c>
      <c r="Q27" s="27">
        <f>SUM(R27:S27)</f>
        <v>460982</v>
      </c>
      <c r="R27" s="27">
        <v>168580</v>
      </c>
      <c r="S27" s="27">
        <v>292402</v>
      </c>
      <c r="T27" s="27">
        <f>SUM(U27:V27)</f>
        <v>222751</v>
      </c>
      <c r="U27" s="27">
        <v>99624</v>
      </c>
      <c r="V27" s="27">
        <v>123127</v>
      </c>
      <c r="W27" s="27">
        <f>SUM(X27:Y27)</f>
        <v>918499</v>
      </c>
      <c r="X27" s="27">
        <v>253781</v>
      </c>
      <c r="Y27" s="27">
        <v>664718</v>
      </c>
    </row>
    <row r="28" spans="1:25" ht="15" customHeight="1">
      <c r="A28" s="93"/>
      <c r="B28" s="26"/>
      <c r="C28" s="27"/>
      <c r="D28" s="27"/>
      <c r="E28" s="27"/>
      <c r="F28" s="27"/>
      <c r="G28" s="27"/>
      <c r="H28" s="27"/>
      <c r="I28" s="27"/>
      <c r="J28" s="27"/>
      <c r="K28" s="27"/>
      <c r="L28" s="27"/>
      <c r="M28" s="27"/>
      <c r="N28" s="27"/>
      <c r="O28" s="27"/>
      <c r="P28" s="28"/>
      <c r="Q28" s="27"/>
      <c r="R28" s="27"/>
      <c r="S28" s="28"/>
      <c r="T28" s="27"/>
      <c r="U28" s="27"/>
      <c r="V28" s="28"/>
      <c r="W28" s="27"/>
      <c r="X28" s="27"/>
      <c r="Y28" s="28"/>
    </row>
    <row r="29" spans="1:25" ht="15" customHeight="1">
      <c r="A29" s="217" t="s">
        <v>2</v>
      </c>
      <c r="B29" s="18"/>
      <c r="C29" s="10"/>
      <c r="D29" s="10"/>
      <c r="E29" s="10"/>
      <c r="F29" s="10"/>
      <c r="G29" s="10"/>
      <c r="H29" s="10"/>
      <c r="I29" s="10"/>
      <c r="J29" s="10"/>
      <c r="K29" s="10"/>
      <c r="L29" s="10"/>
      <c r="M29" s="10"/>
      <c r="N29" s="10"/>
      <c r="O29" s="10"/>
      <c r="P29" s="10"/>
      <c r="Q29" s="10"/>
      <c r="R29" s="10"/>
      <c r="S29" s="10"/>
      <c r="T29" s="10"/>
      <c r="U29" s="10"/>
      <c r="V29" s="10"/>
      <c r="W29" s="10"/>
      <c r="X29" s="10"/>
      <c r="Y29" s="10"/>
    </row>
    <row r="30" spans="1:25" ht="15" customHeight="1">
      <c r="A30" s="37" t="s">
        <v>424</v>
      </c>
      <c r="B30" s="26">
        <f>SUM(C30:D30)</f>
        <v>268093</v>
      </c>
      <c r="C30" s="27">
        <v>201013</v>
      </c>
      <c r="D30" s="27">
        <v>67080</v>
      </c>
      <c r="E30" s="27">
        <f>SUM(F30:G30)</f>
        <v>256453</v>
      </c>
      <c r="F30" s="27">
        <v>195304</v>
      </c>
      <c r="G30" s="27">
        <v>61149</v>
      </c>
      <c r="H30" s="27">
        <f>SUM(I30:J30)</f>
        <v>293969</v>
      </c>
      <c r="I30" s="27">
        <v>42426</v>
      </c>
      <c r="J30" s="27">
        <v>251543</v>
      </c>
      <c r="K30" s="27">
        <f>SUM(L30:M30)</f>
        <v>251543</v>
      </c>
      <c r="L30" s="27">
        <v>193098</v>
      </c>
      <c r="M30" s="27">
        <v>58445</v>
      </c>
      <c r="N30" s="27">
        <f>SUM(O30:P30)</f>
        <v>244634</v>
      </c>
      <c r="O30" s="27">
        <v>178923</v>
      </c>
      <c r="P30" s="27">
        <v>65711</v>
      </c>
      <c r="Q30" s="27">
        <f>SUM(R30:S30)</f>
        <v>241363</v>
      </c>
      <c r="R30" s="27">
        <v>189264</v>
      </c>
      <c r="S30" s="27">
        <v>52099</v>
      </c>
      <c r="T30" s="27">
        <f>SUM(U30:V30)</f>
        <v>190548</v>
      </c>
      <c r="U30" s="27">
        <v>154174</v>
      </c>
      <c r="V30" s="27">
        <v>36374</v>
      </c>
      <c r="W30" s="27">
        <f>SUM(X30:Y30)</f>
        <v>340258</v>
      </c>
      <c r="X30" s="27">
        <v>235932</v>
      </c>
      <c r="Y30" s="27">
        <v>104326</v>
      </c>
    </row>
    <row r="31" spans="1:25" ht="15" customHeight="1">
      <c r="A31" s="269" t="s">
        <v>425</v>
      </c>
      <c r="B31" s="26">
        <f>SUM(C31:D31)</f>
        <v>288828</v>
      </c>
      <c r="C31" s="27">
        <v>212338</v>
      </c>
      <c r="D31" s="27">
        <v>76490</v>
      </c>
      <c r="E31" s="27">
        <f>SUM(F31:G31)</f>
        <v>279235</v>
      </c>
      <c r="F31" s="27">
        <v>207270</v>
      </c>
      <c r="G31" s="27">
        <v>71965</v>
      </c>
      <c r="H31" s="27">
        <f>SUM(I31:J31)</f>
        <v>318240</v>
      </c>
      <c r="I31" s="27">
        <v>45575</v>
      </c>
      <c r="J31" s="27">
        <v>272665</v>
      </c>
      <c r="K31" s="27">
        <f>SUM(L31:M31)</f>
        <v>272665</v>
      </c>
      <c r="L31" s="27">
        <v>205155</v>
      </c>
      <c r="M31" s="27">
        <v>67510</v>
      </c>
      <c r="N31" s="27">
        <f>SUM(O31:P31)</f>
        <v>259295</v>
      </c>
      <c r="O31" s="27">
        <v>189992</v>
      </c>
      <c r="P31" s="27">
        <v>69303</v>
      </c>
      <c r="Q31" s="27">
        <f>SUM(R31:S31)</f>
        <v>250031</v>
      </c>
      <c r="R31" s="27">
        <v>193794</v>
      </c>
      <c r="S31" s="27">
        <v>56237</v>
      </c>
      <c r="T31" s="27">
        <f>SUM(U31:V31)</f>
        <v>190028</v>
      </c>
      <c r="U31" s="27">
        <v>157190</v>
      </c>
      <c r="V31" s="27">
        <v>32838</v>
      </c>
      <c r="W31" s="27">
        <f>SUM(X31:Y31)</f>
        <v>374088</v>
      </c>
      <c r="X31" s="27">
        <v>259229</v>
      </c>
      <c r="Y31" s="27">
        <v>114859</v>
      </c>
    </row>
    <row r="32" spans="1:25" ht="15" customHeight="1">
      <c r="A32" s="269" t="s">
        <v>426</v>
      </c>
      <c r="B32" s="320">
        <f>SUM(C32:D32)</f>
        <v>306831.9166666667</v>
      </c>
      <c r="C32" s="52">
        <f>AVERAGE(C34:C37,C39:C42,C44:C47)</f>
        <v>225363.83333333334</v>
      </c>
      <c r="D32" s="52">
        <f>AVERAGE(D34:D37,D39:D42,D44:D47)</f>
        <v>81468.08333333333</v>
      </c>
      <c r="E32" s="52">
        <f>SUM(F32:G32)</f>
        <v>296290</v>
      </c>
      <c r="F32" s="52">
        <f>AVERAGE(F34:F37,F39:F42,F44:F47)</f>
        <v>219575.08333333334</v>
      </c>
      <c r="G32" s="52">
        <f>AVERAGE(G34:G37,G39:G42,G44:G47)</f>
        <v>76714.91666666667</v>
      </c>
      <c r="H32" s="52">
        <f>SUM(I32:J32)</f>
        <v>343309</v>
      </c>
      <c r="I32" s="52">
        <f>AVERAGE(I34:I37,I39:I42,I44:I47)</f>
        <v>50427.25</v>
      </c>
      <c r="J32" s="52">
        <f>AVERAGE(J34:J37,J39:J42,J44:J47)</f>
        <v>292881.75</v>
      </c>
      <c r="K32" s="52">
        <f>SUM(L32:M32)</f>
        <v>292882.3333333334</v>
      </c>
      <c r="L32" s="52">
        <f aca="true" t="shared" si="1" ref="L32:Y32">AVERAGE(L34:L37,L39:L42,L44:L47)</f>
        <v>220742.33333333334</v>
      </c>
      <c r="M32" s="52">
        <v>72140</v>
      </c>
      <c r="N32" s="52">
        <f>SUM(O32:P32)</f>
        <v>277515</v>
      </c>
      <c r="O32" s="52">
        <f t="shared" si="1"/>
        <v>203656.41666666666</v>
      </c>
      <c r="P32" s="52">
        <f t="shared" si="1"/>
        <v>73858.58333333333</v>
      </c>
      <c r="Q32" s="52">
        <f>SUM(R32:S32)</f>
        <v>271822.9166666666</v>
      </c>
      <c r="R32" s="52">
        <f t="shared" si="1"/>
        <v>210287.91666666666</v>
      </c>
      <c r="S32" s="52">
        <v>61535</v>
      </c>
      <c r="T32" s="52">
        <f>SUM(U32:V32)</f>
        <v>206491.75</v>
      </c>
      <c r="U32" s="52">
        <f t="shared" si="1"/>
        <v>167835.25</v>
      </c>
      <c r="V32" s="52">
        <f t="shared" si="1"/>
        <v>38656.5</v>
      </c>
      <c r="W32" s="52">
        <f>SUM(X32:Y32)</f>
        <v>399776.9166666667</v>
      </c>
      <c r="X32" s="52">
        <f t="shared" si="1"/>
        <v>278660.9166666667</v>
      </c>
      <c r="Y32" s="52">
        <f t="shared" si="1"/>
        <v>121116</v>
      </c>
    </row>
    <row r="33" spans="1:25" ht="15" customHeight="1">
      <c r="A33" s="154"/>
      <c r="B33" s="18"/>
      <c r="C33" s="10"/>
      <c r="D33" s="10"/>
      <c r="E33" s="10"/>
      <c r="F33" s="10"/>
      <c r="G33" s="10"/>
      <c r="H33" s="10"/>
      <c r="I33" s="10"/>
      <c r="J33" s="10"/>
      <c r="K33" s="10"/>
      <c r="L33" s="10"/>
      <c r="M33" s="10"/>
      <c r="N33" s="10"/>
      <c r="O33" s="10"/>
      <c r="P33" s="10"/>
      <c r="Q33" s="10"/>
      <c r="R33" s="10"/>
      <c r="S33" s="10"/>
      <c r="T33" s="10"/>
      <c r="U33" s="10"/>
      <c r="V33" s="10"/>
      <c r="W33" s="10"/>
      <c r="X33" s="10"/>
      <c r="Y33" s="10"/>
    </row>
    <row r="34" spans="1:25" ht="15" customHeight="1">
      <c r="A34" s="159" t="s">
        <v>422</v>
      </c>
      <c r="B34" s="26">
        <f>SUM(C34:D34)</f>
        <v>221112</v>
      </c>
      <c r="C34" s="27">
        <v>217695</v>
      </c>
      <c r="D34" s="27">
        <v>3417</v>
      </c>
      <c r="E34" s="27">
        <f>SUM(F34:G34)</f>
        <v>212905</v>
      </c>
      <c r="F34" s="27">
        <v>210868</v>
      </c>
      <c r="G34" s="27">
        <v>2037</v>
      </c>
      <c r="H34" s="27">
        <f>SUM(I34:J34)</f>
        <v>206898</v>
      </c>
      <c r="I34" s="27">
        <v>0</v>
      </c>
      <c r="J34" s="27">
        <v>206898</v>
      </c>
      <c r="K34" s="27">
        <f>SUM(L34:M34)</f>
        <v>206898</v>
      </c>
      <c r="L34" s="27">
        <v>205335</v>
      </c>
      <c r="M34" s="27">
        <v>1563</v>
      </c>
      <c r="N34" s="27">
        <f>SUM(O34:P34)</f>
        <v>193429</v>
      </c>
      <c r="O34" s="27">
        <v>193420</v>
      </c>
      <c r="P34" s="27">
        <v>9</v>
      </c>
      <c r="Q34" s="27">
        <f>SUM(R34:S34)</f>
        <v>198413</v>
      </c>
      <c r="R34" s="27">
        <v>194339</v>
      </c>
      <c r="S34" s="27">
        <v>4074</v>
      </c>
      <c r="T34" s="27">
        <f>SUM(U34:V34)</f>
        <v>160246</v>
      </c>
      <c r="U34" s="27">
        <v>156346</v>
      </c>
      <c r="V34" s="27">
        <v>3900</v>
      </c>
      <c r="W34" s="27">
        <f>SUM(X34:Y34)</f>
        <v>265033</v>
      </c>
      <c r="X34" s="27">
        <v>265033</v>
      </c>
      <c r="Y34" s="27">
        <v>0</v>
      </c>
    </row>
    <row r="35" spans="1:25" ht="15" customHeight="1">
      <c r="A35" s="269" t="s">
        <v>355</v>
      </c>
      <c r="B35" s="26">
        <f>SUM(C35:D35)</f>
        <v>223446</v>
      </c>
      <c r="C35" s="27">
        <v>220353</v>
      </c>
      <c r="D35" s="27">
        <v>3093</v>
      </c>
      <c r="E35" s="27">
        <f>SUM(F35:G35)</f>
        <v>217117</v>
      </c>
      <c r="F35" s="27">
        <v>213229</v>
      </c>
      <c r="G35" s="27">
        <v>3888</v>
      </c>
      <c r="H35" s="27">
        <f>SUM(I35:J35)</f>
        <v>214388</v>
      </c>
      <c r="I35" s="27">
        <v>0</v>
      </c>
      <c r="J35" s="27">
        <v>214388</v>
      </c>
      <c r="K35" s="27">
        <f>SUM(L35:M35)</f>
        <v>214388</v>
      </c>
      <c r="L35" s="27">
        <v>211824</v>
      </c>
      <c r="M35" s="27">
        <v>2564</v>
      </c>
      <c r="N35" s="27">
        <f>SUM(O35:P35)</f>
        <v>194972</v>
      </c>
      <c r="O35" s="27">
        <v>194960</v>
      </c>
      <c r="P35" s="27">
        <v>12</v>
      </c>
      <c r="Q35" s="27">
        <f>SUM(R35:S35)</f>
        <v>199388</v>
      </c>
      <c r="R35" s="27">
        <v>199388</v>
      </c>
      <c r="S35" s="27">
        <v>0</v>
      </c>
      <c r="T35" s="27">
        <f>SUM(U35:V35)</f>
        <v>166386</v>
      </c>
      <c r="U35" s="27">
        <v>165980</v>
      </c>
      <c r="V35" s="27">
        <v>406</v>
      </c>
      <c r="W35" s="27">
        <f>SUM(X35:Y35)</f>
        <v>265028</v>
      </c>
      <c r="X35" s="27">
        <v>265028</v>
      </c>
      <c r="Y35" s="27">
        <v>0</v>
      </c>
    </row>
    <row r="36" spans="1:25" ht="15" customHeight="1">
      <c r="A36" s="269" t="s">
        <v>356</v>
      </c>
      <c r="B36" s="26">
        <f>SUM(C36:D36)</f>
        <v>273145</v>
      </c>
      <c r="C36" s="27">
        <v>219587</v>
      </c>
      <c r="D36" s="27">
        <v>53558</v>
      </c>
      <c r="E36" s="27">
        <f>SUM(F36:G36)</f>
        <v>251368</v>
      </c>
      <c r="F36" s="27">
        <v>212814</v>
      </c>
      <c r="G36" s="27">
        <v>38554</v>
      </c>
      <c r="H36" s="27">
        <f>SUM(I36:J36)</f>
        <v>227961</v>
      </c>
      <c r="I36" s="27">
        <v>8652</v>
      </c>
      <c r="J36" s="27">
        <v>219309</v>
      </c>
      <c r="K36" s="27">
        <f>SUM(L36:M36)</f>
        <v>219309</v>
      </c>
      <c r="L36" s="27">
        <v>209876</v>
      </c>
      <c r="M36" s="27">
        <v>9433</v>
      </c>
      <c r="N36" s="27">
        <f>SUM(O36:P36)</f>
        <v>214649</v>
      </c>
      <c r="O36" s="27">
        <v>193749</v>
      </c>
      <c r="P36" s="27">
        <v>20900</v>
      </c>
      <c r="Q36" s="27">
        <f>SUM(R36:S36)</f>
        <v>197744</v>
      </c>
      <c r="R36" s="27">
        <v>196206</v>
      </c>
      <c r="S36" s="27">
        <v>1538</v>
      </c>
      <c r="T36" s="27">
        <f>SUM(U36:V36)</f>
        <v>161423</v>
      </c>
      <c r="U36" s="27">
        <v>161423</v>
      </c>
      <c r="V36" s="27">
        <v>0</v>
      </c>
      <c r="W36" s="27">
        <f>SUM(X36:Y36)</f>
        <v>271910</v>
      </c>
      <c r="X36" s="27">
        <v>264377</v>
      </c>
      <c r="Y36" s="27">
        <v>7533</v>
      </c>
    </row>
    <row r="37" spans="1:25" ht="15" customHeight="1">
      <c r="A37" s="269" t="s">
        <v>357</v>
      </c>
      <c r="B37" s="26">
        <f>SUM(C37:D37)</f>
        <v>221286</v>
      </c>
      <c r="C37" s="27">
        <v>220627</v>
      </c>
      <c r="D37" s="27">
        <v>659</v>
      </c>
      <c r="E37" s="27">
        <f>SUM(F37:G37)</f>
        <v>215634</v>
      </c>
      <c r="F37" s="27">
        <v>214790</v>
      </c>
      <c r="G37" s="27">
        <v>844</v>
      </c>
      <c r="H37" s="27">
        <f>SUM(I37:J37)</f>
        <v>215012</v>
      </c>
      <c r="I37" s="27">
        <v>270</v>
      </c>
      <c r="J37" s="27">
        <v>214742</v>
      </c>
      <c r="K37" s="27">
        <f>SUM(L37:M37)</f>
        <v>214742</v>
      </c>
      <c r="L37" s="27">
        <v>213753</v>
      </c>
      <c r="M37" s="27">
        <v>989</v>
      </c>
      <c r="N37" s="27">
        <f>SUM(O37:P37)</f>
        <v>208260</v>
      </c>
      <c r="O37" s="27">
        <v>205390</v>
      </c>
      <c r="P37" s="27">
        <v>2870</v>
      </c>
      <c r="Q37" s="27">
        <f>SUM(R37:S37)</f>
        <v>205068</v>
      </c>
      <c r="R37" s="27">
        <v>205068</v>
      </c>
      <c r="S37" s="27">
        <v>0</v>
      </c>
      <c r="T37" s="27">
        <f>SUM(U37:V37)</f>
        <v>167868</v>
      </c>
      <c r="U37" s="27">
        <v>167868</v>
      </c>
      <c r="V37" s="27">
        <v>0</v>
      </c>
      <c r="W37" s="27">
        <f>SUM(X37:Y37)</f>
        <v>273726</v>
      </c>
      <c r="X37" s="27">
        <v>271691</v>
      </c>
      <c r="Y37" s="27">
        <v>2035</v>
      </c>
    </row>
    <row r="38" spans="1:25" ht="15" customHeight="1">
      <c r="A38" s="154"/>
      <c r="B38" s="18"/>
      <c r="C38" s="10"/>
      <c r="D38" s="10"/>
      <c r="E38" s="10"/>
      <c r="F38" s="10"/>
      <c r="G38" s="10"/>
      <c r="H38" s="10"/>
      <c r="I38" s="10"/>
      <c r="J38" s="10"/>
      <c r="K38" s="10"/>
      <c r="L38" s="10"/>
      <c r="M38" s="10"/>
      <c r="N38" s="10"/>
      <c r="O38" s="10"/>
      <c r="P38" s="10"/>
      <c r="Q38" s="10"/>
      <c r="R38" s="10"/>
      <c r="S38" s="10"/>
      <c r="T38" s="10"/>
      <c r="U38" s="10"/>
      <c r="V38" s="10"/>
      <c r="W38" s="10"/>
      <c r="X38" s="10"/>
      <c r="Y38" s="10"/>
    </row>
    <row r="39" spans="1:25" ht="15" customHeight="1">
      <c r="A39" s="269" t="s">
        <v>358</v>
      </c>
      <c r="B39" s="26">
        <f>SUM(C39:D39)</f>
        <v>226232</v>
      </c>
      <c r="C39" s="27">
        <v>222161</v>
      </c>
      <c r="D39" s="27">
        <v>4071</v>
      </c>
      <c r="E39" s="27">
        <f>SUM(F39:G39)</f>
        <v>221189</v>
      </c>
      <c r="F39" s="27">
        <v>216561</v>
      </c>
      <c r="G39" s="27">
        <v>4628</v>
      </c>
      <c r="H39" s="27">
        <f>SUM(I39:J39)</f>
        <v>230266</v>
      </c>
      <c r="I39" s="27">
        <v>1528</v>
      </c>
      <c r="J39" s="27">
        <v>228738</v>
      </c>
      <c r="K39" s="27">
        <f>SUM(L39:M39)</f>
        <v>228738</v>
      </c>
      <c r="L39" s="27">
        <v>221121</v>
      </c>
      <c r="M39" s="27">
        <v>7617</v>
      </c>
      <c r="N39" s="27">
        <f>SUM(O39:P39)</f>
        <v>206090</v>
      </c>
      <c r="O39" s="27">
        <v>204773</v>
      </c>
      <c r="P39" s="27">
        <v>1317</v>
      </c>
      <c r="Q39" s="27">
        <f>SUM(R39:S39)</f>
        <v>218390</v>
      </c>
      <c r="R39" s="27">
        <v>213069</v>
      </c>
      <c r="S39" s="27">
        <v>5321</v>
      </c>
      <c r="T39" s="27">
        <f>SUM(U39:V39)</f>
        <v>199492</v>
      </c>
      <c r="U39" s="27">
        <v>166121</v>
      </c>
      <c r="V39" s="27">
        <v>33371</v>
      </c>
      <c r="W39" s="27">
        <f>SUM(X39:Y39)</f>
        <v>282745</v>
      </c>
      <c r="X39" s="27">
        <v>282745</v>
      </c>
      <c r="Y39" s="27">
        <v>0</v>
      </c>
    </row>
    <row r="40" spans="1:25" ht="15" customHeight="1">
      <c r="A40" s="269" t="s">
        <v>359</v>
      </c>
      <c r="B40" s="26">
        <f>SUM(C40:D40)</f>
        <v>437511</v>
      </c>
      <c r="C40" s="27">
        <v>226763</v>
      </c>
      <c r="D40" s="27">
        <v>210748</v>
      </c>
      <c r="E40" s="27">
        <f>SUM(F40:G40)</f>
        <v>389398</v>
      </c>
      <c r="F40" s="27">
        <v>222098</v>
      </c>
      <c r="G40" s="27">
        <v>167300</v>
      </c>
      <c r="H40" s="27">
        <f>SUM(I40:J40)</f>
        <v>425119</v>
      </c>
      <c r="I40" s="27">
        <v>61165</v>
      </c>
      <c r="J40" s="27">
        <v>363954</v>
      </c>
      <c r="K40" s="27">
        <f>SUM(L40:M40)</f>
        <v>363954</v>
      </c>
      <c r="L40" s="27">
        <v>225751</v>
      </c>
      <c r="M40" s="27">
        <v>138203</v>
      </c>
      <c r="N40" s="27">
        <f>SUM(O40:P40)</f>
        <v>443085</v>
      </c>
      <c r="O40" s="27">
        <v>203920</v>
      </c>
      <c r="P40" s="27">
        <v>239165</v>
      </c>
      <c r="Q40" s="27">
        <f>SUM(R40:S40)</f>
        <v>307086</v>
      </c>
      <c r="R40" s="27">
        <v>218135</v>
      </c>
      <c r="S40" s="27">
        <v>88951</v>
      </c>
      <c r="T40" s="27">
        <f>SUM(U40:V40)</f>
        <v>169107</v>
      </c>
      <c r="U40" s="27">
        <v>169107</v>
      </c>
      <c r="V40" s="27">
        <v>0</v>
      </c>
      <c r="W40" s="27">
        <f>SUM(X40:Y40)</f>
        <v>435058</v>
      </c>
      <c r="X40" s="27">
        <v>284859</v>
      </c>
      <c r="Y40" s="27">
        <v>150199</v>
      </c>
    </row>
    <row r="41" spans="1:25" ht="15" customHeight="1">
      <c r="A41" s="269" t="s">
        <v>360</v>
      </c>
      <c r="B41" s="26">
        <f>SUM(C41:D41)</f>
        <v>380794</v>
      </c>
      <c r="C41" s="27">
        <v>227240</v>
      </c>
      <c r="D41" s="27">
        <v>153554</v>
      </c>
      <c r="E41" s="27">
        <f>SUM(F41:G41)</f>
        <v>409727</v>
      </c>
      <c r="F41" s="27">
        <v>222252</v>
      </c>
      <c r="G41" s="27">
        <v>187475</v>
      </c>
      <c r="H41" s="27">
        <f>SUM(I41:J41)</f>
        <v>611385</v>
      </c>
      <c r="I41" s="27">
        <v>158833</v>
      </c>
      <c r="J41" s="27">
        <v>452552</v>
      </c>
      <c r="K41" s="27">
        <f>SUM(L41:M41)</f>
        <v>452552</v>
      </c>
      <c r="L41" s="27">
        <v>224512</v>
      </c>
      <c r="M41" s="27">
        <v>228040</v>
      </c>
      <c r="N41" s="27">
        <f>SUM(O41:P41)</f>
        <v>355406</v>
      </c>
      <c r="O41" s="27">
        <v>205917</v>
      </c>
      <c r="P41" s="27">
        <v>149489</v>
      </c>
      <c r="Q41" s="27">
        <f>SUM(R41:S41)</f>
        <v>398962</v>
      </c>
      <c r="R41" s="27">
        <v>211688</v>
      </c>
      <c r="S41" s="27">
        <v>187274</v>
      </c>
      <c r="T41" s="27">
        <f>SUM(U41:V41)</f>
        <v>336029</v>
      </c>
      <c r="U41" s="27">
        <v>170320</v>
      </c>
      <c r="V41" s="27">
        <v>165709</v>
      </c>
      <c r="W41" s="27">
        <f>SUM(X41:Y41)</f>
        <v>810786</v>
      </c>
      <c r="X41" s="27">
        <v>282217</v>
      </c>
      <c r="Y41" s="27">
        <v>528569</v>
      </c>
    </row>
    <row r="42" spans="1:25" ht="15" customHeight="1">
      <c r="A42" s="269" t="s">
        <v>361</v>
      </c>
      <c r="B42" s="26">
        <f>SUM(C42:D42)</f>
        <v>277860</v>
      </c>
      <c r="C42" s="27">
        <v>226634</v>
      </c>
      <c r="D42" s="27">
        <v>51226</v>
      </c>
      <c r="E42" s="27">
        <f>SUM(F42:G42)</f>
        <v>269139</v>
      </c>
      <c r="F42" s="27">
        <v>221176</v>
      </c>
      <c r="G42" s="27">
        <v>47963</v>
      </c>
      <c r="H42" s="27">
        <f>SUM(I42:J42)</f>
        <v>311125</v>
      </c>
      <c r="I42" s="27">
        <v>37081</v>
      </c>
      <c r="J42" s="27">
        <v>274044</v>
      </c>
      <c r="K42" s="27">
        <f>SUM(L42:M42)</f>
        <v>274044</v>
      </c>
      <c r="L42" s="27">
        <v>224877</v>
      </c>
      <c r="M42" s="27">
        <v>49167</v>
      </c>
      <c r="N42" s="27">
        <f>SUM(O42:P42)</f>
        <v>209666</v>
      </c>
      <c r="O42" s="27">
        <v>207927</v>
      </c>
      <c r="P42" s="27">
        <v>1739</v>
      </c>
      <c r="Q42" s="27">
        <f>SUM(R42:S42)</f>
        <v>287474</v>
      </c>
      <c r="R42" s="27">
        <v>213791</v>
      </c>
      <c r="S42" s="27">
        <v>73683</v>
      </c>
      <c r="T42" s="27">
        <f>SUM(U42:V42)</f>
        <v>202727</v>
      </c>
      <c r="U42" s="27">
        <v>165797</v>
      </c>
      <c r="V42" s="27">
        <v>36930</v>
      </c>
      <c r="W42" s="27">
        <f>SUM(X42:Y42)</f>
        <v>280671</v>
      </c>
      <c r="X42" s="27">
        <v>280671</v>
      </c>
      <c r="Y42" s="27">
        <v>0</v>
      </c>
    </row>
    <row r="43" spans="1:25" ht="15" customHeight="1">
      <c r="A43" s="154"/>
      <c r="B43" s="18"/>
      <c r="C43" s="10"/>
      <c r="D43" s="10"/>
      <c r="E43" s="10"/>
      <c r="F43" s="10"/>
      <c r="G43" s="10"/>
      <c r="H43" s="10"/>
      <c r="I43" s="10"/>
      <c r="J43" s="10"/>
      <c r="K43" s="10"/>
      <c r="L43" s="10"/>
      <c r="M43" s="10"/>
      <c r="N43" s="10"/>
      <c r="O43" s="10"/>
      <c r="P43" s="10"/>
      <c r="Q43" s="10"/>
      <c r="R43" s="10"/>
      <c r="S43" s="10"/>
      <c r="T43" s="10"/>
      <c r="U43" s="10"/>
      <c r="V43" s="10"/>
      <c r="W43" s="10"/>
      <c r="X43" s="10"/>
      <c r="Y43" s="10"/>
    </row>
    <row r="44" spans="1:25" ht="15" customHeight="1">
      <c r="A44" s="269" t="s">
        <v>362</v>
      </c>
      <c r="B44" s="26">
        <f>SUM(C44:D44)</f>
        <v>227913</v>
      </c>
      <c r="C44" s="27">
        <v>226619</v>
      </c>
      <c r="D44" s="27">
        <v>1294</v>
      </c>
      <c r="E44" s="27">
        <f>SUM(F44:G44)</f>
        <v>222380</v>
      </c>
      <c r="F44" s="27">
        <v>221232</v>
      </c>
      <c r="G44" s="27">
        <v>1148</v>
      </c>
      <c r="H44" s="27">
        <f>SUM(I44:J44)</f>
        <v>227861</v>
      </c>
      <c r="I44" s="27">
        <v>0</v>
      </c>
      <c r="J44" s="27">
        <v>227861</v>
      </c>
      <c r="K44" s="27">
        <f>SUM(L44:M44)</f>
        <v>227861</v>
      </c>
      <c r="L44" s="27">
        <v>226253</v>
      </c>
      <c r="M44" s="27">
        <v>1608</v>
      </c>
      <c r="N44" s="27">
        <f>SUM(O44:P44)</f>
        <v>206232</v>
      </c>
      <c r="O44" s="27">
        <v>206216</v>
      </c>
      <c r="P44" s="27">
        <v>16</v>
      </c>
      <c r="Q44" s="27">
        <f>SUM(R44:S44)</f>
        <v>215775</v>
      </c>
      <c r="R44" s="27">
        <v>215775</v>
      </c>
      <c r="S44" s="27">
        <v>0</v>
      </c>
      <c r="T44" s="27">
        <f>SUM(U44:V44)</f>
        <v>173685</v>
      </c>
      <c r="U44" s="27">
        <v>173685</v>
      </c>
      <c r="V44" s="27">
        <v>0</v>
      </c>
      <c r="W44" s="27">
        <f>SUM(X44:Y44)</f>
        <v>285761</v>
      </c>
      <c r="X44" s="27">
        <v>285761</v>
      </c>
      <c r="Y44" s="27">
        <v>0</v>
      </c>
    </row>
    <row r="45" spans="1:25" ht="15" customHeight="1">
      <c r="A45" s="269" t="s">
        <v>363</v>
      </c>
      <c r="B45" s="26">
        <f>SUM(C45:D45)</f>
        <v>232107</v>
      </c>
      <c r="C45" s="27">
        <v>229721</v>
      </c>
      <c r="D45" s="27">
        <v>2386</v>
      </c>
      <c r="E45" s="27">
        <f>SUM(F45:G45)</f>
        <v>227364</v>
      </c>
      <c r="F45" s="27">
        <v>224700</v>
      </c>
      <c r="G45" s="27">
        <v>2664</v>
      </c>
      <c r="H45" s="27">
        <f>SUM(I45:J45)</f>
        <v>228925</v>
      </c>
      <c r="I45" s="27">
        <v>295</v>
      </c>
      <c r="J45" s="27">
        <v>228630</v>
      </c>
      <c r="K45" s="27">
        <f>SUM(L45:M45)</f>
        <v>228630</v>
      </c>
      <c r="L45" s="27">
        <v>228352</v>
      </c>
      <c r="M45" s="27">
        <v>278</v>
      </c>
      <c r="N45" s="27">
        <f>SUM(O45:P45)</f>
        <v>206051</v>
      </c>
      <c r="O45" s="27">
        <v>206051</v>
      </c>
      <c r="P45" s="27">
        <v>0</v>
      </c>
      <c r="Q45" s="27">
        <f>SUM(R45:S45)</f>
        <v>217721</v>
      </c>
      <c r="R45" s="27">
        <v>217721</v>
      </c>
      <c r="S45" s="27">
        <v>0</v>
      </c>
      <c r="T45" s="27">
        <f>SUM(U45:V45)</f>
        <v>170131</v>
      </c>
      <c r="U45" s="27">
        <v>169884</v>
      </c>
      <c r="V45" s="27">
        <v>247</v>
      </c>
      <c r="W45" s="27">
        <f>SUM(X45:Y45)</f>
        <v>284723</v>
      </c>
      <c r="X45" s="27">
        <v>284723</v>
      </c>
      <c r="Y45" s="27">
        <v>0</v>
      </c>
    </row>
    <row r="46" spans="1:25" ht="15" customHeight="1">
      <c r="A46" s="269" t="s">
        <v>364</v>
      </c>
      <c r="B46" s="26">
        <f>SUM(C46:D46)</f>
        <v>237472</v>
      </c>
      <c r="C46" s="27">
        <v>230631</v>
      </c>
      <c r="D46" s="27">
        <v>6841</v>
      </c>
      <c r="E46" s="27">
        <f>SUM(F46:G46)</f>
        <v>234494</v>
      </c>
      <c r="F46" s="27">
        <v>225707</v>
      </c>
      <c r="G46" s="27">
        <v>8787</v>
      </c>
      <c r="H46" s="27">
        <f>SUM(I46:J46)</f>
        <v>229570</v>
      </c>
      <c r="I46" s="27">
        <v>0</v>
      </c>
      <c r="J46" s="27">
        <v>229570</v>
      </c>
      <c r="K46" s="27">
        <f>SUM(L46:M46)</f>
        <v>229570</v>
      </c>
      <c r="L46" s="27">
        <v>228845</v>
      </c>
      <c r="M46" s="27">
        <v>725</v>
      </c>
      <c r="N46" s="27">
        <f>SUM(O46:P46)</f>
        <v>221844</v>
      </c>
      <c r="O46" s="27">
        <v>209204</v>
      </c>
      <c r="P46" s="27">
        <v>12640</v>
      </c>
      <c r="Q46" s="27">
        <f>SUM(R46:S46)</f>
        <v>219431</v>
      </c>
      <c r="R46" s="27">
        <v>219431</v>
      </c>
      <c r="S46" s="27">
        <v>0</v>
      </c>
      <c r="T46" s="27">
        <f>SUM(U46:V46)</f>
        <v>173063</v>
      </c>
      <c r="U46" s="27">
        <v>173063</v>
      </c>
      <c r="V46" s="27">
        <v>0</v>
      </c>
      <c r="W46" s="27">
        <f>SUM(X46:Y46)</f>
        <v>284076</v>
      </c>
      <c r="X46" s="27">
        <v>284076</v>
      </c>
      <c r="Y46" s="27">
        <v>0</v>
      </c>
    </row>
    <row r="47" spans="1:25" ht="15" customHeight="1">
      <c r="A47" s="269" t="s">
        <v>365</v>
      </c>
      <c r="B47" s="26">
        <f>SUM(C47:D47)</f>
        <v>723105</v>
      </c>
      <c r="C47" s="27">
        <v>236335</v>
      </c>
      <c r="D47" s="27">
        <v>486770</v>
      </c>
      <c r="E47" s="27">
        <f>SUM(F47:G47)</f>
        <v>684765</v>
      </c>
      <c r="F47" s="27">
        <v>229474</v>
      </c>
      <c r="G47" s="27">
        <v>455291</v>
      </c>
      <c r="H47" s="27">
        <f>SUM(I47:J47)</f>
        <v>991198</v>
      </c>
      <c r="I47" s="27">
        <v>337303</v>
      </c>
      <c r="J47" s="27">
        <v>653895</v>
      </c>
      <c r="K47" s="27">
        <f>SUM(L47:M47)</f>
        <v>653895</v>
      </c>
      <c r="L47" s="27">
        <v>228409</v>
      </c>
      <c r="M47" s="27">
        <v>425486</v>
      </c>
      <c r="N47" s="27">
        <f>SUM(O47:P47)</f>
        <v>670496</v>
      </c>
      <c r="O47" s="27">
        <v>212350</v>
      </c>
      <c r="P47" s="27">
        <v>458146</v>
      </c>
      <c r="Q47" s="27">
        <f>SUM(R47:S47)</f>
        <v>596423</v>
      </c>
      <c r="R47" s="27">
        <v>218844</v>
      </c>
      <c r="S47" s="27">
        <v>377579</v>
      </c>
      <c r="T47" s="27">
        <f>SUM(U47:V47)</f>
        <v>397744</v>
      </c>
      <c r="U47" s="27">
        <v>174429</v>
      </c>
      <c r="V47" s="27">
        <v>223315</v>
      </c>
      <c r="W47" s="27">
        <f>SUM(X47:Y47)</f>
        <v>1057806</v>
      </c>
      <c r="X47" s="27">
        <v>292750</v>
      </c>
      <c r="Y47" s="27">
        <v>765056</v>
      </c>
    </row>
    <row r="48" spans="1:25" ht="15" customHeight="1">
      <c r="A48" s="93"/>
      <c r="B48" s="26"/>
      <c r="C48" s="27"/>
      <c r="D48" s="27"/>
      <c r="E48" s="27"/>
      <c r="F48" s="27"/>
      <c r="G48" s="27"/>
      <c r="H48" s="27"/>
      <c r="I48" s="27"/>
      <c r="J48" s="27"/>
      <c r="K48" s="27"/>
      <c r="L48" s="27"/>
      <c r="M48" s="27"/>
      <c r="N48" s="27"/>
      <c r="O48" s="27"/>
      <c r="P48" s="28"/>
      <c r="Q48" s="27"/>
      <c r="R48" s="27"/>
      <c r="S48" s="28"/>
      <c r="T48" s="27"/>
      <c r="U48" s="27"/>
      <c r="V48" s="28"/>
      <c r="W48" s="27"/>
      <c r="X48" s="27"/>
      <c r="Y48" s="28"/>
    </row>
    <row r="49" spans="1:25" ht="15" customHeight="1">
      <c r="A49" s="217" t="s">
        <v>205</v>
      </c>
      <c r="B49" s="18"/>
      <c r="C49" s="10"/>
      <c r="D49" s="10"/>
      <c r="E49" s="10"/>
      <c r="F49" s="10"/>
      <c r="G49" s="10"/>
      <c r="H49" s="10"/>
      <c r="I49" s="10"/>
      <c r="J49" s="10"/>
      <c r="K49" s="10"/>
      <c r="L49" s="10"/>
      <c r="M49" s="10"/>
      <c r="N49" s="10"/>
      <c r="O49" s="10"/>
      <c r="P49" s="10"/>
      <c r="Q49" s="10"/>
      <c r="R49" s="10"/>
      <c r="S49" s="10"/>
      <c r="T49" s="10"/>
      <c r="U49" s="10"/>
      <c r="V49" s="10"/>
      <c r="W49" s="10"/>
      <c r="X49" s="10"/>
      <c r="Y49" s="10"/>
    </row>
    <row r="50" spans="1:25" ht="15" customHeight="1">
      <c r="A50" s="37" t="s">
        <v>424</v>
      </c>
      <c r="B50" s="26">
        <f>SUM(C50:D50)</f>
        <v>152246</v>
      </c>
      <c r="C50" s="27">
        <v>115798</v>
      </c>
      <c r="D50" s="27">
        <v>36448</v>
      </c>
      <c r="E50" s="27">
        <f>SUM(F50:G50)</f>
        <v>134944</v>
      </c>
      <c r="F50" s="27">
        <v>104145</v>
      </c>
      <c r="G50" s="27">
        <v>30799</v>
      </c>
      <c r="H50" s="27">
        <f>SUM(I50:J50)</f>
        <v>112631</v>
      </c>
      <c r="I50" s="27">
        <v>92959</v>
      </c>
      <c r="J50" s="27">
        <v>19672</v>
      </c>
      <c r="K50" s="27">
        <f>SUM(L50:M50)</f>
        <v>116283</v>
      </c>
      <c r="L50" s="27">
        <v>90860</v>
      </c>
      <c r="M50" s="27">
        <v>25423</v>
      </c>
      <c r="N50" s="27">
        <f>SUM(O50:P50)</f>
        <v>138835</v>
      </c>
      <c r="O50" s="27">
        <v>104453</v>
      </c>
      <c r="P50" s="27">
        <v>34382</v>
      </c>
      <c r="Q50" s="27">
        <f>SUM(R50:S50)</f>
        <v>116445</v>
      </c>
      <c r="R50" s="27">
        <v>91511</v>
      </c>
      <c r="S50" s="27">
        <v>24934</v>
      </c>
      <c r="T50" s="27">
        <f>SUM(U50:V50)</f>
        <v>88326</v>
      </c>
      <c r="U50" s="27">
        <v>71874</v>
      </c>
      <c r="V50" s="27">
        <v>16452</v>
      </c>
      <c r="W50" s="27">
        <f>SUM(X50:Y50)</f>
        <v>157736</v>
      </c>
      <c r="X50" s="27">
        <v>113381</v>
      </c>
      <c r="Y50" s="27">
        <v>44355</v>
      </c>
    </row>
    <row r="51" spans="1:25" ht="15" customHeight="1">
      <c r="A51" s="269" t="s">
        <v>425</v>
      </c>
      <c r="B51" s="26">
        <f>SUM(C51:D51)</f>
        <v>162385</v>
      </c>
      <c r="C51" s="27">
        <v>123428</v>
      </c>
      <c r="D51" s="27">
        <v>38957</v>
      </c>
      <c r="E51" s="27">
        <f>SUM(F51:G51)</f>
        <v>147361</v>
      </c>
      <c r="F51" s="27">
        <v>112560</v>
      </c>
      <c r="G51" s="27">
        <v>34801</v>
      </c>
      <c r="H51" s="27">
        <f>SUM(I51:J51)</f>
        <v>122750</v>
      </c>
      <c r="I51" s="27">
        <v>101846</v>
      </c>
      <c r="J51" s="27">
        <v>20904</v>
      </c>
      <c r="K51" s="27">
        <f>SUM(L51:M51)</f>
        <v>125489</v>
      </c>
      <c r="L51" s="27">
        <v>96369</v>
      </c>
      <c r="M51" s="27">
        <v>29120</v>
      </c>
      <c r="N51" s="27">
        <f>SUM(O51:P51)</f>
        <v>146021</v>
      </c>
      <c r="O51" s="27">
        <v>108696</v>
      </c>
      <c r="P51" s="27">
        <v>37325</v>
      </c>
      <c r="Q51" s="27">
        <f>SUM(R51:S51)</f>
        <v>127013</v>
      </c>
      <c r="R51" s="27">
        <v>97498</v>
      </c>
      <c r="S51" s="27">
        <v>29515</v>
      </c>
      <c r="T51" s="27">
        <f>SUM(U51:V51)</f>
        <v>90948</v>
      </c>
      <c r="U51" s="27">
        <v>75976</v>
      </c>
      <c r="V51" s="27">
        <v>14972</v>
      </c>
      <c r="W51" s="27">
        <f>SUM(X51:Y51)</f>
        <v>173643</v>
      </c>
      <c r="X51" s="27">
        <v>122750</v>
      </c>
      <c r="Y51" s="27">
        <v>50893</v>
      </c>
    </row>
    <row r="52" spans="1:25" ht="15" customHeight="1">
      <c r="A52" s="269" t="s">
        <v>426</v>
      </c>
      <c r="B52" s="320">
        <f>SUM(C52:D52)</f>
        <v>172357.66666666666</v>
      </c>
      <c r="C52" s="52">
        <f>AVERAGE(C54:C57,C59:C62,C64:C67)</f>
        <v>131380.16666666666</v>
      </c>
      <c r="D52" s="52">
        <f>AVERAGE(D54:D57,D59:D62,D64:D67)</f>
        <v>40977.5</v>
      </c>
      <c r="E52" s="52">
        <f>SUM(F52:G52)</f>
        <v>158400.8333333333</v>
      </c>
      <c r="F52" s="52">
        <f>AVERAGE(F54:F57,F59:F62,F64:F67)</f>
        <v>121653.83333333333</v>
      </c>
      <c r="G52" s="52">
        <f>AVERAGE(G54:G57,G59:G62,G64:G67)</f>
        <v>36747</v>
      </c>
      <c r="H52" s="52">
        <f>SUM(I52:J52)</f>
        <v>133700.5</v>
      </c>
      <c r="I52" s="52">
        <f>AVERAGE(I54:I57,I59:I62,I64:I67)</f>
        <v>110981.5</v>
      </c>
      <c r="J52" s="52">
        <v>22719</v>
      </c>
      <c r="K52" s="52">
        <f>SUM(L52:M52)</f>
        <v>134372.6666666667</v>
      </c>
      <c r="L52" s="52">
        <f>AVERAGE(L54:L57,L59:L62,L64:L67)</f>
        <v>103157.66666666667</v>
      </c>
      <c r="M52" s="52">
        <v>31215</v>
      </c>
      <c r="N52" s="52">
        <f>SUM(O52:P52)</f>
        <v>152782.5</v>
      </c>
      <c r="O52" s="52">
        <f>AVERAGE(O54:O57,O59:O62,O64:O67)</f>
        <v>114250.5</v>
      </c>
      <c r="P52" s="52">
        <v>38532</v>
      </c>
      <c r="Q52" s="52">
        <f>SUM(R52:S52)</f>
        <v>135646.8333333333</v>
      </c>
      <c r="R52" s="52">
        <f>AVERAGE(R54:R57,R59:R62,R64:R67)</f>
        <v>104271.83333333333</v>
      </c>
      <c r="S52" s="52">
        <f>AVERAGE(S54:S57,S59:S62,S64:S67)</f>
        <v>31375</v>
      </c>
      <c r="T52" s="52">
        <f>SUM(U52:V52)</f>
        <v>100631.83333333333</v>
      </c>
      <c r="U52" s="52">
        <f>AVERAGE(U54:U57,U59:U62,U64:U67)</f>
        <v>82123</v>
      </c>
      <c r="V52" s="52">
        <f>AVERAGE(V54:V57,V59:V62,V64:V67)</f>
        <v>18508.833333333332</v>
      </c>
      <c r="W52" s="52">
        <f>SUM(X52:Y52)</f>
        <v>182011.75</v>
      </c>
      <c r="X52" s="52">
        <f>AVERAGE(X54:X57,X59:X62,X64:X67)</f>
        <v>129197.75</v>
      </c>
      <c r="Y52" s="52">
        <v>52814</v>
      </c>
    </row>
    <row r="53" spans="1:25" ht="15" customHeight="1">
      <c r="A53" s="154"/>
      <c r="B53" s="18"/>
      <c r="C53" s="10"/>
      <c r="D53" s="10"/>
      <c r="E53" s="10"/>
      <c r="F53" s="10"/>
      <c r="G53" s="10"/>
      <c r="H53" s="10"/>
      <c r="I53" s="10"/>
      <c r="J53" s="10"/>
      <c r="K53" s="10"/>
      <c r="L53" s="10"/>
      <c r="M53" s="10"/>
      <c r="N53" s="10"/>
      <c r="O53" s="10"/>
      <c r="P53" s="10"/>
      <c r="Q53" s="10"/>
      <c r="R53" s="10"/>
      <c r="S53" s="10"/>
      <c r="T53" s="10"/>
      <c r="U53" s="10"/>
      <c r="V53" s="10"/>
      <c r="W53" s="10"/>
      <c r="X53" s="10"/>
      <c r="Y53" s="10"/>
    </row>
    <row r="54" spans="1:25" ht="15" customHeight="1">
      <c r="A54" s="159" t="s">
        <v>422</v>
      </c>
      <c r="B54" s="26">
        <f>SUM(C54:D54)</f>
        <v>126020</v>
      </c>
      <c r="C54" s="27">
        <v>123448</v>
      </c>
      <c r="D54" s="27">
        <v>2572</v>
      </c>
      <c r="E54" s="27">
        <f>SUM(F54:G54)</f>
        <v>114731</v>
      </c>
      <c r="F54" s="27">
        <v>111658</v>
      </c>
      <c r="G54" s="27">
        <v>3073</v>
      </c>
      <c r="H54" s="27">
        <f>SUM(I54:J54)</f>
        <v>93393</v>
      </c>
      <c r="I54" s="27">
        <v>93393</v>
      </c>
      <c r="J54" s="27">
        <v>0</v>
      </c>
      <c r="K54" s="27">
        <f>SUM(L54:M54)</f>
        <v>99776</v>
      </c>
      <c r="L54" s="27">
        <v>95029</v>
      </c>
      <c r="M54" s="27">
        <v>4747</v>
      </c>
      <c r="N54" s="27">
        <f>SUM(O54:P54)</f>
        <v>106556</v>
      </c>
      <c r="O54" s="27">
        <v>106550</v>
      </c>
      <c r="P54" s="27">
        <v>6</v>
      </c>
      <c r="Q54" s="27">
        <f>SUM(R54:S54)</f>
        <v>109263</v>
      </c>
      <c r="R54" s="27">
        <v>97607</v>
      </c>
      <c r="S54" s="27">
        <v>11656</v>
      </c>
      <c r="T54" s="27">
        <f>SUM(U54:V54)</f>
        <v>78458</v>
      </c>
      <c r="U54" s="27">
        <v>74150</v>
      </c>
      <c r="V54" s="27">
        <v>4308</v>
      </c>
      <c r="W54" s="27">
        <f>SUM(X54:Y54)</f>
        <v>120943</v>
      </c>
      <c r="X54" s="27">
        <v>120943</v>
      </c>
      <c r="Y54" s="27">
        <v>0</v>
      </c>
    </row>
    <row r="55" spans="1:25" ht="15" customHeight="1">
      <c r="A55" s="252" t="s">
        <v>355</v>
      </c>
      <c r="B55" s="26">
        <f>SUM(C55:D55)</f>
        <v>126910</v>
      </c>
      <c r="C55" s="27">
        <v>126604</v>
      </c>
      <c r="D55" s="27">
        <v>306</v>
      </c>
      <c r="E55" s="27">
        <f>SUM(F55:G55)</f>
        <v>115013</v>
      </c>
      <c r="F55" s="27">
        <v>114665</v>
      </c>
      <c r="G55" s="27">
        <v>348</v>
      </c>
      <c r="H55" s="27">
        <f>SUM(I55:J55)</f>
        <v>108146</v>
      </c>
      <c r="I55" s="27">
        <v>108146</v>
      </c>
      <c r="J55" s="27">
        <v>0</v>
      </c>
      <c r="K55" s="27">
        <f>SUM(L55:M55)</f>
        <v>99552</v>
      </c>
      <c r="L55" s="27">
        <v>99168</v>
      </c>
      <c r="M55" s="27">
        <v>384</v>
      </c>
      <c r="N55" s="27">
        <f>SUM(O55:P55)</f>
        <v>111076</v>
      </c>
      <c r="O55" s="27">
        <v>111070</v>
      </c>
      <c r="P55" s="27">
        <v>6</v>
      </c>
      <c r="Q55" s="27">
        <f>SUM(R55:S55)</f>
        <v>99732</v>
      </c>
      <c r="R55" s="27">
        <v>99732</v>
      </c>
      <c r="S55" s="27">
        <v>0</v>
      </c>
      <c r="T55" s="27">
        <f>SUM(U55:V55)</f>
        <v>80215</v>
      </c>
      <c r="U55" s="27">
        <v>79583</v>
      </c>
      <c r="V55" s="27">
        <v>632</v>
      </c>
      <c r="W55" s="27">
        <f>SUM(X55:Y55)</f>
        <v>125099</v>
      </c>
      <c r="X55" s="27">
        <v>125099</v>
      </c>
      <c r="Y55" s="27">
        <v>0</v>
      </c>
    </row>
    <row r="56" spans="1:25" ht="15" customHeight="1">
      <c r="A56" s="252" t="s">
        <v>356</v>
      </c>
      <c r="B56" s="26">
        <f>SUM(C56:D56)</f>
        <v>148253</v>
      </c>
      <c r="C56" s="27">
        <v>126551</v>
      </c>
      <c r="D56" s="27">
        <v>21702</v>
      </c>
      <c r="E56" s="27">
        <f>SUM(F56:G56)</f>
        <v>129953</v>
      </c>
      <c r="F56" s="27">
        <v>116498</v>
      </c>
      <c r="G56" s="27">
        <v>13455</v>
      </c>
      <c r="H56" s="27">
        <f>SUM(I56:J56)</f>
        <v>116514</v>
      </c>
      <c r="I56" s="27">
        <v>110681</v>
      </c>
      <c r="J56" s="27">
        <v>5833</v>
      </c>
      <c r="K56" s="27">
        <f>SUM(L56:M56)</f>
        <v>101738</v>
      </c>
      <c r="L56" s="27">
        <v>97397</v>
      </c>
      <c r="M56" s="27">
        <v>4341</v>
      </c>
      <c r="N56" s="27">
        <f>SUM(O56:P56)</f>
        <v>124472</v>
      </c>
      <c r="O56" s="27">
        <v>107847</v>
      </c>
      <c r="P56" s="27">
        <v>16625</v>
      </c>
      <c r="Q56" s="27">
        <f>SUM(R56:S56)</f>
        <v>98157</v>
      </c>
      <c r="R56" s="27">
        <v>97088</v>
      </c>
      <c r="S56" s="27">
        <v>1069</v>
      </c>
      <c r="T56" s="27">
        <f>SUM(U56:V56)</f>
        <v>78782</v>
      </c>
      <c r="U56" s="27">
        <v>78782</v>
      </c>
      <c r="V56" s="27">
        <v>0</v>
      </c>
      <c r="W56" s="27">
        <f>SUM(X56:Y56)</f>
        <v>124847</v>
      </c>
      <c r="X56" s="27">
        <v>115854</v>
      </c>
      <c r="Y56" s="27">
        <v>8993</v>
      </c>
    </row>
    <row r="57" spans="1:25" ht="15" customHeight="1">
      <c r="A57" s="252" t="s">
        <v>357</v>
      </c>
      <c r="B57" s="26">
        <f>SUM(C57:D57)</f>
        <v>130882</v>
      </c>
      <c r="C57" s="27">
        <v>130662</v>
      </c>
      <c r="D57" s="27">
        <v>220</v>
      </c>
      <c r="E57" s="27">
        <f>SUM(F57:G57)</f>
        <v>121650</v>
      </c>
      <c r="F57" s="27">
        <v>121312</v>
      </c>
      <c r="G57" s="27">
        <v>338</v>
      </c>
      <c r="H57" s="27">
        <f>SUM(I57:J57)</f>
        <v>108628</v>
      </c>
      <c r="I57" s="27">
        <v>108551</v>
      </c>
      <c r="J57" s="27">
        <v>77</v>
      </c>
      <c r="K57" s="27">
        <f>SUM(L57:M57)</f>
        <v>102055</v>
      </c>
      <c r="L57" s="27">
        <v>101858</v>
      </c>
      <c r="M57" s="27">
        <v>197</v>
      </c>
      <c r="N57" s="27">
        <f>SUM(O57:P57)</f>
        <v>112805</v>
      </c>
      <c r="O57" s="27">
        <v>112294</v>
      </c>
      <c r="P57" s="27">
        <v>511</v>
      </c>
      <c r="Q57" s="27">
        <f>SUM(R57:S57)</f>
        <v>102690</v>
      </c>
      <c r="R57" s="27">
        <v>102690</v>
      </c>
      <c r="S57" s="27">
        <v>0</v>
      </c>
      <c r="T57" s="27">
        <f>SUM(U57:V57)</f>
        <v>80848</v>
      </c>
      <c r="U57" s="27">
        <v>80848</v>
      </c>
      <c r="V57" s="27">
        <v>0</v>
      </c>
      <c r="W57" s="27">
        <f>SUM(X57:Y57)</f>
        <v>130479</v>
      </c>
      <c r="X57" s="27">
        <v>128122</v>
      </c>
      <c r="Y57" s="27">
        <v>2357</v>
      </c>
    </row>
    <row r="58" spans="1:25" ht="15" customHeight="1">
      <c r="A58" s="153"/>
      <c r="B58" s="18"/>
      <c r="C58" s="10"/>
      <c r="D58" s="10"/>
      <c r="E58" s="10"/>
      <c r="F58" s="10"/>
      <c r="G58" s="10"/>
      <c r="H58" s="10"/>
      <c r="I58" s="10"/>
      <c r="J58" s="10"/>
      <c r="K58" s="10"/>
      <c r="L58" s="10"/>
      <c r="M58" s="10"/>
      <c r="N58" s="10"/>
      <c r="O58" s="10"/>
      <c r="P58" s="10"/>
      <c r="Q58" s="10"/>
      <c r="R58" s="10"/>
      <c r="S58" s="10"/>
      <c r="T58" s="10"/>
      <c r="U58" s="10"/>
      <c r="V58" s="10"/>
      <c r="W58" s="10"/>
      <c r="X58" s="10"/>
      <c r="Y58" s="10"/>
    </row>
    <row r="59" spans="1:25" ht="15" customHeight="1">
      <c r="A59" s="252" t="s">
        <v>358</v>
      </c>
      <c r="B59" s="26">
        <f>SUM(C59:D59)</f>
        <v>133524</v>
      </c>
      <c r="C59" s="27">
        <v>130761</v>
      </c>
      <c r="D59" s="27">
        <v>2763</v>
      </c>
      <c r="E59" s="27">
        <f>SUM(F59:G59)</f>
        <v>125683</v>
      </c>
      <c r="F59" s="27">
        <v>121748</v>
      </c>
      <c r="G59" s="27">
        <v>3935</v>
      </c>
      <c r="H59" s="27">
        <f>SUM(I59:J59)</f>
        <v>107514</v>
      </c>
      <c r="I59" s="27">
        <v>106745</v>
      </c>
      <c r="J59" s="27">
        <v>769</v>
      </c>
      <c r="K59" s="27">
        <f>SUM(L59:M59)</f>
        <v>107946</v>
      </c>
      <c r="L59" s="27">
        <v>103162</v>
      </c>
      <c r="M59" s="27">
        <v>4784</v>
      </c>
      <c r="N59" s="27">
        <f>SUM(O59:P59)</f>
        <v>114622</v>
      </c>
      <c r="O59" s="27">
        <v>114498</v>
      </c>
      <c r="P59" s="27">
        <v>124</v>
      </c>
      <c r="Q59" s="27">
        <f>SUM(R59:S59)</f>
        <v>106823</v>
      </c>
      <c r="R59" s="27">
        <v>105326</v>
      </c>
      <c r="S59" s="27">
        <v>1497</v>
      </c>
      <c r="T59" s="27">
        <f>SUM(U59:V59)</f>
        <v>98130</v>
      </c>
      <c r="U59" s="27">
        <v>78322</v>
      </c>
      <c r="V59" s="27">
        <v>19808</v>
      </c>
      <c r="W59" s="27">
        <f>SUM(X59:Y59)</f>
        <v>134852</v>
      </c>
      <c r="X59" s="27">
        <v>134852</v>
      </c>
      <c r="Y59" s="27">
        <v>0</v>
      </c>
    </row>
    <row r="60" spans="1:25" ht="15" customHeight="1">
      <c r="A60" s="252" t="s">
        <v>359</v>
      </c>
      <c r="B60" s="26">
        <f>SUM(C60:D60)</f>
        <v>228728</v>
      </c>
      <c r="C60" s="27">
        <v>133667</v>
      </c>
      <c r="D60" s="27">
        <v>95061</v>
      </c>
      <c r="E60" s="27">
        <f>SUM(F60:G60)</f>
        <v>185845</v>
      </c>
      <c r="F60" s="27">
        <v>125269</v>
      </c>
      <c r="G60" s="27">
        <v>60576</v>
      </c>
      <c r="H60" s="27">
        <f>SUM(I60:J60)</f>
        <v>153090</v>
      </c>
      <c r="I60" s="27">
        <v>114981</v>
      </c>
      <c r="J60" s="27">
        <v>38109</v>
      </c>
      <c r="K60" s="27">
        <f>SUM(L60:M60)</f>
        <v>143963</v>
      </c>
      <c r="L60" s="27">
        <v>107386</v>
      </c>
      <c r="M60" s="27">
        <v>36577</v>
      </c>
      <c r="N60" s="27">
        <f>SUM(O60:P60)</f>
        <v>241462</v>
      </c>
      <c r="O60" s="27">
        <v>117344</v>
      </c>
      <c r="P60" s="27">
        <v>124118</v>
      </c>
      <c r="Q60" s="27">
        <f>SUM(R60:S60)</f>
        <v>160371</v>
      </c>
      <c r="R60" s="27">
        <v>109136</v>
      </c>
      <c r="S60" s="27">
        <v>51235</v>
      </c>
      <c r="T60" s="27">
        <f>SUM(U60:V60)</f>
        <v>86358</v>
      </c>
      <c r="U60" s="27">
        <v>86358</v>
      </c>
      <c r="V60" s="27">
        <v>0</v>
      </c>
      <c r="W60" s="27">
        <f>SUM(X60:Y60)</f>
        <v>159226</v>
      </c>
      <c r="X60" s="27">
        <v>133783</v>
      </c>
      <c r="Y60" s="27">
        <v>25443</v>
      </c>
    </row>
    <row r="61" spans="1:25" ht="15" customHeight="1">
      <c r="A61" s="252" t="s">
        <v>360</v>
      </c>
      <c r="B61" s="26">
        <f>SUM(C61:D61)</f>
        <v>211927</v>
      </c>
      <c r="C61" s="27">
        <v>131687</v>
      </c>
      <c r="D61" s="27">
        <v>80240</v>
      </c>
      <c r="E61" s="27">
        <f>SUM(F61:G61)</f>
        <v>229643</v>
      </c>
      <c r="F61" s="27">
        <v>124760</v>
      </c>
      <c r="G61" s="27">
        <v>104883</v>
      </c>
      <c r="H61" s="27">
        <f>SUM(I61:J61)</f>
        <v>175103</v>
      </c>
      <c r="I61" s="27">
        <v>114993</v>
      </c>
      <c r="J61" s="27">
        <v>60110</v>
      </c>
      <c r="K61" s="27">
        <f>SUM(L61:M61)</f>
        <v>215312</v>
      </c>
      <c r="L61" s="27">
        <v>106501</v>
      </c>
      <c r="M61" s="27">
        <v>108811</v>
      </c>
      <c r="N61" s="27">
        <f>SUM(O61:P61)</f>
        <v>193534</v>
      </c>
      <c r="O61" s="27">
        <v>116325</v>
      </c>
      <c r="P61" s="27">
        <v>77209</v>
      </c>
      <c r="Q61" s="27">
        <f>SUM(R61:S61)</f>
        <v>194190</v>
      </c>
      <c r="R61" s="27">
        <v>106002</v>
      </c>
      <c r="S61" s="27">
        <v>88188</v>
      </c>
      <c r="T61" s="27">
        <f>SUM(U61:V61)</f>
        <v>155881</v>
      </c>
      <c r="U61" s="27">
        <v>86254</v>
      </c>
      <c r="V61" s="27">
        <v>69627</v>
      </c>
      <c r="W61" s="27">
        <f>SUM(X61:Y61)</f>
        <v>370546</v>
      </c>
      <c r="X61" s="27">
        <v>129966</v>
      </c>
      <c r="Y61" s="27">
        <v>240580</v>
      </c>
    </row>
    <row r="62" spans="1:25" ht="15" customHeight="1">
      <c r="A62" s="252" t="s">
        <v>361</v>
      </c>
      <c r="B62" s="26">
        <f>SUM(C62:D62)</f>
        <v>161730</v>
      </c>
      <c r="C62" s="27">
        <v>130700</v>
      </c>
      <c r="D62" s="27">
        <v>31030</v>
      </c>
      <c r="E62" s="27">
        <f>SUM(F62:G62)</f>
        <v>150099</v>
      </c>
      <c r="F62" s="27">
        <v>122303</v>
      </c>
      <c r="G62" s="27">
        <v>27796</v>
      </c>
      <c r="H62" s="27">
        <f>SUM(I62:J62)</f>
        <v>128385</v>
      </c>
      <c r="I62" s="27">
        <v>112540</v>
      </c>
      <c r="J62" s="27">
        <v>15845</v>
      </c>
      <c r="K62" s="27">
        <f>SUM(L62:M62)</f>
        <v>128630</v>
      </c>
      <c r="L62" s="27">
        <v>104280</v>
      </c>
      <c r="M62" s="27">
        <v>24350</v>
      </c>
      <c r="N62" s="27">
        <f>SUM(O62:P62)</f>
        <v>117689</v>
      </c>
      <c r="O62" s="27">
        <v>117680</v>
      </c>
      <c r="P62" s="27">
        <v>9</v>
      </c>
      <c r="Q62" s="27">
        <f>SUM(R62:S62)</f>
        <v>139257</v>
      </c>
      <c r="R62" s="27">
        <v>105956</v>
      </c>
      <c r="S62" s="27">
        <v>33301</v>
      </c>
      <c r="T62" s="27">
        <f>SUM(U62:V62)</f>
        <v>101524</v>
      </c>
      <c r="U62" s="27">
        <v>79952</v>
      </c>
      <c r="V62" s="27">
        <v>21572</v>
      </c>
      <c r="W62" s="27">
        <f>SUM(X62:Y62)</f>
        <v>127390</v>
      </c>
      <c r="X62" s="27">
        <v>127390</v>
      </c>
      <c r="Y62" s="27">
        <v>0</v>
      </c>
    </row>
    <row r="63" spans="1:25" ht="15" customHeight="1">
      <c r="A63" s="153"/>
      <c r="B63" s="18"/>
      <c r="C63" s="10"/>
      <c r="D63" s="10"/>
      <c r="E63" s="10"/>
      <c r="F63" s="10"/>
      <c r="G63" s="10"/>
      <c r="H63" s="10"/>
      <c r="I63" s="10"/>
      <c r="J63" s="10"/>
      <c r="K63" s="10"/>
      <c r="L63" s="10"/>
      <c r="M63" s="10"/>
      <c r="N63" s="10"/>
      <c r="O63" s="10"/>
      <c r="P63" s="10"/>
      <c r="Q63" s="10"/>
      <c r="R63" s="10"/>
      <c r="S63" s="10"/>
      <c r="T63" s="10"/>
      <c r="U63" s="10"/>
      <c r="V63" s="10"/>
      <c r="W63" s="10"/>
      <c r="X63" s="10"/>
      <c r="Y63" s="10"/>
    </row>
    <row r="64" spans="1:25" ht="15" customHeight="1">
      <c r="A64" s="252" t="s">
        <v>362</v>
      </c>
      <c r="B64" s="26">
        <f>SUM(C64:D64)</f>
        <v>131958</v>
      </c>
      <c r="C64" s="27">
        <v>130104</v>
      </c>
      <c r="D64" s="27">
        <v>1854</v>
      </c>
      <c r="E64" s="27">
        <f>SUM(F64:G64)</f>
        <v>125185</v>
      </c>
      <c r="F64" s="27">
        <v>122465</v>
      </c>
      <c r="G64" s="27">
        <v>2720</v>
      </c>
      <c r="H64" s="27">
        <f>SUM(I64:J64)</f>
        <v>111669</v>
      </c>
      <c r="I64" s="27">
        <v>111669</v>
      </c>
      <c r="J64" s="27">
        <v>0</v>
      </c>
      <c r="K64" s="27">
        <f>SUM(L64:M64)</f>
        <v>106116</v>
      </c>
      <c r="L64" s="27">
        <v>104147</v>
      </c>
      <c r="M64" s="27">
        <v>1969</v>
      </c>
      <c r="N64" s="27">
        <f>SUM(O64:P64)</f>
        <v>113196</v>
      </c>
      <c r="O64" s="27">
        <v>113196</v>
      </c>
      <c r="P64" s="27">
        <v>0</v>
      </c>
      <c r="Q64" s="27">
        <f>SUM(R64:S64)</f>
        <v>104576</v>
      </c>
      <c r="R64" s="27">
        <v>104576</v>
      </c>
      <c r="S64" s="27">
        <v>0</v>
      </c>
      <c r="T64" s="27">
        <f>SUM(U64:V64)</f>
        <v>82220</v>
      </c>
      <c r="U64" s="27">
        <v>82220</v>
      </c>
      <c r="V64" s="27">
        <v>0</v>
      </c>
      <c r="W64" s="27">
        <f>SUM(X64:Y64)</f>
        <v>131988</v>
      </c>
      <c r="X64" s="27">
        <v>131988</v>
      </c>
      <c r="Y64" s="27">
        <v>0</v>
      </c>
    </row>
    <row r="65" spans="1:25" ht="15" customHeight="1">
      <c r="A65" s="252" t="s">
        <v>363</v>
      </c>
      <c r="B65" s="26">
        <f>SUM(C65:D65)</f>
        <v>137665</v>
      </c>
      <c r="C65" s="27">
        <v>134982</v>
      </c>
      <c r="D65" s="27">
        <v>2683</v>
      </c>
      <c r="E65" s="27">
        <f>SUM(F65:G65)</f>
        <v>126685</v>
      </c>
      <c r="F65" s="27">
        <v>124845</v>
      </c>
      <c r="G65" s="27">
        <v>1840</v>
      </c>
      <c r="H65" s="27">
        <f>SUM(I65:J65)</f>
        <v>117497</v>
      </c>
      <c r="I65" s="27">
        <v>117431</v>
      </c>
      <c r="J65" s="27">
        <v>66</v>
      </c>
      <c r="K65" s="27">
        <f>SUM(L65:M65)</f>
        <v>106005</v>
      </c>
      <c r="L65" s="27">
        <v>105978</v>
      </c>
      <c r="M65" s="27">
        <v>27</v>
      </c>
      <c r="N65" s="27">
        <f>SUM(O65:P65)</f>
        <v>114819</v>
      </c>
      <c r="O65" s="27">
        <v>114819</v>
      </c>
      <c r="P65" s="27">
        <v>0</v>
      </c>
      <c r="Q65" s="27">
        <f>SUM(R65:S65)</f>
        <v>106527</v>
      </c>
      <c r="R65" s="27">
        <v>106527</v>
      </c>
      <c r="S65" s="27">
        <v>0</v>
      </c>
      <c r="T65" s="27">
        <f>SUM(U65:V65)</f>
        <v>85606</v>
      </c>
      <c r="U65" s="27">
        <v>85578</v>
      </c>
      <c r="V65" s="27">
        <v>28</v>
      </c>
      <c r="W65" s="27">
        <f>SUM(X65:Y65)</f>
        <v>134335</v>
      </c>
      <c r="X65" s="27">
        <v>134335</v>
      </c>
      <c r="Y65" s="27">
        <v>0</v>
      </c>
    </row>
    <row r="66" spans="1:25" ht="15" customHeight="1">
      <c r="A66" s="252" t="s">
        <v>364</v>
      </c>
      <c r="B66" s="26">
        <f>SUM(C66:D66)</f>
        <v>138215</v>
      </c>
      <c r="C66" s="27">
        <v>136624</v>
      </c>
      <c r="D66" s="27">
        <v>1591</v>
      </c>
      <c r="E66" s="27">
        <f>SUM(F66:G66)</f>
        <v>127207</v>
      </c>
      <c r="F66" s="27">
        <v>124754</v>
      </c>
      <c r="G66" s="27">
        <v>2453</v>
      </c>
      <c r="H66" s="27">
        <f>SUM(I66:J66)</f>
        <v>115729</v>
      </c>
      <c r="I66" s="27">
        <v>115729</v>
      </c>
      <c r="J66" s="27">
        <v>0</v>
      </c>
      <c r="K66" s="27">
        <f>SUM(L66:M66)</f>
        <v>107280</v>
      </c>
      <c r="L66" s="27">
        <v>106446</v>
      </c>
      <c r="M66" s="27">
        <v>834</v>
      </c>
      <c r="N66" s="27">
        <f>SUM(O66:P66)</f>
        <v>130047</v>
      </c>
      <c r="O66" s="27">
        <v>118989</v>
      </c>
      <c r="P66" s="27">
        <v>11058</v>
      </c>
      <c r="Q66" s="27">
        <f>SUM(R66:S66)</f>
        <v>108735</v>
      </c>
      <c r="R66" s="27">
        <v>108735</v>
      </c>
      <c r="S66" s="27">
        <v>0</v>
      </c>
      <c r="T66" s="27">
        <f>SUM(U66:V66)</f>
        <v>86495</v>
      </c>
      <c r="U66" s="27">
        <v>86495</v>
      </c>
      <c r="V66" s="27">
        <v>0</v>
      </c>
      <c r="W66" s="27">
        <f>SUM(X66:Y66)</f>
        <v>134000</v>
      </c>
      <c r="X66" s="27">
        <v>134000</v>
      </c>
      <c r="Y66" s="27">
        <v>0</v>
      </c>
    </row>
    <row r="67" spans="1:25" ht="15" customHeight="1">
      <c r="A67" s="268" t="s">
        <v>365</v>
      </c>
      <c r="B67" s="319">
        <f>SUM(C67:D67)</f>
        <v>392480</v>
      </c>
      <c r="C67" s="267">
        <v>140772</v>
      </c>
      <c r="D67" s="267">
        <v>251708</v>
      </c>
      <c r="E67" s="267">
        <f>SUM(F67:G67)</f>
        <v>349116</v>
      </c>
      <c r="F67" s="267">
        <v>129569</v>
      </c>
      <c r="G67" s="267">
        <v>219547</v>
      </c>
      <c r="H67" s="267">
        <f>SUM(I67:J67)</f>
        <v>268744</v>
      </c>
      <c r="I67" s="267">
        <v>116919</v>
      </c>
      <c r="J67" s="267">
        <v>151825</v>
      </c>
      <c r="K67" s="267">
        <f>SUM(L67:M67)</f>
        <v>294105</v>
      </c>
      <c r="L67" s="267">
        <v>106540</v>
      </c>
      <c r="M67" s="267">
        <v>187565</v>
      </c>
      <c r="N67" s="267">
        <f>SUM(O67:P67)</f>
        <v>353123</v>
      </c>
      <c r="O67" s="267">
        <v>120394</v>
      </c>
      <c r="P67" s="267">
        <v>232729</v>
      </c>
      <c r="Q67" s="267">
        <f>SUM(R67:S67)</f>
        <v>297441</v>
      </c>
      <c r="R67" s="267">
        <v>107887</v>
      </c>
      <c r="S67" s="267">
        <v>189554</v>
      </c>
      <c r="T67" s="267">
        <f>SUM(U67:V67)</f>
        <v>193065</v>
      </c>
      <c r="U67" s="267">
        <v>86934</v>
      </c>
      <c r="V67" s="267">
        <v>106131</v>
      </c>
      <c r="W67" s="267">
        <f>SUM(X67:Y67)</f>
        <v>490442</v>
      </c>
      <c r="X67" s="267">
        <v>134041</v>
      </c>
      <c r="Y67" s="267">
        <v>356401</v>
      </c>
    </row>
    <row r="68" spans="1:25" ht="15" customHeight="1">
      <c r="A68" s="11" t="s">
        <v>196</v>
      </c>
      <c r="B68" s="30"/>
      <c r="C68" s="30"/>
      <c r="D68" s="30"/>
      <c r="E68" s="30"/>
      <c r="F68" s="30"/>
      <c r="G68" s="30"/>
      <c r="H68" s="30"/>
      <c r="I68" s="30"/>
      <c r="J68" s="30"/>
      <c r="K68" s="30"/>
      <c r="L68" s="30"/>
      <c r="M68" s="30"/>
      <c r="N68" s="30"/>
      <c r="O68" s="30"/>
      <c r="P68" s="30"/>
      <c r="Q68" s="30"/>
      <c r="R68" s="30"/>
      <c r="S68" s="30"/>
      <c r="T68" s="30"/>
      <c r="U68" s="30"/>
      <c r="V68" s="30"/>
      <c r="W68" s="30"/>
      <c r="X68" s="30"/>
      <c r="Y68" s="30"/>
    </row>
    <row r="69" spans="1:25" ht="14.25">
      <c r="A69" s="11"/>
      <c r="B69" s="30"/>
      <c r="C69" s="30"/>
      <c r="D69" s="30"/>
      <c r="E69" s="30"/>
      <c r="F69" s="30"/>
      <c r="G69" s="30"/>
      <c r="H69" s="30"/>
      <c r="I69" s="30"/>
      <c r="J69" s="30"/>
      <c r="K69" s="30"/>
      <c r="L69" s="30"/>
      <c r="M69" s="30"/>
      <c r="N69" s="30"/>
      <c r="O69" s="30"/>
      <c r="P69" s="30"/>
      <c r="Q69" s="30"/>
      <c r="R69" s="30"/>
      <c r="S69" s="30"/>
      <c r="T69" s="30"/>
      <c r="U69" s="30"/>
      <c r="V69" s="30"/>
      <c r="W69" s="30"/>
      <c r="X69" s="30"/>
      <c r="Y69" s="30"/>
    </row>
    <row r="70" spans="1:25" ht="14.25">
      <c r="A70" s="11"/>
      <c r="B70" s="30"/>
      <c r="C70" s="30"/>
      <c r="D70" s="30"/>
      <c r="E70" s="30"/>
      <c r="F70" s="30"/>
      <c r="G70" s="30"/>
      <c r="H70" s="30"/>
      <c r="I70" s="30"/>
      <c r="J70" s="30"/>
      <c r="K70" s="30"/>
      <c r="L70" s="30"/>
      <c r="M70" s="30"/>
      <c r="N70" s="30"/>
      <c r="O70" s="30"/>
      <c r="P70" s="30"/>
      <c r="Q70" s="30"/>
      <c r="R70" s="30"/>
      <c r="S70" s="30"/>
      <c r="T70" s="30"/>
      <c r="U70" s="30"/>
      <c r="V70" s="30"/>
      <c r="W70" s="30"/>
      <c r="X70" s="30"/>
      <c r="Y70" s="30"/>
    </row>
    <row r="71" spans="1:25" ht="14.25">
      <c r="A71" s="11"/>
      <c r="B71" s="30"/>
      <c r="C71" s="30"/>
      <c r="D71" s="30"/>
      <c r="E71" s="30"/>
      <c r="F71" s="30"/>
      <c r="G71" s="30"/>
      <c r="H71" s="30"/>
      <c r="I71" s="30"/>
      <c r="J71" s="30"/>
      <c r="K71" s="30"/>
      <c r="L71" s="30"/>
      <c r="M71" s="30"/>
      <c r="N71" s="30"/>
      <c r="O71" s="30"/>
      <c r="P71" s="30"/>
      <c r="Q71" s="30"/>
      <c r="R71" s="30"/>
      <c r="S71" s="30"/>
      <c r="T71" s="30"/>
      <c r="U71" s="30"/>
      <c r="V71" s="30"/>
      <c r="W71" s="30"/>
      <c r="X71" s="30"/>
      <c r="Y71" s="30"/>
    </row>
    <row r="72" spans="1:25" ht="14.25">
      <c r="A72" s="11"/>
      <c r="B72" s="30"/>
      <c r="C72" s="30"/>
      <c r="D72" s="30"/>
      <c r="E72" s="30"/>
      <c r="F72" s="30"/>
      <c r="G72" s="30"/>
      <c r="H72" s="30"/>
      <c r="I72" s="30"/>
      <c r="J72" s="30"/>
      <c r="K72" s="30"/>
      <c r="L72" s="30"/>
      <c r="M72" s="30"/>
      <c r="N72" s="30"/>
      <c r="O72" s="30"/>
      <c r="P72" s="30"/>
      <c r="Q72" s="30"/>
      <c r="R72" s="30"/>
      <c r="S72" s="30"/>
      <c r="T72" s="30"/>
      <c r="U72" s="30"/>
      <c r="V72" s="30"/>
      <c r="W72" s="30"/>
      <c r="X72" s="30"/>
      <c r="Y72" s="30"/>
    </row>
    <row r="73" spans="1:25" ht="14.25">
      <c r="A73" s="11"/>
      <c r="B73" s="30"/>
      <c r="C73" s="30"/>
      <c r="D73" s="30"/>
      <c r="E73" s="30"/>
      <c r="F73" s="30"/>
      <c r="G73" s="30"/>
      <c r="H73" s="30"/>
      <c r="I73" s="30"/>
      <c r="J73" s="30"/>
      <c r="K73" s="30"/>
      <c r="L73" s="30"/>
      <c r="M73" s="30"/>
      <c r="N73" s="30"/>
      <c r="O73" s="30"/>
      <c r="P73" s="30"/>
      <c r="Q73" s="30"/>
      <c r="R73" s="30"/>
      <c r="S73" s="30"/>
      <c r="T73" s="30"/>
      <c r="U73" s="30"/>
      <c r="V73" s="30"/>
      <c r="W73" s="30"/>
      <c r="X73" s="30"/>
      <c r="Y73" s="30"/>
    </row>
    <row r="74" spans="1:25" ht="14.25">
      <c r="A74" s="11"/>
      <c r="B74" s="30"/>
      <c r="C74" s="30"/>
      <c r="D74" s="30"/>
      <c r="E74" s="30"/>
      <c r="F74" s="30"/>
      <c r="G74" s="30"/>
      <c r="H74" s="30"/>
      <c r="I74" s="30"/>
      <c r="J74" s="30"/>
      <c r="K74" s="30"/>
      <c r="L74" s="30"/>
      <c r="M74" s="30"/>
      <c r="N74" s="30"/>
      <c r="O74" s="30"/>
      <c r="P74" s="30"/>
      <c r="Q74" s="30"/>
      <c r="R74" s="30"/>
      <c r="S74" s="30"/>
      <c r="T74" s="30"/>
      <c r="U74" s="30"/>
      <c r="V74" s="30"/>
      <c r="W74" s="30"/>
      <c r="X74" s="30"/>
      <c r="Y74" s="30"/>
    </row>
    <row r="75" spans="1:25" ht="14.25">
      <c r="A75" s="11"/>
      <c r="B75" s="30"/>
      <c r="C75" s="30"/>
      <c r="D75" s="30"/>
      <c r="E75" s="30"/>
      <c r="F75" s="30"/>
      <c r="G75" s="30"/>
      <c r="H75" s="30"/>
      <c r="I75" s="30"/>
      <c r="J75" s="30"/>
      <c r="K75" s="30"/>
      <c r="L75" s="30"/>
      <c r="M75" s="30"/>
      <c r="N75" s="30"/>
      <c r="O75" s="30"/>
      <c r="P75" s="30"/>
      <c r="Q75" s="30"/>
      <c r="R75" s="30"/>
      <c r="S75" s="30"/>
      <c r="T75" s="30"/>
      <c r="U75" s="30"/>
      <c r="V75" s="30"/>
      <c r="W75" s="30"/>
      <c r="X75" s="30"/>
      <c r="Y75" s="30"/>
    </row>
    <row r="76" spans="1:25" ht="14.25">
      <c r="A76" s="11"/>
      <c r="B76" s="30"/>
      <c r="C76" s="30"/>
      <c r="D76" s="30"/>
      <c r="E76" s="30"/>
      <c r="F76" s="30"/>
      <c r="G76" s="30"/>
      <c r="H76" s="30"/>
      <c r="I76" s="30"/>
      <c r="J76" s="30"/>
      <c r="K76" s="30"/>
      <c r="L76" s="30"/>
      <c r="M76" s="30"/>
      <c r="N76" s="30"/>
      <c r="O76" s="30"/>
      <c r="P76" s="30"/>
      <c r="Q76" s="30"/>
      <c r="R76" s="30"/>
      <c r="S76" s="30"/>
      <c r="T76" s="30"/>
      <c r="U76" s="30"/>
      <c r="V76" s="30"/>
      <c r="W76" s="30"/>
      <c r="X76" s="30"/>
      <c r="Y76" s="30"/>
    </row>
    <row r="77" spans="1:25" ht="14.25">
      <c r="A77" s="11"/>
      <c r="B77" s="30"/>
      <c r="C77" s="30"/>
      <c r="D77" s="30"/>
      <c r="E77" s="30"/>
      <c r="F77" s="30"/>
      <c r="G77" s="30"/>
      <c r="H77" s="30"/>
      <c r="I77" s="30"/>
      <c r="J77" s="30"/>
      <c r="K77" s="30"/>
      <c r="L77" s="30"/>
      <c r="M77" s="30"/>
      <c r="N77" s="30"/>
      <c r="O77" s="30"/>
      <c r="P77" s="30"/>
      <c r="Q77" s="30"/>
      <c r="R77" s="30"/>
      <c r="S77" s="30"/>
      <c r="T77" s="30"/>
      <c r="U77" s="30"/>
      <c r="V77" s="30"/>
      <c r="W77" s="30"/>
      <c r="X77" s="30"/>
      <c r="Y77" s="30"/>
    </row>
    <row r="78" spans="1:25" ht="14.25">
      <c r="A78" s="11"/>
      <c r="B78" s="30"/>
      <c r="C78" s="30"/>
      <c r="D78" s="30"/>
      <c r="E78" s="30"/>
      <c r="F78" s="30"/>
      <c r="G78" s="30"/>
      <c r="H78" s="30"/>
      <c r="I78" s="30"/>
      <c r="J78" s="30"/>
      <c r="K78" s="30"/>
      <c r="L78" s="30"/>
      <c r="M78" s="30"/>
      <c r="N78" s="30"/>
      <c r="O78" s="30"/>
      <c r="P78" s="30"/>
      <c r="Q78" s="30"/>
      <c r="R78" s="30"/>
      <c r="S78" s="30"/>
      <c r="T78" s="30"/>
      <c r="U78" s="30"/>
      <c r="V78" s="30"/>
      <c r="W78" s="30"/>
      <c r="X78" s="30"/>
      <c r="Y78" s="30"/>
    </row>
    <row r="79" spans="1:25" ht="14.25">
      <c r="A79" s="11"/>
      <c r="B79" s="30"/>
      <c r="C79" s="30"/>
      <c r="D79" s="30"/>
      <c r="E79" s="30"/>
      <c r="F79" s="30"/>
      <c r="G79" s="30"/>
      <c r="H79" s="30"/>
      <c r="I79" s="30"/>
      <c r="J79" s="30"/>
      <c r="K79" s="30"/>
      <c r="L79" s="30"/>
      <c r="M79" s="30"/>
      <c r="N79" s="30"/>
      <c r="O79" s="30"/>
      <c r="P79" s="30"/>
      <c r="Q79" s="30"/>
      <c r="R79" s="30"/>
      <c r="S79" s="30"/>
      <c r="T79" s="30"/>
      <c r="U79" s="30"/>
      <c r="V79" s="30"/>
      <c r="W79" s="30"/>
      <c r="X79" s="30"/>
      <c r="Y79" s="30"/>
    </row>
    <row r="80" spans="1:25" ht="14.25">
      <c r="A80" s="11"/>
      <c r="B80" s="30"/>
      <c r="C80" s="30"/>
      <c r="D80" s="30"/>
      <c r="E80" s="30"/>
      <c r="F80" s="30"/>
      <c r="G80" s="30"/>
      <c r="H80" s="30"/>
      <c r="I80" s="30"/>
      <c r="J80" s="30"/>
      <c r="K80" s="30"/>
      <c r="L80" s="30"/>
      <c r="M80" s="30"/>
      <c r="N80" s="30"/>
      <c r="O80" s="30"/>
      <c r="P80" s="30"/>
      <c r="Q80" s="30"/>
      <c r="R80" s="30"/>
      <c r="S80" s="30"/>
      <c r="T80" s="30"/>
      <c r="U80" s="30"/>
      <c r="V80" s="30"/>
      <c r="W80" s="30"/>
      <c r="X80" s="30"/>
      <c r="Y80" s="30"/>
    </row>
  </sheetData>
  <sheetProtection/>
  <mergeCells count="35">
    <mergeCell ref="Y7:Y8"/>
    <mergeCell ref="U7:U8"/>
    <mergeCell ref="V7:V8"/>
    <mergeCell ref="W7:W8"/>
    <mergeCell ref="X7:X8"/>
    <mergeCell ref="Q7:Q8"/>
    <mergeCell ref="R7:R8"/>
    <mergeCell ref="S7:S8"/>
    <mergeCell ref="T7:T8"/>
    <mergeCell ref="M7:M8"/>
    <mergeCell ref="N7:N8"/>
    <mergeCell ref="O7:O8"/>
    <mergeCell ref="P7:P8"/>
    <mergeCell ref="I7:I8"/>
    <mergeCell ref="J7:J8"/>
    <mergeCell ref="K7:K8"/>
    <mergeCell ref="L7:L8"/>
    <mergeCell ref="E7:E8"/>
    <mergeCell ref="F7:F8"/>
    <mergeCell ref="G7:G8"/>
    <mergeCell ref="H7:H8"/>
    <mergeCell ref="A7:A8"/>
    <mergeCell ref="B7:B8"/>
    <mergeCell ref="C7:C8"/>
    <mergeCell ref="D7:D8"/>
    <mergeCell ref="A3:Y3"/>
    <mergeCell ref="B5:D6"/>
    <mergeCell ref="E5:G6"/>
    <mergeCell ref="H5:J6"/>
    <mergeCell ref="K5:Y5"/>
    <mergeCell ref="K6:M6"/>
    <mergeCell ref="N6:P6"/>
    <mergeCell ref="Q6:S6"/>
    <mergeCell ref="T6:V6"/>
    <mergeCell ref="W6:Y6"/>
  </mergeCells>
  <printOptions horizontalCentered="1"/>
  <pageMargins left="0.5905511811023623" right="0.5905511811023623" top="0.5905511811023623" bottom="0.3937007874015748" header="0" footer="0"/>
  <pageSetup fitToHeight="1" fitToWidth="1" horizontalDpi="300" verticalDpi="300" orientation="landscape" paperSize="8"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Y68"/>
  <sheetViews>
    <sheetView zoomScaleSheetLayoutView="75" zoomScalePageLayoutView="0" workbookViewId="0" topLeftCell="A1">
      <selection activeCell="A35" sqref="A35"/>
    </sheetView>
  </sheetViews>
  <sheetFormatPr defaultColWidth="9.00390625" defaultRowHeight="13.5"/>
  <cols>
    <col min="1" max="1" width="15.125" style="0" customWidth="1"/>
    <col min="2" max="2" width="10.625" style="0" customWidth="1"/>
    <col min="3" max="3" width="11.00390625" style="0" customWidth="1"/>
    <col min="4" max="4" width="11.625" style="0" bestFit="1" customWidth="1"/>
    <col min="5" max="5" width="12.875" style="0" bestFit="1" customWidth="1"/>
    <col min="6" max="6" width="10.875" style="0" customWidth="1"/>
    <col min="7" max="7" width="11.625" style="0" bestFit="1" customWidth="1"/>
    <col min="8" max="8" width="11.625" style="0" customWidth="1"/>
    <col min="9" max="9" width="13.00390625" style="0" customWidth="1"/>
    <col min="10" max="10" width="11.625" style="0" bestFit="1" customWidth="1"/>
    <col min="11" max="11" width="11.375" style="0" customWidth="1"/>
    <col min="12" max="12" width="12.50390625" style="0" customWidth="1"/>
    <col min="13" max="13" width="11.75390625" style="0" bestFit="1" customWidth="1"/>
    <col min="14" max="14" width="11.00390625" style="0" customWidth="1"/>
    <col min="15" max="15" width="13.125" style="0" customWidth="1"/>
    <col min="16" max="16" width="11.75390625" style="0" bestFit="1" customWidth="1"/>
    <col min="17" max="17" width="13.00390625" style="0" bestFit="1" customWidth="1"/>
    <col min="18" max="18" width="11.375" style="0" customWidth="1"/>
    <col min="19" max="19" width="11.00390625" style="0" customWidth="1"/>
    <col min="20" max="20" width="12.50390625" style="0" bestFit="1" customWidth="1"/>
    <col min="21" max="21" width="10.875" style="0" customWidth="1"/>
    <col min="22" max="22" width="11.50390625" style="0" bestFit="1" customWidth="1"/>
    <col min="23" max="23" width="10.75390625" style="0" customWidth="1"/>
    <col min="24" max="24" width="10.875" style="0" customWidth="1"/>
    <col min="25" max="25" width="10.625" style="0" bestFit="1" customWidth="1"/>
  </cols>
  <sheetData>
    <row r="1" spans="1:25" ht="18" customHeight="1">
      <c r="A1" s="182" t="s">
        <v>452</v>
      </c>
      <c r="B1" s="138"/>
      <c r="C1" s="138"/>
      <c r="D1" s="138"/>
      <c r="E1" s="138"/>
      <c r="F1" s="138"/>
      <c r="G1" s="138"/>
      <c r="H1" s="138"/>
      <c r="I1" s="138"/>
      <c r="J1" s="138"/>
      <c r="K1" s="138"/>
      <c r="L1" s="138"/>
      <c r="M1" s="138"/>
      <c r="N1" s="138"/>
      <c r="O1" s="138"/>
      <c r="P1" s="138"/>
      <c r="Q1" s="138"/>
      <c r="R1" s="138"/>
      <c r="S1" s="138"/>
      <c r="T1" s="138"/>
      <c r="U1" s="138"/>
      <c r="V1" s="138"/>
      <c r="W1" s="138"/>
      <c r="X1" s="138"/>
      <c r="Y1" s="7" t="s">
        <v>453</v>
      </c>
    </row>
    <row r="2" spans="1:25" ht="18"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8" customHeight="1">
      <c r="A3" s="393" t="s">
        <v>427</v>
      </c>
      <c r="B3" s="393"/>
      <c r="C3" s="393"/>
      <c r="D3" s="393"/>
      <c r="E3" s="393"/>
      <c r="F3" s="393"/>
      <c r="G3" s="393"/>
      <c r="H3" s="393"/>
      <c r="I3" s="393"/>
      <c r="J3" s="393"/>
      <c r="K3" s="393"/>
      <c r="L3" s="393"/>
      <c r="M3" s="393"/>
      <c r="N3" s="393"/>
      <c r="O3" s="393"/>
      <c r="P3" s="393"/>
      <c r="Q3" s="393"/>
      <c r="R3" s="393"/>
      <c r="S3" s="393"/>
      <c r="T3" s="393"/>
      <c r="U3" s="393"/>
      <c r="V3" s="393"/>
      <c r="W3" s="393"/>
      <c r="X3" s="393"/>
      <c r="Y3" s="393"/>
    </row>
    <row r="4" spans="1:25" ht="18" customHeight="1" thickBot="1">
      <c r="A4" s="138"/>
      <c r="B4" s="138"/>
      <c r="C4" s="138"/>
      <c r="D4" s="138"/>
      <c r="E4" s="138"/>
      <c r="F4" s="138"/>
      <c r="G4" s="138"/>
      <c r="H4" s="138"/>
      <c r="I4" s="138"/>
      <c r="J4" s="138"/>
      <c r="K4" s="138"/>
      <c r="L4" s="138"/>
      <c r="M4" s="138"/>
      <c r="N4" s="138"/>
      <c r="O4" s="138"/>
      <c r="P4" s="138"/>
      <c r="Q4" s="138"/>
      <c r="R4" s="138"/>
      <c r="S4" s="138"/>
      <c r="T4" s="138"/>
      <c r="U4" s="138"/>
      <c r="V4" s="138"/>
      <c r="W4" s="138"/>
      <c r="X4" s="138"/>
      <c r="Y4" s="13" t="s">
        <v>206</v>
      </c>
    </row>
    <row r="5" spans="1:25" ht="18" customHeight="1">
      <c r="A5" s="90" t="s">
        <v>197</v>
      </c>
      <c r="B5" s="497" t="s">
        <v>267</v>
      </c>
      <c r="C5" s="498"/>
      <c r="D5" s="498"/>
      <c r="E5" s="498"/>
      <c r="F5" s="498"/>
      <c r="G5" s="498"/>
      <c r="H5" s="498"/>
      <c r="I5" s="498"/>
      <c r="J5" s="498"/>
      <c r="K5" s="498"/>
      <c r="L5" s="498"/>
      <c r="M5" s="498"/>
      <c r="N5" s="498"/>
      <c r="O5" s="498"/>
      <c r="P5" s="538"/>
      <c r="Q5" s="539" t="s">
        <v>345</v>
      </c>
      <c r="R5" s="540"/>
      <c r="S5" s="540"/>
      <c r="T5" s="539" t="s">
        <v>295</v>
      </c>
      <c r="U5" s="540"/>
      <c r="V5" s="543"/>
      <c r="W5" s="539" t="s">
        <v>297</v>
      </c>
      <c r="X5" s="540"/>
      <c r="Y5" s="540"/>
    </row>
    <row r="6" spans="1:25" ht="18" customHeight="1">
      <c r="A6" s="20"/>
      <c r="B6" s="530" t="s">
        <v>268</v>
      </c>
      <c r="C6" s="531"/>
      <c r="D6" s="532"/>
      <c r="E6" s="530" t="s">
        <v>269</v>
      </c>
      <c r="F6" s="531"/>
      <c r="G6" s="532"/>
      <c r="H6" s="530" t="s">
        <v>270</v>
      </c>
      <c r="I6" s="531"/>
      <c r="J6" s="532"/>
      <c r="K6" s="530" t="s">
        <v>271</v>
      </c>
      <c r="L6" s="531"/>
      <c r="M6" s="532"/>
      <c r="N6" s="530" t="s">
        <v>272</v>
      </c>
      <c r="O6" s="531"/>
      <c r="P6" s="532"/>
      <c r="Q6" s="541"/>
      <c r="R6" s="542"/>
      <c r="S6" s="542"/>
      <c r="T6" s="541"/>
      <c r="U6" s="542"/>
      <c r="V6" s="544"/>
      <c r="W6" s="541"/>
      <c r="X6" s="542"/>
      <c r="Y6" s="542"/>
    </row>
    <row r="7" spans="1:25" ht="18" customHeight="1">
      <c r="A7" s="545" t="s">
        <v>207</v>
      </c>
      <c r="B7" s="533" t="s">
        <v>208</v>
      </c>
      <c r="C7" s="534" t="s">
        <v>203</v>
      </c>
      <c r="D7" s="534" t="s">
        <v>204</v>
      </c>
      <c r="E7" s="533" t="s">
        <v>208</v>
      </c>
      <c r="F7" s="534" t="s">
        <v>203</v>
      </c>
      <c r="G7" s="534" t="s">
        <v>204</v>
      </c>
      <c r="H7" s="533" t="s">
        <v>208</v>
      </c>
      <c r="I7" s="534" t="s">
        <v>203</v>
      </c>
      <c r="J7" s="534" t="s">
        <v>204</v>
      </c>
      <c r="K7" s="533" t="s">
        <v>208</v>
      </c>
      <c r="L7" s="534" t="s">
        <v>203</v>
      </c>
      <c r="M7" s="534" t="s">
        <v>204</v>
      </c>
      <c r="N7" s="533" t="s">
        <v>208</v>
      </c>
      <c r="O7" s="534" t="s">
        <v>203</v>
      </c>
      <c r="P7" s="534" t="s">
        <v>204</v>
      </c>
      <c r="Q7" s="533" t="s">
        <v>208</v>
      </c>
      <c r="R7" s="534" t="s">
        <v>203</v>
      </c>
      <c r="S7" s="534" t="s">
        <v>204</v>
      </c>
      <c r="T7" s="533" t="s">
        <v>208</v>
      </c>
      <c r="U7" s="534" t="s">
        <v>203</v>
      </c>
      <c r="V7" s="534" t="s">
        <v>204</v>
      </c>
      <c r="W7" s="533" t="s">
        <v>208</v>
      </c>
      <c r="X7" s="534" t="s">
        <v>203</v>
      </c>
      <c r="Y7" s="537" t="s">
        <v>204</v>
      </c>
    </row>
    <row r="8" spans="1:25" ht="18" customHeight="1">
      <c r="A8" s="546"/>
      <c r="B8" s="519"/>
      <c r="C8" s="529"/>
      <c r="D8" s="529"/>
      <c r="E8" s="519"/>
      <c r="F8" s="529"/>
      <c r="G8" s="529"/>
      <c r="H8" s="519"/>
      <c r="I8" s="529"/>
      <c r="J8" s="529"/>
      <c r="K8" s="519"/>
      <c r="L8" s="529"/>
      <c r="M8" s="529"/>
      <c r="N8" s="519"/>
      <c r="O8" s="529"/>
      <c r="P8" s="529"/>
      <c r="Q8" s="519"/>
      <c r="R8" s="529"/>
      <c r="S8" s="529"/>
      <c r="T8" s="519"/>
      <c r="U8" s="529"/>
      <c r="V8" s="529"/>
      <c r="W8" s="519"/>
      <c r="X8" s="529"/>
      <c r="Y8" s="388"/>
    </row>
    <row r="9" spans="1:25" ht="18" customHeight="1">
      <c r="A9" s="276" t="s">
        <v>451</v>
      </c>
      <c r="B9" s="275"/>
      <c r="C9" s="271"/>
      <c r="D9" s="271"/>
      <c r="E9" s="271"/>
      <c r="F9" s="271"/>
      <c r="G9" s="271"/>
      <c r="H9" s="271"/>
      <c r="I9" s="271"/>
      <c r="J9" s="271"/>
      <c r="K9" s="271"/>
      <c r="L9" s="271"/>
      <c r="M9" s="271"/>
      <c r="N9" s="271"/>
      <c r="O9" s="271"/>
      <c r="P9" s="271"/>
      <c r="Q9" s="271"/>
      <c r="R9" s="271"/>
      <c r="S9" s="271"/>
      <c r="T9" s="271"/>
      <c r="U9" s="271"/>
      <c r="V9" s="271"/>
      <c r="W9" s="271"/>
      <c r="X9" s="271"/>
      <c r="Y9" s="271"/>
    </row>
    <row r="10" spans="1:25" ht="18" customHeight="1">
      <c r="A10" s="37" t="s">
        <v>424</v>
      </c>
      <c r="B10" s="321">
        <f>SUM(C10:D10)</f>
        <v>177650</v>
      </c>
      <c r="C10" s="225">
        <v>146344</v>
      </c>
      <c r="D10" s="225">
        <v>31306</v>
      </c>
      <c r="E10" s="225">
        <f>SUM(F10:G10)</f>
        <v>214012</v>
      </c>
      <c r="F10" s="225">
        <v>158353</v>
      </c>
      <c r="G10" s="225">
        <v>55659</v>
      </c>
      <c r="H10" s="225">
        <f>SUM(I10:J10)</f>
        <v>255673</v>
      </c>
      <c r="I10" s="225">
        <v>197147</v>
      </c>
      <c r="J10" s="225">
        <v>58526</v>
      </c>
      <c r="K10" s="225">
        <f>SUM(L10:M10)</f>
        <v>150937</v>
      </c>
      <c r="L10" s="225">
        <v>115199</v>
      </c>
      <c r="M10" s="225">
        <v>35738</v>
      </c>
      <c r="N10" s="225">
        <f>SUM(O10:P10)</f>
        <v>200739</v>
      </c>
      <c r="O10" s="225">
        <v>153567</v>
      </c>
      <c r="P10" s="225">
        <v>47172</v>
      </c>
      <c r="Q10" s="225">
        <f>SUM(R10:S10)</f>
        <v>215618</v>
      </c>
      <c r="R10" s="101">
        <v>169447</v>
      </c>
      <c r="S10" s="225">
        <v>46171</v>
      </c>
      <c r="T10" s="225">
        <f>SUM(U10:V10)</f>
        <v>293256</v>
      </c>
      <c r="U10" s="225">
        <v>193122</v>
      </c>
      <c r="V10" s="225">
        <v>100134</v>
      </c>
      <c r="W10" s="225">
        <f>SUM(X10:Y10)</f>
        <v>249005</v>
      </c>
      <c r="X10" s="225">
        <v>189164</v>
      </c>
      <c r="Y10" s="225">
        <v>59841</v>
      </c>
    </row>
    <row r="11" spans="1:25" ht="18" customHeight="1">
      <c r="A11" s="269" t="s">
        <v>425</v>
      </c>
      <c r="B11" s="321">
        <f>SUM(C11:D11)</f>
        <v>209108</v>
      </c>
      <c r="C11" s="225">
        <v>159878</v>
      </c>
      <c r="D11" s="225">
        <v>49230</v>
      </c>
      <c r="E11" s="225">
        <f>SUM(F11:G11)</f>
        <v>222738</v>
      </c>
      <c r="F11" s="225">
        <v>167081</v>
      </c>
      <c r="G11" s="225">
        <v>55657</v>
      </c>
      <c r="H11" s="225">
        <f>SUM(I11:J11)</f>
        <v>285985</v>
      </c>
      <c r="I11" s="225">
        <v>213033</v>
      </c>
      <c r="J11" s="225">
        <v>72952</v>
      </c>
      <c r="K11" s="225">
        <f>SUM(L11:M11)</f>
        <v>166476</v>
      </c>
      <c r="L11" s="225">
        <v>126379</v>
      </c>
      <c r="M11" s="225">
        <v>40097</v>
      </c>
      <c r="N11" s="225">
        <f>SUM(O11:P11)</f>
        <v>211683</v>
      </c>
      <c r="O11" s="225">
        <v>160299</v>
      </c>
      <c r="P11" s="225">
        <v>51384</v>
      </c>
      <c r="Q11" s="225">
        <f>SUM(R11:S11)</f>
        <v>252964</v>
      </c>
      <c r="R11" s="101">
        <v>189056</v>
      </c>
      <c r="S11" s="225">
        <v>63908</v>
      </c>
      <c r="T11" s="225">
        <f>SUM(U11:V11)</f>
        <v>305179</v>
      </c>
      <c r="U11" s="225">
        <v>200484</v>
      </c>
      <c r="V11" s="225">
        <v>104695</v>
      </c>
      <c r="W11" s="225">
        <f>SUM(X11:Y11)</f>
        <v>262318</v>
      </c>
      <c r="X11" s="225">
        <v>194232</v>
      </c>
      <c r="Y11" s="225">
        <v>68086</v>
      </c>
    </row>
    <row r="12" spans="1:25" s="53" customFormat="1" ht="18" customHeight="1">
      <c r="A12" s="269" t="s">
        <v>426</v>
      </c>
      <c r="B12" s="323">
        <f>SUM(C12:D12)</f>
        <v>216167.5833333333</v>
      </c>
      <c r="C12" s="300">
        <f>AVERAGE(C14:C17,C19:C22,C24:C27)</f>
        <v>167510.91666666666</v>
      </c>
      <c r="D12" s="300">
        <f>AVERAGE(D14:D17,D19:D22,D24:D27)</f>
        <v>48656.666666666664</v>
      </c>
      <c r="E12" s="300">
        <f>SUM(F12:G12)</f>
        <v>233308.75</v>
      </c>
      <c r="F12" s="300">
        <f>AVERAGE(F14:F17,F19:F22,F24:F27)</f>
        <v>174961.91666666666</v>
      </c>
      <c r="G12" s="300">
        <f>AVERAGE(G14:G17,G19:G22,G24:G27)</f>
        <v>58346.833333333336</v>
      </c>
      <c r="H12" s="300">
        <f>SUM(I12:J12)</f>
        <v>309611.25</v>
      </c>
      <c r="I12" s="300">
        <f>AVERAGE(I14:I17,I19:I22,I24:I27)</f>
        <v>231310.58333333334</v>
      </c>
      <c r="J12" s="300">
        <f>AVERAGE(J14:J17,J19:J22,J24:J27)</f>
        <v>78300.66666666667</v>
      </c>
      <c r="K12" s="300">
        <f>SUM(L12:M12)</f>
        <v>177838.8333333333</v>
      </c>
      <c r="L12" s="300">
        <f>AVERAGE(L14:L17,L19:L22,L24:L27)</f>
        <v>134979.91666666666</v>
      </c>
      <c r="M12" s="300">
        <f>AVERAGE(M14:M17,M19:M22,M24:M27)</f>
        <v>42858.916666666664</v>
      </c>
      <c r="N12" s="300">
        <f>SUM(O12:P12)</f>
        <v>224870.91666666666</v>
      </c>
      <c r="O12" s="300">
        <f>AVERAGE(O14:O17,O19:O22,O24:O27)</f>
        <v>171207.91666666666</v>
      </c>
      <c r="P12" s="300">
        <v>53663</v>
      </c>
      <c r="Q12" s="300">
        <f>SUM(R12:S12)</f>
        <v>261005.83333333334</v>
      </c>
      <c r="R12" s="300">
        <f>AVERAGE(R14:R17,R19:R22,R24:R27)</f>
        <v>200045.83333333334</v>
      </c>
      <c r="S12" s="300">
        <f>AVERAGE(S14:S17,S19:S22,S24:S27)</f>
        <v>60960</v>
      </c>
      <c r="T12" s="300">
        <f>SUM(U12:V12)</f>
        <v>323897</v>
      </c>
      <c r="U12" s="300">
        <f>AVERAGE(U14:U17,U19:U22,U24:U27)</f>
        <v>213801.75</v>
      </c>
      <c r="V12" s="300">
        <f>AVERAGE(V14:V17,V19:V22,V24:V27)</f>
        <v>110095.25</v>
      </c>
      <c r="W12" s="300">
        <f>SUM(X12:Y12)</f>
        <v>274462.1666666667</v>
      </c>
      <c r="X12" s="300">
        <f>AVERAGE(X14:X17,X19:X22,X24:X27)</f>
        <v>198678.33333333334</v>
      </c>
      <c r="Y12" s="300">
        <f>AVERAGE(Y14:Y17,Y19:Y22,Y24:Y27)</f>
        <v>75783.83333333333</v>
      </c>
    </row>
    <row r="13" spans="1:25" ht="18" customHeight="1">
      <c r="A13" s="154"/>
      <c r="B13" s="321"/>
      <c r="C13" s="225"/>
      <c r="D13" s="225"/>
      <c r="E13" s="225"/>
      <c r="F13" s="225"/>
      <c r="G13" s="225"/>
      <c r="H13" s="225"/>
      <c r="I13" s="225"/>
      <c r="J13" s="225"/>
      <c r="K13" s="225"/>
      <c r="L13" s="225"/>
      <c r="M13" s="225"/>
      <c r="N13" s="225"/>
      <c r="O13" s="225"/>
      <c r="P13" s="225"/>
      <c r="Q13" s="225"/>
      <c r="R13" s="101"/>
      <c r="S13" s="225"/>
      <c r="T13" s="225"/>
      <c r="U13" s="225"/>
      <c r="V13" s="225"/>
      <c r="W13" s="225"/>
      <c r="X13" s="225"/>
      <c r="Y13" s="225"/>
    </row>
    <row r="14" spans="1:25" ht="18" customHeight="1">
      <c r="A14" s="159" t="s">
        <v>422</v>
      </c>
      <c r="B14" s="321">
        <f aca="true" t="shared" si="0" ref="B14:B27">SUM(C14:D14)</f>
        <v>148502</v>
      </c>
      <c r="C14" s="225">
        <v>148502</v>
      </c>
      <c r="D14" s="225">
        <v>0</v>
      </c>
      <c r="E14" s="225">
        <f aca="true" t="shared" si="1" ref="E14:E27">SUM(F14:G14)</f>
        <v>160080</v>
      </c>
      <c r="F14" s="225">
        <v>160080</v>
      </c>
      <c r="G14" s="225">
        <v>0</v>
      </c>
      <c r="H14" s="225">
        <f aca="true" t="shared" si="2" ref="H14:H27">SUM(I14:J14)</f>
        <v>216470</v>
      </c>
      <c r="I14" s="225">
        <v>216470</v>
      </c>
      <c r="J14" s="225">
        <v>0</v>
      </c>
      <c r="K14" s="225">
        <f aca="true" t="shared" si="3" ref="K14:K27">SUM(L14:M14)</f>
        <v>124052</v>
      </c>
      <c r="L14" s="225">
        <v>123192</v>
      </c>
      <c r="M14" s="225">
        <v>860</v>
      </c>
      <c r="N14" s="225">
        <f aca="true" t="shared" si="4" ref="N14:N27">SUM(O14:P14)</f>
        <v>163387</v>
      </c>
      <c r="O14" s="225">
        <v>160525</v>
      </c>
      <c r="P14" s="225">
        <v>2862</v>
      </c>
      <c r="Q14" s="225">
        <f aca="true" t="shared" si="5" ref="Q14:Q27">SUM(R14:S14)</f>
        <v>197963</v>
      </c>
      <c r="R14" s="101">
        <v>195300</v>
      </c>
      <c r="S14" s="225">
        <v>2663</v>
      </c>
      <c r="T14" s="225">
        <f aca="true" t="shared" si="6" ref="T14:T27">SUM(U14:V14)</f>
        <v>205614</v>
      </c>
      <c r="U14" s="225">
        <v>204582</v>
      </c>
      <c r="V14" s="225">
        <v>1032</v>
      </c>
      <c r="W14" s="225">
        <f aca="true" t="shared" si="7" ref="W14:W27">SUM(X14:Y14)</f>
        <v>207265</v>
      </c>
      <c r="X14" s="225">
        <v>204605</v>
      </c>
      <c r="Y14" s="225">
        <v>2660</v>
      </c>
    </row>
    <row r="15" spans="1:25" ht="18" customHeight="1">
      <c r="A15" s="270" t="s">
        <v>355</v>
      </c>
      <c r="B15" s="321">
        <f t="shared" si="0"/>
        <v>158570</v>
      </c>
      <c r="C15" s="225">
        <v>158570</v>
      </c>
      <c r="D15" s="225">
        <v>0</v>
      </c>
      <c r="E15" s="225">
        <f t="shared" si="1"/>
        <v>163673</v>
      </c>
      <c r="F15" s="225">
        <v>163673</v>
      </c>
      <c r="G15" s="225">
        <v>0</v>
      </c>
      <c r="H15" s="225">
        <f t="shared" si="2"/>
        <v>225021</v>
      </c>
      <c r="I15" s="225">
        <v>221972</v>
      </c>
      <c r="J15" s="225">
        <v>3049</v>
      </c>
      <c r="K15" s="225">
        <f t="shared" si="3"/>
        <v>138853</v>
      </c>
      <c r="L15" s="225">
        <v>132168</v>
      </c>
      <c r="M15" s="225">
        <v>6685</v>
      </c>
      <c r="N15" s="225">
        <f t="shared" si="4"/>
        <v>170048</v>
      </c>
      <c r="O15" s="225">
        <v>168320</v>
      </c>
      <c r="P15" s="225">
        <v>1728</v>
      </c>
      <c r="Q15" s="225">
        <f t="shared" si="5"/>
        <v>197169</v>
      </c>
      <c r="R15" s="101">
        <v>197169</v>
      </c>
      <c r="S15" s="225">
        <v>0</v>
      </c>
      <c r="T15" s="225">
        <f t="shared" si="6"/>
        <v>200726</v>
      </c>
      <c r="U15" s="225">
        <v>199630</v>
      </c>
      <c r="V15" s="225">
        <v>1096</v>
      </c>
      <c r="W15" s="225">
        <f t="shared" si="7"/>
        <v>206873</v>
      </c>
      <c r="X15" s="225">
        <v>196589</v>
      </c>
      <c r="Y15" s="225">
        <v>10284</v>
      </c>
    </row>
    <row r="16" spans="1:25" ht="18" customHeight="1">
      <c r="A16" s="270" t="s">
        <v>356</v>
      </c>
      <c r="B16" s="321">
        <f t="shared" si="0"/>
        <v>162637</v>
      </c>
      <c r="C16" s="225">
        <v>162637</v>
      </c>
      <c r="D16" s="225">
        <v>0</v>
      </c>
      <c r="E16" s="225">
        <f t="shared" si="1"/>
        <v>164178</v>
      </c>
      <c r="F16" s="225">
        <v>164178</v>
      </c>
      <c r="G16" s="225">
        <v>0</v>
      </c>
      <c r="H16" s="225">
        <f t="shared" si="2"/>
        <v>227551</v>
      </c>
      <c r="I16" s="225">
        <v>220551</v>
      </c>
      <c r="J16" s="225">
        <v>7000</v>
      </c>
      <c r="K16" s="225">
        <f t="shared" si="3"/>
        <v>156530</v>
      </c>
      <c r="L16" s="225">
        <v>129711</v>
      </c>
      <c r="M16" s="225">
        <v>26819</v>
      </c>
      <c r="N16" s="225">
        <f t="shared" si="4"/>
        <v>174061</v>
      </c>
      <c r="O16" s="225">
        <v>165599</v>
      </c>
      <c r="P16" s="225">
        <v>8462</v>
      </c>
      <c r="Q16" s="225">
        <f t="shared" si="5"/>
        <v>252736</v>
      </c>
      <c r="R16" s="101">
        <v>200954</v>
      </c>
      <c r="S16" s="225">
        <v>51782</v>
      </c>
      <c r="T16" s="225">
        <f t="shared" si="6"/>
        <v>272087</v>
      </c>
      <c r="U16" s="225">
        <v>206019</v>
      </c>
      <c r="V16" s="225">
        <v>66068</v>
      </c>
      <c r="W16" s="225">
        <f t="shared" si="7"/>
        <v>268839</v>
      </c>
      <c r="X16" s="225">
        <v>194619</v>
      </c>
      <c r="Y16" s="225">
        <v>74220</v>
      </c>
    </row>
    <row r="17" spans="1:25" ht="18" customHeight="1">
      <c r="A17" s="270" t="s">
        <v>357</v>
      </c>
      <c r="B17" s="321">
        <f t="shared" si="0"/>
        <v>162700</v>
      </c>
      <c r="C17" s="225">
        <v>162700</v>
      </c>
      <c r="D17" s="225">
        <v>0</v>
      </c>
      <c r="E17" s="225">
        <f t="shared" si="1"/>
        <v>166662</v>
      </c>
      <c r="F17" s="225">
        <v>166662</v>
      </c>
      <c r="G17" s="225">
        <v>0</v>
      </c>
      <c r="H17" s="225">
        <f t="shared" si="2"/>
        <v>221354</v>
      </c>
      <c r="I17" s="225">
        <v>219550</v>
      </c>
      <c r="J17" s="225">
        <v>1804</v>
      </c>
      <c r="K17" s="225">
        <f t="shared" si="3"/>
        <v>134590</v>
      </c>
      <c r="L17" s="225">
        <v>134590</v>
      </c>
      <c r="M17" s="225">
        <v>0</v>
      </c>
      <c r="N17" s="225">
        <f t="shared" si="4"/>
        <v>170654</v>
      </c>
      <c r="O17" s="225">
        <v>170208</v>
      </c>
      <c r="P17" s="225">
        <v>446</v>
      </c>
      <c r="Q17" s="225">
        <f t="shared" si="5"/>
        <v>199584</v>
      </c>
      <c r="R17" s="101">
        <v>199584</v>
      </c>
      <c r="S17" s="225">
        <v>0</v>
      </c>
      <c r="T17" s="225">
        <f t="shared" si="6"/>
        <v>220966</v>
      </c>
      <c r="U17" s="225">
        <v>216896</v>
      </c>
      <c r="V17" s="225">
        <v>4070</v>
      </c>
      <c r="W17" s="225">
        <f t="shared" si="7"/>
        <v>194271</v>
      </c>
      <c r="X17" s="225">
        <v>194071</v>
      </c>
      <c r="Y17" s="225">
        <v>200</v>
      </c>
    </row>
    <row r="18" spans="1:25" ht="18" customHeight="1">
      <c r="A18" s="273"/>
      <c r="B18" s="321"/>
      <c r="C18" s="225"/>
      <c r="D18" s="225"/>
      <c r="E18" s="225"/>
      <c r="F18" s="225"/>
      <c r="G18" s="225"/>
      <c r="H18" s="225"/>
      <c r="I18" s="225"/>
      <c r="J18" s="225"/>
      <c r="K18" s="225"/>
      <c r="L18" s="225"/>
      <c r="M18" s="225"/>
      <c r="N18" s="225"/>
      <c r="O18" s="225"/>
      <c r="P18" s="225"/>
      <c r="Q18" s="225"/>
      <c r="R18" s="101"/>
      <c r="S18" s="225"/>
      <c r="T18" s="225"/>
      <c r="U18" s="225"/>
      <c r="V18" s="225"/>
      <c r="W18" s="225"/>
      <c r="X18" s="225"/>
      <c r="Y18" s="225"/>
    </row>
    <row r="19" spans="1:25" ht="18" customHeight="1">
      <c r="A19" s="270" t="s">
        <v>358</v>
      </c>
      <c r="B19" s="321">
        <f t="shared" si="0"/>
        <v>164262</v>
      </c>
      <c r="C19" s="225">
        <v>162929</v>
      </c>
      <c r="D19" s="225">
        <v>1333</v>
      </c>
      <c r="E19" s="225">
        <f t="shared" si="1"/>
        <v>179418</v>
      </c>
      <c r="F19" s="225">
        <v>175224</v>
      </c>
      <c r="G19" s="225">
        <v>4194</v>
      </c>
      <c r="H19" s="225">
        <f t="shared" si="2"/>
        <v>244924</v>
      </c>
      <c r="I19" s="225">
        <v>232094</v>
      </c>
      <c r="J19" s="225">
        <v>12830</v>
      </c>
      <c r="K19" s="225">
        <f t="shared" si="3"/>
        <v>137021</v>
      </c>
      <c r="L19" s="225">
        <v>135563</v>
      </c>
      <c r="M19" s="225">
        <v>1458</v>
      </c>
      <c r="N19" s="225">
        <f t="shared" si="4"/>
        <v>172022</v>
      </c>
      <c r="O19" s="225">
        <v>169344</v>
      </c>
      <c r="P19" s="225">
        <v>2678</v>
      </c>
      <c r="Q19" s="225">
        <f t="shared" si="5"/>
        <v>199806</v>
      </c>
      <c r="R19" s="101">
        <v>195599</v>
      </c>
      <c r="S19" s="225">
        <v>4207</v>
      </c>
      <c r="T19" s="225">
        <f t="shared" si="6"/>
        <v>219972</v>
      </c>
      <c r="U19" s="225">
        <v>216374</v>
      </c>
      <c r="V19" s="225">
        <v>3598</v>
      </c>
      <c r="W19" s="225">
        <f t="shared" si="7"/>
        <v>191429</v>
      </c>
      <c r="X19" s="225">
        <v>191028</v>
      </c>
      <c r="Y19" s="225">
        <v>401</v>
      </c>
    </row>
    <row r="20" spans="1:25" ht="18" customHeight="1">
      <c r="A20" s="270" t="s">
        <v>359</v>
      </c>
      <c r="B20" s="321">
        <f t="shared" si="0"/>
        <v>276769</v>
      </c>
      <c r="C20" s="225">
        <v>171584</v>
      </c>
      <c r="D20" s="225">
        <v>105185</v>
      </c>
      <c r="E20" s="102">
        <f t="shared" si="1"/>
        <v>179055</v>
      </c>
      <c r="F20" s="225">
        <v>179055</v>
      </c>
      <c r="G20" s="225">
        <v>0</v>
      </c>
      <c r="H20" s="102">
        <f t="shared" si="2"/>
        <v>422243</v>
      </c>
      <c r="I20" s="225">
        <v>235575</v>
      </c>
      <c r="J20" s="225">
        <v>186668</v>
      </c>
      <c r="K20" s="102">
        <f t="shared" si="3"/>
        <v>195618</v>
      </c>
      <c r="L20" s="225">
        <v>138912</v>
      </c>
      <c r="M20" s="225">
        <v>56706</v>
      </c>
      <c r="N20" s="102">
        <f t="shared" si="4"/>
        <v>229153</v>
      </c>
      <c r="O20" s="225">
        <v>175662</v>
      </c>
      <c r="P20" s="225">
        <v>53491</v>
      </c>
      <c r="Q20" s="102">
        <f t="shared" si="5"/>
        <v>299065</v>
      </c>
      <c r="R20" s="101">
        <v>200979</v>
      </c>
      <c r="S20" s="225">
        <v>98086</v>
      </c>
      <c r="T20" s="102">
        <f t="shared" si="6"/>
        <v>454722</v>
      </c>
      <c r="U20" s="225">
        <v>214170</v>
      </c>
      <c r="V20" s="225">
        <v>240552</v>
      </c>
      <c r="W20" s="102">
        <f t="shared" si="7"/>
        <v>418977</v>
      </c>
      <c r="X20" s="225">
        <v>194820</v>
      </c>
      <c r="Y20" s="225">
        <v>224157</v>
      </c>
    </row>
    <row r="21" spans="1:25" ht="18" customHeight="1">
      <c r="A21" s="270" t="s">
        <v>360</v>
      </c>
      <c r="B21" s="321">
        <f t="shared" si="0"/>
        <v>322131</v>
      </c>
      <c r="C21" s="225">
        <v>171741</v>
      </c>
      <c r="D21" s="225">
        <v>150390</v>
      </c>
      <c r="E21" s="225">
        <f t="shared" si="1"/>
        <v>488441</v>
      </c>
      <c r="F21" s="225">
        <v>178520</v>
      </c>
      <c r="G21" s="225">
        <v>309921</v>
      </c>
      <c r="H21" s="225">
        <f t="shared" si="2"/>
        <v>463692</v>
      </c>
      <c r="I21" s="225">
        <v>237225</v>
      </c>
      <c r="J21" s="225">
        <v>226467</v>
      </c>
      <c r="K21" s="225">
        <f t="shared" si="3"/>
        <v>288170</v>
      </c>
      <c r="L21" s="225">
        <v>139885</v>
      </c>
      <c r="M21" s="225">
        <v>148285</v>
      </c>
      <c r="N21" s="225">
        <f t="shared" si="4"/>
        <v>383434</v>
      </c>
      <c r="O21" s="225">
        <v>173481</v>
      </c>
      <c r="P21" s="225">
        <v>209953</v>
      </c>
      <c r="Q21" s="225">
        <f t="shared" si="5"/>
        <v>379921</v>
      </c>
      <c r="R21" s="101">
        <v>201893</v>
      </c>
      <c r="S21" s="225">
        <v>178028</v>
      </c>
      <c r="T21" s="225">
        <f t="shared" si="6"/>
        <v>473662</v>
      </c>
      <c r="U21" s="225">
        <v>216738</v>
      </c>
      <c r="V21" s="225">
        <v>256924</v>
      </c>
      <c r="W21" s="225">
        <f t="shared" si="7"/>
        <v>267048</v>
      </c>
      <c r="X21" s="225">
        <v>197776</v>
      </c>
      <c r="Y21" s="225">
        <v>69272</v>
      </c>
    </row>
    <row r="22" spans="1:25" ht="18" customHeight="1">
      <c r="A22" s="270" t="s">
        <v>361</v>
      </c>
      <c r="B22" s="321">
        <f t="shared" si="0"/>
        <v>194510</v>
      </c>
      <c r="C22" s="225">
        <v>171074</v>
      </c>
      <c r="D22" s="225">
        <v>23436</v>
      </c>
      <c r="E22" s="225">
        <f t="shared" si="1"/>
        <v>221114</v>
      </c>
      <c r="F22" s="225">
        <v>177509</v>
      </c>
      <c r="G22" s="225">
        <v>43605</v>
      </c>
      <c r="H22" s="225">
        <f t="shared" si="2"/>
        <v>301001</v>
      </c>
      <c r="I22" s="225">
        <v>240052</v>
      </c>
      <c r="J22" s="225">
        <v>60949</v>
      </c>
      <c r="K22" s="225">
        <f t="shared" si="3"/>
        <v>152343</v>
      </c>
      <c r="L22" s="225">
        <v>136569</v>
      </c>
      <c r="M22" s="225">
        <v>15774</v>
      </c>
      <c r="N22" s="225">
        <f t="shared" si="4"/>
        <v>198059</v>
      </c>
      <c r="O22" s="225">
        <v>167031</v>
      </c>
      <c r="P22" s="225">
        <v>31028</v>
      </c>
      <c r="Q22" s="225">
        <f t="shared" si="5"/>
        <v>233565</v>
      </c>
      <c r="R22" s="101">
        <v>197948</v>
      </c>
      <c r="S22" s="225">
        <v>35617</v>
      </c>
      <c r="T22" s="225">
        <f t="shared" si="6"/>
        <v>324978</v>
      </c>
      <c r="U22" s="225">
        <v>217937</v>
      </c>
      <c r="V22" s="225">
        <v>107041</v>
      </c>
      <c r="W22" s="225">
        <f t="shared" si="7"/>
        <v>228667</v>
      </c>
      <c r="X22" s="225">
        <v>198140</v>
      </c>
      <c r="Y22" s="225">
        <v>30527</v>
      </c>
    </row>
    <row r="23" spans="1:25" ht="18" customHeight="1">
      <c r="A23" s="273"/>
      <c r="B23" s="321"/>
      <c r="C23" s="225"/>
      <c r="D23" s="225"/>
      <c r="E23" s="225"/>
      <c r="F23" s="225"/>
      <c r="G23" s="225"/>
      <c r="H23" s="225"/>
      <c r="I23" s="225"/>
      <c r="J23" s="225"/>
      <c r="K23" s="225"/>
      <c r="L23" s="225"/>
      <c r="M23" s="225"/>
      <c r="N23" s="225"/>
      <c r="O23" s="225"/>
      <c r="P23" s="225"/>
      <c r="Q23" s="225"/>
      <c r="R23" s="101"/>
      <c r="S23" s="225"/>
      <c r="T23" s="225"/>
      <c r="U23" s="225"/>
      <c r="V23" s="225"/>
      <c r="W23" s="225"/>
      <c r="X23" s="225"/>
      <c r="Y23" s="225"/>
    </row>
    <row r="24" spans="1:25" ht="18" customHeight="1">
      <c r="A24" s="270" t="s">
        <v>362</v>
      </c>
      <c r="B24" s="321">
        <f t="shared" si="0"/>
        <v>172809</v>
      </c>
      <c r="C24" s="225">
        <v>172809</v>
      </c>
      <c r="D24" s="225">
        <v>0</v>
      </c>
      <c r="E24" s="225">
        <f t="shared" si="1"/>
        <v>176682</v>
      </c>
      <c r="F24" s="225">
        <v>176682</v>
      </c>
      <c r="G24" s="225">
        <v>0</v>
      </c>
      <c r="H24" s="225">
        <f t="shared" si="2"/>
        <v>236620</v>
      </c>
      <c r="I24" s="225">
        <v>236620</v>
      </c>
      <c r="J24" s="225">
        <v>0</v>
      </c>
      <c r="K24" s="225">
        <f t="shared" si="3"/>
        <v>138023</v>
      </c>
      <c r="L24" s="225">
        <v>138023</v>
      </c>
      <c r="M24" s="225">
        <v>0</v>
      </c>
      <c r="N24" s="225">
        <f t="shared" si="4"/>
        <v>189153</v>
      </c>
      <c r="O24" s="225">
        <v>175730</v>
      </c>
      <c r="P24" s="225">
        <v>13423</v>
      </c>
      <c r="Q24" s="225">
        <f t="shared" si="5"/>
        <v>201399</v>
      </c>
      <c r="R24" s="101">
        <v>198539</v>
      </c>
      <c r="S24" s="225">
        <v>2860</v>
      </c>
      <c r="T24" s="225">
        <f t="shared" si="6"/>
        <v>222840</v>
      </c>
      <c r="U24" s="225">
        <v>218464</v>
      </c>
      <c r="V24" s="225">
        <v>4376</v>
      </c>
      <c r="W24" s="225">
        <f t="shared" si="7"/>
        <v>193069</v>
      </c>
      <c r="X24" s="225">
        <v>193069</v>
      </c>
      <c r="Y24" s="225">
        <v>0</v>
      </c>
    </row>
    <row r="25" spans="1:25" ht="18" customHeight="1">
      <c r="A25" s="270" t="s">
        <v>363</v>
      </c>
      <c r="B25" s="321">
        <f t="shared" si="0"/>
        <v>174850</v>
      </c>
      <c r="C25" s="225">
        <v>174850</v>
      </c>
      <c r="D25" s="225">
        <v>0</v>
      </c>
      <c r="E25" s="225">
        <f t="shared" si="1"/>
        <v>184327</v>
      </c>
      <c r="F25" s="225">
        <v>184327</v>
      </c>
      <c r="G25" s="225">
        <v>0</v>
      </c>
      <c r="H25" s="225">
        <f t="shared" si="2"/>
        <v>238780</v>
      </c>
      <c r="I25" s="225">
        <v>238780</v>
      </c>
      <c r="J25" s="225">
        <v>0</v>
      </c>
      <c r="K25" s="225">
        <f t="shared" si="3"/>
        <v>139032</v>
      </c>
      <c r="L25" s="225">
        <v>139032</v>
      </c>
      <c r="M25" s="225">
        <v>0</v>
      </c>
      <c r="N25" s="225">
        <f t="shared" si="4"/>
        <v>179354</v>
      </c>
      <c r="O25" s="225">
        <v>177995</v>
      </c>
      <c r="P25" s="225">
        <v>1359</v>
      </c>
      <c r="Q25" s="225">
        <f t="shared" si="5"/>
        <v>203336</v>
      </c>
      <c r="R25" s="101">
        <v>202372</v>
      </c>
      <c r="S25" s="225">
        <v>964</v>
      </c>
      <c r="T25" s="225">
        <f t="shared" si="6"/>
        <v>218708</v>
      </c>
      <c r="U25" s="225">
        <v>215438</v>
      </c>
      <c r="V25" s="225">
        <v>3270</v>
      </c>
      <c r="W25" s="225">
        <f t="shared" si="7"/>
        <v>211107</v>
      </c>
      <c r="X25" s="225">
        <v>200168</v>
      </c>
      <c r="Y25" s="225">
        <v>10939</v>
      </c>
    </row>
    <row r="26" spans="1:25" ht="18" customHeight="1">
      <c r="A26" s="270" t="s">
        <v>364</v>
      </c>
      <c r="B26" s="321">
        <f t="shared" si="0"/>
        <v>176866</v>
      </c>
      <c r="C26" s="225">
        <v>176866</v>
      </c>
      <c r="D26" s="225">
        <v>0</v>
      </c>
      <c r="E26" s="225">
        <f t="shared" si="1"/>
        <v>185310</v>
      </c>
      <c r="F26" s="225">
        <v>185310</v>
      </c>
      <c r="G26" s="225">
        <v>0</v>
      </c>
      <c r="H26" s="225">
        <f t="shared" si="2"/>
        <v>239490</v>
      </c>
      <c r="I26" s="225">
        <v>239490</v>
      </c>
      <c r="J26" s="225">
        <v>0</v>
      </c>
      <c r="K26" s="225">
        <f t="shared" si="3"/>
        <v>136262</v>
      </c>
      <c r="L26" s="225">
        <v>136262</v>
      </c>
      <c r="M26" s="225">
        <v>0</v>
      </c>
      <c r="N26" s="225">
        <f t="shared" si="4"/>
        <v>175238</v>
      </c>
      <c r="O26" s="225">
        <v>175227</v>
      </c>
      <c r="P26" s="225">
        <v>11</v>
      </c>
      <c r="Q26" s="225">
        <f t="shared" si="5"/>
        <v>208976</v>
      </c>
      <c r="R26" s="101">
        <v>201439</v>
      </c>
      <c r="S26" s="225">
        <v>7537</v>
      </c>
      <c r="T26" s="225">
        <f t="shared" si="6"/>
        <v>241819</v>
      </c>
      <c r="U26" s="225">
        <v>216594</v>
      </c>
      <c r="V26" s="225">
        <v>25225</v>
      </c>
      <c r="W26" s="225">
        <f t="shared" si="7"/>
        <v>224080</v>
      </c>
      <c r="X26" s="225">
        <v>204484</v>
      </c>
      <c r="Y26" s="225">
        <v>19596</v>
      </c>
    </row>
    <row r="27" spans="1:25" ht="18" customHeight="1">
      <c r="A27" s="270" t="s">
        <v>365</v>
      </c>
      <c r="B27" s="321">
        <f t="shared" si="0"/>
        <v>479405</v>
      </c>
      <c r="C27" s="225">
        <v>175869</v>
      </c>
      <c r="D27" s="225">
        <v>303536</v>
      </c>
      <c r="E27" s="225">
        <f t="shared" si="1"/>
        <v>530765</v>
      </c>
      <c r="F27" s="225">
        <v>188323</v>
      </c>
      <c r="G27" s="225">
        <v>342442</v>
      </c>
      <c r="H27" s="225">
        <f t="shared" si="2"/>
        <v>678189</v>
      </c>
      <c r="I27" s="225">
        <v>237348</v>
      </c>
      <c r="J27" s="225">
        <v>440841</v>
      </c>
      <c r="K27" s="225">
        <f t="shared" si="3"/>
        <v>393572</v>
      </c>
      <c r="L27" s="225">
        <v>135852</v>
      </c>
      <c r="M27" s="225">
        <v>257720</v>
      </c>
      <c r="N27" s="225">
        <f t="shared" si="4"/>
        <v>493894</v>
      </c>
      <c r="O27" s="225">
        <v>175373</v>
      </c>
      <c r="P27" s="225">
        <v>318521</v>
      </c>
      <c r="Q27" s="225">
        <f t="shared" si="5"/>
        <v>558550</v>
      </c>
      <c r="R27" s="101">
        <v>208774</v>
      </c>
      <c r="S27" s="225">
        <v>349776</v>
      </c>
      <c r="T27" s="225">
        <f t="shared" si="6"/>
        <v>830670</v>
      </c>
      <c r="U27" s="225">
        <v>222779</v>
      </c>
      <c r="V27" s="225">
        <v>607891</v>
      </c>
      <c r="W27" s="225">
        <f t="shared" si="7"/>
        <v>681921</v>
      </c>
      <c r="X27" s="225">
        <v>214771</v>
      </c>
      <c r="Y27" s="225">
        <v>467150</v>
      </c>
    </row>
    <row r="28" spans="1:25" ht="18" customHeight="1">
      <c r="A28" s="121"/>
      <c r="B28" s="321"/>
      <c r="C28" s="225"/>
      <c r="D28" s="225"/>
      <c r="E28" s="225"/>
      <c r="F28" s="225"/>
      <c r="G28" s="225"/>
      <c r="H28" s="225"/>
      <c r="I28" s="225"/>
      <c r="J28" s="225"/>
      <c r="K28" s="225"/>
      <c r="L28" s="225"/>
      <c r="M28" s="225"/>
      <c r="N28" s="225"/>
      <c r="O28" s="225"/>
      <c r="P28" s="225"/>
      <c r="Q28" s="225"/>
      <c r="R28" s="101"/>
      <c r="S28" s="225"/>
      <c r="T28" s="225"/>
      <c r="U28" s="225"/>
      <c r="V28" s="225"/>
      <c r="W28" s="225"/>
      <c r="X28" s="225"/>
      <c r="Y28" s="225"/>
    </row>
    <row r="29" spans="1:25" ht="18" customHeight="1">
      <c r="A29" s="274" t="s">
        <v>2</v>
      </c>
      <c r="B29" s="321"/>
      <c r="C29" s="225"/>
      <c r="D29" s="225"/>
      <c r="E29" s="225"/>
      <c r="F29" s="225"/>
      <c r="G29" s="225"/>
      <c r="H29" s="225"/>
      <c r="I29" s="225"/>
      <c r="J29" s="225"/>
      <c r="K29" s="225"/>
      <c r="L29" s="225"/>
      <c r="M29" s="225"/>
      <c r="N29" s="225"/>
      <c r="O29" s="225"/>
      <c r="P29" s="225"/>
      <c r="Q29" s="225"/>
      <c r="R29" s="101"/>
      <c r="S29" s="225"/>
      <c r="T29" s="225"/>
      <c r="U29" s="225"/>
      <c r="V29" s="225"/>
      <c r="W29" s="225"/>
      <c r="X29" s="225"/>
      <c r="Y29" s="225"/>
    </row>
    <row r="30" spans="1:25" ht="18" customHeight="1">
      <c r="A30" s="37" t="s">
        <v>424</v>
      </c>
      <c r="B30" s="321">
        <f>SUM(C30:D30)</f>
        <v>221897</v>
      </c>
      <c r="C30" s="225">
        <v>182578</v>
      </c>
      <c r="D30" s="225">
        <v>39319</v>
      </c>
      <c r="E30" s="225">
        <f>SUM(F30:G30)</f>
        <v>236736</v>
      </c>
      <c r="F30" s="225">
        <v>173658</v>
      </c>
      <c r="G30" s="225">
        <v>63078</v>
      </c>
      <c r="H30" s="225">
        <f>SUM(I30:J30)</f>
        <v>268549</v>
      </c>
      <c r="I30" s="225">
        <v>207160</v>
      </c>
      <c r="J30" s="225">
        <v>61389</v>
      </c>
      <c r="K30" s="225">
        <f>SUM(L30:M30)</f>
        <v>221306</v>
      </c>
      <c r="L30" s="225">
        <v>167802</v>
      </c>
      <c r="M30" s="225">
        <v>53504</v>
      </c>
      <c r="N30" s="225">
        <f>SUM(O30:P30)</f>
        <v>236886</v>
      </c>
      <c r="O30" s="225">
        <v>180739</v>
      </c>
      <c r="P30" s="225">
        <v>56147</v>
      </c>
      <c r="Q30" s="225">
        <f>SUM(R30:S30)</f>
        <v>299702</v>
      </c>
      <c r="R30" s="101">
        <v>244544</v>
      </c>
      <c r="S30" s="225">
        <v>55158</v>
      </c>
      <c r="T30" s="225">
        <f>SUM(U30:V30)</f>
        <v>397922</v>
      </c>
      <c r="U30" s="225">
        <v>255484</v>
      </c>
      <c r="V30" s="225">
        <v>142438</v>
      </c>
      <c r="W30" s="225">
        <f>SUM(X30:Y30)</f>
        <v>249356</v>
      </c>
      <c r="X30" s="225">
        <v>189208</v>
      </c>
      <c r="Y30" s="225">
        <v>60148</v>
      </c>
    </row>
    <row r="31" spans="1:25" ht="18" customHeight="1">
      <c r="A31" s="269" t="s">
        <v>425</v>
      </c>
      <c r="B31" s="321">
        <f>SUM(C31:D31)</f>
        <v>258701</v>
      </c>
      <c r="C31" s="225">
        <v>198204</v>
      </c>
      <c r="D31" s="225">
        <v>60497</v>
      </c>
      <c r="E31" s="225">
        <f>SUM(F31:G31)</f>
        <v>249040</v>
      </c>
      <c r="F31" s="225">
        <v>186317</v>
      </c>
      <c r="G31" s="225">
        <v>62723</v>
      </c>
      <c r="H31" s="225">
        <f>SUM(I31:J31)</f>
        <v>300448</v>
      </c>
      <c r="I31" s="225">
        <v>223962</v>
      </c>
      <c r="J31" s="225">
        <v>76486</v>
      </c>
      <c r="K31" s="225">
        <f>SUM(L31:M31)</f>
        <v>245876</v>
      </c>
      <c r="L31" s="225">
        <v>184923</v>
      </c>
      <c r="M31" s="225">
        <v>60953</v>
      </c>
      <c r="N31" s="225">
        <f>SUM(O31:P31)</f>
        <v>252396</v>
      </c>
      <c r="O31" s="225">
        <v>190975</v>
      </c>
      <c r="P31" s="225">
        <v>61421</v>
      </c>
      <c r="Q31" s="225">
        <f>SUM(R31:S31)</f>
        <v>268489</v>
      </c>
      <c r="R31" s="101">
        <v>189386</v>
      </c>
      <c r="S31" s="225">
        <v>79103</v>
      </c>
      <c r="T31" s="225">
        <f>SUM(U31:V31)</f>
        <v>427381</v>
      </c>
      <c r="U31" s="225">
        <v>274202</v>
      </c>
      <c r="V31" s="225">
        <v>153179</v>
      </c>
      <c r="W31" s="225">
        <f>SUM(X31:Y31)</f>
        <v>264697</v>
      </c>
      <c r="X31" s="225">
        <v>196472</v>
      </c>
      <c r="Y31" s="225">
        <v>68225</v>
      </c>
    </row>
    <row r="32" spans="1:25" s="53" customFormat="1" ht="18" customHeight="1">
      <c r="A32" s="269" t="s">
        <v>426</v>
      </c>
      <c r="B32" s="323">
        <f>SUM(C32:D32)</f>
        <v>264675.9166666667</v>
      </c>
      <c r="C32" s="300">
        <f>AVERAGE(C34:C37,C39:C42,C44:C47)</f>
        <v>205562.08333333334</v>
      </c>
      <c r="D32" s="300">
        <f>AVERAGE(D34:D37,D39:D42,D44:D47)</f>
        <v>59113.833333333336</v>
      </c>
      <c r="E32" s="300">
        <f>SUM(F32:G32)</f>
        <v>261138.5833333333</v>
      </c>
      <c r="F32" s="300">
        <f>AVERAGE(F34:F37,F39:F42,F44:F47)</f>
        <v>195132.91666666666</v>
      </c>
      <c r="G32" s="300">
        <f>AVERAGE(G34:G37,G39:G42,G44:G47)</f>
        <v>66005.66666666667</v>
      </c>
      <c r="H32" s="300">
        <f>SUM(I32:J32)</f>
        <v>324722.3333333334</v>
      </c>
      <c r="I32" s="300">
        <f>AVERAGE(I34:I37,I39:I42,I44:I47)</f>
        <v>242581.33333333334</v>
      </c>
      <c r="J32" s="300">
        <f>AVERAGE(J34:J37,J39:J42,J44:J47)</f>
        <v>82141</v>
      </c>
      <c r="K32" s="300">
        <f>SUM(L32:M32)</f>
        <v>257533.58333333334</v>
      </c>
      <c r="L32" s="300">
        <f>AVERAGE(L34:L37,L39:L42,L44:L47)</f>
        <v>193540.08333333334</v>
      </c>
      <c r="M32" s="300">
        <f>AVERAGE(M34:M37,M39:M42,M44:M47)</f>
        <v>63993.5</v>
      </c>
      <c r="N32" s="300">
        <f>SUM(O32:P32)</f>
        <v>267936</v>
      </c>
      <c r="O32" s="300">
        <f>AVERAGE(O34:O37,O39:O42,O44:O47)</f>
        <v>203674.58333333334</v>
      </c>
      <c r="P32" s="300">
        <f>AVERAGE(P34:P37,P39:P42,P44:P47)</f>
        <v>64261.416666666664</v>
      </c>
      <c r="Q32" s="300">
        <f>AVERAGE(Q34:Q37,Q39:Q42,Q44:Q47)</f>
        <v>294188.0833333333</v>
      </c>
      <c r="R32" s="300">
        <f>AVERAGE(R34:R37,R39:R42,R44:R47)</f>
        <v>217377.08333333334</v>
      </c>
      <c r="S32" s="300">
        <f>AVERAGE(S34:S37,S39:S42,S44:S47)</f>
        <v>76811</v>
      </c>
      <c r="T32" s="300">
        <f>SUM(U32:V32)</f>
        <v>450525.1666666666</v>
      </c>
      <c r="U32" s="300">
        <f>AVERAGE(U34:U37,U39:U42,U44:U47)</f>
        <v>291260.3333333333</v>
      </c>
      <c r="V32" s="300">
        <f>AVERAGE(V34:V37,V39:V42,V44:V47)</f>
        <v>159264.83333333334</v>
      </c>
      <c r="W32" s="300">
        <f>SUM(X32:Y32)</f>
        <v>277638.8333333334</v>
      </c>
      <c r="X32" s="300">
        <f>AVERAGE(X34:X37,X39:X42,X44:X47)</f>
        <v>201510.83333333334</v>
      </c>
      <c r="Y32" s="300">
        <v>76128</v>
      </c>
    </row>
    <row r="33" spans="1:25" ht="18" customHeight="1">
      <c r="A33" s="154"/>
      <c r="B33" s="321"/>
      <c r="C33" s="225"/>
      <c r="D33" s="225"/>
      <c r="E33" s="225"/>
      <c r="F33" s="225"/>
      <c r="G33" s="225"/>
      <c r="H33" s="225"/>
      <c r="I33" s="225"/>
      <c r="J33" s="225"/>
      <c r="K33" s="225"/>
      <c r="L33" s="225"/>
      <c r="M33" s="225"/>
      <c r="N33" s="225"/>
      <c r="O33" s="225"/>
      <c r="P33" s="225"/>
      <c r="Q33" s="225"/>
      <c r="R33" s="101"/>
      <c r="S33" s="225"/>
      <c r="T33" s="225"/>
      <c r="U33" s="225"/>
      <c r="V33" s="225"/>
      <c r="W33" s="225"/>
      <c r="X33" s="225"/>
      <c r="Y33" s="225"/>
    </row>
    <row r="34" spans="1:25" ht="18" customHeight="1">
      <c r="A34" s="159" t="s">
        <v>422</v>
      </c>
      <c r="B34" s="321">
        <f>SUM(C34:D34)</f>
        <v>181739</v>
      </c>
      <c r="C34" s="225">
        <v>181739</v>
      </c>
      <c r="D34" s="225">
        <v>0</v>
      </c>
      <c r="E34" s="225">
        <f>SUM(F34:G34)</f>
        <v>178759</v>
      </c>
      <c r="F34" s="225">
        <v>178759</v>
      </c>
      <c r="G34" s="225">
        <v>0</v>
      </c>
      <c r="H34" s="225">
        <f>SUM(I34:J34)</f>
        <v>226626</v>
      </c>
      <c r="I34" s="225">
        <v>226626</v>
      </c>
      <c r="J34" s="225">
        <v>0</v>
      </c>
      <c r="K34" s="225">
        <f>SUM(L34:M34)</f>
        <v>181285</v>
      </c>
      <c r="L34" s="225">
        <v>180839</v>
      </c>
      <c r="M34" s="225">
        <v>446</v>
      </c>
      <c r="N34" s="225">
        <f>SUM(O34:P34)</f>
        <v>195088</v>
      </c>
      <c r="O34" s="225">
        <v>191676</v>
      </c>
      <c r="P34" s="225">
        <v>3412</v>
      </c>
      <c r="Q34" s="225">
        <f>SUM(R34:S34)</f>
        <v>219379</v>
      </c>
      <c r="R34" s="101">
        <v>215404</v>
      </c>
      <c r="S34" s="225">
        <v>3975</v>
      </c>
      <c r="T34" s="225">
        <f>SUM(U34:V34)</f>
        <v>283551</v>
      </c>
      <c r="U34" s="225">
        <v>281896</v>
      </c>
      <c r="V34" s="225">
        <v>1655</v>
      </c>
      <c r="W34" s="225">
        <f>SUM(X34:Y34)</f>
        <v>210621</v>
      </c>
      <c r="X34" s="225">
        <v>207854</v>
      </c>
      <c r="Y34" s="225">
        <v>2767</v>
      </c>
    </row>
    <row r="35" spans="1:25" ht="18" customHeight="1">
      <c r="A35" s="270" t="s">
        <v>355</v>
      </c>
      <c r="B35" s="321">
        <f>SUM(C35:D35)</f>
        <v>192373</v>
      </c>
      <c r="C35" s="225">
        <v>192373</v>
      </c>
      <c r="D35" s="225">
        <v>0</v>
      </c>
      <c r="E35" s="225">
        <f>SUM(F35:G35)</f>
        <v>182453</v>
      </c>
      <c r="F35" s="225">
        <v>182453</v>
      </c>
      <c r="G35" s="225">
        <v>0</v>
      </c>
      <c r="H35" s="225">
        <f>SUM(I35:J35)</f>
        <v>226776</v>
      </c>
      <c r="I35" s="225">
        <v>223693</v>
      </c>
      <c r="J35" s="225">
        <v>3083</v>
      </c>
      <c r="K35" s="225">
        <f>SUM(L35:M35)</f>
        <v>210525</v>
      </c>
      <c r="L35" s="225">
        <v>193182</v>
      </c>
      <c r="M35" s="225">
        <v>17343</v>
      </c>
      <c r="N35" s="225">
        <f>SUM(O35:P35)</f>
        <v>203628</v>
      </c>
      <c r="O35" s="225">
        <v>201424</v>
      </c>
      <c r="P35" s="225">
        <v>2204</v>
      </c>
      <c r="Q35" s="225">
        <f>SUM(R35:S35)</f>
        <v>217069</v>
      </c>
      <c r="R35" s="101">
        <v>217069</v>
      </c>
      <c r="S35" s="225">
        <v>0</v>
      </c>
      <c r="T35" s="225">
        <f>SUM(U35:V35)</f>
        <v>276882</v>
      </c>
      <c r="U35" s="225">
        <v>275508</v>
      </c>
      <c r="V35" s="225">
        <v>1374</v>
      </c>
      <c r="W35" s="225">
        <f>SUM(X35:Y35)</f>
        <v>209981</v>
      </c>
      <c r="X35" s="225">
        <v>199056</v>
      </c>
      <c r="Y35" s="225">
        <v>10925</v>
      </c>
    </row>
    <row r="36" spans="1:25" ht="18" customHeight="1">
      <c r="A36" s="270" t="s">
        <v>356</v>
      </c>
      <c r="B36" s="321">
        <f>SUM(C36:D36)</f>
        <v>200205</v>
      </c>
      <c r="C36" s="225">
        <v>200205</v>
      </c>
      <c r="D36" s="225">
        <v>0</v>
      </c>
      <c r="E36" s="225">
        <f>SUM(F36:G36)</f>
        <v>183941</v>
      </c>
      <c r="F36" s="225">
        <v>183941</v>
      </c>
      <c r="G36" s="225">
        <v>0</v>
      </c>
      <c r="H36" s="225">
        <f>SUM(I36:J36)</f>
        <v>238096</v>
      </c>
      <c r="I36" s="225">
        <v>230895</v>
      </c>
      <c r="J36" s="225">
        <v>7201</v>
      </c>
      <c r="K36" s="225">
        <f>SUM(L36:M36)</f>
        <v>246880</v>
      </c>
      <c r="L36" s="225">
        <v>188363</v>
      </c>
      <c r="M36" s="225">
        <v>58517</v>
      </c>
      <c r="N36" s="225">
        <f>SUM(O36:P36)</f>
        <v>205890</v>
      </c>
      <c r="O36" s="225">
        <v>197823</v>
      </c>
      <c r="P36" s="225">
        <v>8067</v>
      </c>
      <c r="Q36" s="225">
        <f>SUM(R36:S36)</f>
        <v>287318</v>
      </c>
      <c r="R36" s="101">
        <v>218457</v>
      </c>
      <c r="S36" s="225">
        <v>68861</v>
      </c>
      <c r="T36" s="225">
        <f>SUM(U36:V36)</f>
        <v>387564</v>
      </c>
      <c r="U36" s="225">
        <v>281186</v>
      </c>
      <c r="V36" s="225">
        <v>106378</v>
      </c>
      <c r="W36" s="225">
        <f>SUM(X36:Y36)</f>
        <v>269569</v>
      </c>
      <c r="X36" s="225">
        <v>197318</v>
      </c>
      <c r="Y36" s="225">
        <v>72251</v>
      </c>
    </row>
    <row r="37" spans="1:25" ht="18" customHeight="1">
      <c r="A37" s="270" t="s">
        <v>357</v>
      </c>
      <c r="B37" s="321">
        <f>SUM(C37:D37)</f>
        <v>199017</v>
      </c>
      <c r="C37" s="225">
        <v>199017</v>
      </c>
      <c r="D37" s="225">
        <v>0</v>
      </c>
      <c r="E37" s="225">
        <f>SUM(F37:G37)</f>
        <v>185623</v>
      </c>
      <c r="F37" s="225">
        <v>185623</v>
      </c>
      <c r="G37" s="225">
        <v>0</v>
      </c>
      <c r="H37" s="225">
        <f>SUM(I37:J37)</f>
        <v>232442</v>
      </c>
      <c r="I37" s="225">
        <v>230602</v>
      </c>
      <c r="J37" s="225">
        <v>1840</v>
      </c>
      <c r="K37" s="225">
        <f>SUM(L37:M37)</f>
        <v>191706</v>
      </c>
      <c r="L37" s="225">
        <v>191706</v>
      </c>
      <c r="M37" s="225">
        <v>0</v>
      </c>
      <c r="N37" s="225">
        <f>SUM(O37:P37)</f>
        <v>202843</v>
      </c>
      <c r="O37" s="225">
        <v>202209</v>
      </c>
      <c r="P37" s="225">
        <v>634</v>
      </c>
      <c r="Q37" s="225">
        <f>SUM(R37:S37)</f>
        <v>217269</v>
      </c>
      <c r="R37" s="101">
        <v>217269</v>
      </c>
      <c r="S37" s="225">
        <v>0</v>
      </c>
      <c r="T37" s="225">
        <f>SUM(U37:V37)</f>
        <v>296018</v>
      </c>
      <c r="U37" s="225">
        <v>289338</v>
      </c>
      <c r="V37" s="225">
        <v>6680</v>
      </c>
      <c r="W37" s="225">
        <f>SUM(X37:Y37)</f>
        <v>197245</v>
      </c>
      <c r="X37" s="225">
        <v>197066</v>
      </c>
      <c r="Y37" s="225">
        <v>179</v>
      </c>
    </row>
    <row r="38" spans="1:25" ht="18" customHeight="1">
      <c r="A38" s="273"/>
      <c r="B38" s="321"/>
      <c r="C38" s="225"/>
      <c r="D38" s="225"/>
      <c r="E38" s="225"/>
      <c r="F38" s="225"/>
      <c r="G38" s="225"/>
      <c r="H38" s="225"/>
      <c r="I38" s="225"/>
      <c r="J38" s="225"/>
      <c r="K38" s="225"/>
      <c r="L38" s="225"/>
      <c r="M38" s="225"/>
      <c r="N38" s="225"/>
      <c r="O38" s="225"/>
      <c r="P38" s="225"/>
      <c r="Q38" s="225"/>
      <c r="R38" s="101"/>
      <c r="S38" s="225"/>
      <c r="T38" s="225"/>
      <c r="U38" s="225"/>
      <c r="V38" s="225"/>
      <c r="W38" s="225"/>
      <c r="X38" s="225"/>
      <c r="Y38" s="225"/>
    </row>
    <row r="39" spans="1:25" ht="18" customHeight="1">
      <c r="A39" s="270" t="s">
        <v>358</v>
      </c>
      <c r="B39" s="321">
        <f>SUM(C39:D39)</f>
        <v>199965</v>
      </c>
      <c r="C39" s="225">
        <v>198735</v>
      </c>
      <c r="D39" s="225">
        <v>1230</v>
      </c>
      <c r="E39" s="225">
        <f>SUM(F39:G39)</f>
        <v>199075</v>
      </c>
      <c r="F39" s="225">
        <v>194765</v>
      </c>
      <c r="G39" s="225">
        <v>4310</v>
      </c>
      <c r="H39" s="225">
        <f>SUM(I39:J39)</f>
        <v>257726</v>
      </c>
      <c r="I39" s="225">
        <v>244186</v>
      </c>
      <c r="J39" s="225">
        <v>13540</v>
      </c>
      <c r="K39" s="225">
        <f>SUM(L39:M39)</f>
        <v>196280</v>
      </c>
      <c r="L39" s="225">
        <v>193824</v>
      </c>
      <c r="M39" s="225">
        <v>2456</v>
      </c>
      <c r="N39" s="225">
        <f>SUM(O39:P39)</f>
        <v>204096</v>
      </c>
      <c r="O39" s="225">
        <v>200747</v>
      </c>
      <c r="P39" s="225">
        <v>3349</v>
      </c>
      <c r="Q39" s="225">
        <f>SUM(R39:S39)</f>
        <v>216425</v>
      </c>
      <c r="R39" s="101">
        <v>211787</v>
      </c>
      <c r="S39" s="225">
        <v>4638</v>
      </c>
      <c r="T39" s="225">
        <f>SUM(U39:V39)</f>
        <v>295065</v>
      </c>
      <c r="U39" s="225">
        <v>290353</v>
      </c>
      <c r="V39" s="225">
        <v>4712</v>
      </c>
      <c r="W39" s="225">
        <f>SUM(X39:Y39)</f>
        <v>194158</v>
      </c>
      <c r="X39" s="225">
        <v>193755</v>
      </c>
      <c r="Y39" s="225">
        <v>403</v>
      </c>
    </row>
    <row r="40" spans="1:25" ht="18" customHeight="1">
      <c r="A40" s="270" t="s">
        <v>359</v>
      </c>
      <c r="B40" s="321">
        <f>SUM(C40:D40)</f>
        <v>372400</v>
      </c>
      <c r="C40" s="225">
        <v>209433</v>
      </c>
      <c r="D40" s="225">
        <v>162967</v>
      </c>
      <c r="E40" s="225">
        <f>SUM(F40:G40)</f>
        <v>199199</v>
      </c>
      <c r="F40" s="225">
        <v>199199</v>
      </c>
      <c r="G40" s="225">
        <v>0</v>
      </c>
      <c r="H40" s="225">
        <f>SUM(I40:J40)</f>
        <v>448707</v>
      </c>
      <c r="I40" s="225">
        <v>248057</v>
      </c>
      <c r="J40" s="225">
        <v>200650</v>
      </c>
      <c r="K40" s="225">
        <f>SUM(L40:M40)</f>
        <v>309796</v>
      </c>
      <c r="L40" s="225">
        <v>196908</v>
      </c>
      <c r="M40" s="225">
        <v>112888</v>
      </c>
      <c r="N40" s="225">
        <f>SUM(O40:P40)</f>
        <v>279849</v>
      </c>
      <c r="O40" s="225">
        <v>208030</v>
      </c>
      <c r="P40" s="225">
        <v>71819</v>
      </c>
      <c r="Q40" s="225">
        <f>SUM(R40:S40)</f>
        <v>333195</v>
      </c>
      <c r="R40" s="101">
        <v>218486</v>
      </c>
      <c r="S40" s="225">
        <v>114709</v>
      </c>
      <c r="T40" s="225">
        <f>SUM(U40:V40)</f>
        <v>657154</v>
      </c>
      <c r="U40" s="225">
        <v>291005</v>
      </c>
      <c r="V40" s="225">
        <v>366149</v>
      </c>
      <c r="W40" s="225">
        <f>SUM(X40:Y40)</f>
        <v>420963</v>
      </c>
      <c r="X40" s="225">
        <v>197321</v>
      </c>
      <c r="Y40" s="225">
        <v>223642</v>
      </c>
    </row>
    <row r="41" spans="1:25" ht="18" customHeight="1">
      <c r="A41" s="270" t="s">
        <v>360</v>
      </c>
      <c r="B41" s="321">
        <f>SUM(C41:D41)</f>
        <v>354213</v>
      </c>
      <c r="C41" s="225">
        <v>211025</v>
      </c>
      <c r="D41" s="225">
        <v>143188</v>
      </c>
      <c r="E41" s="225">
        <f>SUM(F41:G41)</f>
        <v>565479</v>
      </c>
      <c r="F41" s="225">
        <v>198620</v>
      </c>
      <c r="G41" s="225">
        <v>366859</v>
      </c>
      <c r="H41" s="225">
        <f>SUM(I41:J41)</f>
        <v>488118</v>
      </c>
      <c r="I41" s="225">
        <v>249896</v>
      </c>
      <c r="J41" s="225">
        <v>238222</v>
      </c>
      <c r="K41" s="225">
        <f>SUM(L41:M41)</f>
        <v>375966</v>
      </c>
      <c r="L41" s="225">
        <v>196124</v>
      </c>
      <c r="M41" s="225">
        <v>179842</v>
      </c>
      <c r="N41" s="225">
        <f>SUM(O41:P41)</f>
        <v>446715</v>
      </c>
      <c r="O41" s="225">
        <v>204857</v>
      </c>
      <c r="P41" s="225">
        <v>241858</v>
      </c>
      <c r="Q41" s="225">
        <f>SUM(R41:S41)</f>
        <v>453077</v>
      </c>
      <c r="R41" s="101">
        <v>219535</v>
      </c>
      <c r="S41" s="225">
        <v>233542</v>
      </c>
      <c r="T41" s="225">
        <f>SUM(U41:V41)</f>
        <v>664130</v>
      </c>
      <c r="U41" s="225">
        <v>295864</v>
      </c>
      <c r="V41" s="225">
        <v>368266</v>
      </c>
      <c r="W41" s="225">
        <f>SUM(X41:Y41)</f>
        <v>273246</v>
      </c>
      <c r="X41" s="225">
        <v>201058</v>
      </c>
      <c r="Y41" s="225">
        <v>72188</v>
      </c>
    </row>
    <row r="42" spans="1:25" ht="18" customHeight="1">
      <c r="A42" s="270" t="s">
        <v>361</v>
      </c>
      <c r="B42" s="321">
        <f>SUM(C42:D42)</f>
        <v>242658</v>
      </c>
      <c r="C42" s="225">
        <v>210257</v>
      </c>
      <c r="D42" s="225">
        <v>32401</v>
      </c>
      <c r="E42" s="225">
        <f>SUM(F42:G42)</f>
        <v>230878</v>
      </c>
      <c r="F42" s="225">
        <v>197461</v>
      </c>
      <c r="G42" s="225">
        <v>33417</v>
      </c>
      <c r="H42" s="225">
        <f>SUM(I42:J42)</f>
        <v>312106</v>
      </c>
      <c r="I42" s="225">
        <v>253131</v>
      </c>
      <c r="J42" s="225">
        <v>58975</v>
      </c>
      <c r="K42" s="225">
        <f>SUM(L42:M42)</f>
        <v>220771</v>
      </c>
      <c r="L42" s="225">
        <v>194594</v>
      </c>
      <c r="M42" s="225">
        <v>26177</v>
      </c>
      <c r="N42" s="225">
        <f>SUM(O42:P42)</f>
        <v>237255</v>
      </c>
      <c r="O42" s="225">
        <v>197089</v>
      </c>
      <c r="P42" s="225">
        <v>40166</v>
      </c>
      <c r="Q42" s="225">
        <f>SUM(R42:S42)</f>
        <v>265693</v>
      </c>
      <c r="R42" s="101">
        <v>216721</v>
      </c>
      <c r="S42" s="225">
        <v>48972</v>
      </c>
      <c r="T42" s="225">
        <f>SUM(U42:V42)</f>
        <v>439115</v>
      </c>
      <c r="U42" s="225">
        <v>297743</v>
      </c>
      <c r="V42" s="225">
        <v>141372</v>
      </c>
      <c r="W42" s="225">
        <f>SUM(X42:Y42)</f>
        <v>232788</v>
      </c>
      <c r="X42" s="225">
        <v>201293</v>
      </c>
      <c r="Y42" s="225">
        <v>31495</v>
      </c>
    </row>
    <row r="43" spans="1:25" ht="18" customHeight="1">
      <c r="A43" s="273"/>
      <c r="B43" s="321"/>
      <c r="C43" s="225"/>
      <c r="D43" s="225"/>
      <c r="E43" s="225"/>
      <c r="F43" s="225"/>
      <c r="G43" s="225"/>
      <c r="H43" s="225"/>
      <c r="I43" s="225"/>
      <c r="J43" s="225"/>
      <c r="K43" s="225"/>
      <c r="L43" s="225"/>
      <c r="M43" s="225"/>
      <c r="N43" s="225"/>
      <c r="O43" s="225"/>
      <c r="P43" s="225"/>
      <c r="Q43" s="225"/>
      <c r="R43" s="101"/>
      <c r="S43" s="225"/>
      <c r="T43" s="225"/>
      <c r="U43" s="225"/>
      <c r="V43" s="225"/>
      <c r="W43" s="225"/>
      <c r="X43" s="225"/>
      <c r="Y43" s="225"/>
    </row>
    <row r="44" spans="1:25" ht="18" customHeight="1">
      <c r="A44" s="270" t="s">
        <v>362</v>
      </c>
      <c r="B44" s="321">
        <f>SUM(C44:D44)</f>
        <v>211494</v>
      </c>
      <c r="C44" s="225">
        <v>211494</v>
      </c>
      <c r="D44" s="225">
        <v>0</v>
      </c>
      <c r="E44" s="225">
        <f>SUM(F44:G44)</f>
        <v>197086</v>
      </c>
      <c r="F44" s="225">
        <v>197086</v>
      </c>
      <c r="G44" s="225">
        <v>0</v>
      </c>
      <c r="H44" s="225">
        <f>SUM(I44:J44)</f>
        <v>249710</v>
      </c>
      <c r="I44" s="225">
        <v>249710</v>
      </c>
      <c r="J44" s="225">
        <v>0</v>
      </c>
      <c r="K44" s="225">
        <f>SUM(L44:M44)</f>
        <v>197111</v>
      </c>
      <c r="L44" s="225">
        <v>197111</v>
      </c>
      <c r="M44" s="225">
        <v>0</v>
      </c>
      <c r="N44" s="225">
        <f>SUM(O44:P44)</f>
        <v>220950</v>
      </c>
      <c r="O44" s="225">
        <v>209602</v>
      </c>
      <c r="P44" s="225">
        <v>11348</v>
      </c>
      <c r="Q44" s="225">
        <f>SUM(R44:S44)</f>
        <v>217661</v>
      </c>
      <c r="R44" s="101">
        <v>216846</v>
      </c>
      <c r="S44" s="225">
        <v>815</v>
      </c>
      <c r="T44" s="225">
        <f>SUM(U44:V44)</f>
        <v>305479</v>
      </c>
      <c r="U44" s="225">
        <v>299460</v>
      </c>
      <c r="V44" s="225">
        <v>6019</v>
      </c>
      <c r="W44" s="225">
        <f>SUM(X44:Y44)</f>
        <v>195727</v>
      </c>
      <c r="X44" s="225">
        <v>195727</v>
      </c>
      <c r="Y44" s="225">
        <v>0</v>
      </c>
    </row>
    <row r="45" spans="1:25" ht="18" customHeight="1">
      <c r="A45" s="270" t="s">
        <v>363</v>
      </c>
      <c r="B45" s="321">
        <f>SUM(C45:D45)</f>
        <v>217085</v>
      </c>
      <c r="C45" s="225">
        <v>217085</v>
      </c>
      <c r="D45" s="225">
        <v>0</v>
      </c>
      <c r="E45" s="225">
        <f>SUM(F45:G45)</f>
        <v>205483</v>
      </c>
      <c r="F45" s="225">
        <v>205483</v>
      </c>
      <c r="G45" s="225">
        <v>0</v>
      </c>
      <c r="H45" s="225">
        <f>SUM(I45:J45)</f>
        <v>251835</v>
      </c>
      <c r="I45" s="225">
        <v>251835</v>
      </c>
      <c r="J45" s="225">
        <v>0</v>
      </c>
      <c r="K45" s="225">
        <f>SUM(L45:M45)</f>
        <v>198563</v>
      </c>
      <c r="L45" s="225">
        <v>198563</v>
      </c>
      <c r="M45" s="225">
        <v>0</v>
      </c>
      <c r="N45" s="225">
        <f>SUM(O45:P45)</f>
        <v>213605</v>
      </c>
      <c r="O45" s="225">
        <v>211669</v>
      </c>
      <c r="P45" s="225">
        <v>1936</v>
      </c>
      <c r="Q45" s="225">
        <f>SUM(R45:S45)</f>
        <v>219672</v>
      </c>
      <c r="R45" s="101">
        <v>218421</v>
      </c>
      <c r="S45" s="225">
        <v>1251</v>
      </c>
      <c r="T45" s="225">
        <f>SUM(U45:V45)</f>
        <v>301293</v>
      </c>
      <c r="U45" s="225">
        <v>296731</v>
      </c>
      <c r="V45" s="225">
        <v>4562</v>
      </c>
      <c r="W45" s="225">
        <f>SUM(X45:Y45)</f>
        <v>211380</v>
      </c>
      <c r="X45" s="225">
        <v>202628</v>
      </c>
      <c r="Y45" s="225">
        <v>8752</v>
      </c>
    </row>
    <row r="46" spans="1:25" ht="18" customHeight="1">
      <c r="A46" s="270" t="s">
        <v>364</v>
      </c>
      <c r="B46" s="321">
        <f>SUM(C46:D46)</f>
        <v>218922</v>
      </c>
      <c r="C46" s="225">
        <v>218922</v>
      </c>
      <c r="D46" s="225">
        <v>0</v>
      </c>
      <c r="E46" s="225">
        <f>SUM(F46:G46)</f>
        <v>208319</v>
      </c>
      <c r="F46" s="225">
        <v>208319</v>
      </c>
      <c r="G46" s="225">
        <v>0</v>
      </c>
      <c r="H46" s="225">
        <f>SUM(I46:J46)</f>
        <v>252412</v>
      </c>
      <c r="I46" s="225">
        <v>252412</v>
      </c>
      <c r="J46" s="225">
        <v>0</v>
      </c>
      <c r="K46" s="225">
        <f>SUM(L46:M46)</f>
        <v>195353</v>
      </c>
      <c r="L46" s="225">
        <v>195353</v>
      </c>
      <c r="M46" s="225">
        <v>0</v>
      </c>
      <c r="N46" s="225">
        <f>SUM(O46:P46)</f>
        <v>209258</v>
      </c>
      <c r="O46" s="225">
        <v>209243</v>
      </c>
      <c r="P46" s="225">
        <v>15</v>
      </c>
      <c r="Q46" s="225">
        <f>SUM(R46:S46)</f>
        <v>228737</v>
      </c>
      <c r="R46" s="101">
        <v>218346</v>
      </c>
      <c r="S46" s="225">
        <v>10391</v>
      </c>
      <c r="T46" s="225">
        <f>SUM(U46:V46)</f>
        <v>340183</v>
      </c>
      <c r="U46" s="225">
        <v>296913</v>
      </c>
      <c r="V46" s="225">
        <v>43270</v>
      </c>
      <c r="W46" s="225">
        <f>SUM(X46:Y46)</f>
        <v>227345</v>
      </c>
      <c r="X46" s="225">
        <v>207266</v>
      </c>
      <c r="Y46" s="225">
        <v>20079</v>
      </c>
    </row>
    <row r="47" spans="1:25" ht="18" customHeight="1">
      <c r="A47" s="270" t="s">
        <v>365</v>
      </c>
      <c r="B47" s="321">
        <f>SUM(C47:D47)</f>
        <v>586040</v>
      </c>
      <c r="C47" s="225">
        <v>216460</v>
      </c>
      <c r="D47" s="225">
        <v>369580</v>
      </c>
      <c r="E47" s="225">
        <f>SUM(F47:G47)</f>
        <v>597368</v>
      </c>
      <c r="F47" s="225">
        <v>209886</v>
      </c>
      <c r="G47" s="225">
        <v>387482</v>
      </c>
      <c r="H47" s="225">
        <f>SUM(I47:J47)</f>
        <v>712114</v>
      </c>
      <c r="I47" s="225">
        <v>249933</v>
      </c>
      <c r="J47" s="225">
        <v>462181</v>
      </c>
      <c r="K47" s="225">
        <f>SUM(L47:M47)</f>
        <v>566167</v>
      </c>
      <c r="L47" s="225">
        <v>195914</v>
      </c>
      <c r="M47" s="225">
        <v>370253</v>
      </c>
      <c r="N47" s="225">
        <f>SUM(O47:P47)</f>
        <v>596055</v>
      </c>
      <c r="O47" s="225">
        <v>209726</v>
      </c>
      <c r="P47" s="225">
        <v>386329</v>
      </c>
      <c r="Q47" s="225">
        <f>SUM(R47:S47)</f>
        <v>654762</v>
      </c>
      <c r="R47" s="101">
        <v>220184</v>
      </c>
      <c r="S47" s="225">
        <v>434578</v>
      </c>
      <c r="T47" s="225">
        <f>SUM(U47:V47)</f>
        <v>1159868</v>
      </c>
      <c r="U47" s="225">
        <v>299127</v>
      </c>
      <c r="V47" s="225">
        <v>860741</v>
      </c>
      <c r="W47" s="225">
        <f>SUM(X47:Y47)</f>
        <v>688649</v>
      </c>
      <c r="X47" s="225">
        <v>217788</v>
      </c>
      <c r="Y47" s="225">
        <v>470861</v>
      </c>
    </row>
    <row r="48" spans="1:25" ht="18" customHeight="1">
      <c r="A48" s="121"/>
      <c r="B48" s="321"/>
      <c r="C48" s="225"/>
      <c r="D48" s="225"/>
      <c r="E48" s="225"/>
      <c r="F48" s="225"/>
      <c r="G48" s="225"/>
      <c r="H48" s="225"/>
      <c r="I48" s="225"/>
      <c r="J48" s="225"/>
      <c r="K48" s="225"/>
      <c r="L48" s="225"/>
      <c r="M48" s="225"/>
      <c r="N48" s="225"/>
      <c r="O48" s="225"/>
      <c r="P48" s="225"/>
      <c r="Q48" s="225"/>
      <c r="R48" s="101"/>
      <c r="S48" s="225"/>
      <c r="T48" s="225"/>
      <c r="U48" s="225"/>
      <c r="V48" s="225"/>
      <c r="W48" s="225"/>
      <c r="X48" s="225"/>
      <c r="Y48" s="225"/>
    </row>
    <row r="49" spans="1:25" ht="18" customHeight="1">
      <c r="A49" s="274" t="s">
        <v>205</v>
      </c>
      <c r="B49" s="321"/>
      <c r="C49" s="225"/>
      <c r="D49" s="225"/>
      <c r="E49" s="225"/>
      <c r="F49" s="225"/>
      <c r="G49" s="225"/>
      <c r="H49" s="225"/>
      <c r="I49" s="225"/>
      <c r="J49" s="225"/>
      <c r="K49" s="225"/>
      <c r="L49" s="225"/>
      <c r="M49" s="225"/>
      <c r="N49" s="225"/>
      <c r="O49" s="225"/>
      <c r="P49" s="225"/>
      <c r="Q49" s="225"/>
      <c r="R49" s="101"/>
      <c r="S49" s="225"/>
      <c r="T49" s="225"/>
      <c r="U49" s="225"/>
      <c r="V49" s="225"/>
      <c r="W49" s="225"/>
      <c r="X49" s="225"/>
      <c r="Y49" s="225"/>
    </row>
    <row r="50" spans="1:25" ht="18" customHeight="1">
      <c r="A50" s="37" t="s">
        <v>424</v>
      </c>
      <c r="B50" s="321">
        <f>SUM(C50:D50)</f>
        <v>115106</v>
      </c>
      <c r="C50" s="225">
        <v>94245</v>
      </c>
      <c r="D50" s="225">
        <v>20861</v>
      </c>
      <c r="E50" s="225">
        <f>SUM(F50:G50)</f>
        <v>149871</v>
      </c>
      <c r="F50" s="225">
        <v>115002</v>
      </c>
      <c r="G50" s="225">
        <v>34869</v>
      </c>
      <c r="H50" s="225">
        <f>SUM(I50:J50)</f>
        <v>146762</v>
      </c>
      <c r="I50" s="225">
        <v>114187</v>
      </c>
      <c r="J50" s="225">
        <v>32575</v>
      </c>
      <c r="K50" s="225">
        <f>SUM(L50:M50)</f>
        <v>109608</v>
      </c>
      <c r="L50" s="225">
        <v>84305</v>
      </c>
      <c r="M50" s="225">
        <v>25303</v>
      </c>
      <c r="N50" s="225">
        <f>SUM(O50:P50)</f>
        <v>121179</v>
      </c>
      <c r="O50" s="225">
        <v>92946</v>
      </c>
      <c r="P50" s="225">
        <v>28233</v>
      </c>
      <c r="Q50" s="225">
        <f>SUM(R50:S50)</f>
        <v>155148</v>
      </c>
      <c r="R50" s="101">
        <v>127142</v>
      </c>
      <c r="S50" s="225">
        <v>28006</v>
      </c>
      <c r="T50" s="225">
        <f>SUM(U50:V50)</f>
        <v>195558</v>
      </c>
      <c r="U50" s="225">
        <v>135089</v>
      </c>
      <c r="V50" s="225">
        <v>60469</v>
      </c>
      <c r="W50" s="225">
        <f>SUM(X50:Y50)</f>
        <v>198749</v>
      </c>
      <c r="X50" s="225">
        <v>142957</v>
      </c>
      <c r="Y50" s="225">
        <v>55792</v>
      </c>
    </row>
    <row r="51" spans="1:25" ht="18" customHeight="1">
      <c r="A51" s="269" t="s">
        <v>425</v>
      </c>
      <c r="B51" s="321">
        <f>SUM(C51:D51)</f>
        <v>135558</v>
      </c>
      <c r="C51" s="225">
        <v>103833</v>
      </c>
      <c r="D51" s="225">
        <v>31725</v>
      </c>
      <c r="E51" s="225">
        <f>SUM(F51:G51)</f>
        <v>155728</v>
      </c>
      <c r="F51" s="225">
        <v>117994</v>
      </c>
      <c r="G51" s="225">
        <v>37734</v>
      </c>
      <c r="H51" s="225">
        <f>SUM(I51:J51)</f>
        <v>162667</v>
      </c>
      <c r="I51" s="225">
        <v>119481</v>
      </c>
      <c r="J51" s="225">
        <v>43186</v>
      </c>
      <c r="K51" s="225">
        <f>SUM(L51:M51)</f>
        <v>118332</v>
      </c>
      <c r="L51" s="225">
        <v>91014</v>
      </c>
      <c r="M51" s="225">
        <v>27318</v>
      </c>
      <c r="N51" s="225">
        <f>SUM(O51:P51)</f>
        <v>128571</v>
      </c>
      <c r="O51" s="225">
        <v>97552</v>
      </c>
      <c r="P51" s="225">
        <v>31019</v>
      </c>
      <c r="Q51" s="225">
        <f>SUM(R51:S51)</f>
        <v>187549</v>
      </c>
      <c r="R51" s="101">
        <v>153317</v>
      </c>
      <c r="S51" s="225">
        <v>34232</v>
      </c>
      <c r="T51" s="225">
        <f>SUM(U51:V51)</f>
        <v>196391</v>
      </c>
      <c r="U51" s="225">
        <v>134330</v>
      </c>
      <c r="V51" s="225">
        <v>62061</v>
      </c>
      <c r="W51" s="225">
        <f>SUM(X51:Y51)</f>
        <v>223236</v>
      </c>
      <c r="X51" s="225">
        <v>157518</v>
      </c>
      <c r="Y51" s="225">
        <v>65718</v>
      </c>
    </row>
    <row r="52" spans="1:25" s="53" customFormat="1" ht="18" customHeight="1">
      <c r="A52" s="269" t="s">
        <v>426</v>
      </c>
      <c r="B52" s="323">
        <f>SUM(C52:D52)</f>
        <v>140729.41666666666</v>
      </c>
      <c r="C52" s="300">
        <f>AVERAGE(C54:C57,C59:C62,C64:C67)</f>
        <v>108391</v>
      </c>
      <c r="D52" s="300">
        <f>AVERAGE(D54:D57,D59:D62,D64:D67)</f>
        <v>32338.416666666668</v>
      </c>
      <c r="E52" s="300">
        <f>SUM(F52:G52)</f>
        <v>163443.83333333334</v>
      </c>
      <c r="F52" s="300">
        <f>AVERAGE(F54:F57,F59:F62,F64:F67)</f>
        <v>124354.66666666667</v>
      </c>
      <c r="G52" s="300">
        <f>AVERAGE(G54:G57,G59:G62,G64:G67)</f>
        <v>39089.166666666664</v>
      </c>
      <c r="H52" s="300">
        <f>SUM(I52:J52)</f>
        <v>175746.8333333333</v>
      </c>
      <c r="I52" s="300">
        <f>AVERAGE(I54:I57,I59:I62,I64:I67)</f>
        <v>129387.08333333333</v>
      </c>
      <c r="J52" s="300">
        <f>AVERAGE(J54:J57,J59:J62,J64:J67)</f>
        <v>46359.75</v>
      </c>
      <c r="K52" s="300">
        <f>SUM(L52:M52)</f>
        <v>127476.75</v>
      </c>
      <c r="L52" s="300">
        <f>AVERAGE(L54:L57,L59:L62,L64:L67)</f>
        <v>98008.75</v>
      </c>
      <c r="M52" s="300">
        <f>AVERAGE(M54:M57,M59:M62,M64:M67)</f>
        <v>29468</v>
      </c>
      <c r="N52" s="300">
        <f>SUM(O52:P52)</f>
        <v>137880.5833333333</v>
      </c>
      <c r="O52" s="300">
        <f>AVERAGE(O54:O57,O59:O62,O64:O67)</f>
        <v>105379.33333333333</v>
      </c>
      <c r="P52" s="300">
        <f>AVERAGE(P54:P57,P59:P62,P64:P67)</f>
        <v>32501.25</v>
      </c>
      <c r="Q52" s="300">
        <f>SUM(R52:S52)</f>
        <v>202127.83333333334</v>
      </c>
      <c r="R52" s="300">
        <f>AVERAGE(R54:R57,R59:R62,R64:R67)</f>
        <v>168565.5</v>
      </c>
      <c r="S52" s="300">
        <f>AVERAGE(S54:S57,S59:S62,S64:S67)</f>
        <v>33562.333333333336</v>
      </c>
      <c r="T52" s="300">
        <f>SUM(U52:V52)</f>
        <v>211495.41666666666</v>
      </c>
      <c r="U52" s="300">
        <f>AVERAGE(U54:U57,U59:U62,U64:U67)</f>
        <v>145043.41666666666</v>
      </c>
      <c r="V52" s="300">
        <f>AVERAGE(V54:V57,V59:V62,V64:V67)</f>
        <v>66452</v>
      </c>
      <c r="W52" s="300">
        <f>SUM(X52:Y52)</f>
        <v>223194.33333333334</v>
      </c>
      <c r="X52" s="300">
        <f>AVERAGE(X54:X57,X59:X62,X64:X67)</f>
        <v>153101.33333333334</v>
      </c>
      <c r="Y52" s="300">
        <f>AVERAGE(Y54:Y57,Y59:Y62,Y64:Y67)</f>
        <v>70093</v>
      </c>
    </row>
    <row r="53" spans="1:25" ht="18" customHeight="1">
      <c r="A53" s="154"/>
      <c r="B53" s="321"/>
      <c r="C53" s="225"/>
      <c r="D53" s="225"/>
      <c r="E53" s="225"/>
      <c r="F53" s="225"/>
      <c r="G53" s="225"/>
      <c r="H53" s="225"/>
      <c r="I53" s="225"/>
      <c r="J53" s="225"/>
      <c r="K53" s="225"/>
      <c r="L53" s="225"/>
      <c r="M53" s="225"/>
      <c r="N53" s="225"/>
      <c r="O53" s="225"/>
      <c r="P53" s="225"/>
      <c r="Q53" s="225"/>
      <c r="R53" s="101"/>
      <c r="S53" s="225"/>
      <c r="T53" s="225"/>
      <c r="U53" s="225"/>
      <c r="V53" s="225"/>
      <c r="W53" s="225"/>
      <c r="X53" s="225"/>
      <c r="Y53" s="225"/>
    </row>
    <row r="54" spans="1:25" ht="18" customHeight="1">
      <c r="A54" s="159" t="s">
        <v>422</v>
      </c>
      <c r="B54" s="321">
        <f>SUM(C54:D54)</f>
        <v>97739</v>
      </c>
      <c r="C54" s="225">
        <v>97739</v>
      </c>
      <c r="D54" s="225">
        <v>0</v>
      </c>
      <c r="E54" s="225">
        <f>SUM(F54:G54)</f>
        <v>112999</v>
      </c>
      <c r="F54" s="225">
        <v>112999</v>
      </c>
      <c r="G54" s="225">
        <v>0</v>
      </c>
      <c r="H54" s="225">
        <f>SUM(I54:J54)</f>
        <v>123729</v>
      </c>
      <c r="I54" s="225">
        <v>123729</v>
      </c>
      <c r="J54" s="225">
        <v>0</v>
      </c>
      <c r="K54" s="225">
        <f>SUM(L54:M54)</f>
        <v>88871</v>
      </c>
      <c r="L54" s="225">
        <v>87757</v>
      </c>
      <c r="M54" s="225">
        <v>1114</v>
      </c>
      <c r="N54" s="225">
        <f>SUM(O54:P54)</f>
        <v>99049</v>
      </c>
      <c r="O54" s="225">
        <v>97304</v>
      </c>
      <c r="P54" s="225">
        <v>1745</v>
      </c>
      <c r="Q54" s="225">
        <f>SUM(R54:S54)</f>
        <v>154490</v>
      </c>
      <c r="R54" s="101">
        <v>154490</v>
      </c>
      <c r="S54" s="225">
        <v>0</v>
      </c>
      <c r="T54" s="225">
        <f>SUM(U54:V54)</f>
        <v>136076</v>
      </c>
      <c r="U54" s="225">
        <v>135599</v>
      </c>
      <c r="V54" s="225">
        <v>477</v>
      </c>
      <c r="W54" s="225">
        <f>SUM(X54:Y54)</f>
        <v>153353</v>
      </c>
      <c r="X54" s="225">
        <v>152406</v>
      </c>
      <c r="Y54" s="225">
        <v>947</v>
      </c>
    </row>
    <row r="55" spans="1:25" ht="18" customHeight="1">
      <c r="A55" s="270" t="s">
        <v>355</v>
      </c>
      <c r="B55" s="321">
        <f>SUM(C55:D55)</f>
        <v>107899</v>
      </c>
      <c r="C55" s="225">
        <v>107899</v>
      </c>
      <c r="D55" s="225">
        <v>0</v>
      </c>
      <c r="E55" s="225">
        <f>SUM(F55:G55)</f>
        <v>116989</v>
      </c>
      <c r="F55" s="225">
        <v>116989</v>
      </c>
      <c r="G55" s="225">
        <v>0</v>
      </c>
      <c r="H55" s="225">
        <f>SUM(I55:J55)</f>
        <v>126887</v>
      </c>
      <c r="I55" s="225">
        <v>124156</v>
      </c>
      <c r="J55" s="225">
        <v>2731</v>
      </c>
      <c r="K55" s="225">
        <f>SUM(L55:M55)</f>
        <v>94507</v>
      </c>
      <c r="L55" s="225">
        <v>94416</v>
      </c>
      <c r="M55" s="225">
        <v>91</v>
      </c>
      <c r="N55" s="225">
        <f>SUM(O55:P55)</f>
        <v>101325</v>
      </c>
      <c r="O55" s="225">
        <v>100572</v>
      </c>
      <c r="P55" s="225">
        <v>753</v>
      </c>
      <c r="Q55" s="225">
        <f>SUM(R55:S55)</f>
        <v>155571</v>
      </c>
      <c r="R55" s="101">
        <v>155571</v>
      </c>
      <c r="S55" s="225">
        <v>0</v>
      </c>
      <c r="T55" s="225">
        <f>SUM(U55:V55)</f>
        <v>132580</v>
      </c>
      <c r="U55" s="225">
        <v>131733</v>
      </c>
      <c r="V55" s="225">
        <v>847</v>
      </c>
      <c r="W55" s="225">
        <f>SUM(X55:Y55)</f>
        <v>157041</v>
      </c>
      <c r="X55" s="225">
        <v>157041</v>
      </c>
      <c r="Y55" s="225">
        <v>0</v>
      </c>
    </row>
    <row r="56" spans="1:25" ht="18" customHeight="1">
      <c r="A56" s="270" t="s">
        <v>356</v>
      </c>
      <c r="B56" s="321">
        <f>SUM(C56:D56)</f>
        <v>105208</v>
      </c>
      <c r="C56" s="225">
        <v>105208</v>
      </c>
      <c r="D56" s="225">
        <v>0</v>
      </c>
      <c r="E56" s="225">
        <f>SUM(F56:G56)</f>
        <v>115564</v>
      </c>
      <c r="F56" s="225">
        <v>115564</v>
      </c>
      <c r="G56" s="225">
        <v>0</v>
      </c>
      <c r="H56" s="225">
        <f>SUM(I56:J56)</f>
        <v>131173</v>
      </c>
      <c r="I56" s="225">
        <v>126008</v>
      </c>
      <c r="J56" s="225">
        <v>5165</v>
      </c>
      <c r="K56" s="225">
        <f>SUM(L56:M56)</f>
        <v>100488</v>
      </c>
      <c r="L56" s="225">
        <v>93331</v>
      </c>
      <c r="M56" s="225">
        <v>7157</v>
      </c>
      <c r="N56" s="225">
        <f>SUM(O56:P56)</f>
        <v>108615</v>
      </c>
      <c r="O56" s="225">
        <v>99341</v>
      </c>
      <c r="P56" s="225">
        <v>9274</v>
      </c>
      <c r="Q56" s="225">
        <f>SUM(R56:S56)</f>
        <v>185795</v>
      </c>
      <c r="R56" s="101">
        <v>167073</v>
      </c>
      <c r="S56" s="225">
        <v>18722</v>
      </c>
      <c r="T56" s="225">
        <f>SUM(U56:V56)</f>
        <v>167557</v>
      </c>
      <c r="U56" s="225">
        <v>137978</v>
      </c>
      <c r="V56" s="225">
        <v>29579</v>
      </c>
      <c r="W56" s="225">
        <f>SUM(X56:Y56)</f>
        <v>257486</v>
      </c>
      <c r="X56" s="225">
        <v>152603</v>
      </c>
      <c r="Y56" s="225">
        <v>104883</v>
      </c>
    </row>
    <row r="57" spans="1:25" ht="18" customHeight="1">
      <c r="A57" s="270" t="s">
        <v>357</v>
      </c>
      <c r="B57" s="321">
        <f>SUM(C57:D57)</f>
        <v>106318</v>
      </c>
      <c r="C57" s="225">
        <v>106318</v>
      </c>
      <c r="D57" s="225">
        <v>0</v>
      </c>
      <c r="E57" s="225">
        <f>SUM(F57:G57)</f>
        <v>119270</v>
      </c>
      <c r="F57" s="225">
        <v>119270</v>
      </c>
      <c r="G57" s="225">
        <v>0</v>
      </c>
      <c r="H57" s="225">
        <f>SUM(I57:J57)</f>
        <v>128229</v>
      </c>
      <c r="I57" s="225">
        <v>126720</v>
      </c>
      <c r="J57" s="225">
        <v>1509</v>
      </c>
      <c r="K57" s="225">
        <f>SUM(L57:M57)</f>
        <v>98470</v>
      </c>
      <c r="L57" s="225">
        <v>98470</v>
      </c>
      <c r="M57" s="225">
        <v>0</v>
      </c>
      <c r="N57" s="225">
        <f>SUM(O57:P57)</f>
        <v>104385</v>
      </c>
      <c r="O57" s="225">
        <v>104326</v>
      </c>
      <c r="P57" s="225">
        <v>59</v>
      </c>
      <c r="Q57" s="225">
        <f>SUM(R57:S57)</f>
        <v>168648</v>
      </c>
      <c r="R57" s="101">
        <v>168648</v>
      </c>
      <c r="S57" s="225">
        <v>0</v>
      </c>
      <c r="T57" s="225">
        <f>SUM(U57:V57)</f>
        <v>151989</v>
      </c>
      <c r="U57" s="225">
        <v>150318</v>
      </c>
      <c r="V57" s="225">
        <v>1671</v>
      </c>
      <c r="W57" s="225">
        <f>SUM(X57:Y57)</f>
        <v>148444</v>
      </c>
      <c r="X57" s="225">
        <v>147919</v>
      </c>
      <c r="Y57" s="225">
        <v>525</v>
      </c>
    </row>
    <row r="58" spans="1:25" ht="18" customHeight="1">
      <c r="A58" s="273"/>
      <c r="B58" s="321"/>
      <c r="C58" s="225"/>
      <c r="D58" s="225"/>
      <c r="E58" s="225"/>
      <c r="F58" s="225"/>
      <c r="G58" s="225"/>
      <c r="H58" s="225"/>
      <c r="I58" s="225"/>
      <c r="J58" s="225"/>
      <c r="K58" s="225"/>
      <c r="L58" s="225"/>
      <c r="M58" s="225"/>
      <c r="N58" s="225"/>
      <c r="O58" s="225"/>
      <c r="P58" s="225"/>
      <c r="Q58" s="225"/>
      <c r="R58" s="101"/>
      <c r="S58" s="225"/>
      <c r="T58" s="225"/>
      <c r="U58" s="225"/>
      <c r="V58" s="225"/>
      <c r="W58" s="225"/>
      <c r="X58" s="225"/>
      <c r="Y58" s="225"/>
    </row>
    <row r="59" spans="1:25" ht="18" customHeight="1">
      <c r="A59" s="270" t="s">
        <v>358</v>
      </c>
      <c r="B59" s="321">
        <f>SUM(C59:D59)</f>
        <v>109084</v>
      </c>
      <c r="C59" s="225">
        <v>107590</v>
      </c>
      <c r="D59" s="225">
        <v>1494</v>
      </c>
      <c r="E59" s="225">
        <f>SUM(F59:G59)</f>
        <v>129230</v>
      </c>
      <c r="F59" s="225">
        <v>125333</v>
      </c>
      <c r="G59" s="225">
        <v>3897</v>
      </c>
      <c r="H59" s="225">
        <f>SUM(I59:J59)</f>
        <v>139286</v>
      </c>
      <c r="I59" s="225">
        <v>132317</v>
      </c>
      <c r="J59" s="225">
        <v>6969</v>
      </c>
      <c r="K59" s="225">
        <f>SUM(L59:M59)</f>
        <v>98795</v>
      </c>
      <c r="L59" s="225">
        <v>97981</v>
      </c>
      <c r="M59" s="225">
        <v>814</v>
      </c>
      <c r="N59" s="225">
        <f>SUM(O59:P59)</f>
        <v>106057</v>
      </c>
      <c r="O59" s="225">
        <v>104761</v>
      </c>
      <c r="P59" s="225">
        <v>1296</v>
      </c>
      <c r="Q59" s="225">
        <f>SUM(R59:S59)</f>
        <v>170577</v>
      </c>
      <c r="R59" s="101">
        <v>167127</v>
      </c>
      <c r="S59" s="225">
        <v>3450</v>
      </c>
      <c r="T59" s="225">
        <f>SUM(U59:V59)</f>
        <v>152504</v>
      </c>
      <c r="U59" s="225">
        <v>149907</v>
      </c>
      <c r="V59" s="225">
        <v>2597</v>
      </c>
      <c r="W59" s="225">
        <f>SUM(X59:Y59)</f>
        <v>148094</v>
      </c>
      <c r="X59" s="225">
        <v>147723</v>
      </c>
      <c r="Y59" s="225">
        <v>371</v>
      </c>
    </row>
    <row r="60" spans="1:25" ht="18" customHeight="1">
      <c r="A60" s="270" t="s">
        <v>359</v>
      </c>
      <c r="B60" s="321">
        <f>SUM(C60:D60)</f>
        <v>128377</v>
      </c>
      <c r="C60" s="225">
        <v>112853</v>
      </c>
      <c r="D60" s="225">
        <v>15524</v>
      </c>
      <c r="E60" s="225">
        <f>SUM(F60:G60)</f>
        <v>127292</v>
      </c>
      <c r="F60" s="225">
        <v>127292</v>
      </c>
      <c r="G60" s="225">
        <v>0</v>
      </c>
      <c r="H60" s="225">
        <f>SUM(I60:J60)</f>
        <v>203769</v>
      </c>
      <c r="I60" s="225">
        <v>132529</v>
      </c>
      <c r="J60" s="225">
        <v>71240</v>
      </c>
      <c r="K60" s="225">
        <f>SUM(L60:M60)</f>
        <v>122640</v>
      </c>
      <c r="L60" s="225">
        <v>101844</v>
      </c>
      <c r="M60" s="225">
        <v>20796</v>
      </c>
      <c r="N60" s="225">
        <f>SUM(O60:P60)</f>
        <v>125389</v>
      </c>
      <c r="O60" s="225">
        <v>109412</v>
      </c>
      <c r="P60" s="225">
        <v>15977</v>
      </c>
      <c r="Q60" s="225">
        <f>SUM(R60:S60)</f>
        <v>240196</v>
      </c>
      <c r="R60" s="101">
        <v>170781</v>
      </c>
      <c r="S60" s="225">
        <v>69415</v>
      </c>
      <c r="T60" s="225">
        <f>SUM(U60:V60)</f>
        <v>276230</v>
      </c>
      <c r="U60" s="225">
        <v>146422</v>
      </c>
      <c r="V60" s="225">
        <v>129808</v>
      </c>
      <c r="W60" s="225">
        <f>SUM(X60:Y60)</f>
        <v>387100</v>
      </c>
      <c r="X60" s="225">
        <v>154658</v>
      </c>
      <c r="Y60" s="225">
        <v>232442</v>
      </c>
    </row>
    <row r="61" spans="1:25" ht="18" customHeight="1">
      <c r="A61" s="270" t="s">
        <v>360</v>
      </c>
      <c r="B61" s="321">
        <f>SUM(C61:D61)</f>
        <v>271959</v>
      </c>
      <c r="C61" s="225">
        <v>110307</v>
      </c>
      <c r="D61" s="225">
        <v>161652</v>
      </c>
      <c r="E61" s="225">
        <f>SUM(F61:G61)</f>
        <v>290618</v>
      </c>
      <c r="F61" s="225">
        <v>126905</v>
      </c>
      <c r="G61" s="225">
        <v>163713</v>
      </c>
      <c r="H61" s="225">
        <f>SUM(I61:J61)</f>
        <v>261913</v>
      </c>
      <c r="I61" s="225">
        <v>132552</v>
      </c>
      <c r="J61" s="225">
        <v>129361</v>
      </c>
      <c r="K61" s="225">
        <f>SUM(L61:M61)</f>
        <v>232374</v>
      </c>
      <c r="L61" s="225">
        <v>104144</v>
      </c>
      <c r="M61" s="225">
        <v>128230</v>
      </c>
      <c r="N61" s="225">
        <f>SUM(O61:P61)</f>
        <v>254169</v>
      </c>
      <c r="O61" s="225">
        <v>109389</v>
      </c>
      <c r="P61" s="225">
        <v>144780</v>
      </c>
      <c r="Q61" s="225">
        <f>SUM(R61:S61)</f>
        <v>254566</v>
      </c>
      <c r="R61" s="101">
        <v>171663</v>
      </c>
      <c r="S61" s="225">
        <v>82903</v>
      </c>
      <c r="T61" s="225">
        <f>SUM(U61:V61)</f>
        <v>306831</v>
      </c>
      <c r="U61" s="225">
        <v>147431</v>
      </c>
      <c r="V61" s="225">
        <v>159400</v>
      </c>
      <c r="W61" s="225">
        <f>SUM(X61:Y61)</f>
        <v>167481</v>
      </c>
      <c r="X61" s="225">
        <v>145048</v>
      </c>
      <c r="Y61" s="225">
        <v>22433</v>
      </c>
    </row>
    <row r="62" spans="1:25" ht="18" customHeight="1">
      <c r="A62" s="270" t="s">
        <v>361</v>
      </c>
      <c r="B62" s="321">
        <f>SUM(C62:D62)</f>
        <v>118493</v>
      </c>
      <c r="C62" s="225">
        <v>109211</v>
      </c>
      <c r="D62" s="225">
        <v>9282</v>
      </c>
      <c r="E62" s="225">
        <f>SUM(F62:G62)</f>
        <v>196276</v>
      </c>
      <c r="F62" s="225">
        <v>126760</v>
      </c>
      <c r="G62" s="225">
        <v>69516</v>
      </c>
      <c r="H62" s="225">
        <f>SUM(I62:J62)</f>
        <v>209759</v>
      </c>
      <c r="I62" s="225">
        <v>132599</v>
      </c>
      <c r="J62" s="225">
        <v>77160</v>
      </c>
      <c r="K62" s="225">
        <f>SUM(L62:M62)</f>
        <v>108879</v>
      </c>
      <c r="L62" s="225">
        <v>99713</v>
      </c>
      <c r="M62" s="225">
        <v>9166</v>
      </c>
      <c r="N62" s="225">
        <f>SUM(O62:P62)</f>
        <v>118136</v>
      </c>
      <c r="O62" s="225">
        <v>105741</v>
      </c>
      <c r="P62" s="225">
        <v>12395</v>
      </c>
      <c r="Q62" s="225">
        <f>SUM(R62:S62)</f>
        <v>177704</v>
      </c>
      <c r="R62" s="101">
        <v>165306</v>
      </c>
      <c r="S62" s="225">
        <v>12398</v>
      </c>
      <c r="T62" s="225">
        <f>SUM(U62:V62)</f>
        <v>226052</v>
      </c>
      <c r="U62" s="225">
        <v>148766</v>
      </c>
      <c r="V62" s="225">
        <v>77286</v>
      </c>
      <c r="W62" s="225">
        <f>SUM(X62:Y62)</f>
        <v>161481</v>
      </c>
      <c r="X62" s="225">
        <v>146733</v>
      </c>
      <c r="Y62" s="225">
        <v>14748</v>
      </c>
    </row>
    <row r="63" spans="1:25" ht="18" customHeight="1">
      <c r="A63" s="273"/>
      <c r="B63" s="321"/>
      <c r="C63" s="225"/>
      <c r="D63" s="225"/>
      <c r="E63" s="225"/>
      <c r="F63" s="225"/>
      <c r="G63" s="225"/>
      <c r="H63" s="225"/>
      <c r="I63" s="225"/>
      <c r="J63" s="225"/>
      <c r="K63" s="225"/>
      <c r="L63" s="225"/>
      <c r="M63" s="225"/>
      <c r="N63" s="225"/>
      <c r="O63" s="225"/>
      <c r="P63" s="225"/>
      <c r="Q63" s="225"/>
      <c r="R63" s="101"/>
      <c r="S63" s="225"/>
      <c r="T63" s="225"/>
      <c r="U63" s="225"/>
      <c r="V63" s="225"/>
      <c r="W63" s="225"/>
      <c r="X63" s="225"/>
      <c r="Y63" s="225"/>
    </row>
    <row r="64" spans="1:25" ht="18" customHeight="1">
      <c r="A64" s="270" t="s">
        <v>362</v>
      </c>
      <c r="B64" s="321">
        <f>SUM(C64:D64)</f>
        <v>111716</v>
      </c>
      <c r="C64" s="225">
        <v>111716</v>
      </c>
      <c r="D64" s="225">
        <v>0</v>
      </c>
      <c r="E64" s="225">
        <f>SUM(F64:G64)</f>
        <v>125324</v>
      </c>
      <c r="F64" s="225">
        <v>125324</v>
      </c>
      <c r="G64" s="225">
        <v>0</v>
      </c>
      <c r="H64" s="225">
        <f>SUM(I64:J64)</f>
        <v>129064</v>
      </c>
      <c r="I64" s="225">
        <v>129064</v>
      </c>
      <c r="J64" s="225">
        <v>0</v>
      </c>
      <c r="K64" s="225">
        <f>SUM(L64:M64)</f>
        <v>100510</v>
      </c>
      <c r="L64" s="225">
        <v>100510</v>
      </c>
      <c r="M64" s="225">
        <v>0</v>
      </c>
      <c r="N64" s="225">
        <f>SUM(O64:P64)</f>
        <v>124896</v>
      </c>
      <c r="O64" s="225">
        <v>107280</v>
      </c>
      <c r="P64" s="225">
        <v>17616</v>
      </c>
      <c r="Q64" s="225">
        <f>SUM(R64:S64)</f>
        <v>173055</v>
      </c>
      <c r="R64" s="101">
        <v>166632</v>
      </c>
      <c r="S64" s="225">
        <v>6423</v>
      </c>
      <c r="T64" s="225">
        <f>SUM(U64:V64)</f>
        <v>151001</v>
      </c>
      <c r="U64" s="225">
        <v>148054</v>
      </c>
      <c r="V64" s="225">
        <v>2947</v>
      </c>
      <c r="W64" s="225">
        <f>SUM(X64:Y64)</f>
        <v>149200</v>
      </c>
      <c r="X64" s="225">
        <v>149200</v>
      </c>
      <c r="Y64" s="225">
        <v>0</v>
      </c>
    </row>
    <row r="65" spans="1:25" ht="18" customHeight="1">
      <c r="A65" s="270" t="s">
        <v>363</v>
      </c>
      <c r="B65" s="321">
        <f>SUM(C65:D65)</f>
        <v>108534</v>
      </c>
      <c r="C65" s="101">
        <v>108534</v>
      </c>
      <c r="D65" s="101">
        <v>0</v>
      </c>
      <c r="E65" s="101">
        <f>SUM(F65:G65)</f>
        <v>131724</v>
      </c>
      <c r="F65" s="101">
        <v>131724</v>
      </c>
      <c r="G65" s="101">
        <v>0</v>
      </c>
      <c r="H65" s="101">
        <f>SUM(I65:J65)</f>
        <v>130143</v>
      </c>
      <c r="I65" s="101">
        <v>130143</v>
      </c>
      <c r="J65" s="101">
        <v>0</v>
      </c>
      <c r="K65" s="101">
        <f>SUM(L65:M65)</f>
        <v>101387</v>
      </c>
      <c r="L65" s="101">
        <v>101387</v>
      </c>
      <c r="M65" s="101">
        <v>0</v>
      </c>
      <c r="N65" s="101">
        <f>SUM(O65:P65)</f>
        <v>110531</v>
      </c>
      <c r="O65" s="101">
        <v>110332</v>
      </c>
      <c r="P65" s="101">
        <v>199</v>
      </c>
      <c r="Q65" s="101">
        <f>SUM(R65:S65)</f>
        <v>174630</v>
      </c>
      <c r="R65" s="101">
        <v>174172</v>
      </c>
      <c r="S65" s="101">
        <v>458</v>
      </c>
      <c r="T65" s="101">
        <f>SUM(U65:V65)</f>
        <v>146424</v>
      </c>
      <c r="U65" s="101">
        <v>144285</v>
      </c>
      <c r="V65" s="101">
        <v>2139</v>
      </c>
      <c r="W65" s="101">
        <f>SUM(X65:Y65)</f>
        <v>206645</v>
      </c>
      <c r="X65" s="101">
        <v>159796</v>
      </c>
      <c r="Y65" s="101">
        <v>46849</v>
      </c>
    </row>
    <row r="66" spans="1:25" ht="18" customHeight="1">
      <c r="A66" s="270" t="s">
        <v>364</v>
      </c>
      <c r="B66" s="321">
        <f>SUM(C66:D66)</f>
        <v>111015</v>
      </c>
      <c r="C66" s="101">
        <v>111015</v>
      </c>
      <c r="D66" s="101">
        <v>0</v>
      </c>
      <c r="E66" s="101">
        <f>SUM(F66:G66)</f>
        <v>128672</v>
      </c>
      <c r="F66" s="101">
        <v>128672</v>
      </c>
      <c r="G66" s="101">
        <v>0</v>
      </c>
      <c r="H66" s="101">
        <f>SUM(I66:J66)</f>
        <v>130833</v>
      </c>
      <c r="I66" s="101">
        <v>130833</v>
      </c>
      <c r="J66" s="101">
        <v>0</v>
      </c>
      <c r="K66" s="101">
        <f>SUM(L66:M66)</f>
        <v>98846</v>
      </c>
      <c r="L66" s="101">
        <v>98846</v>
      </c>
      <c r="M66" s="101">
        <v>0</v>
      </c>
      <c r="N66" s="101">
        <f>SUM(O66:P66)</f>
        <v>107903</v>
      </c>
      <c r="O66" s="101">
        <v>107900</v>
      </c>
      <c r="P66" s="101">
        <v>3</v>
      </c>
      <c r="Q66" s="101">
        <f>SUM(R66:S66)</f>
        <v>174375</v>
      </c>
      <c r="R66" s="101">
        <v>171835</v>
      </c>
      <c r="S66" s="101">
        <v>2540</v>
      </c>
      <c r="T66" s="101">
        <f>SUM(U66:V66)</f>
        <v>154926</v>
      </c>
      <c r="U66" s="101">
        <v>145641</v>
      </c>
      <c r="V66" s="101">
        <v>9285</v>
      </c>
      <c r="W66" s="101">
        <f>SUM(X66:Y66)</f>
        <v>170507</v>
      </c>
      <c r="X66" s="101">
        <v>158838</v>
      </c>
      <c r="Y66" s="101">
        <v>11669</v>
      </c>
    </row>
    <row r="67" spans="1:25" ht="18" customHeight="1">
      <c r="A67" s="268" t="s">
        <v>365</v>
      </c>
      <c r="B67" s="322">
        <f>SUM(C67:D67)</f>
        <v>312411</v>
      </c>
      <c r="C67" s="227">
        <v>112302</v>
      </c>
      <c r="D67" s="227">
        <v>200109</v>
      </c>
      <c r="E67" s="227">
        <f>SUM(F67:G67)</f>
        <v>367368</v>
      </c>
      <c r="F67" s="227">
        <v>135424</v>
      </c>
      <c r="G67" s="227">
        <v>231944</v>
      </c>
      <c r="H67" s="227">
        <f>SUM(I67:J67)</f>
        <v>394177</v>
      </c>
      <c r="I67" s="227">
        <v>131995</v>
      </c>
      <c r="J67" s="227">
        <v>262182</v>
      </c>
      <c r="K67" s="227">
        <f>SUM(L67:M67)</f>
        <v>283954</v>
      </c>
      <c r="L67" s="227">
        <v>97706</v>
      </c>
      <c r="M67" s="227">
        <v>186248</v>
      </c>
      <c r="N67" s="227">
        <f>SUM(O67:P67)</f>
        <v>294112</v>
      </c>
      <c r="O67" s="227">
        <v>108194</v>
      </c>
      <c r="P67" s="227">
        <v>185918</v>
      </c>
      <c r="Q67" s="227">
        <f>SUM(R67:S67)</f>
        <v>395927</v>
      </c>
      <c r="R67" s="227">
        <v>189488</v>
      </c>
      <c r="S67" s="227">
        <v>206439</v>
      </c>
      <c r="T67" s="227">
        <f>SUM(U67:V67)</f>
        <v>535775</v>
      </c>
      <c r="U67" s="227">
        <v>154387</v>
      </c>
      <c r="V67" s="227">
        <v>381388</v>
      </c>
      <c r="W67" s="227">
        <f>SUM(X67:Y67)</f>
        <v>571500</v>
      </c>
      <c r="X67" s="227">
        <v>165251</v>
      </c>
      <c r="Y67" s="227">
        <v>406249</v>
      </c>
    </row>
    <row r="68" spans="1:4" ht="14.25">
      <c r="A68" s="11"/>
      <c r="D68" s="133"/>
    </row>
  </sheetData>
  <sheetProtection/>
  <mergeCells count="35">
    <mergeCell ref="A3:Y3"/>
    <mergeCell ref="Y7:Y8"/>
    <mergeCell ref="U7:U8"/>
    <mergeCell ref="V7:V8"/>
    <mergeCell ref="W7:W8"/>
    <mergeCell ref="X7:X8"/>
    <mergeCell ref="Q7:Q8"/>
    <mergeCell ref="R7:R8"/>
    <mergeCell ref="S7:S8"/>
    <mergeCell ref="T7:T8"/>
    <mergeCell ref="M7:M8"/>
    <mergeCell ref="N7:N8"/>
    <mergeCell ref="O7:O8"/>
    <mergeCell ref="P7:P8"/>
    <mergeCell ref="I7:I8"/>
    <mergeCell ref="J7:J8"/>
    <mergeCell ref="K7:K8"/>
    <mergeCell ref="L7:L8"/>
    <mergeCell ref="E7:E8"/>
    <mergeCell ref="F7:F8"/>
    <mergeCell ref="G7:G8"/>
    <mergeCell ref="H7:H8"/>
    <mergeCell ref="A7:A8"/>
    <mergeCell ref="B7:B8"/>
    <mergeCell ref="C7:C8"/>
    <mergeCell ref="D7:D8"/>
    <mergeCell ref="B5:P5"/>
    <mergeCell ref="Q5:S6"/>
    <mergeCell ref="T5:V6"/>
    <mergeCell ref="W5:Y6"/>
    <mergeCell ref="B6:D6"/>
    <mergeCell ref="E6:G6"/>
    <mergeCell ref="H6:J6"/>
    <mergeCell ref="K6:M6"/>
    <mergeCell ref="N6:P6"/>
  </mergeCells>
  <printOptions horizontalCentered="1"/>
  <pageMargins left="0.5905511811023623" right="0.5905511811023623" top="0.5905511811023623" bottom="0.3937007874015748" header="0" footer="0"/>
  <pageSetup fitToHeight="1" fitToWidth="1" horizontalDpi="300" verticalDpi="300" orientation="landscape" paperSize="8" scale="6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Y68"/>
  <sheetViews>
    <sheetView zoomScaleSheetLayoutView="75" zoomScalePageLayoutView="0" workbookViewId="0" topLeftCell="A1">
      <selection activeCell="A35" sqref="A35"/>
    </sheetView>
  </sheetViews>
  <sheetFormatPr defaultColWidth="9.00390625" defaultRowHeight="13.5"/>
  <cols>
    <col min="1" max="1" width="15.125" style="0" customWidth="1"/>
    <col min="2" max="2" width="11.375" style="0" customWidth="1"/>
    <col min="3" max="3" width="11.625" style="0" customWidth="1"/>
    <col min="4" max="4" width="11.25390625" style="0" customWidth="1"/>
    <col min="5" max="5" width="10.375" style="0" customWidth="1"/>
    <col min="6" max="6" width="10.875" style="0" customWidth="1"/>
    <col min="7" max="8" width="10.25390625" style="0" customWidth="1"/>
    <col min="9" max="9" width="10.875" style="0" customWidth="1"/>
    <col min="10" max="10" width="9.75390625" style="0" customWidth="1"/>
    <col min="11" max="12" width="10.875" style="0" customWidth="1"/>
    <col min="13" max="13" width="9.75390625" style="0" customWidth="1"/>
    <col min="14" max="14" width="10.25390625" style="0" customWidth="1"/>
    <col min="15" max="15" width="12.875" style="0" customWidth="1"/>
    <col min="16" max="17" width="11.375" style="0" customWidth="1"/>
    <col min="18" max="18" width="11.125" style="0" customWidth="1"/>
    <col min="19" max="19" width="10.875" style="0" customWidth="1"/>
  </cols>
  <sheetData>
    <row r="1" spans="1:19" ht="15" customHeight="1">
      <c r="A1" s="182" t="s">
        <v>454</v>
      </c>
      <c r="B1" s="138"/>
      <c r="C1" s="138"/>
      <c r="D1" s="138"/>
      <c r="E1" s="138"/>
      <c r="F1" s="138"/>
      <c r="G1" s="138"/>
      <c r="H1" s="138"/>
      <c r="I1" s="138"/>
      <c r="J1" s="138"/>
      <c r="K1" s="138"/>
      <c r="L1" s="138"/>
      <c r="M1" s="138"/>
      <c r="N1" s="138"/>
      <c r="O1" s="138"/>
      <c r="P1" s="138"/>
      <c r="Q1" s="138"/>
      <c r="R1" s="138"/>
      <c r="S1" s="7" t="s">
        <v>455</v>
      </c>
    </row>
    <row r="2" spans="1:19" ht="15" customHeight="1">
      <c r="A2" s="138"/>
      <c r="B2" s="138"/>
      <c r="C2" s="138"/>
      <c r="D2" s="138"/>
      <c r="E2" s="138"/>
      <c r="F2" s="138"/>
      <c r="G2" s="138"/>
      <c r="H2" s="138"/>
      <c r="I2" s="138"/>
      <c r="J2" s="138"/>
      <c r="K2" s="138"/>
      <c r="L2" s="138"/>
      <c r="M2" s="138"/>
      <c r="N2" s="138"/>
      <c r="O2" s="138"/>
      <c r="P2" s="138"/>
      <c r="Q2" s="138"/>
      <c r="R2" s="138"/>
      <c r="S2" s="138"/>
    </row>
    <row r="3" spans="1:19" ht="18" customHeight="1">
      <c r="A3" s="393" t="s">
        <v>427</v>
      </c>
      <c r="B3" s="393"/>
      <c r="C3" s="393"/>
      <c r="D3" s="393"/>
      <c r="E3" s="393"/>
      <c r="F3" s="393"/>
      <c r="G3" s="393"/>
      <c r="H3" s="393"/>
      <c r="I3" s="393"/>
      <c r="J3" s="393"/>
      <c r="K3" s="393"/>
      <c r="L3" s="393"/>
      <c r="M3" s="393"/>
      <c r="N3" s="393"/>
      <c r="O3" s="393"/>
      <c r="P3" s="393"/>
      <c r="Q3" s="393"/>
      <c r="R3" s="393"/>
      <c r="S3" s="393"/>
    </row>
    <row r="4" spans="1:19" ht="15" customHeight="1" thickBot="1">
      <c r="A4" s="138"/>
      <c r="B4" s="67"/>
      <c r="C4" s="138"/>
      <c r="D4" s="138"/>
      <c r="E4" s="138"/>
      <c r="F4" s="138"/>
      <c r="G4" s="138"/>
      <c r="H4" s="138"/>
      <c r="I4" s="138"/>
      <c r="J4" s="138"/>
      <c r="K4" s="138"/>
      <c r="L4" s="138"/>
      <c r="M4" s="138"/>
      <c r="N4" s="138"/>
      <c r="O4" s="138"/>
      <c r="P4" s="138"/>
      <c r="Q4" s="138"/>
      <c r="R4" s="138"/>
      <c r="S4" s="13" t="s">
        <v>206</v>
      </c>
    </row>
    <row r="5" spans="1:19" ht="15" customHeight="1">
      <c r="A5" s="90" t="s">
        <v>197</v>
      </c>
      <c r="B5" s="539" t="s">
        <v>346</v>
      </c>
      <c r="C5" s="540"/>
      <c r="D5" s="543"/>
      <c r="E5" s="497" t="s">
        <v>209</v>
      </c>
      <c r="F5" s="498"/>
      <c r="G5" s="498"/>
      <c r="H5" s="498"/>
      <c r="I5" s="498"/>
      <c r="J5" s="498"/>
      <c r="K5" s="498"/>
      <c r="L5" s="498"/>
      <c r="M5" s="498"/>
      <c r="N5" s="498"/>
      <c r="O5" s="498"/>
      <c r="P5" s="498"/>
      <c r="Q5" s="498"/>
      <c r="R5" s="498"/>
      <c r="S5" s="498"/>
    </row>
    <row r="6" spans="1:19" ht="15" customHeight="1">
      <c r="A6" s="94"/>
      <c r="B6" s="541"/>
      <c r="C6" s="542"/>
      <c r="D6" s="544"/>
      <c r="E6" s="530" t="s">
        <v>210</v>
      </c>
      <c r="F6" s="531"/>
      <c r="G6" s="532"/>
      <c r="H6" s="530" t="s">
        <v>211</v>
      </c>
      <c r="I6" s="531"/>
      <c r="J6" s="532"/>
      <c r="K6" s="530" t="s">
        <v>212</v>
      </c>
      <c r="L6" s="531"/>
      <c r="M6" s="532"/>
      <c r="N6" s="530" t="s">
        <v>213</v>
      </c>
      <c r="O6" s="531"/>
      <c r="P6" s="532"/>
      <c r="Q6" s="530" t="s">
        <v>214</v>
      </c>
      <c r="R6" s="531"/>
      <c r="S6" s="531"/>
    </row>
    <row r="7" spans="1:19" ht="15" customHeight="1">
      <c r="A7" s="535" t="s">
        <v>215</v>
      </c>
      <c r="B7" s="533" t="s">
        <v>208</v>
      </c>
      <c r="C7" s="534" t="s">
        <v>203</v>
      </c>
      <c r="D7" s="534" t="s">
        <v>204</v>
      </c>
      <c r="E7" s="533" t="s">
        <v>208</v>
      </c>
      <c r="F7" s="534" t="s">
        <v>203</v>
      </c>
      <c r="G7" s="534" t="s">
        <v>204</v>
      </c>
      <c r="H7" s="533" t="s">
        <v>208</v>
      </c>
      <c r="I7" s="534" t="s">
        <v>203</v>
      </c>
      <c r="J7" s="534" t="s">
        <v>204</v>
      </c>
      <c r="K7" s="533" t="s">
        <v>208</v>
      </c>
      <c r="L7" s="534" t="s">
        <v>203</v>
      </c>
      <c r="M7" s="534" t="s">
        <v>204</v>
      </c>
      <c r="N7" s="533" t="s">
        <v>208</v>
      </c>
      <c r="O7" s="534" t="s">
        <v>203</v>
      </c>
      <c r="P7" s="534" t="s">
        <v>204</v>
      </c>
      <c r="Q7" s="533" t="s">
        <v>208</v>
      </c>
      <c r="R7" s="534" t="s">
        <v>203</v>
      </c>
      <c r="S7" s="537" t="s">
        <v>204</v>
      </c>
    </row>
    <row r="8" spans="1:19" ht="15" customHeight="1">
      <c r="A8" s="536"/>
      <c r="B8" s="519"/>
      <c r="C8" s="529"/>
      <c r="D8" s="529"/>
      <c r="E8" s="519"/>
      <c r="F8" s="529"/>
      <c r="G8" s="529"/>
      <c r="H8" s="519"/>
      <c r="I8" s="529"/>
      <c r="J8" s="529"/>
      <c r="K8" s="519"/>
      <c r="L8" s="529"/>
      <c r="M8" s="529"/>
      <c r="N8" s="519"/>
      <c r="O8" s="529"/>
      <c r="P8" s="529"/>
      <c r="Q8" s="519"/>
      <c r="R8" s="529"/>
      <c r="S8" s="388"/>
    </row>
    <row r="9" spans="1:19" ht="15" customHeight="1">
      <c r="A9" s="276" t="s">
        <v>451</v>
      </c>
      <c r="B9" s="275"/>
      <c r="C9" s="138"/>
      <c r="D9" s="138"/>
      <c r="E9" s="138"/>
      <c r="F9" s="138"/>
      <c r="G9" s="138"/>
      <c r="H9" s="138"/>
      <c r="I9" s="138"/>
      <c r="J9" s="138"/>
      <c r="K9" s="138"/>
      <c r="L9" s="138"/>
      <c r="M9" s="138"/>
      <c r="N9" s="138"/>
      <c r="O9" s="138"/>
      <c r="P9" s="138"/>
      <c r="Q9" s="138"/>
      <c r="R9" s="138"/>
      <c r="S9" s="138"/>
    </row>
    <row r="10" spans="1:19" ht="15" customHeight="1">
      <c r="A10" s="37" t="s">
        <v>424</v>
      </c>
      <c r="B10" s="321">
        <f>SUM(C10:D10)</f>
        <v>313457</v>
      </c>
      <c r="C10" s="101">
        <v>232699</v>
      </c>
      <c r="D10" s="101">
        <v>80758</v>
      </c>
      <c r="E10" s="101">
        <f>SUM(F10:G10)</f>
        <v>249588</v>
      </c>
      <c r="F10" s="101">
        <v>180756</v>
      </c>
      <c r="G10" s="101">
        <v>68832</v>
      </c>
      <c r="H10" s="101">
        <f>SUM(I10:J10)</f>
        <v>135488</v>
      </c>
      <c r="I10" s="101">
        <v>117853</v>
      </c>
      <c r="J10" s="101">
        <v>17635</v>
      </c>
      <c r="K10" s="101">
        <f>SUM(L10:M10)</f>
        <v>235395</v>
      </c>
      <c r="L10" s="101">
        <v>172052</v>
      </c>
      <c r="M10" s="101">
        <v>63343</v>
      </c>
      <c r="N10" s="101">
        <f>SUM(O10:P10)</f>
        <v>326188</v>
      </c>
      <c r="O10" s="101">
        <v>228182</v>
      </c>
      <c r="P10" s="101">
        <v>98006</v>
      </c>
      <c r="Q10" s="101">
        <f>SUM(R10:S10)</f>
        <v>263450</v>
      </c>
      <c r="R10" s="101">
        <v>183100</v>
      </c>
      <c r="S10" s="101">
        <v>80350</v>
      </c>
    </row>
    <row r="11" spans="1:19" ht="15" customHeight="1">
      <c r="A11" s="269" t="s">
        <v>425</v>
      </c>
      <c r="B11" s="321">
        <f>SUM(C11:D11)</f>
        <v>339694</v>
      </c>
      <c r="C11" s="101">
        <v>247412</v>
      </c>
      <c r="D11" s="101">
        <v>92282</v>
      </c>
      <c r="E11" s="101">
        <f>SUM(F11:G11)</f>
        <v>260444</v>
      </c>
      <c r="F11" s="101">
        <v>189476</v>
      </c>
      <c r="G11" s="101">
        <v>70968</v>
      </c>
      <c r="H11" s="101">
        <f>SUM(I11:J11)</f>
        <v>141096</v>
      </c>
      <c r="I11" s="101">
        <v>128702</v>
      </c>
      <c r="J11" s="101">
        <v>12394</v>
      </c>
      <c r="K11" s="101">
        <f>SUM(L11:M11)</f>
        <v>242390</v>
      </c>
      <c r="L11" s="101">
        <v>177452</v>
      </c>
      <c r="M11" s="101">
        <v>64938</v>
      </c>
      <c r="N11" s="101">
        <f>SUM(O11:P11)</f>
        <v>340295</v>
      </c>
      <c r="O11" s="101">
        <v>238640</v>
      </c>
      <c r="P11" s="101">
        <v>101655</v>
      </c>
      <c r="Q11" s="101">
        <f>SUM(R11:S11)</f>
        <v>275846</v>
      </c>
      <c r="R11" s="101">
        <v>190601</v>
      </c>
      <c r="S11" s="101">
        <v>85245</v>
      </c>
    </row>
    <row r="12" spans="1:25" s="53" customFormat="1" ht="15" customHeight="1">
      <c r="A12" s="269" t="s">
        <v>426</v>
      </c>
      <c r="B12" s="323">
        <f>SUM(C12:D12)</f>
        <v>352759.75</v>
      </c>
      <c r="C12" s="300">
        <f>AVERAGE(C14:C17,C19:C22,C24:C27)</f>
        <v>256614</v>
      </c>
      <c r="D12" s="300">
        <f>AVERAGE(D14:D17,D19:D22,D24:D27)</f>
        <v>96145.75</v>
      </c>
      <c r="E12" s="300">
        <f>SUM(F12:G12)</f>
        <v>275979.5833333334</v>
      </c>
      <c r="F12" s="300">
        <f>AVERAGE(F14:F17,F19:F22,F24:F27)</f>
        <v>200768.83333333334</v>
      </c>
      <c r="G12" s="300">
        <f>AVERAGE(G14:G17,G19:G22,G24:G27)</f>
        <v>75210.75</v>
      </c>
      <c r="H12" s="300">
        <f>SUM(I12:J12)</f>
        <v>148365.4166666667</v>
      </c>
      <c r="I12" s="300">
        <f>AVERAGE(I14:I17,I19:I22,I24:I27)</f>
        <v>132873.08333333334</v>
      </c>
      <c r="J12" s="300">
        <f>AVERAGE(J14:J17,J19:J22,J24:J27)</f>
        <v>15492.333333333334</v>
      </c>
      <c r="K12" s="300">
        <f>SUM(L12:M12)</f>
        <v>255626.6666666667</v>
      </c>
      <c r="L12" s="300">
        <f>AVERAGE(L14:L17,L19:L22,L24:L27)</f>
        <v>187013.75</v>
      </c>
      <c r="M12" s="300">
        <f>AVERAGE(M14:M17,M19:M22,M24:M27)</f>
        <v>68612.91666666667</v>
      </c>
      <c r="N12" s="300">
        <f>SUM(O12:P12)</f>
        <v>361242.5</v>
      </c>
      <c r="O12" s="300">
        <f>AVERAGE(O14:O17,O19:O22,O24:O27)</f>
        <v>254298.91666666666</v>
      </c>
      <c r="P12" s="300">
        <f>AVERAGE(P14:P17,P19:P22,P24:P27)</f>
        <v>106943.58333333333</v>
      </c>
      <c r="Q12" s="300">
        <f>SUM(R12:S12)</f>
        <v>293917.4166666666</v>
      </c>
      <c r="R12" s="300">
        <f>AVERAGE(R14:R17,R19:R22,R24:R27)</f>
        <v>203900.41666666666</v>
      </c>
      <c r="S12" s="300">
        <v>90017</v>
      </c>
      <c r="T12" s="119"/>
      <c r="U12" s="119"/>
      <c r="V12" s="119"/>
      <c r="W12" s="119"/>
      <c r="X12" s="119"/>
      <c r="Y12" s="119"/>
    </row>
    <row r="13" spans="1:19" ht="15" customHeight="1">
      <c r="A13" s="154"/>
      <c r="B13" s="321"/>
      <c r="C13" s="101"/>
      <c r="D13" s="101"/>
      <c r="E13" s="101"/>
      <c r="F13" s="101"/>
      <c r="G13" s="101"/>
      <c r="H13" s="101"/>
      <c r="I13" s="101"/>
      <c r="J13" s="101"/>
      <c r="K13" s="101"/>
      <c r="L13" s="101"/>
      <c r="M13" s="101"/>
      <c r="N13" s="101"/>
      <c r="O13" s="101"/>
      <c r="P13" s="101"/>
      <c r="Q13" s="101"/>
      <c r="R13" s="101"/>
      <c r="S13" s="101"/>
    </row>
    <row r="14" spans="1:19" ht="15" customHeight="1">
      <c r="A14" s="159" t="s">
        <v>422</v>
      </c>
      <c r="B14" s="321">
        <f aca="true" t="shared" si="0" ref="B14:B27">SUM(C14:D14)</f>
        <v>261743</v>
      </c>
      <c r="C14" s="101">
        <v>261743</v>
      </c>
      <c r="D14" s="101">
        <v>0</v>
      </c>
      <c r="E14" s="101">
        <f aca="true" t="shared" si="1" ref="E14:E27">SUM(F14:G14)</f>
        <v>201680</v>
      </c>
      <c r="F14" s="101">
        <v>196448</v>
      </c>
      <c r="G14" s="101">
        <v>5232</v>
      </c>
      <c r="H14" s="101">
        <f aca="true" t="shared" si="2" ref="H14:H27">SUM(I14:J14)</f>
        <v>129157</v>
      </c>
      <c r="I14" s="101">
        <v>115254</v>
      </c>
      <c r="J14" s="101">
        <v>13903</v>
      </c>
      <c r="K14" s="101">
        <f aca="true" t="shared" si="3" ref="K14:K27">SUM(L14:M14)</f>
        <v>186193</v>
      </c>
      <c r="L14" s="101">
        <v>184768</v>
      </c>
      <c r="M14" s="101">
        <v>1425</v>
      </c>
      <c r="N14" s="101">
        <f aca="true" t="shared" si="4" ref="N14:N27">SUM(O14:P14)</f>
        <v>262341</v>
      </c>
      <c r="O14" s="101">
        <v>254946</v>
      </c>
      <c r="P14" s="101">
        <v>7395</v>
      </c>
      <c r="Q14" s="101">
        <f aca="true" t="shared" si="5" ref="Q14:Q27">SUM(R14:S14)</f>
        <v>201543</v>
      </c>
      <c r="R14" s="101">
        <v>201543</v>
      </c>
      <c r="S14" s="101">
        <v>0</v>
      </c>
    </row>
    <row r="15" spans="1:19" ht="15" customHeight="1">
      <c r="A15" s="270" t="s">
        <v>355</v>
      </c>
      <c r="B15" s="321">
        <f t="shared" si="0"/>
        <v>254467</v>
      </c>
      <c r="C15" s="101">
        <v>254467</v>
      </c>
      <c r="D15" s="101">
        <v>0</v>
      </c>
      <c r="E15" s="101">
        <f t="shared" si="1"/>
        <v>200194</v>
      </c>
      <c r="F15" s="101">
        <v>199954</v>
      </c>
      <c r="G15" s="101">
        <v>240</v>
      </c>
      <c r="H15" s="101">
        <f t="shared" si="2"/>
        <v>131353</v>
      </c>
      <c r="I15" s="101">
        <v>131353</v>
      </c>
      <c r="J15" s="101">
        <v>0</v>
      </c>
      <c r="K15" s="101">
        <f t="shared" si="3"/>
        <v>182070</v>
      </c>
      <c r="L15" s="101">
        <v>182070</v>
      </c>
      <c r="M15" s="101">
        <v>0</v>
      </c>
      <c r="N15" s="101">
        <f t="shared" si="4"/>
        <v>255791</v>
      </c>
      <c r="O15" s="101">
        <v>255791</v>
      </c>
      <c r="P15" s="101">
        <v>0</v>
      </c>
      <c r="Q15" s="101">
        <f t="shared" si="5"/>
        <v>205627</v>
      </c>
      <c r="R15" s="101">
        <v>204682</v>
      </c>
      <c r="S15" s="101">
        <v>945</v>
      </c>
    </row>
    <row r="16" spans="1:19" ht="15" customHeight="1">
      <c r="A16" s="270" t="s">
        <v>356</v>
      </c>
      <c r="B16" s="321">
        <f t="shared" si="0"/>
        <v>286977</v>
      </c>
      <c r="C16" s="101">
        <v>252991</v>
      </c>
      <c r="D16" s="101">
        <v>33986</v>
      </c>
      <c r="E16" s="101">
        <f t="shared" si="1"/>
        <v>271895</v>
      </c>
      <c r="F16" s="101">
        <v>197611</v>
      </c>
      <c r="G16" s="101">
        <v>74284</v>
      </c>
      <c r="H16" s="101">
        <f t="shared" si="2"/>
        <v>127461</v>
      </c>
      <c r="I16" s="101">
        <v>127301</v>
      </c>
      <c r="J16" s="101">
        <v>160</v>
      </c>
      <c r="K16" s="101">
        <f t="shared" si="3"/>
        <v>229232</v>
      </c>
      <c r="L16" s="101">
        <v>183210</v>
      </c>
      <c r="M16" s="101">
        <v>46022</v>
      </c>
      <c r="N16" s="101">
        <f t="shared" si="4"/>
        <v>385696</v>
      </c>
      <c r="O16" s="101">
        <v>255555</v>
      </c>
      <c r="P16" s="101">
        <v>130141</v>
      </c>
      <c r="Q16" s="101">
        <f t="shared" si="5"/>
        <v>291159</v>
      </c>
      <c r="R16" s="101">
        <v>197696</v>
      </c>
      <c r="S16" s="101">
        <v>93463</v>
      </c>
    </row>
    <row r="17" spans="1:19" ht="15" customHeight="1">
      <c r="A17" s="270" t="s">
        <v>357</v>
      </c>
      <c r="B17" s="321">
        <f t="shared" si="0"/>
        <v>249117</v>
      </c>
      <c r="C17" s="101">
        <v>249117</v>
      </c>
      <c r="D17" s="101">
        <v>0</v>
      </c>
      <c r="E17" s="101">
        <f t="shared" si="1"/>
        <v>197990</v>
      </c>
      <c r="F17" s="101">
        <v>197990</v>
      </c>
      <c r="G17" s="101">
        <v>0</v>
      </c>
      <c r="H17" s="101">
        <f t="shared" si="2"/>
        <v>122244</v>
      </c>
      <c r="I17" s="101">
        <v>122244</v>
      </c>
      <c r="J17" s="101">
        <v>0</v>
      </c>
      <c r="K17" s="101">
        <f t="shared" si="3"/>
        <v>191454</v>
      </c>
      <c r="L17" s="101">
        <v>191454</v>
      </c>
      <c r="M17" s="101">
        <v>0</v>
      </c>
      <c r="N17" s="101">
        <f t="shared" si="4"/>
        <v>251033</v>
      </c>
      <c r="O17" s="101">
        <v>251033</v>
      </c>
      <c r="P17" s="101">
        <v>0</v>
      </c>
      <c r="Q17" s="101">
        <f t="shared" si="5"/>
        <v>200477</v>
      </c>
      <c r="R17" s="101">
        <v>200477</v>
      </c>
      <c r="S17" s="101">
        <v>0</v>
      </c>
    </row>
    <row r="18" spans="1:19" ht="15" customHeight="1">
      <c r="A18" s="273"/>
      <c r="B18" s="321"/>
      <c r="C18" s="101"/>
      <c r="D18" s="101"/>
      <c r="E18" s="101"/>
      <c r="F18" s="101"/>
      <c r="G18" s="101"/>
      <c r="H18" s="101"/>
      <c r="I18" s="101"/>
      <c r="J18" s="101"/>
      <c r="K18" s="101"/>
      <c r="L18" s="101"/>
      <c r="M18" s="101"/>
      <c r="N18" s="101"/>
      <c r="O18" s="101"/>
      <c r="P18" s="101"/>
      <c r="Q18" s="101"/>
      <c r="R18" s="101"/>
      <c r="S18" s="101"/>
    </row>
    <row r="19" spans="1:19" ht="15" customHeight="1">
      <c r="A19" s="270" t="s">
        <v>358</v>
      </c>
      <c r="B19" s="321">
        <f t="shared" si="0"/>
        <v>254133</v>
      </c>
      <c r="C19" s="101">
        <v>254133</v>
      </c>
      <c r="D19" s="101">
        <v>0</v>
      </c>
      <c r="E19" s="101">
        <f t="shared" si="1"/>
        <v>199494</v>
      </c>
      <c r="F19" s="101">
        <v>198118</v>
      </c>
      <c r="G19" s="101">
        <v>1376</v>
      </c>
      <c r="H19" s="101">
        <f t="shared" si="2"/>
        <v>129168</v>
      </c>
      <c r="I19" s="101">
        <v>129168</v>
      </c>
      <c r="J19" s="101">
        <v>0</v>
      </c>
      <c r="K19" s="101">
        <f t="shared" si="3"/>
        <v>185475</v>
      </c>
      <c r="L19" s="101">
        <v>185475</v>
      </c>
      <c r="M19" s="101">
        <v>0</v>
      </c>
      <c r="N19" s="101">
        <f t="shared" si="4"/>
        <v>249501</v>
      </c>
      <c r="O19" s="101">
        <v>249501</v>
      </c>
      <c r="P19" s="101">
        <v>0</v>
      </c>
      <c r="Q19" s="101">
        <f t="shared" si="5"/>
        <v>208319</v>
      </c>
      <c r="R19" s="101">
        <v>202915</v>
      </c>
      <c r="S19" s="101">
        <v>5404</v>
      </c>
    </row>
    <row r="20" spans="1:19" ht="15" customHeight="1">
      <c r="A20" s="270" t="s">
        <v>359</v>
      </c>
      <c r="B20" s="321">
        <f t="shared" si="0"/>
        <v>763333</v>
      </c>
      <c r="C20" s="101">
        <v>266497</v>
      </c>
      <c r="D20" s="101">
        <v>496836</v>
      </c>
      <c r="E20" s="101">
        <f t="shared" si="1"/>
        <v>469048</v>
      </c>
      <c r="F20" s="101">
        <v>199608</v>
      </c>
      <c r="G20" s="101">
        <v>269440</v>
      </c>
      <c r="H20" s="101">
        <f t="shared" si="2"/>
        <v>135125</v>
      </c>
      <c r="I20" s="101">
        <v>133623</v>
      </c>
      <c r="J20" s="101">
        <v>1502</v>
      </c>
      <c r="K20" s="101">
        <f t="shared" si="3"/>
        <v>419634</v>
      </c>
      <c r="L20" s="101">
        <v>187176</v>
      </c>
      <c r="M20" s="101">
        <v>232458</v>
      </c>
      <c r="N20" s="101">
        <f t="shared" si="4"/>
        <v>677267</v>
      </c>
      <c r="O20" s="101">
        <v>250347</v>
      </c>
      <c r="P20" s="101">
        <v>426920</v>
      </c>
      <c r="Q20" s="101">
        <f t="shared" si="5"/>
        <v>525712</v>
      </c>
      <c r="R20" s="101">
        <v>202436</v>
      </c>
      <c r="S20" s="101">
        <v>323276</v>
      </c>
    </row>
    <row r="21" spans="1:19" ht="15" customHeight="1">
      <c r="A21" s="270" t="s">
        <v>360</v>
      </c>
      <c r="B21" s="321">
        <f t="shared" si="0"/>
        <v>243568</v>
      </c>
      <c r="C21" s="101">
        <v>243568</v>
      </c>
      <c r="D21" s="101">
        <v>0</v>
      </c>
      <c r="E21" s="101">
        <f t="shared" si="1"/>
        <v>231820</v>
      </c>
      <c r="F21" s="101">
        <v>198095</v>
      </c>
      <c r="G21" s="101">
        <v>33725</v>
      </c>
      <c r="H21" s="101">
        <f t="shared" si="2"/>
        <v>195367</v>
      </c>
      <c r="I21" s="101">
        <v>125050</v>
      </c>
      <c r="J21" s="101">
        <v>70317</v>
      </c>
      <c r="K21" s="101">
        <f t="shared" si="3"/>
        <v>228521</v>
      </c>
      <c r="L21" s="101">
        <v>184995</v>
      </c>
      <c r="M21" s="101">
        <v>43526</v>
      </c>
      <c r="N21" s="101">
        <f t="shared" si="4"/>
        <v>253455</v>
      </c>
      <c r="O21" s="101">
        <v>253436</v>
      </c>
      <c r="P21" s="101">
        <v>19</v>
      </c>
      <c r="Q21" s="101">
        <f t="shared" si="5"/>
        <v>237630</v>
      </c>
      <c r="R21" s="101">
        <v>202524</v>
      </c>
      <c r="S21" s="101">
        <v>35106</v>
      </c>
    </row>
    <row r="22" spans="1:19" ht="15" customHeight="1">
      <c r="A22" s="270" t="s">
        <v>361</v>
      </c>
      <c r="B22" s="321">
        <f t="shared" si="0"/>
        <v>275127</v>
      </c>
      <c r="C22" s="101">
        <v>243257</v>
      </c>
      <c r="D22" s="101">
        <v>31870</v>
      </c>
      <c r="E22" s="101">
        <f t="shared" si="1"/>
        <v>250141</v>
      </c>
      <c r="F22" s="101">
        <v>199389</v>
      </c>
      <c r="G22" s="101">
        <v>50752</v>
      </c>
      <c r="H22" s="101">
        <f t="shared" si="2"/>
        <v>136631</v>
      </c>
      <c r="I22" s="101">
        <v>129565</v>
      </c>
      <c r="J22" s="101">
        <v>7066</v>
      </c>
      <c r="K22" s="101">
        <f t="shared" si="3"/>
        <v>231006</v>
      </c>
      <c r="L22" s="101">
        <v>186420</v>
      </c>
      <c r="M22" s="101">
        <v>44586</v>
      </c>
      <c r="N22" s="101">
        <f t="shared" si="4"/>
        <v>316378</v>
      </c>
      <c r="O22" s="101">
        <v>253585</v>
      </c>
      <c r="P22" s="101">
        <v>62793</v>
      </c>
      <c r="Q22" s="101">
        <f t="shared" si="5"/>
        <v>278702</v>
      </c>
      <c r="R22" s="101">
        <v>202716</v>
      </c>
      <c r="S22" s="101">
        <v>75986</v>
      </c>
    </row>
    <row r="23" spans="1:19" ht="15" customHeight="1">
      <c r="A23" s="273"/>
      <c r="B23" s="321"/>
      <c r="C23" s="101"/>
      <c r="D23" s="101"/>
      <c r="E23" s="101"/>
      <c r="F23" s="101"/>
      <c r="G23" s="101"/>
      <c r="H23" s="101"/>
      <c r="I23" s="101"/>
      <c r="J23" s="101"/>
      <c r="K23" s="101"/>
      <c r="L23" s="101"/>
      <c r="M23" s="101"/>
      <c r="N23" s="101"/>
      <c r="O23" s="101"/>
      <c r="P23" s="101"/>
      <c r="Q23" s="101"/>
      <c r="R23" s="101"/>
      <c r="S23" s="101"/>
    </row>
    <row r="24" spans="1:19" ht="15" customHeight="1">
      <c r="A24" s="270" t="s">
        <v>362</v>
      </c>
      <c r="B24" s="321">
        <f t="shared" si="0"/>
        <v>253847</v>
      </c>
      <c r="C24" s="101">
        <v>253847</v>
      </c>
      <c r="D24" s="101">
        <v>0</v>
      </c>
      <c r="E24" s="101">
        <f t="shared" si="1"/>
        <v>199290</v>
      </c>
      <c r="F24" s="101">
        <v>198215</v>
      </c>
      <c r="G24" s="101">
        <v>1075</v>
      </c>
      <c r="H24" s="101">
        <f t="shared" si="2"/>
        <v>129068</v>
      </c>
      <c r="I24" s="101">
        <v>129068</v>
      </c>
      <c r="J24" s="101">
        <v>0</v>
      </c>
      <c r="K24" s="101">
        <f t="shared" si="3"/>
        <v>186222</v>
      </c>
      <c r="L24" s="101">
        <v>186222</v>
      </c>
      <c r="M24" s="101">
        <v>0</v>
      </c>
      <c r="N24" s="101">
        <f t="shared" si="4"/>
        <v>255615</v>
      </c>
      <c r="O24" s="101">
        <v>251954</v>
      </c>
      <c r="P24" s="101">
        <v>3661</v>
      </c>
      <c r="Q24" s="101">
        <f t="shared" si="5"/>
        <v>200217</v>
      </c>
      <c r="R24" s="101">
        <v>200217</v>
      </c>
      <c r="S24" s="101">
        <v>0</v>
      </c>
    </row>
    <row r="25" spans="1:19" ht="15" customHeight="1">
      <c r="A25" s="270" t="s">
        <v>363</v>
      </c>
      <c r="B25" s="321">
        <f t="shared" si="0"/>
        <v>261679</v>
      </c>
      <c r="C25" s="101">
        <v>261679</v>
      </c>
      <c r="D25" s="101">
        <v>0</v>
      </c>
      <c r="E25" s="101">
        <f t="shared" si="1"/>
        <v>206236</v>
      </c>
      <c r="F25" s="101">
        <v>203501</v>
      </c>
      <c r="G25" s="101">
        <v>2735</v>
      </c>
      <c r="H25" s="101">
        <f t="shared" si="2"/>
        <v>143687</v>
      </c>
      <c r="I25" s="101">
        <v>143687</v>
      </c>
      <c r="J25" s="101">
        <v>0</v>
      </c>
      <c r="K25" s="101">
        <f t="shared" si="3"/>
        <v>199796</v>
      </c>
      <c r="L25" s="101">
        <v>189590</v>
      </c>
      <c r="M25" s="101">
        <v>10206</v>
      </c>
      <c r="N25" s="101">
        <f t="shared" si="4"/>
        <v>255009</v>
      </c>
      <c r="O25" s="101">
        <v>255009</v>
      </c>
      <c r="P25" s="101">
        <v>0</v>
      </c>
      <c r="Q25" s="101">
        <f t="shared" si="5"/>
        <v>203762</v>
      </c>
      <c r="R25" s="101">
        <v>203439</v>
      </c>
      <c r="S25" s="101">
        <v>323</v>
      </c>
    </row>
    <row r="26" spans="1:19" ht="15" customHeight="1">
      <c r="A26" s="270" t="s">
        <v>364</v>
      </c>
      <c r="B26" s="321">
        <f t="shared" si="0"/>
        <v>263620</v>
      </c>
      <c r="C26" s="101">
        <v>263620</v>
      </c>
      <c r="D26" s="101">
        <v>0</v>
      </c>
      <c r="E26" s="101">
        <f t="shared" si="1"/>
        <v>205980</v>
      </c>
      <c r="F26" s="101">
        <v>205980</v>
      </c>
      <c r="G26" s="101">
        <v>0</v>
      </c>
      <c r="H26" s="101">
        <f t="shared" si="2"/>
        <v>158378</v>
      </c>
      <c r="I26" s="101">
        <v>158378</v>
      </c>
      <c r="J26" s="101">
        <v>0</v>
      </c>
      <c r="K26" s="101">
        <f t="shared" si="3"/>
        <v>187885</v>
      </c>
      <c r="L26" s="101">
        <v>187885</v>
      </c>
      <c r="M26" s="101">
        <v>0</v>
      </c>
      <c r="N26" s="101">
        <f t="shared" si="4"/>
        <v>254737</v>
      </c>
      <c r="O26" s="101">
        <v>254737</v>
      </c>
      <c r="P26" s="101">
        <v>0</v>
      </c>
      <c r="Q26" s="101">
        <f t="shared" si="5"/>
        <v>204266</v>
      </c>
      <c r="R26" s="101">
        <v>204266</v>
      </c>
      <c r="S26" s="101">
        <v>0</v>
      </c>
    </row>
    <row r="27" spans="1:19" ht="15" customHeight="1">
      <c r="A27" s="270" t="s">
        <v>365</v>
      </c>
      <c r="B27" s="321">
        <f t="shared" si="0"/>
        <v>865506</v>
      </c>
      <c r="C27" s="101">
        <v>274449</v>
      </c>
      <c r="D27" s="101">
        <v>591057</v>
      </c>
      <c r="E27" s="102">
        <f t="shared" si="1"/>
        <v>677987</v>
      </c>
      <c r="F27" s="101">
        <v>214317</v>
      </c>
      <c r="G27" s="101">
        <v>463670</v>
      </c>
      <c r="H27" s="102">
        <f t="shared" si="2"/>
        <v>242746</v>
      </c>
      <c r="I27" s="101">
        <v>149786</v>
      </c>
      <c r="J27" s="101">
        <v>92960</v>
      </c>
      <c r="K27" s="102">
        <f t="shared" si="3"/>
        <v>640032</v>
      </c>
      <c r="L27" s="101">
        <v>194900</v>
      </c>
      <c r="M27" s="101">
        <v>445132</v>
      </c>
      <c r="N27" s="102">
        <f t="shared" si="4"/>
        <v>918087</v>
      </c>
      <c r="O27" s="101">
        <v>265693</v>
      </c>
      <c r="P27" s="101">
        <v>652394</v>
      </c>
      <c r="Q27" s="102">
        <f t="shared" si="5"/>
        <v>769585</v>
      </c>
      <c r="R27" s="101">
        <v>223894</v>
      </c>
      <c r="S27" s="101">
        <v>545691</v>
      </c>
    </row>
    <row r="28" spans="1:19" ht="15" customHeight="1">
      <c r="A28" s="121"/>
      <c r="B28" s="321"/>
      <c r="C28" s="101"/>
      <c r="D28" s="101"/>
      <c r="E28" s="101"/>
      <c r="F28" s="101"/>
      <c r="G28" s="101"/>
      <c r="H28" s="101"/>
      <c r="I28" s="101"/>
      <c r="J28" s="101"/>
      <c r="K28" s="101"/>
      <c r="L28" s="101"/>
      <c r="M28" s="101"/>
      <c r="N28" s="101"/>
      <c r="O28" s="101"/>
      <c r="P28" s="101"/>
      <c r="Q28" s="101"/>
      <c r="R28" s="101"/>
      <c r="S28" s="101"/>
    </row>
    <row r="29" spans="1:19" ht="15" customHeight="1">
      <c r="A29" s="274" t="s">
        <v>2</v>
      </c>
      <c r="B29" s="321"/>
      <c r="C29" s="101"/>
      <c r="D29" s="101"/>
      <c r="E29" s="101"/>
      <c r="F29" s="101"/>
      <c r="G29" s="101"/>
      <c r="H29" s="101"/>
      <c r="I29" s="101"/>
      <c r="J29" s="101"/>
      <c r="K29" s="101"/>
      <c r="L29" s="101"/>
      <c r="M29" s="101"/>
      <c r="N29" s="101"/>
      <c r="O29" s="101"/>
      <c r="P29" s="101"/>
      <c r="Q29" s="101"/>
      <c r="R29" s="101"/>
      <c r="S29" s="101"/>
    </row>
    <row r="30" spans="1:19" ht="15" customHeight="1">
      <c r="A30" s="37" t="s">
        <v>424</v>
      </c>
      <c r="B30" s="321">
        <f>SUM(C30:D30)</f>
        <v>322922</v>
      </c>
      <c r="C30" s="101">
        <v>239955</v>
      </c>
      <c r="D30" s="101">
        <v>82967</v>
      </c>
      <c r="E30" s="101">
        <f>SUM(F30:G30)</f>
        <v>312128</v>
      </c>
      <c r="F30" s="101">
        <v>222642</v>
      </c>
      <c r="G30" s="101">
        <v>89486</v>
      </c>
      <c r="H30" s="101">
        <f>SUM(I30:J30)</f>
        <v>177294</v>
      </c>
      <c r="I30" s="101">
        <v>143771</v>
      </c>
      <c r="J30" s="101">
        <v>33523</v>
      </c>
      <c r="K30" s="101">
        <f>SUM(L30:M30)</f>
        <v>349489</v>
      </c>
      <c r="L30" s="101">
        <v>259965</v>
      </c>
      <c r="M30" s="101">
        <v>89524</v>
      </c>
      <c r="N30" s="101">
        <f>SUM(O30:P30)</f>
        <v>356942</v>
      </c>
      <c r="O30" s="101">
        <v>251070</v>
      </c>
      <c r="P30" s="101">
        <v>105872</v>
      </c>
      <c r="Q30" s="101">
        <f>SUM(R30:S30)</f>
        <v>293088</v>
      </c>
      <c r="R30" s="101">
        <v>204562</v>
      </c>
      <c r="S30" s="101">
        <v>88526</v>
      </c>
    </row>
    <row r="31" spans="1:19" ht="15" customHeight="1">
      <c r="A31" s="269" t="s">
        <v>425</v>
      </c>
      <c r="B31" s="321">
        <f>SUM(C31:D31)</f>
        <v>349205</v>
      </c>
      <c r="C31" s="101">
        <v>254427</v>
      </c>
      <c r="D31" s="101">
        <v>94778</v>
      </c>
      <c r="E31" s="101">
        <f>SUM(F31:G31)</f>
        <v>323510</v>
      </c>
      <c r="F31" s="101">
        <v>230648</v>
      </c>
      <c r="G31" s="101">
        <v>92862</v>
      </c>
      <c r="H31" s="101">
        <f>SUM(I31:J31)</f>
        <v>179371</v>
      </c>
      <c r="I31" s="101">
        <v>155447</v>
      </c>
      <c r="J31" s="101">
        <v>23924</v>
      </c>
      <c r="K31" s="101">
        <f>SUM(L31:M31)</f>
        <v>358181</v>
      </c>
      <c r="L31" s="101">
        <v>265387</v>
      </c>
      <c r="M31" s="101">
        <v>92794</v>
      </c>
      <c r="N31" s="101">
        <f>SUM(O31:P31)</f>
        <v>369283</v>
      </c>
      <c r="O31" s="101">
        <v>258995</v>
      </c>
      <c r="P31" s="101">
        <v>110288</v>
      </c>
      <c r="Q31" s="101">
        <f>SUM(R31:S31)</f>
        <v>310502</v>
      </c>
      <c r="R31" s="101">
        <v>213843</v>
      </c>
      <c r="S31" s="101">
        <v>96659</v>
      </c>
    </row>
    <row r="32" spans="1:25" s="53" customFormat="1" ht="15" customHeight="1">
      <c r="A32" s="269" t="s">
        <v>426</v>
      </c>
      <c r="B32" s="323">
        <f>SUM(C32:D32)</f>
        <v>365107.4166666667</v>
      </c>
      <c r="C32" s="300">
        <f>AVERAGE(C34:C37,C39:C42,C44:C47)</f>
        <v>265338.4166666667</v>
      </c>
      <c r="D32" s="300">
        <v>99769</v>
      </c>
      <c r="E32" s="300">
        <f>SUM(F32:G32)</f>
        <v>344053.75</v>
      </c>
      <c r="F32" s="300">
        <f>AVERAGE(F34:F37,F39:F42,F44:F47)</f>
        <v>245883.58333333334</v>
      </c>
      <c r="G32" s="300">
        <f>AVERAGE(G34:G37,G39:G42,G44:G47)</f>
        <v>98170.16666666667</v>
      </c>
      <c r="H32" s="300">
        <f>SUM(I32:J32)</f>
        <v>199619.25</v>
      </c>
      <c r="I32" s="300">
        <f>AVERAGE(I34:I37,I39:I42,I44:I47)</f>
        <v>168706.41666666666</v>
      </c>
      <c r="J32" s="300">
        <f>AVERAGE(J34:J37,J39:J42,J44:J47)</f>
        <v>30912.833333333332</v>
      </c>
      <c r="K32" s="300">
        <f>SUM(L32:M32)</f>
        <v>374944.9166666667</v>
      </c>
      <c r="L32" s="300">
        <f>AVERAGE(L34:L37,L39:L42,L44:L47)</f>
        <v>278714.5</v>
      </c>
      <c r="M32" s="300">
        <f>AVERAGE(M34:M37,M39:M42,M44:M47)</f>
        <v>96230.41666666667</v>
      </c>
      <c r="N32" s="300">
        <f>SUM(O32:P32)</f>
        <v>389873.5833333334</v>
      </c>
      <c r="O32" s="300">
        <f>AVERAGE(O34:O37,O39:O42,O44:O47)</f>
        <v>274089.9166666667</v>
      </c>
      <c r="P32" s="300">
        <f>AVERAGE(P34:P37,P39:P42,P44:P47)</f>
        <v>115783.66666666667</v>
      </c>
      <c r="Q32" s="300">
        <f>SUM(R32:S32)</f>
        <v>328801.75</v>
      </c>
      <c r="R32" s="300">
        <f>AVERAGE(R34:R37,R39:R42,R44:R47)</f>
        <v>228531.58333333334</v>
      </c>
      <c r="S32" s="300">
        <f>AVERAGE(S34:S37,S39:S42,S44:S47)</f>
        <v>100270.16666666667</v>
      </c>
      <c r="T32" s="119"/>
      <c r="U32" s="119"/>
      <c r="V32" s="119"/>
      <c r="W32" s="119"/>
      <c r="X32" s="119"/>
      <c r="Y32" s="119"/>
    </row>
    <row r="33" spans="1:19" ht="15" customHeight="1">
      <c r="A33" s="154"/>
      <c r="B33" s="321"/>
      <c r="C33" s="101"/>
      <c r="D33" s="101"/>
      <c r="E33" s="101"/>
      <c r="F33" s="101"/>
      <c r="G33" s="101"/>
      <c r="H33" s="101"/>
      <c r="I33" s="101"/>
      <c r="J33" s="101"/>
      <c r="K33" s="101"/>
      <c r="L33" s="101"/>
      <c r="M33" s="101"/>
      <c r="N33" s="101"/>
      <c r="O33" s="101"/>
      <c r="P33" s="101"/>
      <c r="Q33" s="101"/>
      <c r="R33" s="101"/>
      <c r="S33" s="101"/>
    </row>
    <row r="34" spans="1:19" ht="15" customHeight="1">
      <c r="A34" s="159" t="s">
        <v>422</v>
      </c>
      <c r="B34" s="321">
        <f>SUM(C34:D34)</f>
        <v>269656</v>
      </c>
      <c r="C34" s="101">
        <v>269656</v>
      </c>
      <c r="D34" s="101">
        <v>0</v>
      </c>
      <c r="E34" s="101">
        <f>SUM(F34:G34)</f>
        <v>250607</v>
      </c>
      <c r="F34" s="101">
        <v>242231</v>
      </c>
      <c r="G34" s="101">
        <v>8376</v>
      </c>
      <c r="H34" s="101">
        <f>SUM(I34:J34)</f>
        <v>192964</v>
      </c>
      <c r="I34" s="101">
        <v>156900</v>
      </c>
      <c r="J34" s="101">
        <v>36064</v>
      </c>
      <c r="K34" s="101">
        <f>SUM(L34:M34)</f>
        <v>277888</v>
      </c>
      <c r="L34" s="101">
        <v>275329</v>
      </c>
      <c r="M34" s="101">
        <v>2559</v>
      </c>
      <c r="N34" s="101">
        <f>SUM(O34:P34)</f>
        <v>284442</v>
      </c>
      <c r="O34" s="101">
        <v>275142</v>
      </c>
      <c r="P34" s="101">
        <v>9300</v>
      </c>
      <c r="Q34" s="101">
        <f>SUM(R34:S34)</f>
        <v>222981</v>
      </c>
      <c r="R34" s="101">
        <v>222981</v>
      </c>
      <c r="S34" s="101">
        <v>0</v>
      </c>
    </row>
    <row r="35" spans="1:19" ht="15" customHeight="1">
      <c r="A35" s="270" t="s">
        <v>355</v>
      </c>
      <c r="B35" s="321">
        <f>SUM(C35:D35)</f>
        <v>262214</v>
      </c>
      <c r="C35" s="101">
        <v>262214</v>
      </c>
      <c r="D35" s="101">
        <v>0</v>
      </c>
      <c r="E35" s="101">
        <f>SUM(F35:G35)</f>
        <v>246063</v>
      </c>
      <c r="F35" s="101">
        <v>245815</v>
      </c>
      <c r="G35" s="101">
        <v>248</v>
      </c>
      <c r="H35" s="101">
        <f>SUM(I35:J35)</f>
        <v>162523</v>
      </c>
      <c r="I35" s="101">
        <v>162523</v>
      </c>
      <c r="J35" s="101">
        <v>0</v>
      </c>
      <c r="K35" s="101">
        <f>SUM(L35:M35)</f>
        <v>273382</v>
      </c>
      <c r="L35" s="101">
        <v>273382</v>
      </c>
      <c r="M35" s="101">
        <v>0</v>
      </c>
      <c r="N35" s="101">
        <f>SUM(O35:P35)</f>
        <v>275907</v>
      </c>
      <c r="O35" s="101">
        <v>275907</v>
      </c>
      <c r="P35" s="101">
        <v>0</v>
      </c>
      <c r="Q35" s="101">
        <f>SUM(R35:S35)</f>
        <v>231093</v>
      </c>
      <c r="R35" s="101">
        <v>230406</v>
      </c>
      <c r="S35" s="101">
        <v>687</v>
      </c>
    </row>
    <row r="36" spans="1:19" ht="15" customHeight="1">
      <c r="A36" s="270" t="s">
        <v>356</v>
      </c>
      <c r="B36" s="321">
        <f>SUM(C36:D36)</f>
        <v>295863</v>
      </c>
      <c r="C36" s="101">
        <v>260640</v>
      </c>
      <c r="D36" s="101">
        <v>35223</v>
      </c>
      <c r="E36" s="101">
        <f>SUM(F36:G36)</f>
        <v>350966</v>
      </c>
      <c r="F36" s="101">
        <v>243790</v>
      </c>
      <c r="G36" s="101">
        <v>107176</v>
      </c>
      <c r="H36" s="101">
        <f>SUM(I36:J36)</f>
        <v>167200</v>
      </c>
      <c r="I36" s="101">
        <v>166903</v>
      </c>
      <c r="J36" s="101">
        <v>297</v>
      </c>
      <c r="K36" s="101">
        <f>SUM(L36:M36)</f>
        <v>358054</v>
      </c>
      <c r="L36" s="101">
        <v>278798</v>
      </c>
      <c r="M36" s="101">
        <v>79256</v>
      </c>
      <c r="N36" s="101">
        <f>SUM(O36:P36)</f>
        <v>422275</v>
      </c>
      <c r="O36" s="101">
        <v>276202</v>
      </c>
      <c r="P36" s="101">
        <v>146073</v>
      </c>
      <c r="Q36" s="101">
        <f>SUM(R36:S36)</f>
        <v>329003</v>
      </c>
      <c r="R36" s="101">
        <v>221952</v>
      </c>
      <c r="S36" s="101">
        <v>107051</v>
      </c>
    </row>
    <row r="37" spans="1:19" ht="15" customHeight="1">
      <c r="A37" s="270" t="s">
        <v>357</v>
      </c>
      <c r="B37" s="321">
        <f>SUM(C37:D37)</f>
        <v>258234</v>
      </c>
      <c r="C37" s="101">
        <v>258234</v>
      </c>
      <c r="D37" s="101">
        <v>0</v>
      </c>
      <c r="E37" s="101">
        <f>SUM(F37:G37)</f>
        <v>241474</v>
      </c>
      <c r="F37" s="101">
        <v>241474</v>
      </c>
      <c r="G37" s="101">
        <v>0</v>
      </c>
      <c r="H37" s="101">
        <f>SUM(I37:J37)</f>
        <v>159860</v>
      </c>
      <c r="I37" s="101">
        <v>159860</v>
      </c>
      <c r="J37" s="101">
        <v>0</v>
      </c>
      <c r="K37" s="101">
        <f>SUM(L37:M37)</f>
        <v>285294</v>
      </c>
      <c r="L37" s="101">
        <v>285294</v>
      </c>
      <c r="M37" s="101">
        <v>0</v>
      </c>
      <c r="N37" s="101">
        <f>SUM(O37:P37)</f>
        <v>270459</v>
      </c>
      <c r="O37" s="101">
        <v>270459</v>
      </c>
      <c r="P37" s="101">
        <v>0</v>
      </c>
      <c r="Q37" s="101">
        <f>SUM(R37:S37)</f>
        <v>222043</v>
      </c>
      <c r="R37" s="101">
        <v>222043</v>
      </c>
      <c r="S37" s="101">
        <v>0</v>
      </c>
    </row>
    <row r="38" spans="1:19" ht="15" customHeight="1">
      <c r="A38" s="273"/>
      <c r="B38" s="321"/>
      <c r="C38" s="101"/>
      <c r="D38" s="101"/>
      <c r="E38" s="101"/>
      <c r="F38" s="101"/>
      <c r="G38" s="101"/>
      <c r="H38" s="101"/>
      <c r="I38" s="101"/>
      <c r="J38" s="101"/>
      <c r="K38" s="101"/>
      <c r="L38" s="101"/>
      <c r="M38" s="101"/>
      <c r="N38" s="101"/>
      <c r="O38" s="101"/>
      <c r="P38" s="101"/>
      <c r="Q38" s="101"/>
      <c r="R38" s="101"/>
      <c r="S38" s="101"/>
    </row>
    <row r="39" spans="1:19" ht="15" customHeight="1">
      <c r="A39" s="270" t="s">
        <v>358</v>
      </c>
      <c r="B39" s="321">
        <f>SUM(C39:D39)</f>
        <v>264904</v>
      </c>
      <c r="C39" s="101">
        <v>264904</v>
      </c>
      <c r="D39" s="101">
        <v>0</v>
      </c>
      <c r="E39" s="101">
        <f>SUM(F39:G39)</f>
        <v>244234</v>
      </c>
      <c r="F39" s="101">
        <v>242155</v>
      </c>
      <c r="G39" s="101">
        <v>2079</v>
      </c>
      <c r="H39" s="101">
        <f>SUM(I39:J39)</f>
        <v>165522</v>
      </c>
      <c r="I39" s="101">
        <v>165522</v>
      </c>
      <c r="J39" s="101">
        <v>0</v>
      </c>
      <c r="K39" s="101">
        <f>SUM(L39:M39)</f>
        <v>275461</v>
      </c>
      <c r="L39" s="101">
        <v>275461</v>
      </c>
      <c r="M39" s="101">
        <v>0</v>
      </c>
      <c r="N39" s="101">
        <f>SUM(O39:P39)</f>
        <v>268475</v>
      </c>
      <c r="O39" s="101">
        <v>268475</v>
      </c>
      <c r="P39" s="101">
        <v>0</v>
      </c>
      <c r="Q39" s="101">
        <f>SUM(R39:S39)</f>
        <v>231915</v>
      </c>
      <c r="R39" s="101">
        <v>226184</v>
      </c>
      <c r="S39" s="101">
        <v>5731</v>
      </c>
    </row>
    <row r="40" spans="1:19" ht="15" customHeight="1">
      <c r="A40" s="270" t="s">
        <v>359</v>
      </c>
      <c r="B40" s="321">
        <f>SUM(C40:D40)</f>
        <v>794576</v>
      </c>
      <c r="C40" s="101">
        <v>276966</v>
      </c>
      <c r="D40" s="101">
        <v>517610</v>
      </c>
      <c r="E40" s="101">
        <f>SUM(F40:G40)</f>
        <v>608054</v>
      </c>
      <c r="F40" s="101">
        <v>243298</v>
      </c>
      <c r="G40" s="101">
        <v>364756</v>
      </c>
      <c r="H40" s="101">
        <f>SUM(I40:J40)</f>
        <v>172159</v>
      </c>
      <c r="I40" s="101">
        <v>168672</v>
      </c>
      <c r="J40" s="101">
        <v>3487</v>
      </c>
      <c r="K40" s="101">
        <f>SUM(L40:M40)</f>
        <v>633929</v>
      </c>
      <c r="L40" s="101">
        <v>276547</v>
      </c>
      <c r="M40" s="101">
        <v>357382</v>
      </c>
      <c r="N40" s="101">
        <f>SUM(O40:P40)</f>
        <v>730459</v>
      </c>
      <c r="O40" s="101">
        <v>269386</v>
      </c>
      <c r="P40" s="101">
        <v>461073</v>
      </c>
      <c r="Q40" s="101">
        <f>SUM(R40:S40)</f>
        <v>598854</v>
      </c>
      <c r="R40" s="101">
        <v>226853</v>
      </c>
      <c r="S40" s="101">
        <v>372001</v>
      </c>
    </row>
    <row r="41" spans="1:19" ht="15" customHeight="1">
      <c r="A41" s="270" t="s">
        <v>360</v>
      </c>
      <c r="B41" s="321">
        <f>SUM(C41:D41)</f>
        <v>252166</v>
      </c>
      <c r="C41" s="101">
        <v>252166</v>
      </c>
      <c r="D41" s="101">
        <v>0</v>
      </c>
      <c r="E41" s="101">
        <f>SUM(F41:G41)</f>
        <v>278449</v>
      </c>
      <c r="F41" s="101">
        <v>244885</v>
      </c>
      <c r="G41" s="101">
        <v>33564</v>
      </c>
      <c r="H41" s="101">
        <f>SUM(I41:J41)</f>
        <v>308732</v>
      </c>
      <c r="I41" s="101">
        <v>169465</v>
      </c>
      <c r="J41" s="101">
        <v>139267</v>
      </c>
      <c r="K41" s="101">
        <f>SUM(L41:M41)</f>
        <v>318265</v>
      </c>
      <c r="L41" s="101">
        <v>274279</v>
      </c>
      <c r="M41" s="101">
        <v>43986</v>
      </c>
      <c r="N41" s="101">
        <f>SUM(O41:P41)</f>
        <v>273018</v>
      </c>
      <c r="O41" s="101">
        <v>272997</v>
      </c>
      <c r="P41" s="101">
        <v>21</v>
      </c>
      <c r="Q41" s="101">
        <f>SUM(R41:S41)</f>
        <v>262157</v>
      </c>
      <c r="R41" s="101">
        <v>227575</v>
      </c>
      <c r="S41" s="101">
        <v>34582</v>
      </c>
    </row>
    <row r="42" spans="1:19" ht="15" customHeight="1">
      <c r="A42" s="270" t="s">
        <v>361</v>
      </c>
      <c r="B42" s="321">
        <f>SUM(C42:D42)</f>
        <v>285082</v>
      </c>
      <c r="C42" s="101">
        <v>251469</v>
      </c>
      <c r="D42" s="101">
        <v>33613</v>
      </c>
      <c r="E42" s="101">
        <f>SUM(F42:G42)</f>
        <v>308673</v>
      </c>
      <c r="F42" s="101">
        <v>245917</v>
      </c>
      <c r="G42" s="101">
        <v>62756</v>
      </c>
      <c r="H42" s="101">
        <f>SUM(I42:J42)</f>
        <v>193088</v>
      </c>
      <c r="I42" s="101">
        <v>174341</v>
      </c>
      <c r="J42" s="101">
        <v>18747</v>
      </c>
      <c r="K42" s="101">
        <f>SUM(L42:M42)</f>
        <v>316757</v>
      </c>
      <c r="L42" s="101">
        <v>274977</v>
      </c>
      <c r="M42" s="101">
        <v>41780</v>
      </c>
      <c r="N42" s="101">
        <f>SUM(O42:P42)</f>
        <v>341606</v>
      </c>
      <c r="O42" s="101">
        <v>272829</v>
      </c>
      <c r="P42" s="101">
        <v>68777</v>
      </c>
      <c r="Q42" s="101">
        <f>SUM(R42:S42)</f>
        <v>305530</v>
      </c>
      <c r="R42" s="101">
        <v>228826</v>
      </c>
      <c r="S42" s="101">
        <v>76704</v>
      </c>
    </row>
    <row r="43" spans="1:19" ht="15" customHeight="1">
      <c r="A43" s="273"/>
      <c r="B43" s="321"/>
      <c r="C43" s="101"/>
      <c r="D43" s="101"/>
      <c r="E43" s="101"/>
      <c r="F43" s="101"/>
      <c r="G43" s="101"/>
      <c r="H43" s="101"/>
      <c r="I43" s="101"/>
      <c r="J43" s="101"/>
      <c r="K43" s="101"/>
      <c r="L43" s="101"/>
      <c r="M43" s="101"/>
      <c r="N43" s="101"/>
      <c r="O43" s="101"/>
      <c r="P43" s="101"/>
      <c r="Q43" s="101"/>
      <c r="R43" s="101"/>
      <c r="S43" s="101"/>
    </row>
    <row r="44" spans="1:19" ht="15" customHeight="1">
      <c r="A44" s="270" t="s">
        <v>362</v>
      </c>
      <c r="B44" s="321">
        <f>SUM(C44:D44)</f>
        <v>260584</v>
      </c>
      <c r="C44" s="101">
        <v>260584</v>
      </c>
      <c r="D44" s="101">
        <v>0</v>
      </c>
      <c r="E44" s="101">
        <f>SUM(F44:G44)</f>
        <v>247416</v>
      </c>
      <c r="F44" s="101">
        <v>245608</v>
      </c>
      <c r="G44" s="101">
        <v>1808</v>
      </c>
      <c r="H44" s="101">
        <f>SUM(I44:J44)</f>
        <v>176001</v>
      </c>
      <c r="I44" s="101">
        <v>176001</v>
      </c>
      <c r="J44" s="101">
        <v>0</v>
      </c>
      <c r="K44" s="101">
        <f>SUM(L44:M44)</f>
        <v>278183</v>
      </c>
      <c r="L44" s="101">
        <v>278183</v>
      </c>
      <c r="M44" s="101">
        <v>0</v>
      </c>
      <c r="N44" s="101">
        <f>SUM(O44:P44)</f>
        <v>277650</v>
      </c>
      <c r="O44" s="101">
        <v>273237</v>
      </c>
      <c r="P44" s="101">
        <v>4413</v>
      </c>
      <c r="Q44" s="101">
        <f>SUM(R44:S44)</f>
        <v>226050</v>
      </c>
      <c r="R44" s="101">
        <v>226050</v>
      </c>
      <c r="S44" s="101">
        <v>0</v>
      </c>
    </row>
    <row r="45" spans="1:19" ht="15" customHeight="1">
      <c r="A45" s="270" t="s">
        <v>363</v>
      </c>
      <c r="B45" s="321">
        <f>SUM(C45:D45)</f>
        <v>270574</v>
      </c>
      <c r="C45" s="101">
        <v>270574</v>
      </c>
      <c r="D45" s="101">
        <v>0</v>
      </c>
      <c r="E45" s="101">
        <f>SUM(F45:G45)</f>
        <v>248785</v>
      </c>
      <c r="F45" s="101">
        <v>247378</v>
      </c>
      <c r="G45" s="101">
        <v>1407</v>
      </c>
      <c r="H45" s="101">
        <f>SUM(I45:J45)</f>
        <v>173765</v>
      </c>
      <c r="I45" s="101">
        <v>173765</v>
      </c>
      <c r="J45" s="101">
        <v>0</v>
      </c>
      <c r="K45" s="101">
        <f>SUM(L45:M45)</f>
        <v>293835</v>
      </c>
      <c r="L45" s="101">
        <v>282660</v>
      </c>
      <c r="M45" s="101">
        <v>11175</v>
      </c>
      <c r="N45" s="101">
        <f>SUM(O45:P45)</f>
        <v>274380</v>
      </c>
      <c r="O45" s="101">
        <v>274380</v>
      </c>
      <c r="P45" s="101">
        <v>0</v>
      </c>
      <c r="Q45" s="101">
        <f>SUM(R45:S45)</f>
        <v>229530</v>
      </c>
      <c r="R45" s="101">
        <v>229167</v>
      </c>
      <c r="S45" s="101">
        <v>363</v>
      </c>
    </row>
    <row r="46" spans="1:19" ht="15" customHeight="1">
      <c r="A46" s="270" t="s">
        <v>364</v>
      </c>
      <c r="B46" s="321">
        <f>SUM(C46:D46)</f>
        <v>272894</v>
      </c>
      <c r="C46" s="101">
        <v>272894</v>
      </c>
      <c r="D46" s="101">
        <v>0</v>
      </c>
      <c r="E46" s="101">
        <f>SUM(F46:G46)</f>
        <v>247936</v>
      </c>
      <c r="F46" s="101">
        <v>247936</v>
      </c>
      <c r="G46" s="101">
        <v>0</v>
      </c>
      <c r="H46" s="101">
        <f>SUM(I46:J46)</f>
        <v>175381</v>
      </c>
      <c r="I46" s="101">
        <v>175381</v>
      </c>
      <c r="J46" s="101">
        <v>0</v>
      </c>
      <c r="K46" s="101">
        <f>SUM(L46:M46)</f>
        <v>279796</v>
      </c>
      <c r="L46" s="101">
        <v>279796</v>
      </c>
      <c r="M46" s="101">
        <v>0</v>
      </c>
      <c r="N46" s="101">
        <f>SUM(O46:P46)</f>
        <v>274115</v>
      </c>
      <c r="O46" s="101">
        <v>274115</v>
      </c>
      <c r="P46" s="101">
        <v>0</v>
      </c>
      <c r="Q46" s="101">
        <f>SUM(R46:S46)</f>
        <v>231386</v>
      </c>
      <c r="R46" s="101">
        <v>231386</v>
      </c>
      <c r="S46" s="101">
        <v>0</v>
      </c>
    </row>
    <row r="47" spans="1:19" ht="15" customHeight="1">
      <c r="A47" s="270" t="s">
        <v>365</v>
      </c>
      <c r="B47" s="321">
        <f>SUM(C47:D47)</f>
        <v>894533</v>
      </c>
      <c r="C47" s="101">
        <v>283760</v>
      </c>
      <c r="D47" s="101">
        <v>610773</v>
      </c>
      <c r="E47" s="101">
        <f>SUM(F47:G47)</f>
        <v>855988</v>
      </c>
      <c r="F47" s="101">
        <v>260116</v>
      </c>
      <c r="G47" s="101">
        <v>595872</v>
      </c>
      <c r="H47" s="101">
        <f>SUM(I47:J47)</f>
        <v>348236</v>
      </c>
      <c r="I47" s="101">
        <v>175144</v>
      </c>
      <c r="J47" s="101">
        <v>173092</v>
      </c>
      <c r="K47" s="101">
        <f>SUM(L47:M47)</f>
        <v>908495</v>
      </c>
      <c r="L47" s="101">
        <v>289868</v>
      </c>
      <c r="M47" s="101">
        <v>618627</v>
      </c>
      <c r="N47" s="101">
        <f>SUM(O47:P47)</f>
        <v>985697</v>
      </c>
      <c r="O47" s="101">
        <v>285950</v>
      </c>
      <c r="P47" s="101">
        <v>699747</v>
      </c>
      <c r="Q47" s="101">
        <f>SUM(R47:S47)</f>
        <v>855079</v>
      </c>
      <c r="R47" s="101">
        <v>248956</v>
      </c>
      <c r="S47" s="101">
        <v>606123</v>
      </c>
    </row>
    <row r="48" spans="1:19" ht="15" customHeight="1">
      <c r="A48" s="121"/>
      <c r="B48" s="321"/>
      <c r="C48" s="101"/>
      <c r="D48" s="101"/>
      <c r="E48" s="101"/>
      <c r="F48" s="101"/>
      <c r="G48" s="101"/>
      <c r="H48" s="101"/>
      <c r="I48" s="101"/>
      <c r="J48" s="101"/>
      <c r="K48" s="101"/>
      <c r="L48" s="101"/>
      <c r="M48" s="101"/>
      <c r="N48" s="101"/>
      <c r="O48" s="101"/>
      <c r="P48" s="101"/>
      <c r="Q48" s="101"/>
      <c r="R48" s="101"/>
      <c r="S48" s="101"/>
    </row>
    <row r="49" spans="1:19" ht="15" customHeight="1">
      <c r="A49" s="274" t="s">
        <v>205</v>
      </c>
      <c r="B49" s="321"/>
      <c r="C49" s="101"/>
      <c r="D49" s="101"/>
      <c r="E49" s="101"/>
      <c r="F49" s="101"/>
      <c r="G49" s="101"/>
      <c r="H49" s="101"/>
      <c r="I49" s="101"/>
      <c r="J49" s="101"/>
      <c r="K49" s="101"/>
      <c r="L49" s="101"/>
      <c r="M49" s="101"/>
      <c r="N49" s="101"/>
      <c r="O49" s="101"/>
      <c r="P49" s="101"/>
      <c r="Q49" s="101"/>
      <c r="R49" s="101"/>
      <c r="S49" s="101"/>
    </row>
    <row r="50" spans="1:19" ht="15" customHeight="1">
      <c r="A50" s="37" t="s">
        <v>424</v>
      </c>
      <c r="B50" s="321">
        <f>SUM(C50:D50)</f>
        <v>191364</v>
      </c>
      <c r="C50" s="101">
        <v>141003</v>
      </c>
      <c r="D50" s="101">
        <v>50361</v>
      </c>
      <c r="E50" s="101">
        <f>SUM(F50:G50)</f>
        <v>182996</v>
      </c>
      <c r="F50" s="101">
        <v>136548</v>
      </c>
      <c r="G50" s="101">
        <v>46448</v>
      </c>
      <c r="H50" s="101">
        <f>SUM(I50:J50)</f>
        <v>119742</v>
      </c>
      <c r="I50" s="101">
        <v>108009</v>
      </c>
      <c r="J50" s="101">
        <v>11733</v>
      </c>
      <c r="K50" s="101">
        <f>SUM(L50:M50)</f>
        <v>198538</v>
      </c>
      <c r="L50" s="101">
        <v>143665</v>
      </c>
      <c r="M50" s="101">
        <v>54873</v>
      </c>
      <c r="N50" s="101">
        <f>SUM(O50:P50)</f>
        <v>257169</v>
      </c>
      <c r="O50" s="101">
        <v>178808</v>
      </c>
      <c r="P50" s="101">
        <v>78361</v>
      </c>
      <c r="Q50" s="101">
        <f>SUM(R50:S50)</f>
        <v>172406</v>
      </c>
      <c r="R50" s="101">
        <v>117996</v>
      </c>
      <c r="S50" s="101">
        <v>54410</v>
      </c>
    </row>
    <row r="51" spans="1:19" ht="15" customHeight="1">
      <c r="A51" s="269" t="s">
        <v>425</v>
      </c>
      <c r="B51" s="321">
        <f>SUM(C51:D51)</f>
        <v>205626</v>
      </c>
      <c r="C51" s="101">
        <v>147653</v>
      </c>
      <c r="D51" s="101">
        <v>57973</v>
      </c>
      <c r="E51" s="101">
        <f>SUM(F51:G51)</f>
        <v>189609</v>
      </c>
      <c r="F51" s="101">
        <v>143124</v>
      </c>
      <c r="G51" s="101">
        <v>46485</v>
      </c>
      <c r="H51" s="101">
        <f>SUM(I51:J51)</f>
        <v>122049</v>
      </c>
      <c r="I51" s="101">
        <v>115507</v>
      </c>
      <c r="J51" s="101">
        <v>6542</v>
      </c>
      <c r="K51" s="101">
        <f>SUM(L51:M51)</f>
        <v>207499</v>
      </c>
      <c r="L51" s="101">
        <v>150808</v>
      </c>
      <c r="M51" s="101">
        <v>56691</v>
      </c>
      <c r="N51" s="101">
        <f>SUM(O51:P51)</f>
        <v>266166</v>
      </c>
      <c r="O51" s="101">
        <v>186466</v>
      </c>
      <c r="P51" s="101">
        <v>79700</v>
      </c>
      <c r="Q51" s="101">
        <f>SUM(R51:S51)</f>
        <v>171072</v>
      </c>
      <c r="R51" s="101">
        <v>120088</v>
      </c>
      <c r="S51" s="101">
        <v>50984</v>
      </c>
    </row>
    <row r="52" spans="1:25" s="53" customFormat="1" ht="15" customHeight="1">
      <c r="A52" s="269" t="s">
        <v>426</v>
      </c>
      <c r="B52" s="323">
        <f>SUM(C52:D52)</f>
        <v>192224.33333333334</v>
      </c>
      <c r="C52" s="300">
        <f>AVERAGE(C54:C57,C59:C62,C64:C67)</f>
        <v>142223.33333333334</v>
      </c>
      <c r="D52" s="300">
        <v>50001</v>
      </c>
      <c r="E52" s="300">
        <f>SUM(F52:G52)</f>
        <v>198168.75</v>
      </c>
      <c r="F52" s="300">
        <f>AVERAGE(F54:F57,F59:F62,F64:F67)</f>
        <v>149314.75</v>
      </c>
      <c r="G52" s="300">
        <v>48854</v>
      </c>
      <c r="H52" s="300">
        <f>SUM(I52:J52)</f>
        <v>124026</v>
      </c>
      <c r="I52" s="300">
        <f>AVERAGE(I54:I57,I59:I62,I64:I67)</f>
        <v>115791.25</v>
      </c>
      <c r="J52" s="300">
        <f>AVERAGE(J54:J57,J59:J62,J64:J67)</f>
        <v>8234.75</v>
      </c>
      <c r="K52" s="300">
        <f>SUM(L52:M52)</f>
        <v>219290.16666666666</v>
      </c>
      <c r="L52" s="300">
        <f>AVERAGE(L54:L57,L59:L62,L64:L67)</f>
        <v>159119.16666666666</v>
      </c>
      <c r="M52" s="300">
        <v>60171</v>
      </c>
      <c r="N52" s="300">
        <f>SUM(O52:P52)</f>
        <v>279892.0833333333</v>
      </c>
      <c r="O52" s="300">
        <f>AVERAGE(O54:O57,O59:O62,O64:O67)</f>
        <v>198129.41666666666</v>
      </c>
      <c r="P52" s="300">
        <f>AVERAGE(P54:P57,P59:P62,P64:P67)</f>
        <v>81762.66666666667</v>
      </c>
      <c r="Q52" s="300">
        <f>SUM(R52:S52)</f>
        <v>185259.5</v>
      </c>
      <c r="R52" s="300">
        <f>AVERAGE(R54:R57,R59:R62,R64:R67)</f>
        <v>127859</v>
      </c>
      <c r="S52" s="300">
        <f>AVERAGE(S54:S57,S59:S62,S64:S67)</f>
        <v>57400.5</v>
      </c>
      <c r="T52" s="119"/>
      <c r="U52" s="119"/>
      <c r="V52" s="119"/>
      <c r="W52" s="119"/>
      <c r="X52" s="119"/>
      <c r="Y52" s="119"/>
    </row>
    <row r="53" spans="1:19" ht="15" customHeight="1">
      <c r="A53" s="154"/>
      <c r="B53" s="321"/>
      <c r="C53" s="101"/>
      <c r="D53" s="101"/>
      <c r="E53" s="101"/>
      <c r="F53" s="101"/>
      <c r="G53" s="101"/>
      <c r="H53" s="101"/>
      <c r="I53" s="101"/>
      <c r="J53" s="101"/>
      <c r="K53" s="101"/>
      <c r="L53" s="101"/>
      <c r="M53" s="101"/>
      <c r="N53" s="101"/>
      <c r="O53" s="101"/>
      <c r="P53" s="101"/>
      <c r="Q53" s="101"/>
      <c r="R53" s="101"/>
      <c r="S53" s="101"/>
    </row>
    <row r="54" spans="1:19" ht="15" customHeight="1">
      <c r="A54" s="159" t="s">
        <v>422</v>
      </c>
      <c r="B54" s="321">
        <f>SUM(C54:D54)</f>
        <v>149765</v>
      </c>
      <c r="C54" s="101">
        <v>149765</v>
      </c>
      <c r="D54" s="101">
        <v>0</v>
      </c>
      <c r="E54" s="101">
        <f>SUM(F54:G54)</f>
        <v>146285</v>
      </c>
      <c r="F54" s="101">
        <v>144613</v>
      </c>
      <c r="G54" s="101">
        <v>1672</v>
      </c>
      <c r="H54" s="101">
        <f>SUM(I54:J54)</f>
        <v>97921</v>
      </c>
      <c r="I54" s="101">
        <v>94866</v>
      </c>
      <c r="J54" s="101">
        <v>3055</v>
      </c>
      <c r="K54" s="101">
        <f>SUM(L54:M54)</f>
        <v>158770</v>
      </c>
      <c r="L54" s="101">
        <v>157684</v>
      </c>
      <c r="M54" s="101">
        <v>1086</v>
      </c>
      <c r="N54" s="101">
        <f>SUM(O54:P54)</f>
        <v>202081</v>
      </c>
      <c r="O54" s="101">
        <v>199881</v>
      </c>
      <c r="P54" s="101">
        <v>2200</v>
      </c>
      <c r="Q54" s="101">
        <f>SUM(R54:S54)</f>
        <v>135801</v>
      </c>
      <c r="R54" s="101">
        <v>135801</v>
      </c>
      <c r="S54" s="101">
        <v>0</v>
      </c>
    </row>
    <row r="55" spans="1:19" ht="15" customHeight="1">
      <c r="A55" s="270" t="s">
        <v>355</v>
      </c>
      <c r="B55" s="321">
        <f>SUM(C55:D55)</f>
        <v>142481</v>
      </c>
      <c r="C55" s="101">
        <v>142481</v>
      </c>
      <c r="D55" s="101">
        <v>0</v>
      </c>
      <c r="E55" s="101">
        <f>SUM(F55:G55)</f>
        <v>148079</v>
      </c>
      <c r="F55" s="101">
        <v>147848</v>
      </c>
      <c r="G55" s="101">
        <v>231</v>
      </c>
      <c r="H55" s="101">
        <f>SUM(I55:J55)</f>
        <v>116250</v>
      </c>
      <c r="I55" s="101">
        <v>116250</v>
      </c>
      <c r="J55" s="101">
        <v>0</v>
      </c>
      <c r="K55" s="101">
        <f>SUM(L55:M55)</f>
        <v>154342</v>
      </c>
      <c r="L55" s="101">
        <v>154342</v>
      </c>
      <c r="M55" s="101">
        <v>0</v>
      </c>
      <c r="N55" s="101">
        <f>SUM(O55:P55)</f>
        <v>200902</v>
      </c>
      <c r="O55" s="101">
        <v>200902</v>
      </c>
      <c r="P55" s="101">
        <v>0</v>
      </c>
      <c r="Q55" s="101">
        <f>SUM(R55:S55)</f>
        <v>126889</v>
      </c>
      <c r="R55" s="101">
        <v>125145</v>
      </c>
      <c r="S55" s="101">
        <v>1744</v>
      </c>
    </row>
    <row r="56" spans="1:19" ht="15" customHeight="1">
      <c r="A56" s="270" t="s">
        <v>356</v>
      </c>
      <c r="B56" s="321">
        <f>SUM(C56:D56)</f>
        <v>158184</v>
      </c>
      <c r="C56" s="101">
        <v>142126</v>
      </c>
      <c r="D56" s="101">
        <v>16058</v>
      </c>
      <c r="E56" s="101">
        <f>SUM(F56:G56)</f>
        <v>181429</v>
      </c>
      <c r="F56" s="101">
        <v>144765</v>
      </c>
      <c r="G56" s="101">
        <v>36664</v>
      </c>
      <c r="H56" s="101">
        <f>SUM(I56:J56)</f>
        <v>107928</v>
      </c>
      <c r="I56" s="101">
        <v>107835</v>
      </c>
      <c r="J56" s="101">
        <v>93</v>
      </c>
      <c r="K56" s="101">
        <f>SUM(L56:M56)</f>
        <v>190430</v>
      </c>
      <c r="L56" s="101">
        <v>154418</v>
      </c>
      <c r="M56" s="101">
        <v>36012</v>
      </c>
      <c r="N56" s="101">
        <f>SUM(O56:P56)</f>
        <v>285363</v>
      </c>
      <c r="O56" s="101">
        <v>198922</v>
      </c>
      <c r="P56" s="101">
        <v>86441</v>
      </c>
      <c r="Q56" s="101">
        <f>SUM(R56:S56)</f>
        <v>173640</v>
      </c>
      <c r="R56" s="101">
        <v>122372</v>
      </c>
      <c r="S56" s="101">
        <v>51268</v>
      </c>
    </row>
    <row r="57" spans="1:19" ht="15" customHeight="1">
      <c r="A57" s="270" t="s">
        <v>357</v>
      </c>
      <c r="B57" s="321">
        <f>SUM(C57:D57)</f>
        <v>130194</v>
      </c>
      <c r="C57" s="101">
        <v>130194</v>
      </c>
      <c r="D57" s="101">
        <v>0</v>
      </c>
      <c r="E57" s="101">
        <f>SUM(F57:G57)</f>
        <v>148081</v>
      </c>
      <c r="F57" s="101">
        <v>148081</v>
      </c>
      <c r="G57" s="101">
        <v>0</v>
      </c>
      <c r="H57" s="101">
        <f>SUM(I57:J57)</f>
        <v>104047</v>
      </c>
      <c r="I57" s="101">
        <v>104047</v>
      </c>
      <c r="J57" s="101">
        <v>0</v>
      </c>
      <c r="K57" s="101">
        <f>SUM(L57:M57)</f>
        <v>163657</v>
      </c>
      <c r="L57" s="101">
        <v>163657</v>
      </c>
      <c r="M57" s="101">
        <v>0</v>
      </c>
      <c r="N57" s="101">
        <f>SUM(O57:P57)</f>
        <v>195856</v>
      </c>
      <c r="O57" s="101">
        <v>195856</v>
      </c>
      <c r="P57" s="101">
        <v>0</v>
      </c>
      <c r="Q57" s="101">
        <f>SUM(R57:S57)</f>
        <v>131107</v>
      </c>
      <c r="R57" s="101">
        <v>131107</v>
      </c>
      <c r="S57" s="101">
        <v>0</v>
      </c>
    </row>
    <row r="58" spans="1:19" ht="15" customHeight="1">
      <c r="A58" s="273"/>
      <c r="B58" s="321"/>
      <c r="C58" s="101"/>
      <c r="D58" s="101"/>
      <c r="E58" s="101"/>
      <c r="F58" s="101"/>
      <c r="G58" s="101"/>
      <c r="H58" s="101"/>
      <c r="I58" s="101"/>
      <c r="J58" s="101"/>
      <c r="K58" s="101"/>
      <c r="L58" s="101"/>
      <c r="M58" s="101"/>
      <c r="N58" s="101"/>
      <c r="O58" s="101"/>
      <c r="P58" s="101"/>
      <c r="Q58" s="101"/>
      <c r="R58" s="101"/>
      <c r="S58" s="101"/>
    </row>
    <row r="59" spans="1:19" ht="15" customHeight="1">
      <c r="A59" s="270" t="s">
        <v>358</v>
      </c>
      <c r="B59" s="321">
        <f>SUM(C59:D59)</f>
        <v>126226</v>
      </c>
      <c r="C59" s="101">
        <v>126226</v>
      </c>
      <c r="D59" s="101">
        <v>0</v>
      </c>
      <c r="E59" s="101">
        <f>SUM(F59:G59)</f>
        <v>148189</v>
      </c>
      <c r="F59" s="101">
        <v>147619</v>
      </c>
      <c r="G59" s="101">
        <v>570</v>
      </c>
      <c r="H59" s="101">
        <f>SUM(I59:J59)</f>
        <v>111908</v>
      </c>
      <c r="I59" s="101">
        <v>111908</v>
      </c>
      <c r="J59" s="101">
        <v>0</v>
      </c>
      <c r="K59" s="101">
        <f>SUM(L59:M59)</f>
        <v>158589</v>
      </c>
      <c r="L59" s="101">
        <v>158589</v>
      </c>
      <c r="M59" s="101">
        <v>0</v>
      </c>
      <c r="N59" s="101">
        <f>SUM(O59:P59)</f>
        <v>194385</v>
      </c>
      <c r="O59" s="101">
        <v>194385</v>
      </c>
      <c r="P59" s="101">
        <v>0</v>
      </c>
      <c r="Q59" s="101">
        <f>SUM(R59:S59)</f>
        <v>133195</v>
      </c>
      <c r="R59" s="101">
        <v>128832</v>
      </c>
      <c r="S59" s="101">
        <v>4363</v>
      </c>
    </row>
    <row r="60" spans="1:19" ht="15" customHeight="1">
      <c r="A60" s="270" t="s">
        <v>359</v>
      </c>
      <c r="B60" s="321">
        <f>SUM(C60:D60)</f>
        <v>387254</v>
      </c>
      <c r="C60" s="101">
        <v>140484</v>
      </c>
      <c r="D60" s="101">
        <v>246770</v>
      </c>
      <c r="E60" s="101">
        <f>SUM(F60:G60)</f>
        <v>309704</v>
      </c>
      <c r="F60" s="101">
        <v>149526</v>
      </c>
      <c r="G60" s="101">
        <v>160178</v>
      </c>
      <c r="H60" s="101">
        <f>SUM(I60:J60)</f>
        <v>117493</v>
      </c>
      <c r="I60" s="101">
        <v>116936</v>
      </c>
      <c r="J60" s="101">
        <v>557</v>
      </c>
      <c r="K60" s="101">
        <f>SUM(L60:M60)</f>
        <v>354154</v>
      </c>
      <c r="L60" s="101">
        <v>159868</v>
      </c>
      <c r="M60" s="101">
        <v>194286</v>
      </c>
      <c r="N60" s="101">
        <f>SUM(O60:P60)</f>
        <v>524503</v>
      </c>
      <c r="O60" s="101">
        <v>195669</v>
      </c>
      <c r="P60" s="101">
        <v>328834</v>
      </c>
      <c r="Q60" s="101">
        <f>SUM(R60:S60)</f>
        <v>300664</v>
      </c>
      <c r="R60" s="101">
        <v>127308</v>
      </c>
      <c r="S60" s="101">
        <v>173356</v>
      </c>
    </row>
    <row r="61" spans="1:19" ht="15" customHeight="1">
      <c r="A61" s="270" t="s">
        <v>360</v>
      </c>
      <c r="B61" s="321">
        <f>SUM(C61:D61)</f>
        <v>135761</v>
      </c>
      <c r="C61" s="101">
        <v>135761</v>
      </c>
      <c r="D61" s="101">
        <v>0</v>
      </c>
      <c r="E61" s="101">
        <f>SUM(F61:G61)</f>
        <v>178618</v>
      </c>
      <c r="F61" s="101">
        <v>144710</v>
      </c>
      <c r="G61" s="101">
        <v>33908</v>
      </c>
      <c r="H61" s="101">
        <f>SUM(I61:J61)</f>
        <v>142108</v>
      </c>
      <c r="I61" s="101">
        <v>104183</v>
      </c>
      <c r="J61" s="101">
        <v>37925</v>
      </c>
      <c r="K61" s="101">
        <f>SUM(L61:M61)</f>
        <v>200530</v>
      </c>
      <c r="L61" s="101">
        <v>157148</v>
      </c>
      <c r="M61" s="101">
        <v>43382</v>
      </c>
      <c r="N61" s="101">
        <f>SUM(O61:P61)</f>
        <v>197311</v>
      </c>
      <c r="O61" s="101">
        <v>197296</v>
      </c>
      <c r="P61" s="101">
        <v>15</v>
      </c>
      <c r="Q61" s="101">
        <f>SUM(R61:S61)</f>
        <v>162761</v>
      </c>
      <c r="R61" s="101">
        <v>126055</v>
      </c>
      <c r="S61" s="101">
        <v>36706</v>
      </c>
    </row>
    <row r="62" spans="1:19" ht="15" customHeight="1">
      <c r="A62" s="270" t="s">
        <v>361</v>
      </c>
      <c r="B62" s="321">
        <f>SUM(C62:D62)</f>
        <v>146851</v>
      </c>
      <c r="C62" s="101">
        <v>137439</v>
      </c>
      <c r="D62" s="101">
        <v>9412</v>
      </c>
      <c r="E62" s="101">
        <f>SUM(F62:G62)</f>
        <v>183511</v>
      </c>
      <c r="F62" s="101">
        <v>146424</v>
      </c>
      <c r="G62" s="101">
        <v>37087</v>
      </c>
      <c r="H62" s="101">
        <f>SUM(I62:J62)</f>
        <v>110200</v>
      </c>
      <c r="I62" s="101">
        <v>108602</v>
      </c>
      <c r="J62" s="101">
        <v>1598</v>
      </c>
      <c r="K62" s="101">
        <f>SUM(L62:M62)</f>
        <v>204248</v>
      </c>
      <c r="L62" s="101">
        <v>158786</v>
      </c>
      <c r="M62" s="101">
        <v>45462</v>
      </c>
      <c r="N62" s="101">
        <f>SUM(O62:P62)</f>
        <v>243807</v>
      </c>
      <c r="O62" s="101">
        <v>198229</v>
      </c>
      <c r="P62" s="101">
        <v>45578</v>
      </c>
      <c r="Q62" s="101">
        <f>SUM(R62:S62)</f>
        <v>197819</v>
      </c>
      <c r="R62" s="101">
        <v>123997</v>
      </c>
      <c r="S62" s="101">
        <v>73822</v>
      </c>
    </row>
    <row r="63" spans="1:19" ht="15" customHeight="1">
      <c r="A63" s="273"/>
      <c r="B63" s="321"/>
      <c r="C63" s="101"/>
      <c r="D63" s="101"/>
      <c r="E63" s="101"/>
      <c r="F63" s="101"/>
      <c r="G63" s="101"/>
      <c r="H63" s="101"/>
      <c r="I63" s="101"/>
      <c r="J63" s="101"/>
      <c r="K63" s="101"/>
      <c r="L63" s="101"/>
      <c r="M63" s="101"/>
      <c r="N63" s="101"/>
      <c r="O63" s="101"/>
      <c r="P63" s="101"/>
      <c r="Q63" s="101"/>
      <c r="R63" s="101"/>
      <c r="S63" s="101"/>
    </row>
    <row r="64" spans="1:19" ht="15" customHeight="1">
      <c r="A64" s="270" t="s">
        <v>362</v>
      </c>
      <c r="B64" s="321">
        <f>SUM(C64:D64)</f>
        <v>166212</v>
      </c>
      <c r="C64" s="101">
        <v>166212</v>
      </c>
      <c r="D64" s="101">
        <v>0</v>
      </c>
      <c r="E64" s="101">
        <f>SUM(F64:G64)</f>
        <v>144571</v>
      </c>
      <c r="F64" s="101">
        <v>144330</v>
      </c>
      <c r="G64" s="101">
        <v>241</v>
      </c>
      <c r="H64" s="101">
        <f>SUM(I64:J64)</f>
        <v>106986</v>
      </c>
      <c r="I64" s="101">
        <v>106986</v>
      </c>
      <c r="J64" s="101">
        <v>0</v>
      </c>
      <c r="K64" s="101">
        <f>SUM(L64:M64)</f>
        <v>158053</v>
      </c>
      <c r="L64" s="101">
        <v>158053</v>
      </c>
      <c r="M64" s="101">
        <v>0</v>
      </c>
      <c r="N64" s="101">
        <f>SUM(O64:P64)</f>
        <v>192119</v>
      </c>
      <c r="O64" s="101">
        <v>190626</v>
      </c>
      <c r="P64" s="101">
        <v>1493</v>
      </c>
      <c r="Q64" s="101">
        <f>SUM(R64:S64)</f>
        <v>122672</v>
      </c>
      <c r="R64" s="101">
        <v>122672</v>
      </c>
      <c r="S64" s="101">
        <v>0</v>
      </c>
    </row>
    <row r="65" spans="1:19" ht="15" customHeight="1">
      <c r="A65" s="270" t="s">
        <v>363</v>
      </c>
      <c r="B65" s="321">
        <f>SUM(C65:D65)</f>
        <v>145018</v>
      </c>
      <c r="C65" s="101">
        <v>145018</v>
      </c>
      <c r="D65" s="101">
        <v>0</v>
      </c>
      <c r="E65" s="101">
        <f>SUM(F65:G65)</f>
        <v>157985</v>
      </c>
      <c r="F65" s="101">
        <v>153743</v>
      </c>
      <c r="G65" s="101">
        <v>4242</v>
      </c>
      <c r="H65" s="101">
        <f>SUM(I65:J65)</f>
        <v>129516</v>
      </c>
      <c r="I65" s="101">
        <v>129516</v>
      </c>
      <c r="J65" s="101">
        <v>0</v>
      </c>
      <c r="K65" s="101">
        <f>SUM(L65:M65)</f>
        <v>171171</v>
      </c>
      <c r="L65" s="101">
        <v>161260</v>
      </c>
      <c r="M65" s="101">
        <v>9911</v>
      </c>
      <c r="N65" s="101">
        <f>SUM(O65:P65)</f>
        <v>199169</v>
      </c>
      <c r="O65" s="101">
        <v>199169</v>
      </c>
      <c r="P65" s="101">
        <v>0</v>
      </c>
      <c r="Q65" s="101">
        <f>SUM(R65:S65)</f>
        <v>126170</v>
      </c>
      <c r="R65" s="101">
        <v>125966</v>
      </c>
      <c r="S65" s="101">
        <v>204</v>
      </c>
    </row>
    <row r="66" spans="1:19" ht="15" customHeight="1">
      <c r="A66" s="270" t="s">
        <v>364</v>
      </c>
      <c r="B66" s="321">
        <f>SUM(C66:D66)</f>
        <v>140874</v>
      </c>
      <c r="C66" s="101">
        <v>140874</v>
      </c>
      <c r="D66" s="101">
        <v>0</v>
      </c>
      <c r="E66" s="101">
        <f>SUM(F66:G66)</f>
        <v>158528</v>
      </c>
      <c r="F66" s="101">
        <v>158528</v>
      </c>
      <c r="G66" s="101">
        <v>0</v>
      </c>
      <c r="H66" s="101">
        <f>SUM(I66:J66)</f>
        <v>150406</v>
      </c>
      <c r="I66" s="101">
        <v>150406</v>
      </c>
      <c r="J66" s="101">
        <v>0</v>
      </c>
      <c r="K66" s="101">
        <f>SUM(L66:M66)</f>
        <v>159861</v>
      </c>
      <c r="L66" s="101">
        <v>159861</v>
      </c>
      <c r="M66" s="101">
        <v>0</v>
      </c>
      <c r="N66" s="101">
        <f>SUM(O66:P66)</f>
        <v>199016</v>
      </c>
      <c r="O66" s="101">
        <v>199016</v>
      </c>
      <c r="P66" s="101">
        <v>0</v>
      </c>
      <c r="Q66" s="101">
        <f>SUM(R66:S66)</f>
        <v>123418</v>
      </c>
      <c r="R66" s="101">
        <v>123418</v>
      </c>
      <c r="S66" s="101">
        <v>0</v>
      </c>
    </row>
    <row r="67" spans="1:19" ht="15" customHeight="1">
      <c r="A67" s="268" t="s">
        <v>365</v>
      </c>
      <c r="B67" s="322">
        <f>SUM(C67:D67)</f>
        <v>477864</v>
      </c>
      <c r="C67" s="227">
        <v>150100</v>
      </c>
      <c r="D67" s="227">
        <v>327764</v>
      </c>
      <c r="E67" s="227">
        <f>SUM(F67:G67)</f>
        <v>473062</v>
      </c>
      <c r="F67" s="227">
        <v>161590</v>
      </c>
      <c r="G67" s="227">
        <v>311472</v>
      </c>
      <c r="H67" s="227">
        <f>SUM(I67:J67)</f>
        <v>193549</v>
      </c>
      <c r="I67" s="227">
        <v>137960</v>
      </c>
      <c r="J67" s="227">
        <v>55589</v>
      </c>
      <c r="K67" s="227">
        <f>SUM(L67:M67)</f>
        <v>557669</v>
      </c>
      <c r="L67" s="227">
        <v>165764</v>
      </c>
      <c r="M67" s="227">
        <v>391905</v>
      </c>
      <c r="N67" s="227">
        <f>SUM(O67:P67)</f>
        <v>724193</v>
      </c>
      <c r="O67" s="227">
        <v>207602</v>
      </c>
      <c r="P67" s="227">
        <v>516591</v>
      </c>
      <c r="Q67" s="227">
        <f>SUM(R67:S67)</f>
        <v>488978</v>
      </c>
      <c r="R67" s="227">
        <v>141635</v>
      </c>
      <c r="S67" s="227">
        <v>347343</v>
      </c>
    </row>
    <row r="68" ht="14.25">
      <c r="A68" s="11"/>
    </row>
  </sheetData>
  <sheetProtection/>
  <mergeCells count="27">
    <mergeCell ref="A3:S3"/>
    <mergeCell ref="Q7:Q8"/>
    <mergeCell ref="R7:R8"/>
    <mergeCell ref="S7:S8"/>
    <mergeCell ref="M7:M8"/>
    <mergeCell ref="N7:N8"/>
    <mergeCell ref="O7:O8"/>
    <mergeCell ref="P7:P8"/>
    <mergeCell ref="N6:P6"/>
    <mergeCell ref="I7:I8"/>
    <mergeCell ref="J7:J8"/>
    <mergeCell ref="K7:K8"/>
    <mergeCell ref="L7:L8"/>
    <mergeCell ref="E7:E8"/>
    <mergeCell ref="F7:F8"/>
    <mergeCell ref="G7:G8"/>
    <mergeCell ref="H7:H8"/>
    <mergeCell ref="Q6:S6"/>
    <mergeCell ref="A7:A8"/>
    <mergeCell ref="B7:B8"/>
    <mergeCell ref="C7:C8"/>
    <mergeCell ref="D7:D8"/>
    <mergeCell ref="B5:D6"/>
    <mergeCell ref="E5:S5"/>
    <mergeCell ref="E6:G6"/>
    <mergeCell ref="H6:J6"/>
    <mergeCell ref="K6:M6"/>
  </mergeCells>
  <printOptions horizontalCentered="1"/>
  <pageMargins left="0.5905511811023623" right="0.5905511811023623" top="0.5905511811023623" bottom="0.3937007874015748" header="0" footer="0"/>
  <pageSetup fitToHeight="1" fitToWidth="1" horizontalDpi="300" verticalDpi="300" orientation="landscape" paperSize="8"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2014-06-26T07:12:44Z</cp:lastPrinted>
  <dcterms:created xsi:type="dcterms:W3CDTF">2004-02-06T10:31:03Z</dcterms:created>
  <dcterms:modified xsi:type="dcterms:W3CDTF">2014-06-26T07:14:29Z</dcterms:modified>
  <cp:category/>
  <cp:version/>
  <cp:contentType/>
  <cp:contentStatus/>
</cp:coreProperties>
</file>