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46" sheetId="1" r:id="rId1"/>
  </sheets>
  <definedNames>
    <definedName name="_xlnm.Print_Area" localSheetId="0">'246'!$A$1:$AC$65</definedName>
    <definedName name="Z_4BF3ED6D_3C1E_41DA_A408_13C99D937C45_.wvu.PrintArea" localSheetId="0" hidden="1">'246'!$A$1:$AC$65</definedName>
    <definedName name="Z_76A3AB73_853A_4502_B382_EF3CA3DC7AD3_.wvu.PrintArea" localSheetId="0" hidden="1">'246'!$A$1:$AC$65</definedName>
  </definedNames>
  <calcPr fullCalcOnLoad="1"/>
</workbook>
</file>

<file path=xl/sharedStrings.xml><?xml version="1.0" encoding="utf-8"?>
<sst xmlns="http://schemas.openxmlformats.org/spreadsheetml/2006/main" count="149" uniqueCount="84">
  <si>
    <t>（単位　金額百万円）</t>
  </si>
  <si>
    <t>項　　　　　　目</t>
  </si>
  <si>
    <t>項　　　　　　目</t>
  </si>
  <si>
    <t>対前年度増加率（％）</t>
  </si>
  <si>
    <r>
      <t>雇用者所得</t>
    </r>
    <r>
      <rPr>
        <sz val="11"/>
        <rFont val="ＭＳ 明朝"/>
        <family val="1"/>
      </rPr>
      <t>（県内活動による）</t>
    </r>
  </si>
  <si>
    <t>営業余剰</t>
  </si>
  <si>
    <t>固定資本減耗</t>
  </si>
  <si>
    <t>間接税</t>
  </si>
  <si>
    <t>県内総生産（市場価格表示）</t>
  </si>
  <si>
    <t>民間最終消費支出</t>
  </si>
  <si>
    <t>政府最終消費支出</t>
  </si>
  <si>
    <t>県内総固定資本形成</t>
  </si>
  <si>
    <t>在庫品増加</t>
  </si>
  <si>
    <t>財貨・サービスの移出</t>
  </si>
  <si>
    <t>（控除）財貨・サービスの移入</t>
  </si>
  <si>
    <t>統計上の不突合</t>
  </si>
  <si>
    <t>県内総支出（市場価格表示）</t>
  </si>
  <si>
    <t>（控除）　　　補　　助　　金</t>
  </si>
  <si>
    <t>資料　石川県統計情報課「石川県民所得」による。</t>
  </si>
  <si>
    <t>構　成　比（％）</t>
  </si>
  <si>
    <t>政府サービス生産者</t>
  </si>
  <si>
    <t>対家計民間非営利サービス生産者</t>
  </si>
  <si>
    <t>（控除）帰属利子</t>
  </si>
  <si>
    <t xml:space="preserve"> 電  気  ・ ガ  ス  ・ 水 道 業</t>
  </si>
  <si>
    <t xml:space="preserve">  卸    売     ・     小    売    業</t>
  </si>
  <si>
    <t xml:space="preserve">  金    融     ・     保    険    業</t>
  </si>
  <si>
    <t xml:space="preserve">  サ     ー      ビ       ス      業</t>
  </si>
  <si>
    <t>雇用者所得</t>
  </si>
  <si>
    <t>社会保障雇主負担</t>
  </si>
  <si>
    <t>その他の雇主負担</t>
  </si>
  <si>
    <t>一般政府</t>
  </si>
  <si>
    <t>対家計民間非営利団体</t>
  </si>
  <si>
    <t>家計</t>
  </si>
  <si>
    <t>利子</t>
  </si>
  <si>
    <t>公的企業</t>
  </si>
  <si>
    <t>個人企業</t>
  </si>
  <si>
    <t>農林水産業</t>
  </si>
  <si>
    <t>その他の産業</t>
  </si>
  <si>
    <t>持家</t>
  </si>
  <si>
    <t>（参考）民間法人企業所得</t>
  </si>
  <si>
    <t>対年度増加率（％）</t>
  </si>
  <si>
    <t>（単位　金額円）</t>
  </si>
  <si>
    <t>賃金・俸給</t>
  </si>
  <si>
    <t>就業者1人当たり県内純生産</t>
  </si>
  <si>
    <t>1人当たり県民所得</t>
  </si>
  <si>
    <t>1人当たり家計最終消費支出</t>
  </si>
  <si>
    <t>雇用者1人当たり雇用者所得</t>
  </si>
  <si>
    <t>（農林水産業を除く）</t>
  </si>
  <si>
    <t>16　　県　　民　　所　　得</t>
  </si>
  <si>
    <t>58年度</t>
  </si>
  <si>
    <t>(控除）一般政府消費者負債利子等</t>
  </si>
  <si>
    <t>配当</t>
  </si>
  <si>
    <t>賃貸料</t>
  </si>
  <si>
    <t>246　県民所得</t>
  </si>
  <si>
    <t>県民所得　247</t>
  </si>
  <si>
    <t>57年度</t>
  </si>
  <si>
    <t>注　　雇用者所得（県内活動による）＋営業余剰＝県内純生産（要素費用表示）</t>
  </si>
  <si>
    <t>産　　　　　　　　　　　　　　　　　業</t>
  </si>
  <si>
    <t>　林　　　　　　　　　　　　　　　　業</t>
  </si>
  <si>
    <t>　農　　　　　　　　　　　　　　　　業</t>
  </si>
  <si>
    <t>　水　　　　　　　産　　　　　　　　業</t>
  </si>
  <si>
    <t>　鉱　　　　　　　　　　　　　　　　業</t>
  </si>
  <si>
    <t>　製　　　　　　　造　　　　　　　　業</t>
  </si>
  <si>
    <t>　建　　　　　　　設　　　　　　　　業</t>
  </si>
  <si>
    <t xml:space="preserve"> 運    輸     ・     通   信   業</t>
  </si>
  <si>
    <t xml:space="preserve">  不         動         産         業</t>
  </si>
  <si>
    <t>　公　　　　　　　　　　　　　　　　務</t>
  </si>
  <si>
    <t>企業所得</t>
  </si>
  <si>
    <t>民間法人企業（配当控除後）</t>
  </si>
  <si>
    <t>財産所得</t>
  </si>
  <si>
    <t>昭和56年度</t>
  </si>
  <si>
    <t>56年度</t>
  </si>
  <si>
    <t>実質県内総支出（昭和50暦年価格評価）</t>
  </si>
  <si>
    <t>105　県内総生産と総支出（昭和56年度～58年度）</t>
  </si>
  <si>
    <t>106　県　内　総　生　産（昭和56年度～58年度）</t>
  </si>
  <si>
    <t>総額</t>
  </si>
  <si>
    <t>108　関　連　指　標（昭和56年度～58年度）</t>
  </si>
  <si>
    <t>県民所得統計は昭和55年度から推計方法の変更（概念調整方式から新ＳＮＡ方式へ変更）により遡及修正を行った。</t>
  </si>
  <si>
    <t>（配当控除前）</t>
  </si>
  <si>
    <t>…</t>
  </si>
  <si>
    <t>―</t>
  </si>
  <si>
    <t>7..9</t>
  </si>
  <si>
    <t>58年度</t>
  </si>
  <si>
    <t>107　県民所得の分配（昭和56年度～58年度）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</si>
</sst>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;[Red]\-0\ "/>
    <numFmt numFmtId="178" formatCode="0.0;&quot;△ &quot;0.0"/>
    <numFmt numFmtId="179" formatCode="#,##0;&quot;△ &quot;#,##0"/>
    <numFmt numFmtId="180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/>
    </xf>
    <xf numFmtId="180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top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4"/>
  <sheetViews>
    <sheetView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9.625" style="17" customWidth="1"/>
    <col min="2" max="4" width="13.625" style="17" customWidth="1"/>
    <col min="5" max="5" width="9.50390625" style="17" bestFit="1" customWidth="1"/>
    <col min="6" max="6" width="9.375" style="17" bestFit="1" customWidth="1"/>
    <col min="7" max="7" width="10.125" style="17" bestFit="1" customWidth="1"/>
    <col min="8" max="10" width="9.375" style="17" bestFit="1" customWidth="1"/>
    <col min="11" max="11" width="9.00390625" style="17" customWidth="1"/>
    <col min="12" max="12" width="4.00390625" style="17" customWidth="1"/>
    <col min="13" max="14" width="5.50390625" style="17" customWidth="1"/>
    <col min="15" max="15" width="16.125" style="17" customWidth="1"/>
    <col min="16" max="16" width="5.625" style="17" customWidth="1"/>
    <col min="17" max="18" width="6.625" style="17" customWidth="1"/>
    <col min="19" max="19" width="5.625" style="17" customWidth="1"/>
    <col min="20" max="20" width="13.125" style="17" customWidth="1"/>
    <col min="21" max="21" width="10.25390625" style="17" bestFit="1" customWidth="1"/>
    <col min="22" max="22" width="11.375" style="17" bestFit="1" customWidth="1"/>
    <col min="23" max="26" width="5.25390625" style="17" customWidth="1"/>
    <col min="27" max="27" width="8.625" style="17" customWidth="1"/>
    <col min="28" max="29" width="4.875" style="17" customWidth="1"/>
    <col min="30" max="16384" width="9.00390625" style="17" customWidth="1"/>
  </cols>
  <sheetData>
    <row r="1" spans="1:29" s="47" customFormat="1" ht="17.25" customHeight="1">
      <c r="A1" s="44" t="s">
        <v>53</v>
      </c>
      <c r="AA1" s="124" t="s">
        <v>54</v>
      </c>
      <c r="AB1" s="124"/>
      <c r="AC1" s="124"/>
    </row>
    <row r="2" spans="1:29" s="47" customFormat="1" ht="17.25" customHeight="1">
      <c r="A2" s="44"/>
      <c r="AA2" s="54"/>
      <c r="AB2" s="54"/>
      <c r="AC2" s="54"/>
    </row>
    <row r="3" spans="1:15" ht="21" customHeight="1">
      <c r="A3" s="127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45"/>
      <c r="L3" s="45"/>
      <c r="M3" s="45"/>
      <c r="O3" s="46"/>
    </row>
    <row r="4" spans="1:10" ht="17.25" customHeight="1">
      <c r="A4" s="126" t="s">
        <v>77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29" ht="18" customHeight="1">
      <c r="A5" s="128" t="s">
        <v>73</v>
      </c>
      <c r="B5" s="128"/>
      <c r="C5" s="128"/>
      <c r="D5" s="128"/>
      <c r="E5" s="128"/>
      <c r="F5" s="128"/>
      <c r="G5" s="128"/>
      <c r="H5" s="128"/>
      <c r="I5" s="128"/>
      <c r="J5" s="128"/>
      <c r="K5" s="46"/>
      <c r="L5" s="128" t="s">
        <v>83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s="20" customFormat="1" ht="17.25" customHeight="1" thickBot="1">
      <c r="A6" s="18"/>
      <c r="B6" s="18"/>
      <c r="C6" s="18"/>
      <c r="D6" s="18"/>
      <c r="E6" s="18"/>
      <c r="F6" s="18"/>
      <c r="G6" s="18"/>
      <c r="H6" s="99" t="s">
        <v>0</v>
      </c>
      <c r="I6" s="99"/>
      <c r="J6" s="99"/>
      <c r="K6" s="19"/>
      <c r="L6" s="19"/>
      <c r="M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99" t="s">
        <v>0</v>
      </c>
      <c r="Z6" s="99"/>
      <c r="AA6" s="99"/>
      <c r="AB6" s="99"/>
      <c r="AC6" s="99"/>
    </row>
    <row r="7" spans="1:29" s="20" customFormat="1" ht="17.25" customHeight="1">
      <c r="A7" s="108" t="s">
        <v>2</v>
      </c>
      <c r="B7" s="89" t="s">
        <v>70</v>
      </c>
      <c r="C7" s="89" t="s">
        <v>55</v>
      </c>
      <c r="D7" s="89" t="s">
        <v>49</v>
      </c>
      <c r="E7" s="118" t="s">
        <v>3</v>
      </c>
      <c r="F7" s="118"/>
      <c r="G7" s="118"/>
      <c r="H7" s="118" t="s">
        <v>19</v>
      </c>
      <c r="I7" s="118"/>
      <c r="J7" s="82"/>
      <c r="K7" s="9"/>
      <c r="L7" s="121" t="s">
        <v>2</v>
      </c>
      <c r="M7" s="121"/>
      <c r="N7" s="121"/>
      <c r="O7" s="108"/>
      <c r="P7" s="107" t="s">
        <v>70</v>
      </c>
      <c r="Q7" s="108"/>
      <c r="R7" s="91" t="s">
        <v>55</v>
      </c>
      <c r="S7" s="92"/>
      <c r="T7" s="119" t="s">
        <v>49</v>
      </c>
      <c r="U7" s="82" t="s">
        <v>3</v>
      </c>
      <c r="V7" s="83"/>
      <c r="W7" s="83"/>
      <c r="X7" s="84"/>
      <c r="Y7" s="82" t="s">
        <v>19</v>
      </c>
      <c r="Z7" s="83"/>
      <c r="AA7" s="83"/>
      <c r="AB7" s="83"/>
      <c r="AC7" s="83"/>
    </row>
    <row r="8" spans="1:29" s="20" customFormat="1" ht="17.25" customHeight="1">
      <c r="A8" s="110"/>
      <c r="B8" s="90"/>
      <c r="C8" s="90"/>
      <c r="D8" s="90"/>
      <c r="E8" s="7" t="s">
        <v>71</v>
      </c>
      <c r="F8" s="7" t="s">
        <v>55</v>
      </c>
      <c r="G8" s="7" t="s">
        <v>49</v>
      </c>
      <c r="H8" s="7" t="s">
        <v>71</v>
      </c>
      <c r="I8" s="7" t="s">
        <v>55</v>
      </c>
      <c r="J8" s="10" t="s">
        <v>49</v>
      </c>
      <c r="K8" s="8"/>
      <c r="L8" s="117"/>
      <c r="M8" s="117"/>
      <c r="N8" s="117"/>
      <c r="O8" s="110"/>
      <c r="P8" s="109"/>
      <c r="Q8" s="110"/>
      <c r="R8" s="93"/>
      <c r="S8" s="94"/>
      <c r="T8" s="120"/>
      <c r="U8" s="6" t="s">
        <v>71</v>
      </c>
      <c r="V8" s="6" t="s">
        <v>55</v>
      </c>
      <c r="W8" s="100" t="s">
        <v>49</v>
      </c>
      <c r="X8" s="125"/>
      <c r="Y8" s="109" t="s">
        <v>71</v>
      </c>
      <c r="Z8" s="110"/>
      <c r="AA8" s="16" t="s">
        <v>55</v>
      </c>
      <c r="AB8" s="100" t="s">
        <v>49</v>
      </c>
      <c r="AC8" s="101"/>
    </row>
    <row r="9" spans="1:29" s="20" customFormat="1" ht="17.25" customHeight="1">
      <c r="A9" s="13" t="s">
        <v>4</v>
      </c>
      <c r="B9" s="21">
        <v>1301140</v>
      </c>
      <c r="C9" s="22">
        <v>1361647</v>
      </c>
      <c r="D9" s="22">
        <v>1405548</v>
      </c>
      <c r="E9" s="23">
        <v>8.1</v>
      </c>
      <c r="F9" s="23">
        <f aca="true" t="shared" si="0" ref="F9:F18">(C9-B9)*100/B9</f>
        <v>4.650306654164809</v>
      </c>
      <c r="G9" s="23">
        <f aca="true" t="shared" si="1" ref="G9:G18">(D9-C9)*100/C9</f>
        <v>3.224110213586928</v>
      </c>
      <c r="H9" s="23">
        <f aca="true" t="shared" si="2" ref="H9:H14">B9*100/B$14</f>
        <v>57.03972448525105</v>
      </c>
      <c r="I9" s="23">
        <f aca="true" t="shared" si="3" ref="I9:I14">C9*100/$C$14</f>
        <v>57.85286437421558</v>
      </c>
      <c r="J9" s="23">
        <f aca="true" t="shared" si="4" ref="J9:J14">D9*100/$D$14</f>
        <v>57.168004744111244</v>
      </c>
      <c r="L9" s="113" t="s">
        <v>75</v>
      </c>
      <c r="M9" s="113"/>
      <c r="N9" s="113"/>
      <c r="O9" s="114"/>
      <c r="P9" s="73">
        <v>1885414</v>
      </c>
      <c r="Q9" s="74"/>
      <c r="R9" s="73">
        <v>1947573</v>
      </c>
      <c r="S9" s="74"/>
      <c r="T9" s="48">
        <v>2030450</v>
      </c>
      <c r="U9" s="49">
        <v>4.3</v>
      </c>
      <c r="V9" s="49">
        <f>(R9-P9)/P9*100</f>
        <v>3.296835602154222</v>
      </c>
      <c r="W9" s="69">
        <f>(T9-R9)/R9*100</f>
        <v>4.255398899039984</v>
      </c>
      <c r="X9" s="69"/>
      <c r="Y9" s="76">
        <f>P9/P$9*100</f>
        <v>100</v>
      </c>
      <c r="Z9" s="76"/>
      <c r="AA9" s="49">
        <f>R9/R$9*100</f>
        <v>100</v>
      </c>
      <c r="AB9" s="69">
        <f>T9/T$9*100</f>
        <v>100</v>
      </c>
      <c r="AC9" s="69"/>
    </row>
    <row r="10" spans="1:29" s="20" customFormat="1" ht="17.25" customHeight="1">
      <c r="A10" s="13" t="s">
        <v>5</v>
      </c>
      <c r="B10" s="21">
        <v>565967</v>
      </c>
      <c r="C10" s="22">
        <v>558551</v>
      </c>
      <c r="D10" s="22">
        <v>593739</v>
      </c>
      <c r="E10" s="23">
        <v>-2.5</v>
      </c>
      <c r="F10" s="23">
        <f t="shared" si="0"/>
        <v>-1.3103237467908906</v>
      </c>
      <c r="G10" s="23">
        <f t="shared" si="1"/>
        <v>6.299872348272584</v>
      </c>
      <c r="H10" s="23">
        <f t="shared" si="2"/>
        <v>24.811013225128796</v>
      </c>
      <c r="I10" s="23">
        <f t="shared" si="3"/>
        <v>23.731389449014674</v>
      </c>
      <c r="J10" s="23">
        <f t="shared" si="4"/>
        <v>24.149210107917956</v>
      </c>
      <c r="L10" s="13"/>
      <c r="M10" s="13"/>
      <c r="N10" s="13"/>
      <c r="O10" s="14"/>
      <c r="P10" s="78"/>
      <c r="Q10" s="79"/>
      <c r="R10" s="79"/>
      <c r="S10" s="79"/>
      <c r="T10" s="12"/>
      <c r="U10" s="24"/>
      <c r="V10" s="24"/>
      <c r="W10" s="75"/>
      <c r="X10" s="75"/>
      <c r="Y10" s="75"/>
      <c r="Z10" s="75"/>
      <c r="AA10" s="24"/>
      <c r="AB10" s="75"/>
      <c r="AC10" s="75"/>
    </row>
    <row r="11" spans="1:29" s="20" customFormat="1" ht="17.25" customHeight="1">
      <c r="A11" s="13" t="s">
        <v>6</v>
      </c>
      <c r="B11" s="21">
        <v>313272</v>
      </c>
      <c r="C11" s="22">
        <v>330153</v>
      </c>
      <c r="D11" s="22">
        <v>348471</v>
      </c>
      <c r="E11" s="23">
        <v>14.6</v>
      </c>
      <c r="F11" s="23">
        <f t="shared" si="0"/>
        <v>5.388607982839194</v>
      </c>
      <c r="G11" s="23">
        <f t="shared" si="1"/>
        <v>5.548336680266422</v>
      </c>
      <c r="H11" s="23">
        <f t="shared" si="2"/>
        <v>13.733302003584217</v>
      </c>
      <c r="I11" s="23">
        <f t="shared" si="3"/>
        <v>14.027348300800718</v>
      </c>
      <c r="J11" s="23">
        <f t="shared" si="4"/>
        <v>14.173398404882075</v>
      </c>
      <c r="L11" s="80" t="s">
        <v>27</v>
      </c>
      <c r="M11" s="80"/>
      <c r="N11" s="80"/>
      <c r="O11" s="106"/>
      <c r="P11" s="78">
        <v>1290197</v>
      </c>
      <c r="Q11" s="79"/>
      <c r="R11" s="79">
        <v>1350195</v>
      </c>
      <c r="S11" s="79"/>
      <c r="T11" s="12">
        <v>1393727</v>
      </c>
      <c r="U11" s="24">
        <v>8.1</v>
      </c>
      <c r="V11" s="24">
        <f aca="true" t="shared" si="5" ref="V11:V22">(R11-P11)/P11*100</f>
        <v>4.6502975902129675</v>
      </c>
      <c r="W11" s="75">
        <f>(T11-R11)/R11*100</f>
        <v>3.224126885375816</v>
      </c>
      <c r="X11" s="75"/>
      <c r="Y11" s="75">
        <f>P11/P$9*100</f>
        <v>68.43043490713445</v>
      </c>
      <c r="Z11" s="75"/>
      <c r="AA11" s="24">
        <f aca="true" t="shared" si="6" ref="AA11:AA31">R11/R$9*100</f>
        <v>69.32705474968076</v>
      </c>
      <c r="AB11" s="75">
        <f>T11/T$9*100</f>
        <v>68.64128641434165</v>
      </c>
      <c r="AC11" s="75"/>
    </row>
    <row r="12" spans="1:29" s="20" customFormat="1" ht="17.25" customHeight="1">
      <c r="A12" s="13" t="s">
        <v>7</v>
      </c>
      <c r="B12" s="21">
        <v>130376</v>
      </c>
      <c r="C12" s="22">
        <v>133613</v>
      </c>
      <c r="D12" s="22">
        <v>142159</v>
      </c>
      <c r="E12" s="23">
        <v>6.1</v>
      </c>
      <c r="F12" s="23">
        <f t="shared" si="0"/>
        <v>2.4828189237282934</v>
      </c>
      <c r="G12" s="23">
        <f t="shared" si="1"/>
        <v>6.396084213362472</v>
      </c>
      <c r="H12" s="23">
        <f t="shared" si="2"/>
        <v>5.715458074833678</v>
      </c>
      <c r="I12" s="25">
        <f t="shared" si="3"/>
        <v>5.676871294566114</v>
      </c>
      <c r="J12" s="23">
        <f t="shared" si="4"/>
        <v>5.782048273284236</v>
      </c>
      <c r="L12" s="13"/>
      <c r="M12" s="80" t="s">
        <v>42</v>
      </c>
      <c r="N12" s="80"/>
      <c r="O12" s="106"/>
      <c r="P12" s="78">
        <v>1139072</v>
      </c>
      <c r="Q12" s="79"/>
      <c r="R12" s="77">
        <v>1188487</v>
      </c>
      <c r="S12" s="77"/>
      <c r="T12" s="26">
        <v>1221461</v>
      </c>
      <c r="U12" s="25">
        <v>7.5</v>
      </c>
      <c r="V12" s="25">
        <f t="shared" si="5"/>
        <v>4.338180553994831</v>
      </c>
      <c r="W12" s="71">
        <f>(T12-R12)/R12*100</f>
        <v>2.774451887147272</v>
      </c>
      <c r="X12" s="71"/>
      <c r="Y12" s="71">
        <f>P12/P$9*100</f>
        <v>60.41495395706195</v>
      </c>
      <c r="Z12" s="71"/>
      <c r="AA12" s="25">
        <f t="shared" si="6"/>
        <v>61.02400269463584</v>
      </c>
      <c r="AB12" s="71">
        <f>T12/T$9*100</f>
        <v>60.157157280405826</v>
      </c>
      <c r="AC12" s="71"/>
    </row>
    <row r="13" spans="1:29" s="20" customFormat="1" ht="17.25" customHeight="1">
      <c r="A13" s="13" t="s">
        <v>17</v>
      </c>
      <c r="B13" s="21">
        <v>29643</v>
      </c>
      <c r="C13" s="22">
        <v>30325</v>
      </c>
      <c r="D13" s="22">
        <v>31292</v>
      </c>
      <c r="E13" s="23">
        <v>2.8</v>
      </c>
      <c r="F13" s="23">
        <f t="shared" si="0"/>
        <v>2.300711803798536</v>
      </c>
      <c r="G13" s="23">
        <f t="shared" si="1"/>
        <v>3.18878812860676</v>
      </c>
      <c r="H13" s="23">
        <f t="shared" si="2"/>
        <v>1.2994977887977444</v>
      </c>
      <c r="I13" s="23">
        <f t="shared" si="3"/>
        <v>1.288430931179731</v>
      </c>
      <c r="J13" s="23">
        <f t="shared" si="4"/>
        <v>1.272742876410289</v>
      </c>
      <c r="L13" s="13"/>
      <c r="M13" s="80" t="s">
        <v>28</v>
      </c>
      <c r="N13" s="80"/>
      <c r="O13" s="106"/>
      <c r="P13" s="78">
        <v>81927</v>
      </c>
      <c r="Q13" s="79"/>
      <c r="R13" s="77">
        <v>90846</v>
      </c>
      <c r="S13" s="77"/>
      <c r="T13" s="26">
        <v>95170</v>
      </c>
      <c r="U13" s="25">
        <v>8.5</v>
      </c>
      <c r="V13" s="25">
        <f t="shared" si="5"/>
        <v>10.886520927166869</v>
      </c>
      <c r="W13" s="71">
        <f>(T13-R13)/R13*100</f>
        <v>4.7597032340444265</v>
      </c>
      <c r="X13" s="71"/>
      <c r="Y13" s="71">
        <f>P13/P$9*100</f>
        <v>4.345305593360397</v>
      </c>
      <c r="Z13" s="71"/>
      <c r="AA13" s="25">
        <f t="shared" si="6"/>
        <v>4.664574832368286</v>
      </c>
      <c r="AB13" s="71">
        <f>T13/T$9*100</f>
        <v>4.687138319091827</v>
      </c>
      <c r="AC13" s="71"/>
    </row>
    <row r="14" spans="1:29" s="20" customFormat="1" ht="17.25" customHeight="1">
      <c r="A14" s="15" t="s">
        <v>8</v>
      </c>
      <c r="B14" s="27">
        <v>2281112</v>
      </c>
      <c r="C14" s="28">
        <v>2353638</v>
      </c>
      <c r="D14" s="28">
        <v>2458627</v>
      </c>
      <c r="E14" s="29">
        <v>6.1</v>
      </c>
      <c r="F14" s="29">
        <f t="shared" si="0"/>
        <v>3.1794142505935703</v>
      </c>
      <c r="G14" s="29">
        <f t="shared" si="1"/>
        <v>4.460711460301032</v>
      </c>
      <c r="H14" s="29">
        <f t="shared" si="2"/>
        <v>100</v>
      </c>
      <c r="I14" s="29">
        <f t="shared" si="3"/>
        <v>100</v>
      </c>
      <c r="J14" s="29">
        <f t="shared" si="4"/>
        <v>100</v>
      </c>
      <c r="K14" s="30"/>
      <c r="L14" s="13"/>
      <c r="M14" s="80" t="s">
        <v>29</v>
      </c>
      <c r="N14" s="80"/>
      <c r="O14" s="106"/>
      <c r="P14" s="78">
        <v>69198</v>
      </c>
      <c r="Q14" s="79"/>
      <c r="R14" s="77">
        <v>70862</v>
      </c>
      <c r="S14" s="77"/>
      <c r="T14" s="26">
        <v>77096</v>
      </c>
      <c r="U14" s="25">
        <v>20.4</v>
      </c>
      <c r="V14" s="25">
        <f t="shared" si="5"/>
        <v>2.4046937772768</v>
      </c>
      <c r="W14" s="71">
        <f>(T14-R14)/R14*100</f>
        <v>8.797380824701532</v>
      </c>
      <c r="X14" s="71"/>
      <c r="Y14" s="71">
        <f>P14/P$9*100</f>
        <v>3.670175356712107</v>
      </c>
      <c r="Z14" s="71"/>
      <c r="AA14" s="25">
        <f t="shared" si="6"/>
        <v>3.6384772226766335</v>
      </c>
      <c r="AB14" s="71">
        <f>T14/T$9*100</f>
        <v>3.796990814844</v>
      </c>
      <c r="AC14" s="71"/>
    </row>
    <row r="15" spans="1:29" s="20" customFormat="1" ht="17.25" customHeight="1">
      <c r="A15" s="13" t="s">
        <v>9</v>
      </c>
      <c r="B15" s="21">
        <v>1313218</v>
      </c>
      <c r="C15" s="22">
        <v>1402114</v>
      </c>
      <c r="D15" s="22">
        <v>1470340</v>
      </c>
      <c r="E15" s="23">
        <v>7.5</v>
      </c>
      <c r="F15" s="23">
        <f t="shared" si="0"/>
        <v>6.769325428070587</v>
      </c>
      <c r="G15" s="23">
        <f t="shared" si="1"/>
        <v>4.865938147682713</v>
      </c>
      <c r="H15" s="23">
        <f aca="true" t="shared" si="7" ref="H15:J18">B15*100/B$22</f>
        <v>57.56920309042257</v>
      </c>
      <c r="I15" s="23">
        <f t="shared" si="7"/>
        <v>59.572202692172716</v>
      </c>
      <c r="J15" s="23">
        <f t="shared" si="7"/>
        <v>59.80329671804629</v>
      </c>
      <c r="L15" s="13"/>
      <c r="M15" s="80"/>
      <c r="N15" s="80"/>
      <c r="O15" s="80"/>
      <c r="P15" s="78"/>
      <c r="Q15" s="79"/>
      <c r="R15" s="77"/>
      <c r="S15" s="77"/>
      <c r="T15" s="26"/>
      <c r="U15" s="25"/>
      <c r="V15" s="25"/>
      <c r="W15" s="71"/>
      <c r="X15" s="71"/>
      <c r="Y15" s="71"/>
      <c r="Z15" s="71"/>
      <c r="AA15" s="25"/>
      <c r="AB15" s="71"/>
      <c r="AC15" s="71"/>
    </row>
    <row r="16" spans="1:29" s="20" customFormat="1" ht="17.25" customHeight="1">
      <c r="A16" s="13" t="s">
        <v>10</v>
      </c>
      <c r="B16" s="21">
        <v>239317</v>
      </c>
      <c r="C16" s="22">
        <v>244740</v>
      </c>
      <c r="D16" s="22">
        <v>255650</v>
      </c>
      <c r="E16" s="23">
        <v>2.9</v>
      </c>
      <c r="F16" s="23">
        <f t="shared" si="0"/>
        <v>2.2660320829694505</v>
      </c>
      <c r="G16" s="23">
        <f t="shared" si="1"/>
        <v>4.45779194246956</v>
      </c>
      <c r="H16" s="23">
        <f t="shared" si="7"/>
        <v>10.491242867513739</v>
      </c>
      <c r="I16" s="23">
        <f t="shared" si="7"/>
        <v>10.39837052256974</v>
      </c>
      <c r="J16" s="23">
        <f t="shared" si="7"/>
        <v>10.398079903946389</v>
      </c>
      <c r="L16" s="106" t="s">
        <v>69</v>
      </c>
      <c r="M16" s="106"/>
      <c r="N16" s="106"/>
      <c r="O16" s="106"/>
      <c r="P16" s="78">
        <v>253636</v>
      </c>
      <c r="Q16" s="79"/>
      <c r="R16" s="77">
        <v>259806</v>
      </c>
      <c r="S16" s="77"/>
      <c r="T16" s="12">
        <v>285979</v>
      </c>
      <c r="U16" s="24">
        <v>12.8</v>
      </c>
      <c r="V16" s="24">
        <f t="shared" si="5"/>
        <v>2.4326199750824014</v>
      </c>
      <c r="W16" s="71">
        <f aca="true" t="shared" si="8" ref="W16:W22">(T16-R16)/R16*100</f>
        <v>10.07405525661455</v>
      </c>
      <c r="X16" s="71"/>
      <c r="Y16" s="71">
        <f aca="true" t="shared" si="9" ref="Y16:Y22">P16/P$9*100</f>
        <v>13.45253615386329</v>
      </c>
      <c r="Z16" s="71"/>
      <c r="AA16" s="25">
        <f t="shared" si="6"/>
        <v>13.339987769392984</v>
      </c>
      <c r="AB16" s="71">
        <f aca="true" t="shared" si="10" ref="AB16:AB22">T16/T$9*100</f>
        <v>14.084513285232338</v>
      </c>
      <c r="AC16" s="71"/>
    </row>
    <row r="17" spans="1:29" s="20" customFormat="1" ht="17.25" customHeight="1">
      <c r="A17" s="13" t="s">
        <v>11</v>
      </c>
      <c r="B17" s="21">
        <v>673089</v>
      </c>
      <c r="C17" s="22">
        <v>717342</v>
      </c>
      <c r="D17" s="22">
        <v>689795</v>
      </c>
      <c r="E17" s="23">
        <v>4.8</v>
      </c>
      <c r="F17" s="23">
        <f t="shared" si="0"/>
        <v>6.5746134612213245</v>
      </c>
      <c r="G17" s="23">
        <f t="shared" si="1"/>
        <v>-3.8401487714367764</v>
      </c>
      <c r="H17" s="23">
        <f t="shared" si="7"/>
        <v>29.50705620767415</v>
      </c>
      <c r="I17" s="23">
        <f t="shared" si="7"/>
        <v>30.478008937653115</v>
      </c>
      <c r="J17" s="23">
        <f t="shared" si="7"/>
        <v>28.056106111256405</v>
      </c>
      <c r="L17" s="13"/>
      <c r="M17" s="80" t="s">
        <v>30</v>
      </c>
      <c r="N17" s="80"/>
      <c r="O17" s="81"/>
      <c r="P17" s="78">
        <v>45076</v>
      </c>
      <c r="Q17" s="79"/>
      <c r="R17" s="77">
        <v>46377</v>
      </c>
      <c r="S17" s="77"/>
      <c r="T17" s="26">
        <v>48103</v>
      </c>
      <c r="U17" s="25">
        <v>21.3</v>
      </c>
      <c r="V17" s="25">
        <f t="shared" si="5"/>
        <v>2.886236578223445</v>
      </c>
      <c r="W17" s="71">
        <f t="shared" si="8"/>
        <v>3.721672380705953</v>
      </c>
      <c r="X17" s="71"/>
      <c r="Y17" s="71">
        <f t="shared" si="9"/>
        <v>2.3907746521453643</v>
      </c>
      <c r="Z17" s="71"/>
      <c r="AA17" s="25">
        <f t="shared" si="6"/>
        <v>2.3812714594010083</v>
      </c>
      <c r="AB17" s="71">
        <f t="shared" si="10"/>
        <v>2.3690807456475165</v>
      </c>
      <c r="AC17" s="71"/>
    </row>
    <row r="18" spans="1:29" s="20" customFormat="1" ht="17.25" customHeight="1">
      <c r="A18" s="13" t="s">
        <v>12</v>
      </c>
      <c r="B18" s="21">
        <v>21023</v>
      </c>
      <c r="C18" s="22">
        <v>2183</v>
      </c>
      <c r="D18" s="22">
        <v>20264</v>
      </c>
      <c r="E18" s="23">
        <v>-57.8</v>
      </c>
      <c r="F18" s="23">
        <f t="shared" si="0"/>
        <v>-89.61613470960377</v>
      </c>
      <c r="G18" s="23">
        <f t="shared" si="1"/>
        <v>828.2638570774164</v>
      </c>
      <c r="H18" s="23">
        <f t="shared" si="7"/>
        <v>0.9216119155920446</v>
      </c>
      <c r="I18" s="23">
        <f t="shared" si="7"/>
        <v>0.0927500320780001</v>
      </c>
      <c r="J18" s="23">
        <f t="shared" si="7"/>
        <v>0.8241998481266171</v>
      </c>
      <c r="L18" s="13"/>
      <c r="M18" s="80" t="s">
        <v>31</v>
      </c>
      <c r="N18" s="80"/>
      <c r="O18" s="81"/>
      <c r="P18" s="78">
        <v>4228</v>
      </c>
      <c r="Q18" s="79"/>
      <c r="R18" s="77">
        <v>4594</v>
      </c>
      <c r="S18" s="77"/>
      <c r="T18" s="26">
        <v>4882</v>
      </c>
      <c r="U18" s="25">
        <v>29.9</v>
      </c>
      <c r="V18" s="25">
        <f t="shared" si="5"/>
        <v>8.656575212866603</v>
      </c>
      <c r="W18" s="71">
        <f t="shared" si="8"/>
        <v>6.269046582498912</v>
      </c>
      <c r="X18" s="71"/>
      <c r="Y18" s="71">
        <f t="shared" si="9"/>
        <v>0.22424783098035764</v>
      </c>
      <c r="Z18" s="71"/>
      <c r="AA18" s="25">
        <f t="shared" si="6"/>
        <v>0.2358833276082591</v>
      </c>
      <c r="AB18" s="71">
        <f t="shared" si="10"/>
        <v>0.24043931148267625</v>
      </c>
      <c r="AC18" s="71"/>
    </row>
    <row r="19" spans="1:29" s="20" customFormat="1" ht="17.25" customHeight="1">
      <c r="A19" s="13" t="s">
        <v>13</v>
      </c>
      <c r="B19" s="31" t="s">
        <v>79</v>
      </c>
      <c r="C19" s="32" t="s">
        <v>79</v>
      </c>
      <c r="D19" s="32" t="s">
        <v>79</v>
      </c>
      <c r="E19" s="25" t="s">
        <v>79</v>
      </c>
      <c r="F19" s="25" t="s">
        <v>79</v>
      </c>
      <c r="G19" s="25" t="s">
        <v>79</v>
      </c>
      <c r="H19" s="25" t="s">
        <v>79</v>
      </c>
      <c r="I19" s="25" t="s">
        <v>79</v>
      </c>
      <c r="J19" s="25" t="s">
        <v>79</v>
      </c>
      <c r="L19" s="14"/>
      <c r="M19" s="106" t="s">
        <v>32</v>
      </c>
      <c r="N19" s="106"/>
      <c r="O19" s="81"/>
      <c r="P19" s="78">
        <v>204332</v>
      </c>
      <c r="Q19" s="79"/>
      <c r="R19" s="77">
        <v>208835</v>
      </c>
      <c r="S19" s="77"/>
      <c r="T19" s="12">
        <v>232994</v>
      </c>
      <c r="U19" s="24">
        <v>10.8</v>
      </c>
      <c r="V19" s="24">
        <f t="shared" si="5"/>
        <v>2.2037664193567332</v>
      </c>
      <c r="W19" s="71">
        <f t="shared" si="8"/>
        <v>11.568463140757057</v>
      </c>
      <c r="X19" s="71"/>
      <c r="Y19" s="71">
        <f t="shared" si="9"/>
        <v>10.837513670737566</v>
      </c>
      <c r="Z19" s="71"/>
      <c r="AA19" s="25">
        <f t="shared" si="6"/>
        <v>10.722832982383714</v>
      </c>
      <c r="AB19" s="71">
        <f t="shared" si="10"/>
        <v>11.474993228102145</v>
      </c>
      <c r="AC19" s="71"/>
    </row>
    <row r="20" spans="1:29" s="20" customFormat="1" ht="17.25" customHeight="1">
      <c r="A20" s="13" t="s">
        <v>14</v>
      </c>
      <c r="B20" s="31" t="s">
        <v>79</v>
      </c>
      <c r="C20" s="32" t="s">
        <v>79</v>
      </c>
      <c r="D20" s="32" t="s">
        <v>79</v>
      </c>
      <c r="E20" s="25" t="s">
        <v>79</v>
      </c>
      <c r="F20" s="25" t="s">
        <v>79</v>
      </c>
      <c r="G20" s="25" t="s">
        <v>79</v>
      </c>
      <c r="H20" s="25" t="s">
        <v>79</v>
      </c>
      <c r="I20" s="25" t="s">
        <v>79</v>
      </c>
      <c r="J20" s="25" t="s">
        <v>79</v>
      </c>
      <c r="L20" s="13"/>
      <c r="M20" s="13"/>
      <c r="N20" s="80" t="s">
        <v>33</v>
      </c>
      <c r="O20" s="80"/>
      <c r="P20" s="78">
        <v>174324</v>
      </c>
      <c r="Q20" s="79"/>
      <c r="R20" s="77">
        <v>178577</v>
      </c>
      <c r="S20" s="77"/>
      <c r="T20" s="26">
        <v>199698</v>
      </c>
      <c r="U20" s="25">
        <v>13.2</v>
      </c>
      <c r="V20" s="25">
        <f t="shared" si="5"/>
        <v>2.4397099653518732</v>
      </c>
      <c r="W20" s="71">
        <f t="shared" si="8"/>
        <v>11.827390985401255</v>
      </c>
      <c r="X20" s="71"/>
      <c r="Y20" s="71">
        <f t="shared" si="9"/>
        <v>9.24592688926676</v>
      </c>
      <c r="Z20" s="71"/>
      <c r="AA20" s="25">
        <f t="shared" si="6"/>
        <v>9.16920700790163</v>
      </c>
      <c r="AB20" s="71">
        <f t="shared" si="10"/>
        <v>9.835159693663966</v>
      </c>
      <c r="AC20" s="71"/>
    </row>
    <row r="21" spans="1:29" s="20" customFormat="1" ht="17.25" customHeight="1">
      <c r="A21" s="13" t="s">
        <v>15</v>
      </c>
      <c r="B21" s="21">
        <v>34465</v>
      </c>
      <c r="C21" s="33">
        <v>-12740</v>
      </c>
      <c r="D21" s="22">
        <v>22578</v>
      </c>
      <c r="E21" s="25" t="s">
        <v>80</v>
      </c>
      <c r="F21" s="25" t="s">
        <v>80</v>
      </c>
      <c r="G21" s="25" t="s">
        <v>80</v>
      </c>
      <c r="H21" s="23">
        <f aca="true" t="shared" si="11" ref="H21:J22">B21*100/B$22</f>
        <v>1.5108859187974988</v>
      </c>
      <c r="I21" s="23">
        <f t="shared" si="11"/>
        <v>-0.5412896970562168</v>
      </c>
      <c r="J21" s="23">
        <f t="shared" si="11"/>
        <v>0.9183174186242972</v>
      </c>
      <c r="L21" s="13"/>
      <c r="M21" s="13"/>
      <c r="N21" s="80" t="s">
        <v>51</v>
      </c>
      <c r="O21" s="81"/>
      <c r="P21" s="78">
        <v>22376</v>
      </c>
      <c r="Q21" s="79"/>
      <c r="R21" s="77">
        <v>22503</v>
      </c>
      <c r="S21" s="77"/>
      <c r="T21" s="26">
        <v>25247</v>
      </c>
      <c r="U21" s="25">
        <v>6.4</v>
      </c>
      <c r="V21" s="25">
        <f t="shared" si="5"/>
        <v>0.5675723989989274</v>
      </c>
      <c r="W21" s="71">
        <f>(T21-R21)*100/R21</f>
        <v>12.193929698262455</v>
      </c>
      <c r="X21" s="71"/>
      <c r="Y21" s="71">
        <f t="shared" si="9"/>
        <v>1.1867950487266987</v>
      </c>
      <c r="Z21" s="71"/>
      <c r="AA21" s="25">
        <f t="shared" si="6"/>
        <v>1.1554380760053666</v>
      </c>
      <c r="AB21" s="71">
        <f t="shared" si="10"/>
        <v>1.2434189465389445</v>
      </c>
      <c r="AC21" s="71"/>
    </row>
    <row r="22" spans="1:29" s="20" customFormat="1" ht="17.25" customHeight="1">
      <c r="A22" s="15" t="s">
        <v>16</v>
      </c>
      <c r="B22" s="27">
        <v>2281112</v>
      </c>
      <c r="C22" s="28">
        <v>2353638</v>
      </c>
      <c r="D22" s="28">
        <v>2458627</v>
      </c>
      <c r="E22" s="29">
        <v>6.1</v>
      </c>
      <c r="F22" s="29">
        <f>(C22-B22)*100/B22</f>
        <v>3.1794142505935703</v>
      </c>
      <c r="G22" s="29">
        <f>(D22-C22)*100/C22</f>
        <v>4.460711460301032</v>
      </c>
      <c r="H22" s="29">
        <f t="shared" si="11"/>
        <v>100</v>
      </c>
      <c r="I22" s="29">
        <f t="shared" si="11"/>
        <v>100</v>
      </c>
      <c r="J22" s="29">
        <f t="shared" si="11"/>
        <v>100</v>
      </c>
      <c r="K22" s="30"/>
      <c r="L22" s="14"/>
      <c r="M22" s="14"/>
      <c r="N22" s="80" t="s">
        <v>52</v>
      </c>
      <c r="O22" s="81"/>
      <c r="P22" s="78">
        <v>7632</v>
      </c>
      <c r="Q22" s="79"/>
      <c r="R22" s="77">
        <v>7756</v>
      </c>
      <c r="S22" s="77"/>
      <c r="T22" s="26">
        <v>8049</v>
      </c>
      <c r="U22" s="25">
        <v>19.7</v>
      </c>
      <c r="V22" s="25">
        <f t="shared" si="5"/>
        <v>1.6247379454926623</v>
      </c>
      <c r="W22" s="71">
        <f t="shared" si="8"/>
        <v>3.7777204744713773</v>
      </c>
      <c r="X22" s="71"/>
      <c r="Y22" s="71">
        <f t="shared" si="9"/>
        <v>0.4047917327441082</v>
      </c>
      <c r="Z22" s="71"/>
      <c r="AA22" s="25">
        <f t="shared" si="6"/>
        <v>0.3982392444339699</v>
      </c>
      <c r="AB22" s="71">
        <f t="shared" si="10"/>
        <v>0.3964145878992341</v>
      </c>
      <c r="AC22" s="71"/>
    </row>
    <row r="23" spans="1:29" s="20" customFormat="1" ht="17.25" customHeight="1">
      <c r="A23" s="15" t="s">
        <v>72</v>
      </c>
      <c r="B23" s="27">
        <v>1673489</v>
      </c>
      <c r="C23" s="28">
        <v>1704968</v>
      </c>
      <c r="D23" s="28">
        <v>1760810</v>
      </c>
      <c r="E23" s="29">
        <v>3.8</v>
      </c>
      <c r="F23" s="29">
        <v>1.9</v>
      </c>
      <c r="G23" s="29">
        <v>3.3</v>
      </c>
      <c r="H23" s="34" t="s">
        <v>80</v>
      </c>
      <c r="I23" s="34" t="s">
        <v>80</v>
      </c>
      <c r="J23" s="34" t="s">
        <v>80</v>
      </c>
      <c r="K23" s="30"/>
      <c r="L23" s="14"/>
      <c r="M23" s="14"/>
      <c r="N23" s="14"/>
      <c r="O23" s="14"/>
      <c r="P23" s="78"/>
      <c r="Q23" s="79"/>
      <c r="R23" s="77"/>
      <c r="S23" s="77"/>
      <c r="T23" s="26"/>
      <c r="U23" s="25"/>
      <c r="V23" s="25"/>
      <c r="W23" s="71"/>
      <c r="X23" s="71"/>
      <c r="Y23" s="71"/>
      <c r="Z23" s="71"/>
      <c r="AA23" s="25"/>
      <c r="AB23" s="71"/>
      <c r="AC23" s="71"/>
    </row>
    <row r="24" spans="1:29" s="20" customFormat="1" ht="17.25" customHeight="1">
      <c r="A24" s="20" t="s">
        <v>56</v>
      </c>
      <c r="L24" s="80" t="s">
        <v>67</v>
      </c>
      <c r="M24" s="80"/>
      <c r="N24" s="80"/>
      <c r="O24" s="81"/>
      <c r="P24" s="78">
        <v>422393</v>
      </c>
      <c r="Q24" s="79"/>
      <c r="R24" s="77">
        <v>421043</v>
      </c>
      <c r="S24" s="77"/>
      <c r="T24" s="26">
        <v>446651</v>
      </c>
      <c r="U24" s="25">
        <v>-8.9</v>
      </c>
      <c r="V24" s="25">
        <f aca="true" t="shared" si="12" ref="V24:V31">(R24-P24)/ABS(P24)*100</f>
        <v>-0.31960756925422534</v>
      </c>
      <c r="W24" s="71">
        <f aca="true" t="shared" si="13" ref="W24:W31">(T24-R24)/R24*100</f>
        <v>6.0820391266450216</v>
      </c>
      <c r="X24" s="71"/>
      <c r="Y24" s="71">
        <f aca="true" t="shared" si="14" ref="Y24:Y31">P24/P$9*100</f>
        <v>22.403196327172704</v>
      </c>
      <c r="Z24" s="71"/>
      <c r="AA24" s="25">
        <f t="shared" si="6"/>
        <v>21.618855878572973</v>
      </c>
      <c r="AB24" s="71">
        <f aca="true" t="shared" si="15" ref="AB24:AB31">T24/T$9*100</f>
        <v>21.997635992021472</v>
      </c>
      <c r="AC24" s="71"/>
    </row>
    <row r="25" spans="1:29" s="20" customFormat="1" ht="17.25" customHeight="1">
      <c r="A25" s="20" t="s">
        <v>18</v>
      </c>
      <c r="L25" s="13"/>
      <c r="M25" s="80" t="s">
        <v>68</v>
      </c>
      <c r="N25" s="80"/>
      <c r="O25" s="81"/>
      <c r="P25" s="78">
        <v>124168</v>
      </c>
      <c r="Q25" s="79"/>
      <c r="R25" s="77">
        <v>122477</v>
      </c>
      <c r="S25" s="77"/>
      <c r="T25" s="26">
        <v>133827</v>
      </c>
      <c r="U25" s="25">
        <v>-19</v>
      </c>
      <c r="V25" s="25">
        <f t="shared" si="12"/>
        <v>-1.3618645705817924</v>
      </c>
      <c r="W25" s="71">
        <f t="shared" si="13"/>
        <v>9.267046057627146</v>
      </c>
      <c r="X25" s="71"/>
      <c r="Y25" s="71">
        <f t="shared" si="14"/>
        <v>6.585715391951051</v>
      </c>
      <c r="Z25" s="71"/>
      <c r="AA25" s="25">
        <f t="shared" si="6"/>
        <v>6.288698806155148</v>
      </c>
      <c r="AB25" s="71">
        <f t="shared" si="15"/>
        <v>6.591001994631732</v>
      </c>
      <c r="AC25" s="71"/>
    </row>
    <row r="26" spans="12:29" s="20" customFormat="1" ht="17.25" customHeight="1">
      <c r="L26" s="13"/>
      <c r="M26" s="80" t="s">
        <v>34</v>
      </c>
      <c r="N26" s="80"/>
      <c r="O26" s="81"/>
      <c r="P26" s="78">
        <v>-7400</v>
      </c>
      <c r="Q26" s="79"/>
      <c r="R26" s="77">
        <v>-14990</v>
      </c>
      <c r="S26" s="77"/>
      <c r="T26" s="26">
        <v>-4688</v>
      </c>
      <c r="U26" s="25">
        <v>-267.8</v>
      </c>
      <c r="V26" s="25">
        <f t="shared" si="12"/>
        <v>-102.56756756756758</v>
      </c>
      <c r="W26" s="71">
        <f>(T26-R26)*100/ABS(R26)</f>
        <v>68.72581721147432</v>
      </c>
      <c r="X26" s="71"/>
      <c r="Y26" s="71">
        <f t="shared" si="14"/>
        <v>-0.3924867429646752</v>
      </c>
      <c r="Z26" s="71"/>
      <c r="AA26" s="25">
        <f t="shared" si="6"/>
        <v>-0.7696758991832399</v>
      </c>
      <c r="AB26" s="71">
        <f t="shared" si="15"/>
        <v>-0.2308847792361299</v>
      </c>
      <c r="AC26" s="71"/>
    </row>
    <row r="27" spans="12:29" s="20" customFormat="1" ht="17.25" customHeight="1">
      <c r="L27" s="13"/>
      <c r="M27" s="80" t="s">
        <v>35</v>
      </c>
      <c r="N27" s="80"/>
      <c r="O27" s="81"/>
      <c r="P27" s="78">
        <v>305626</v>
      </c>
      <c r="Q27" s="79"/>
      <c r="R27" s="77">
        <v>313556</v>
      </c>
      <c r="S27" s="77"/>
      <c r="T27" s="26">
        <v>317511</v>
      </c>
      <c r="U27" s="25">
        <v>-0.1</v>
      </c>
      <c r="V27" s="25">
        <f t="shared" si="12"/>
        <v>2.594674536852231</v>
      </c>
      <c r="W27" s="71">
        <f t="shared" si="13"/>
        <v>1.2613376876857723</v>
      </c>
      <c r="X27" s="71"/>
      <c r="Y27" s="71">
        <f t="shared" si="14"/>
        <v>16.21002071693538</v>
      </c>
      <c r="Z27" s="71"/>
      <c r="AA27" s="25">
        <f t="shared" si="6"/>
        <v>16.099832971601064</v>
      </c>
      <c r="AB27" s="71">
        <f t="shared" si="15"/>
        <v>15.637469526459652</v>
      </c>
      <c r="AC27" s="71"/>
    </row>
    <row r="28" spans="12:29" s="20" customFormat="1" ht="17.25" customHeight="1">
      <c r="L28" s="13"/>
      <c r="M28" s="13"/>
      <c r="N28" s="80" t="s">
        <v>36</v>
      </c>
      <c r="O28" s="81"/>
      <c r="P28" s="78">
        <v>35955</v>
      </c>
      <c r="Q28" s="79"/>
      <c r="R28" s="77">
        <v>40978</v>
      </c>
      <c r="S28" s="77"/>
      <c r="T28" s="26">
        <v>42967</v>
      </c>
      <c r="U28" s="25">
        <v>-4.6</v>
      </c>
      <c r="V28" s="25">
        <f t="shared" si="12"/>
        <v>13.970240578500903</v>
      </c>
      <c r="W28" s="71">
        <f t="shared" si="13"/>
        <v>4.853824003123627</v>
      </c>
      <c r="X28" s="71"/>
      <c r="Y28" s="71">
        <f t="shared" si="14"/>
        <v>1.9070082220668776</v>
      </c>
      <c r="Z28" s="71"/>
      <c r="AA28" s="25">
        <f t="shared" si="6"/>
        <v>2.104054636206191</v>
      </c>
      <c r="AB28" s="71">
        <f t="shared" si="15"/>
        <v>2.1161318919451353</v>
      </c>
      <c r="AC28" s="71"/>
    </row>
    <row r="29" spans="12:29" s="20" customFormat="1" ht="17.25" customHeight="1">
      <c r="L29" s="13"/>
      <c r="M29" s="13"/>
      <c r="N29" s="80" t="s">
        <v>37</v>
      </c>
      <c r="O29" s="81"/>
      <c r="P29" s="78">
        <v>205062</v>
      </c>
      <c r="Q29" s="79"/>
      <c r="R29" s="77">
        <v>203230</v>
      </c>
      <c r="S29" s="77"/>
      <c r="T29" s="26">
        <v>193699</v>
      </c>
      <c r="U29" s="25">
        <v>-2.7</v>
      </c>
      <c r="V29" s="25">
        <f t="shared" si="12"/>
        <v>-0.8933883410870859</v>
      </c>
      <c r="W29" s="71">
        <f t="shared" si="13"/>
        <v>-4.689760370024111</v>
      </c>
      <c r="X29" s="71"/>
      <c r="Y29" s="71">
        <f t="shared" si="14"/>
        <v>10.876231957543542</v>
      </c>
      <c r="Z29" s="71"/>
      <c r="AA29" s="25">
        <f t="shared" si="6"/>
        <v>10.43503889199532</v>
      </c>
      <c r="AB29" s="71">
        <f t="shared" si="15"/>
        <v>9.53970794651432</v>
      </c>
      <c r="AC29" s="71"/>
    </row>
    <row r="30" spans="12:29" s="20" customFormat="1" ht="17.25" customHeight="1">
      <c r="L30" s="13"/>
      <c r="M30" s="13"/>
      <c r="N30" s="80" t="s">
        <v>38</v>
      </c>
      <c r="O30" s="81"/>
      <c r="P30" s="78">
        <v>64608</v>
      </c>
      <c r="Q30" s="79"/>
      <c r="R30" s="77">
        <v>69349</v>
      </c>
      <c r="S30" s="77"/>
      <c r="T30" s="26">
        <v>80846</v>
      </c>
      <c r="U30" s="25">
        <v>12.3</v>
      </c>
      <c r="V30" s="25">
        <f t="shared" si="12"/>
        <v>7.3381005448241705</v>
      </c>
      <c r="W30" s="71">
        <f t="shared" si="13"/>
        <v>16.578465442904726</v>
      </c>
      <c r="X30" s="71"/>
      <c r="Y30" s="71">
        <f t="shared" si="14"/>
        <v>3.426727498575909</v>
      </c>
      <c r="Z30" s="71"/>
      <c r="AA30" s="25">
        <f t="shared" si="6"/>
        <v>3.5607907893568047</v>
      </c>
      <c r="AB30" s="71">
        <f t="shared" si="15"/>
        <v>3.981678938166416</v>
      </c>
      <c r="AC30" s="71"/>
    </row>
    <row r="31" spans="12:29" s="20" customFormat="1" ht="17.25" customHeight="1">
      <c r="L31" s="122" t="s">
        <v>50</v>
      </c>
      <c r="M31" s="122"/>
      <c r="N31" s="122"/>
      <c r="O31" s="123"/>
      <c r="P31" s="78">
        <v>80812</v>
      </c>
      <c r="Q31" s="79"/>
      <c r="R31" s="77">
        <v>83472</v>
      </c>
      <c r="S31" s="77"/>
      <c r="T31" s="26">
        <v>95907</v>
      </c>
      <c r="U31" s="25">
        <v>8.7</v>
      </c>
      <c r="V31" s="25">
        <f t="shared" si="12"/>
        <v>3.2915903578676438</v>
      </c>
      <c r="W31" s="72">
        <f t="shared" si="13"/>
        <v>14.897211040828061</v>
      </c>
      <c r="X31" s="72"/>
      <c r="Y31" s="71">
        <f t="shared" si="14"/>
        <v>4.286167388170449</v>
      </c>
      <c r="Z31" s="71"/>
      <c r="AA31" s="25">
        <f t="shared" si="6"/>
        <v>4.285949743603963</v>
      </c>
      <c r="AB31" s="72">
        <f t="shared" si="15"/>
        <v>4.7234356915954585</v>
      </c>
      <c r="AC31" s="72"/>
    </row>
    <row r="32" spans="12:29" s="20" customFormat="1" ht="17.25" customHeight="1">
      <c r="L32" s="115" t="s">
        <v>39</v>
      </c>
      <c r="M32" s="115"/>
      <c r="N32" s="115"/>
      <c r="O32" s="116"/>
      <c r="P32" s="95">
        <v>154283</v>
      </c>
      <c r="Q32" s="96"/>
      <c r="R32" s="96">
        <v>153362</v>
      </c>
      <c r="S32" s="96"/>
      <c r="T32" s="96">
        <v>164529</v>
      </c>
      <c r="U32" s="85">
        <v>-12.2</v>
      </c>
      <c r="V32" s="85">
        <v>-0.6</v>
      </c>
      <c r="W32" s="85">
        <v>7.3</v>
      </c>
      <c r="X32" s="85"/>
      <c r="Y32" s="85">
        <v>8.2</v>
      </c>
      <c r="Z32" s="85"/>
      <c r="AA32" s="85" t="s">
        <v>81</v>
      </c>
      <c r="AB32" s="85">
        <v>8.1</v>
      </c>
      <c r="AC32" s="85"/>
    </row>
    <row r="33" spans="12:29" s="20" customFormat="1" ht="17.25" customHeight="1">
      <c r="L33" s="117" t="s">
        <v>78</v>
      </c>
      <c r="M33" s="117"/>
      <c r="N33" s="117"/>
      <c r="O33" s="110"/>
      <c r="P33" s="97"/>
      <c r="Q33" s="98"/>
      <c r="R33" s="98"/>
      <c r="S33" s="98"/>
      <c r="T33" s="98"/>
      <c r="U33" s="72"/>
      <c r="V33" s="72"/>
      <c r="W33" s="72"/>
      <c r="X33" s="72"/>
      <c r="Y33" s="72"/>
      <c r="Z33" s="72"/>
      <c r="AA33" s="72"/>
      <c r="AB33" s="72"/>
      <c r="AC33" s="72"/>
    </row>
    <row r="34" spans="12:29" s="20" customFormat="1" ht="17.25" customHeight="1">
      <c r="L34" s="20" t="s">
        <v>18</v>
      </c>
      <c r="O34" s="8"/>
      <c r="P34" s="11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17"/>
    </row>
    <row r="35" spans="12:29" s="20" customFormat="1" ht="17.25" customHeight="1">
      <c r="L35" s="30"/>
      <c r="M35" s="30"/>
      <c r="N35" s="9"/>
      <c r="O35" s="9"/>
      <c r="P35" s="9"/>
      <c r="Q35" s="30"/>
      <c r="AC35" s="17"/>
    </row>
    <row r="36" spans="12:28" ht="17.25" customHeight="1">
      <c r="L36" s="30"/>
      <c r="M36" s="30"/>
      <c r="N36" s="9"/>
      <c r="O36" s="9"/>
      <c r="P36" s="9"/>
      <c r="Q36" s="3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8" customHeight="1">
      <c r="A37" s="128" t="s">
        <v>74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46"/>
      <c r="L37" s="30"/>
      <c r="M37" s="30"/>
      <c r="N37" s="30"/>
      <c r="O37" s="9"/>
      <c r="P37" s="9"/>
      <c r="Q37" s="3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8:28" ht="17.25" customHeight="1" thickBot="1">
      <c r="H38" s="99" t="s">
        <v>0</v>
      </c>
      <c r="I38" s="99"/>
      <c r="J38" s="99"/>
      <c r="K38" s="19"/>
      <c r="L38" s="112"/>
      <c r="M38" s="112"/>
      <c r="N38" s="112"/>
      <c r="O38" s="112"/>
      <c r="P38" s="9"/>
      <c r="Q38" s="3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7.25" customHeight="1">
      <c r="A39" s="108" t="s">
        <v>2</v>
      </c>
      <c r="B39" s="89" t="s">
        <v>70</v>
      </c>
      <c r="C39" s="89" t="s">
        <v>55</v>
      </c>
      <c r="D39" s="89" t="s">
        <v>49</v>
      </c>
      <c r="E39" s="118" t="s">
        <v>3</v>
      </c>
      <c r="F39" s="118"/>
      <c r="G39" s="118"/>
      <c r="H39" s="118" t="s">
        <v>19</v>
      </c>
      <c r="I39" s="118"/>
      <c r="J39" s="82"/>
      <c r="K39" s="9"/>
      <c r="L39" s="111"/>
      <c r="M39" s="111"/>
      <c r="N39" s="111"/>
      <c r="O39" s="111"/>
      <c r="P39" s="9"/>
      <c r="Q39" s="3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7.25" customHeight="1">
      <c r="A40" s="110"/>
      <c r="B40" s="90"/>
      <c r="C40" s="90"/>
      <c r="D40" s="90"/>
      <c r="E40" s="7" t="s">
        <v>71</v>
      </c>
      <c r="F40" s="7" t="s">
        <v>55</v>
      </c>
      <c r="G40" s="7" t="s">
        <v>49</v>
      </c>
      <c r="H40" s="7" t="s">
        <v>71</v>
      </c>
      <c r="I40" s="7" t="s">
        <v>55</v>
      </c>
      <c r="J40" s="10" t="s">
        <v>49</v>
      </c>
      <c r="K40" s="8"/>
      <c r="L40" s="111"/>
      <c r="M40" s="111"/>
      <c r="N40" s="111"/>
      <c r="O40" s="111"/>
      <c r="P40" s="9"/>
      <c r="Q40" s="3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7.25" customHeight="1">
      <c r="A41" s="2"/>
      <c r="B41" s="35"/>
      <c r="C41" s="36"/>
      <c r="D41" s="36"/>
      <c r="E41" s="37"/>
      <c r="F41" s="37"/>
      <c r="G41" s="37"/>
      <c r="H41" s="37"/>
      <c r="I41" s="37"/>
      <c r="J41" s="37"/>
      <c r="L41" s="30"/>
      <c r="M41" s="30"/>
      <c r="N41" s="30"/>
      <c r="O41" s="8"/>
      <c r="P41" s="8"/>
      <c r="Q41" s="3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23.25" customHeight="1">
      <c r="A42" s="50" t="s">
        <v>75</v>
      </c>
      <c r="B42" s="51">
        <f>B44+B57+B61-B63</f>
        <v>2281111</v>
      </c>
      <c r="C42" s="51">
        <f>C44+C57+C61-C63</f>
        <v>2353640</v>
      </c>
      <c r="D42" s="51">
        <f>D44+D57+D61-D63</f>
        <v>2458627</v>
      </c>
      <c r="E42" s="52">
        <v>6.1</v>
      </c>
      <c r="F42" s="52">
        <f>(C42-B42)/B42*100</f>
        <v>3.1795471592570466</v>
      </c>
      <c r="G42" s="52">
        <f>(D42-C42)/C42*100</f>
        <v>4.460622695059567</v>
      </c>
      <c r="H42" s="52">
        <f>B42/B$42*100</f>
        <v>100</v>
      </c>
      <c r="I42" s="52">
        <f>C42/C$42*100</f>
        <v>100</v>
      </c>
      <c r="J42" s="52">
        <f>D42/D$42*100</f>
        <v>100</v>
      </c>
      <c r="L42" s="129" t="s">
        <v>76</v>
      </c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</row>
    <row r="43" spans="1:17" ht="17.25" customHeight="1">
      <c r="A43" s="2"/>
      <c r="B43" s="38"/>
      <c r="C43" s="39"/>
      <c r="D43" s="39"/>
      <c r="E43" s="40"/>
      <c r="F43" s="39"/>
      <c r="G43" s="39"/>
      <c r="H43" s="39"/>
      <c r="I43" s="39"/>
      <c r="J43" s="39"/>
      <c r="L43" s="67"/>
      <c r="M43" s="67"/>
      <c r="N43" s="67"/>
      <c r="O43" s="67"/>
      <c r="P43" s="5"/>
      <c r="Q43" s="39"/>
    </row>
    <row r="44" spans="1:28" ht="17.25" customHeight="1" thickBot="1">
      <c r="A44" s="3" t="s">
        <v>57</v>
      </c>
      <c r="B44" s="41">
        <f>SUM(B45:B56)</f>
        <v>2081392</v>
      </c>
      <c r="C44" s="41">
        <f>SUM(C45:C56)</f>
        <v>2155360</v>
      </c>
      <c r="D44" s="41">
        <f>SUM(D45:D56)</f>
        <v>2250951</v>
      </c>
      <c r="E44" s="40">
        <v>5.8</v>
      </c>
      <c r="F44" s="40">
        <f aca="true" t="shared" si="16" ref="F44:G63">(C44-B44)/B44*100</f>
        <v>3.5537755502087065</v>
      </c>
      <c r="G44" s="40">
        <f t="shared" si="16"/>
        <v>4.435036374433969</v>
      </c>
      <c r="H44" s="40">
        <f aca="true" t="shared" si="17" ref="H44:H63">B44/B$42*100</f>
        <v>91.24466104455242</v>
      </c>
      <c r="I44" s="40">
        <f aca="true" t="shared" si="18" ref="I44:I63">C44/C$42*100</f>
        <v>91.57560204619229</v>
      </c>
      <c r="J44" s="40">
        <f aca="true" t="shared" si="19" ref="J44:J63">D44/D$42*100</f>
        <v>91.55317174992385</v>
      </c>
      <c r="L44" s="20"/>
      <c r="O44" s="5"/>
      <c r="P44" s="5"/>
      <c r="Q44" s="39"/>
      <c r="AA44" s="102" t="s">
        <v>41</v>
      </c>
      <c r="AB44" s="102"/>
    </row>
    <row r="45" spans="1:28" ht="17.25" customHeight="1">
      <c r="A45" s="3" t="s">
        <v>59</v>
      </c>
      <c r="B45" s="35">
        <v>46896</v>
      </c>
      <c r="C45" s="41">
        <v>46212</v>
      </c>
      <c r="D45" s="41">
        <v>47192</v>
      </c>
      <c r="E45" s="42">
        <v>9.2</v>
      </c>
      <c r="F45" s="42">
        <f t="shared" si="16"/>
        <v>-1.4585465711361312</v>
      </c>
      <c r="G45" s="42">
        <f t="shared" si="16"/>
        <v>2.1206613000952133</v>
      </c>
      <c r="H45" s="42">
        <f t="shared" si="17"/>
        <v>2.0558403339425393</v>
      </c>
      <c r="I45" s="42">
        <f t="shared" si="18"/>
        <v>1.96342686222192</v>
      </c>
      <c r="J45" s="42">
        <f t="shared" si="19"/>
        <v>1.9194452838921887</v>
      </c>
      <c r="L45" s="103" t="s">
        <v>1</v>
      </c>
      <c r="M45" s="103"/>
      <c r="N45" s="103"/>
      <c r="O45" s="103"/>
      <c r="P45" s="104"/>
      <c r="Q45" s="89" t="s">
        <v>70</v>
      </c>
      <c r="R45" s="89"/>
      <c r="S45" s="91" t="s">
        <v>55</v>
      </c>
      <c r="T45" s="92"/>
      <c r="U45" s="91" t="s">
        <v>49</v>
      </c>
      <c r="V45" s="92"/>
      <c r="W45" s="87" t="s">
        <v>40</v>
      </c>
      <c r="X45" s="88"/>
      <c r="Y45" s="88"/>
      <c r="Z45" s="88"/>
      <c r="AA45" s="88"/>
      <c r="AB45" s="88"/>
    </row>
    <row r="46" spans="1:28" ht="17.25" customHeight="1">
      <c r="A46" s="3" t="s">
        <v>58</v>
      </c>
      <c r="B46" s="35">
        <v>4911</v>
      </c>
      <c r="C46" s="41">
        <v>4752</v>
      </c>
      <c r="D46" s="41">
        <v>4971</v>
      </c>
      <c r="E46" s="42">
        <v>-4.7</v>
      </c>
      <c r="F46" s="42">
        <f t="shared" si="16"/>
        <v>-3.2376298106292003</v>
      </c>
      <c r="G46" s="42">
        <f t="shared" si="16"/>
        <v>4.608585858585858</v>
      </c>
      <c r="H46" s="42">
        <f t="shared" si="17"/>
        <v>0.21528983026253434</v>
      </c>
      <c r="I46" s="42">
        <f t="shared" si="18"/>
        <v>0.20190003568940026</v>
      </c>
      <c r="J46" s="42">
        <f t="shared" si="19"/>
        <v>0.20218601682971837</v>
      </c>
      <c r="L46" s="59"/>
      <c r="M46" s="59"/>
      <c r="N46" s="59"/>
      <c r="O46" s="59"/>
      <c r="P46" s="105"/>
      <c r="Q46" s="90"/>
      <c r="R46" s="90"/>
      <c r="S46" s="93"/>
      <c r="T46" s="94"/>
      <c r="U46" s="93"/>
      <c r="V46" s="94"/>
      <c r="W46" s="86" t="s">
        <v>71</v>
      </c>
      <c r="X46" s="86"/>
      <c r="Y46" s="86" t="s">
        <v>55</v>
      </c>
      <c r="Z46" s="86"/>
      <c r="AA46" s="86" t="s">
        <v>82</v>
      </c>
      <c r="AB46" s="100"/>
    </row>
    <row r="47" spans="1:28" ht="17.25" customHeight="1">
      <c r="A47" s="3" t="s">
        <v>60</v>
      </c>
      <c r="B47" s="35">
        <v>22927</v>
      </c>
      <c r="C47" s="41">
        <v>25183</v>
      </c>
      <c r="D47" s="41">
        <v>20971</v>
      </c>
      <c r="E47" s="42">
        <v>-1.3</v>
      </c>
      <c r="F47" s="42">
        <f t="shared" si="16"/>
        <v>9.839926723949928</v>
      </c>
      <c r="G47" s="42">
        <f t="shared" si="16"/>
        <v>-16.725568836119606</v>
      </c>
      <c r="H47" s="42">
        <f t="shared" si="17"/>
        <v>1.0050804191466352</v>
      </c>
      <c r="I47" s="42">
        <f t="shared" si="18"/>
        <v>1.0699597219625772</v>
      </c>
      <c r="J47" s="42">
        <f t="shared" si="19"/>
        <v>0.8529557350504977</v>
      </c>
      <c r="L47" s="57"/>
      <c r="M47" s="57"/>
      <c r="N47" s="57"/>
      <c r="O47" s="57"/>
      <c r="P47" s="70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</row>
    <row r="48" spans="1:28" ht="17.25" customHeight="1">
      <c r="A48" s="3" t="s">
        <v>61</v>
      </c>
      <c r="B48" s="35">
        <v>5535</v>
      </c>
      <c r="C48" s="41">
        <v>5806</v>
      </c>
      <c r="D48" s="41">
        <v>5848</v>
      </c>
      <c r="E48" s="42">
        <v>-8.3</v>
      </c>
      <c r="F48" s="42">
        <f t="shared" si="16"/>
        <v>4.896115627822946</v>
      </c>
      <c r="G48" s="42">
        <f t="shared" si="16"/>
        <v>0.7233895969686531</v>
      </c>
      <c r="H48" s="42">
        <f t="shared" si="17"/>
        <v>0.2426449217070103</v>
      </c>
      <c r="I48" s="42">
        <f t="shared" si="18"/>
        <v>0.2466817355245492</v>
      </c>
      <c r="J48" s="42">
        <f t="shared" si="19"/>
        <v>0.23785633200969483</v>
      </c>
      <c r="L48" s="63" t="s">
        <v>43</v>
      </c>
      <c r="M48" s="63"/>
      <c r="N48" s="63"/>
      <c r="O48" s="63"/>
      <c r="P48" s="64"/>
      <c r="Q48" s="58">
        <v>3018907</v>
      </c>
      <c r="R48" s="58"/>
      <c r="S48" s="56">
        <v>3174028</v>
      </c>
      <c r="T48" s="56"/>
      <c r="U48" s="56">
        <v>3308593</v>
      </c>
      <c r="V48" s="56"/>
      <c r="W48" s="55">
        <v>2.1</v>
      </c>
      <c r="X48" s="55"/>
      <c r="Y48" s="55">
        <v>2.1</v>
      </c>
      <c r="Z48" s="55"/>
      <c r="AA48" s="55">
        <v>4.2</v>
      </c>
      <c r="AB48" s="55"/>
    </row>
    <row r="49" spans="1:28" ht="17.25" customHeight="1">
      <c r="A49" s="3" t="s">
        <v>62</v>
      </c>
      <c r="B49" s="35">
        <v>560751</v>
      </c>
      <c r="C49" s="41">
        <v>551034</v>
      </c>
      <c r="D49" s="41">
        <v>580944</v>
      </c>
      <c r="E49" s="42">
        <v>7.4</v>
      </c>
      <c r="F49" s="42">
        <f t="shared" si="16"/>
        <v>-1.7328546895145975</v>
      </c>
      <c r="G49" s="42">
        <f t="shared" si="16"/>
        <v>5.427977221006326</v>
      </c>
      <c r="H49" s="42">
        <f t="shared" si="17"/>
        <v>24.58236359388035</v>
      </c>
      <c r="I49" s="42">
        <f t="shared" si="18"/>
        <v>23.41199163848337</v>
      </c>
      <c r="J49" s="42">
        <f t="shared" si="19"/>
        <v>23.628797698878277</v>
      </c>
      <c r="L49" s="61"/>
      <c r="M49" s="61"/>
      <c r="N49" s="61"/>
      <c r="O49" s="61"/>
      <c r="P49" s="62"/>
      <c r="Q49" s="58"/>
      <c r="R49" s="58"/>
      <c r="S49" s="56"/>
      <c r="T49" s="56"/>
      <c r="U49" s="56"/>
      <c r="V49" s="56"/>
      <c r="W49" s="55"/>
      <c r="X49" s="55"/>
      <c r="Y49" s="55"/>
      <c r="Z49" s="55"/>
      <c r="AA49" s="55"/>
      <c r="AB49" s="55"/>
    </row>
    <row r="50" spans="1:28" ht="17.25" customHeight="1">
      <c r="A50" s="3" t="s">
        <v>63</v>
      </c>
      <c r="B50" s="35">
        <v>201823</v>
      </c>
      <c r="C50" s="41">
        <v>216285</v>
      </c>
      <c r="D50" s="41">
        <v>211408</v>
      </c>
      <c r="E50" s="42">
        <v>10.4</v>
      </c>
      <c r="F50" s="42">
        <f t="shared" si="16"/>
        <v>7.165684783201122</v>
      </c>
      <c r="G50" s="42">
        <f t="shared" si="16"/>
        <v>-2.254895161476755</v>
      </c>
      <c r="H50" s="42">
        <f t="shared" si="17"/>
        <v>8.84757471249755</v>
      </c>
      <c r="I50" s="42">
        <f t="shared" si="18"/>
        <v>9.189383253173808</v>
      </c>
      <c r="J50" s="42">
        <f t="shared" si="19"/>
        <v>8.598620286851157</v>
      </c>
      <c r="L50" s="63" t="s">
        <v>44</v>
      </c>
      <c r="M50" s="63"/>
      <c r="N50" s="63"/>
      <c r="O50" s="63"/>
      <c r="P50" s="64"/>
      <c r="Q50" s="58">
        <v>1674999</v>
      </c>
      <c r="R50" s="58"/>
      <c r="S50" s="56">
        <v>1720410</v>
      </c>
      <c r="T50" s="56"/>
      <c r="U50" s="56">
        <v>1784351</v>
      </c>
      <c r="V50" s="56"/>
      <c r="W50" s="55">
        <v>3.8</v>
      </c>
      <c r="X50" s="55"/>
      <c r="Y50" s="55">
        <v>2.7</v>
      </c>
      <c r="Z50" s="55"/>
      <c r="AA50" s="55">
        <v>3.7</v>
      </c>
      <c r="AB50" s="55"/>
    </row>
    <row r="51" spans="1:28" ht="17.25" customHeight="1">
      <c r="A51" s="2" t="s">
        <v>23</v>
      </c>
      <c r="B51" s="35">
        <v>50745</v>
      </c>
      <c r="C51" s="41">
        <v>50998</v>
      </c>
      <c r="D51" s="41">
        <v>57053</v>
      </c>
      <c r="E51" s="42">
        <v>4</v>
      </c>
      <c r="F51" s="42">
        <f t="shared" si="16"/>
        <v>0.4985712878116071</v>
      </c>
      <c r="G51" s="42">
        <f t="shared" si="16"/>
        <v>11.873014628024627</v>
      </c>
      <c r="H51" s="42">
        <f t="shared" si="17"/>
        <v>2.224573902804379</v>
      </c>
      <c r="I51" s="42">
        <f t="shared" si="18"/>
        <v>2.1667714688737445</v>
      </c>
      <c r="J51" s="42">
        <f t="shared" si="19"/>
        <v>2.3205227958531327</v>
      </c>
      <c r="L51" s="61"/>
      <c r="M51" s="61"/>
      <c r="N51" s="61"/>
      <c r="O51" s="61"/>
      <c r="P51" s="62"/>
      <c r="Q51" s="58"/>
      <c r="R51" s="58"/>
      <c r="S51" s="56"/>
      <c r="T51" s="56"/>
      <c r="U51" s="56"/>
      <c r="V51" s="56"/>
      <c r="W51" s="55"/>
      <c r="X51" s="55"/>
      <c r="Y51" s="55"/>
      <c r="Z51" s="55"/>
      <c r="AA51" s="55"/>
      <c r="AB51" s="55"/>
    </row>
    <row r="52" spans="1:28" ht="17.25" customHeight="1">
      <c r="A52" s="2" t="s">
        <v>24</v>
      </c>
      <c r="B52" s="35">
        <v>357974</v>
      </c>
      <c r="C52" s="41">
        <v>364418</v>
      </c>
      <c r="D52" s="41">
        <v>371183</v>
      </c>
      <c r="E52" s="42">
        <v>0.9</v>
      </c>
      <c r="F52" s="42">
        <f t="shared" si="16"/>
        <v>1.8001307357517586</v>
      </c>
      <c r="G52" s="42">
        <f t="shared" si="16"/>
        <v>1.8563847010850176</v>
      </c>
      <c r="H52" s="42">
        <f t="shared" si="17"/>
        <v>15.692967155039803</v>
      </c>
      <c r="I52" s="42">
        <f t="shared" si="18"/>
        <v>15.483166499549633</v>
      </c>
      <c r="J52" s="42">
        <f t="shared" si="19"/>
        <v>15.097166019896472</v>
      </c>
      <c r="L52" s="63" t="s">
        <v>45</v>
      </c>
      <c r="M52" s="63"/>
      <c r="N52" s="63"/>
      <c r="O52" s="63"/>
      <c r="P52" s="64"/>
      <c r="Q52" s="58">
        <v>1166661</v>
      </c>
      <c r="R52" s="58"/>
      <c r="S52" s="56">
        <v>1238573</v>
      </c>
      <c r="T52" s="56"/>
      <c r="U52" s="56">
        <v>1292128</v>
      </c>
      <c r="V52" s="56"/>
      <c r="W52" s="55">
        <v>6.9</v>
      </c>
      <c r="X52" s="55"/>
      <c r="Y52" s="55">
        <v>6.2</v>
      </c>
      <c r="Z52" s="55"/>
      <c r="AA52" s="55">
        <v>4.3</v>
      </c>
      <c r="AB52" s="55"/>
    </row>
    <row r="53" spans="1:28" ht="17.25" customHeight="1">
      <c r="A53" s="2" t="s">
        <v>25</v>
      </c>
      <c r="B53" s="35">
        <v>107828</v>
      </c>
      <c r="C53" s="41">
        <v>120386</v>
      </c>
      <c r="D53" s="41">
        <v>128738</v>
      </c>
      <c r="E53" s="42">
        <v>1.1</v>
      </c>
      <c r="F53" s="42">
        <f t="shared" si="16"/>
        <v>11.646325629706569</v>
      </c>
      <c r="G53" s="42">
        <f t="shared" si="16"/>
        <v>6.937683783828684</v>
      </c>
      <c r="H53" s="42">
        <f t="shared" si="17"/>
        <v>4.726994872235503</v>
      </c>
      <c r="I53" s="42">
        <f t="shared" si="18"/>
        <v>5.114885878893968</v>
      </c>
      <c r="J53" s="42">
        <f t="shared" si="19"/>
        <v>5.236174499019168</v>
      </c>
      <c r="L53" s="61"/>
      <c r="M53" s="61"/>
      <c r="N53" s="61"/>
      <c r="O53" s="61"/>
      <c r="P53" s="62"/>
      <c r="Q53" s="58"/>
      <c r="R53" s="58"/>
      <c r="S53" s="56"/>
      <c r="T53" s="56"/>
      <c r="U53" s="56"/>
      <c r="V53" s="56"/>
      <c r="W53" s="55"/>
      <c r="X53" s="55"/>
      <c r="Y53" s="55"/>
      <c r="Z53" s="55"/>
      <c r="AA53" s="55"/>
      <c r="AB53" s="55"/>
    </row>
    <row r="54" spans="1:28" ht="17.25" customHeight="1">
      <c r="A54" s="2" t="s">
        <v>65</v>
      </c>
      <c r="B54" s="35">
        <v>227158</v>
      </c>
      <c r="C54" s="41">
        <v>241464</v>
      </c>
      <c r="D54" s="41">
        <v>266158</v>
      </c>
      <c r="E54" s="42">
        <v>7.2</v>
      </c>
      <c r="F54" s="42">
        <f t="shared" si="16"/>
        <v>6.297819139101418</v>
      </c>
      <c r="G54" s="42">
        <f t="shared" si="16"/>
        <v>10.22678328860617</v>
      </c>
      <c r="H54" s="42">
        <f t="shared" si="17"/>
        <v>9.958217728115818</v>
      </c>
      <c r="I54" s="42">
        <f t="shared" si="18"/>
        <v>10.259173025611393</v>
      </c>
      <c r="J54" s="42">
        <f t="shared" si="19"/>
        <v>10.825472916387886</v>
      </c>
      <c r="L54" s="63" t="s">
        <v>46</v>
      </c>
      <c r="M54" s="63"/>
      <c r="N54" s="63"/>
      <c r="O54" s="63"/>
      <c r="P54" s="64"/>
      <c r="Q54" s="58">
        <v>3129494</v>
      </c>
      <c r="R54" s="58"/>
      <c r="S54" s="56">
        <v>3241252</v>
      </c>
      <c r="T54" s="56"/>
      <c r="U54" s="56">
        <v>3343296</v>
      </c>
      <c r="V54" s="56"/>
      <c r="W54" s="55">
        <v>4.6</v>
      </c>
      <c r="X54" s="55"/>
      <c r="Y54" s="55">
        <v>3.6</v>
      </c>
      <c r="Z54" s="55"/>
      <c r="AA54" s="55">
        <v>3.1</v>
      </c>
      <c r="AB54" s="55"/>
    </row>
    <row r="55" spans="1:28" ht="17.25" customHeight="1">
      <c r="A55" s="2" t="s">
        <v>64</v>
      </c>
      <c r="B55" s="35">
        <v>142748</v>
      </c>
      <c r="C55" s="41">
        <v>151454</v>
      </c>
      <c r="D55" s="41">
        <v>160318</v>
      </c>
      <c r="E55" s="42">
        <v>6.5</v>
      </c>
      <c r="F55" s="42">
        <f t="shared" si="16"/>
        <v>6.098859528679911</v>
      </c>
      <c r="G55" s="42">
        <f t="shared" si="16"/>
        <v>5.852602110211682</v>
      </c>
      <c r="H55" s="42">
        <f t="shared" si="17"/>
        <v>6.257827874224446</v>
      </c>
      <c r="I55" s="42">
        <f t="shared" si="18"/>
        <v>6.434883839499668</v>
      </c>
      <c r="J55" s="42">
        <f t="shared" si="19"/>
        <v>6.520631230357431</v>
      </c>
      <c r="L55" s="67" t="s">
        <v>47</v>
      </c>
      <c r="M55" s="67"/>
      <c r="N55" s="67"/>
      <c r="O55" s="67"/>
      <c r="P55" s="68"/>
      <c r="Q55" s="58"/>
      <c r="R55" s="58"/>
      <c r="S55" s="56"/>
      <c r="T55" s="56"/>
      <c r="U55" s="56"/>
      <c r="V55" s="56"/>
      <c r="W55" s="55"/>
      <c r="X55" s="55"/>
      <c r="Y55" s="55"/>
      <c r="Z55" s="55"/>
      <c r="AA55" s="55"/>
      <c r="AB55" s="55"/>
    </row>
    <row r="56" spans="1:28" ht="17.25" customHeight="1">
      <c r="A56" s="2" t="s">
        <v>26</v>
      </c>
      <c r="B56" s="35">
        <v>352096</v>
      </c>
      <c r="C56" s="41">
        <v>377368</v>
      </c>
      <c r="D56" s="41">
        <v>396167</v>
      </c>
      <c r="E56" s="42">
        <v>7.2</v>
      </c>
      <c r="F56" s="42">
        <f t="shared" si="16"/>
        <v>7.177587930564392</v>
      </c>
      <c r="G56" s="42">
        <f t="shared" si="16"/>
        <v>4.981609463441521</v>
      </c>
      <c r="H56" s="42">
        <f t="shared" si="17"/>
        <v>15.435285700695845</v>
      </c>
      <c r="I56" s="42">
        <f t="shared" si="18"/>
        <v>16.033378086708247</v>
      </c>
      <c r="J56" s="42">
        <f t="shared" si="19"/>
        <v>16.113342934898217</v>
      </c>
      <c r="L56" s="65"/>
      <c r="M56" s="65"/>
      <c r="N56" s="65"/>
      <c r="O56" s="65"/>
      <c r="P56" s="66"/>
      <c r="Q56" s="59"/>
      <c r="R56" s="59"/>
      <c r="S56" s="59"/>
      <c r="T56" s="59"/>
      <c r="U56" s="59"/>
      <c r="V56" s="59"/>
      <c r="W56" s="60"/>
      <c r="X56" s="60"/>
      <c r="Y56" s="60"/>
      <c r="Z56" s="60"/>
      <c r="AA56" s="60"/>
      <c r="AB56" s="60"/>
    </row>
    <row r="57" spans="1:29" ht="17.25" customHeight="1">
      <c r="A57" s="4" t="s">
        <v>20</v>
      </c>
      <c r="B57" s="35">
        <f>SUM(B58:B60)</f>
        <v>236720</v>
      </c>
      <c r="C57" s="41">
        <f>SUM(C58:C60)</f>
        <v>241839</v>
      </c>
      <c r="D57" s="41">
        <f>SUM(D58:D60)</f>
        <v>252121</v>
      </c>
      <c r="E57" s="40">
        <v>4.3</v>
      </c>
      <c r="F57" s="40">
        <f t="shared" si="16"/>
        <v>2.162470429199054</v>
      </c>
      <c r="G57" s="40">
        <f t="shared" si="16"/>
        <v>4.251588866973482</v>
      </c>
      <c r="H57" s="40">
        <f t="shared" si="17"/>
        <v>10.377399433872354</v>
      </c>
      <c r="I57" s="40">
        <f t="shared" si="18"/>
        <v>10.275105793579307</v>
      </c>
      <c r="J57" s="40">
        <f t="shared" si="19"/>
        <v>10.25454450797132</v>
      </c>
      <c r="L57" s="20" t="s">
        <v>18</v>
      </c>
      <c r="M57" s="39"/>
      <c r="O57" s="30"/>
      <c r="P57" s="30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10" ht="17.25" customHeight="1">
      <c r="A58" s="2" t="s">
        <v>23</v>
      </c>
      <c r="B58" s="35">
        <v>4505</v>
      </c>
      <c r="C58" s="41">
        <v>4767</v>
      </c>
      <c r="D58" s="41">
        <v>5115</v>
      </c>
      <c r="E58" s="42">
        <v>7.3</v>
      </c>
      <c r="F58" s="42">
        <f t="shared" si="16"/>
        <v>5.8157602663707</v>
      </c>
      <c r="G58" s="42">
        <f t="shared" si="16"/>
        <v>7.300188797986156</v>
      </c>
      <c r="H58" s="42">
        <f t="shared" si="17"/>
        <v>0.19749148550859646</v>
      </c>
      <c r="I58" s="42">
        <f t="shared" si="18"/>
        <v>0.2025373464081168</v>
      </c>
      <c r="J58" s="42">
        <f t="shared" si="19"/>
        <v>0.20804294429370537</v>
      </c>
    </row>
    <row r="59" spans="1:10" ht="17.25" customHeight="1">
      <c r="A59" s="2" t="s">
        <v>26</v>
      </c>
      <c r="B59" s="35">
        <v>106371</v>
      </c>
      <c r="C59" s="41">
        <v>110397</v>
      </c>
      <c r="D59" s="41">
        <v>114243</v>
      </c>
      <c r="E59" s="42">
        <v>11</v>
      </c>
      <c r="F59" s="42">
        <f t="shared" si="16"/>
        <v>3.7848661759314095</v>
      </c>
      <c r="G59" s="42">
        <f t="shared" si="16"/>
        <v>3.483790320389141</v>
      </c>
      <c r="H59" s="42">
        <f t="shared" si="17"/>
        <v>4.663122487244154</v>
      </c>
      <c r="I59" s="42">
        <f t="shared" si="18"/>
        <v>4.69047942761</v>
      </c>
      <c r="J59" s="42">
        <f t="shared" si="19"/>
        <v>4.646617807418531</v>
      </c>
    </row>
    <row r="60" spans="1:10" ht="17.25" customHeight="1">
      <c r="A60" s="3" t="s">
        <v>66</v>
      </c>
      <c r="B60" s="35">
        <v>125844</v>
      </c>
      <c r="C60" s="41">
        <v>126675</v>
      </c>
      <c r="D60" s="41">
        <v>132763</v>
      </c>
      <c r="E60" s="42">
        <v>-0.9</v>
      </c>
      <c r="F60" s="42">
        <f t="shared" si="16"/>
        <v>0.6603413750357586</v>
      </c>
      <c r="G60" s="42">
        <f t="shared" si="16"/>
        <v>4.805999605289125</v>
      </c>
      <c r="H60" s="42">
        <f t="shared" si="17"/>
        <v>5.516785461119603</v>
      </c>
      <c r="I60" s="42">
        <f t="shared" si="18"/>
        <v>5.382089019561191</v>
      </c>
      <c r="J60" s="42">
        <f t="shared" si="19"/>
        <v>5.399883756259083</v>
      </c>
    </row>
    <row r="61" spans="1:10" ht="17.25" customHeight="1">
      <c r="A61" s="2" t="s">
        <v>21</v>
      </c>
      <c r="B61" s="35">
        <f>SUM(B62)</f>
        <v>44174</v>
      </c>
      <c r="C61" s="41">
        <f>SUM(C62)</f>
        <v>47530</v>
      </c>
      <c r="D61" s="41">
        <f>SUM(D62)</f>
        <v>51706</v>
      </c>
      <c r="E61" s="40">
        <v>7.8</v>
      </c>
      <c r="F61" s="40">
        <f t="shared" si="16"/>
        <v>7.597229139312718</v>
      </c>
      <c r="G61" s="40">
        <f t="shared" si="16"/>
        <v>8.786029875867873</v>
      </c>
      <c r="H61" s="40">
        <f t="shared" si="17"/>
        <v>1.9365125151735274</v>
      </c>
      <c r="I61" s="40">
        <f t="shared" si="18"/>
        <v>2.01942523070648</v>
      </c>
      <c r="J61" s="40">
        <f t="shared" si="19"/>
        <v>2.103043690645226</v>
      </c>
    </row>
    <row r="62" spans="1:11" ht="17.25" customHeight="1">
      <c r="A62" s="2" t="s">
        <v>26</v>
      </c>
      <c r="B62" s="35">
        <v>44174</v>
      </c>
      <c r="C62" s="41">
        <v>47530</v>
      </c>
      <c r="D62" s="41">
        <v>51706</v>
      </c>
      <c r="E62" s="42">
        <v>7.8</v>
      </c>
      <c r="F62" s="42">
        <f t="shared" si="16"/>
        <v>7.597229139312718</v>
      </c>
      <c r="G62" s="42">
        <f t="shared" si="16"/>
        <v>8.786029875867873</v>
      </c>
      <c r="H62" s="42">
        <f t="shared" si="17"/>
        <v>1.9365125151735274</v>
      </c>
      <c r="I62" s="42">
        <f t="shared" si="18"/>
        <v>2.01942523070648</v>
      </c>
      <c r="J62" s="42">
        <f t="shared" si="19"/>
        <v>2.103043690645226</v>
      </c>
      <c r="K62" s="53"/>
    </row>
    <row r="63" spans="1:10" ht="17.25" customHeight="1">
      <c r="A63" s="1" t="s">
        <v>22</v>
      </c>
      <c r="B63" s="35">
        <v>81175</v>
      </c>
      <c r="C63" s="36">
        <v>91089</v>
      </c>
      <c r="D63" s="36">
        <v>96151</v>
      </c>
      <c r="E63" s="37">
        <v>-3.3</v>
      </c>
      <c r="F63" s="42">
        <f t="shared" si="16"/>
        <v>12.21311980289498</v>
      </c>
      <c r="G63" s="42">
        <f t="shared" si="16"/>
        <v>5.55720229665492</v>
      </c>
      <c r="H63" s="42">
        <f t="shared" si="17"/>
        <v>3.5585729935982946</v>
      </c>
      <c r="I63" s="42">
        <f t="shared" si="18"/>
        <v>3.870133070478068</v>
      </c>
      <c r="J63" s="42">
        <f t="shared" si="19"/>
        <v>3.910759948540384</v>
      </c>
    </row>
    <row r="64" spans="1:53" ht="17.25" customHeight="1">
      <c r="A64" s="20" t="s">
        <v>18</v>
      </c>
      <c r="B64" s="43"/>
      <c r="C64" s="43"/>
      <c r="D64" s="43"/>
      <c r="E64" s="43"/>
      <c r="F64" s="43"/>
      <c r="G64" s="43"/>
      <c r="H64" s="43"/>
      <c r="I64" s="43"/>
      <c r="J64" s="43"/>
      <c r="K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</sheetData>
  <sheetProtection/>
  <mergeCells count="255">
    <mergeCell ref="P26:Q26"/>
    <mergeCell ref="R20:S20"/>
    <mergeCell ref="A4:J4"/>
    <mergeCell ref="P9:Q9"/>
    <mergeCell ref="M13:O13"/>
    <mergeCell ref="L11:O11"/>
    <mergeCell ref="M12:O12"/>
    <mergeCell ref="P18:Q18"/>
    <mergeCell ref="R18:S18"/>
    <mergeCell ref="P24:Q24"/>
    <mergeCell ref="P25:Q25"/>
    <mergeCell ref="P19:Q19"/>
    <mergeCell ref="R19:S19"/>
    <mergeCell ref="P20:Q20"/>
    <mergeCell ref="R25:S25"/>
    <mergeCell ref="L43:O43"/>
    <mergeCell ref="M27:O27"/>
    <mergeCell ref="R21:S21"/>
    <mergeCell ref="R22:S22"/>
    <mergeCell ref="R23:S23"/>
    <mergeCell ref="R24:S24"/>
    <mergeCell ref="N28:O28"/>
    <mergeCell ref="R29:S29"/>
    <mergeCell ref="P30:Q30"/>
    <mergeCell ref="L31:O31"/>
    <mergeCell ref="AA1:AC1"/>
    <mergeCell ref="W8:X8"/>
    <mergeCell ref="Y8:Z8"/>
    <mergeCell ref="M14:O14"/>
    <mergeCell ref="M15:O15"/>
    <mergeCell ref="A3:J3"/>
    <mergeCell ref="A5:J5"/>
    <mergeCell ref="H6:J6"/>
    <mergeCell ref="T7:T8"/>
    <mergeCell ref="E7:G7"/>
    <mergeCell ref="H7:J7"/>
    <mergeCell ref="L7:O8"/>
    <mergeCell ref="R7:S8"/>
    <mergeCell ref="A37:J37"/>
    <mergeCell ref="M18:O18"/>
    <mergeCell ref="A7:A8"/>
    <mergeCell ref="C7:C8"/>
    <mergeCell ref="B7:B8"/>
    <mergeCell ref="D7:D8"/>
    <mergeCell ref="M19:O19"/>
    <mergeCell ref="N30:O30"/>
    <mergeCell ref="L24:O24"/>
    <mergeCell ref="M25:O25"/>
    <mergeCell ref="A39:A40"/>
    <mergeCell ref="B39:B40"/>
    <mergeCell ref="C39:C40"/>
    <mergeCell ref="D39:D40"/>
    <mergeCell ref="N20:O20"/>
    <mergeCell ref="M17:O17"/>
    <mergeCell ref="E39:G39"/>
    <mergeCell ref="H39:J39"/>
    <mergeCell ref="H38:J38"/>
    <mergeCell ref="N29:O29"/>
    <mergeCell ref="L54:P54"/>
    <mergeCell ref="L52:P52"/>
    <mergeCell ref="L50:P50"/>
    <mergeCell ref="P7:Q8"/>
    <mergeCell ref="L39:O39"/>
    <mergeCell ref="L40:O40"/>
    <mergeCell ref="L38:O38"/>
    <mergeCell ref="L9:O9"/>
    <mergeCell ref="L32:O32"/>
    <mergeCell ref="L33:O33"/>
    <mergeCell ref="L16:O16"/>
    <mergeCell ref="W31:X31"/>
    <mergeCell ref="P31:Q31"/>
    <mergeCell ref="R31:S31"/>
    <mergeCell ref="P17:Q17"/>
    <mergeCell ref="R17:S17"/>
    <mergeCell ref="P29:Q29"/>
    <mergeCell ref="P21:Q21"/>
    <mergeCell ref="P22:Q22"/>
    <mergeCell ref="P23:Q23"/>
    <mergeCell ref="AA46:AB46"/>
    <mergeCell ref="S45:T46"/>
    <mergeCell ref="R32:S33"/>
    <mergeCell ref="T32:T33"/>
    <mergeCell ref="L42:AB42"/>
    <mergeCell ref="L45:P46"/>
    <mergeCell ref="AB11:AC11"/>
    <mergeCell ref="AB12:AC12"/>
    <mergeCell ref="Y15:Z15"/>
    <mergeCell ref="AB15:AC15"/>
    <mergeCell ref="Y16:Z16"/>
    <mergeCell ref="Y12:Z12"/>
    <mergeCell ref="AB16:AC16"/>
    <mergeCell ref="Y6:AC6"/>
    <mergeCell ref="AA48:AB48"/>
    <mergeCell ref="W14:X14"/>
    <mergeCell ref="P14:Q14"/>
    <mergeCell ref="R14:S14"/>
    <mergeCell ref="Y46:Z46"/>
    <mergeCell ref="AB8:AC8"/>
    <mergeCell ref="AA44:AB44"/>
    <mergeCell ref="AA32:AA33"/>
    <mergeCell ref="AB32:AC33"/>
    <mergeCell ref="W13:X13"/>
    <mergeCell ref="V32:V33"/>
    <mergeCell ref="W32:X33"/>
    <mergeCell ref="Y32:Z33"/>
    <mergeCell ref="W46:X46"/>
    <mergeCell ref="Q48:R48"/>
    <mergeCell ref="W45:AB45"/>
    <mergeCell ref="Q45:R46"/>
    <mergeCell ref="U45:V46"/>
    <mergeCell ref="P32:Q33"/>
    <mergeCell ref="Q53:R53"/>
    <mergeCell ref="M26:O26"/>
    <mergeCell ref="N21:O21"/>
    <mergeCell ref="N22:O22"/>
    <mergeCell ref="U7:X7"/>
    <mergeCell ref="Y7:AC7"/>
    <mergeCell ref="U32:U33"/>
    <mergeCell ref="R13:S13"/>
    <mergeCell ref="P16:Q16"/>
    <mergeCell ref="R16:S16"/>
    <mergeCell ref="AA54:AB55"/>
    <mergeCell ref="S50:T50"/>
    <mergeCell ref="AA52:AB52"/>
    <mergeCell ref="L5:AC5"/>
    <mergeCell ref="S52:T52"/>
    <mergeCell ref="U52:V52"/>
    <mergeCell ref="W52:X52"/>
    <mergeCell ref="Y52:Z52"/>
    <mergeCell ref="U50:V50"/>
    <mergeCell ref="Q50:R50"/>
    <mergeCell ref="AA50:AB50"/>
    <mergeCell ref="P11:Q11"/>
    <mergeCell ref="R11:S11"/>
    <mergeCell ref="W11:X11"/>
    <mergeCell ref="Y11:Z11"/>
    <mergeCell ref="P12:Q12"/>
    <mergeCell ref="R12:S12"/>
    <mergeCell ref="W12:X12"/>
    <mergeCell ref="P13:Q13"/>
    <mergeCell ref="W50:X50"/>
    <mergeCell ref="R30:S30"/>
    <mergeCell ref="P10:Q10"/>
    <mergeCell ref="R10:S10"/>
    <mergeCell ref="R26:S26"/>
    <mergeCell ref="P27:Q27"/>
    <mergeCell ref="R27:S27"/>
    <mergeCell ref="P28:Q28"/>
    <mergeCell ref="R28:S28"/>
    <mergeCell ref="P15:Q15"/>
    <mergeCell ref="R15:S15"/>
    <mergeCell ref="R9:S9"/>
    <mergeCell ref="Y13:Z13"/>
    <mergeCell ref="AB13:AC13"/>
    <mergeCell ref="Y14:Z14"/>
    <mergeCell ref="AB14:AC14"/>
    <mergeCell ref="Y10:Z10"/>
    <mergeCell ref="AB10:AC10"/>
    <mergeCell ref="W10:X10"/>
    <mergeCell ref="W9:X9"/>
    <mergeCell ref="Y9:Z9"/>
    <mergeCell ref="Y17:Z17"/>
    <mergeCell ref="AB17:AC17"/>
    <mergeCell ref="Y18:Z18"/>
    <mergeCell ref="AB18:AC18"/>
    <mergeCell ref="Y19:Z19"/>
    <mergeCell ref="AB19:AC19"/>
    <mergeCell ref="Y20:Z20"/>
    <mergeCell ref="AB20:AC20"/>
    <mergeCell ref="Y21:Z21"/>
    <mergeCell ref="AB21:AC21"/>
    <mergeCell ref="Y22:Z22"/>
    <mergeCell ref="AB22:AC22"/>
    <mergeCell ref="Y23:Z23"/>
    <mergeCell ref="AB23:AC23"/>
    <mergeCell ref="Y24:Z24"/>
    <mergeCell ref="AB24:AC24"/>
    <mergeCell ref="Y25:Z25"/>
    <mergeCell ref="AB25:AC25"/>
    <mergeCell ref="Y26:Z26"/>
    <mergeCell ref="AB26:AC26"/>
    <mergeCell ref="Y27:Z27"/>
    <mergeCell ref="AB27:AC27"/>
    <mergeCell ref="Y28:Z28"/>
    <mergeCell ref="AB28:AC28"/>
    <mergeCell ref="Y29:Z29"/>
    <mergeCell ref="AB29:AC29"/>
    <mergeCell ref="Y30:Z30"/>
    <mergeCell ref="AB30:AC30"/>
    <mergeCell ref="Y31:Z31"/>
    <mergeCell ref="AB31:AC31"/>
    <mergeCell ref="W15:X15"/>
    <mergeCell ref="W16:X16"/>
    <mergeCell ref="W17:X17"/>
    <mergeCell ref="W18:X18"/>
    <mergeCell ref="W19:X19"/>
    <mergeCell ref="W20:X20"/>
    <mergeCell ref="W21:X21"/>
    <mergeCell ref="W22:X22"/>
    <mergeCell ref="W29:X29"/>
    <mergeCell ref="W30:X30"/>
    <mergeCell ref="W23:X23"/>
    <mergeCell ref="W24:X24"/>
    <mergeCell ref="W25:X25"/>
    <mergeCell ref="W26:X26"/>
    <mergeCell ref="AB9:AC9"/>
    <mergeCell ref="L47:P47"/>
    <mergeCell ref="L49:P49"/>
    <mergeCell ref="L51:P51"/>
    <mergeCell ref="S49:T49"/>
    <mergeCell ref="S51:T51"/>
    <mergeCell ref="AA49:AB49"/>
    <mergeCell ref="AA51:AB51"/>
    <mergeCell ref="W27:X27"/>
    <mergeCell ref="W28:X28"/>
    <mergeCell ref="L53:P53"/>
    <mergeCell ref="L48:P48"/>
    <mergeCell ref="L56:P56"/>
    <mergeCell ref="Q56:R56"/>
    <mergeCell ref="S48:T48"/>
    <mergeCell ref="U48:V48"/>
    <mergeCell ref="L55:P55"/>
    <mergeCell ref="Q52:R52"/>
    <mergeCell ref="Q54:R55"/>
    <mergeCell ref="S54:T55"/>
    <mergeCell ref="AA56:AB56"/>
    <mergeCell ref="Q47:R47"/>
    <mergeCell ref="S47:T47"/>
    <mergeCell ref="U47:V47"/>
    <mergeCell ref="W47:X47"/>
    <mergeCell ref="Y47:Z47"/>
    <mergeCell ref="Y56:Z56"/>
    <mergeCell ref="W48:X48"/>
    <mergeCell ref="Y48:Z48"/>
    <mergeCell ref="Y50:Z50"/>
    <mergeCell ref="Y49:Z49"/>
    <mergeCell ref="U51:V51"/>
    <mergeCell ref="W51:X51"/>
    <mergeCell ref="S56:T56"/>
    <mergeCell ref="U56:V56"/>
    <mergeCell ref="W56:X56"/>
    <mergeCell ref="Y53:Z53"/>
    <mergeCell ref="Y54:Z55"/>
    <mergeCell ref="U54:V55"/>
    <mergeCell ref="W54:X55"/>
    <mergeCell ref="Y51:Z51"/>
    <mergeCell ref="U53:V53"/>
    <mergeCell ref="W53:X53"/>
    <mergeCell ref="AA47:AB47"/>
    <mergeCell ref="Q49:R49"/>
    <mergeCell ref="Q51:R51"/>
    <mergeCell ref="AA53:AB53"/>
    <mergeCell ref="S53:T53"/>
    <mergeCell ref="U49:V49"/>
    <mergeCell ref="W49:X4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2013-07-11T01:29:42Z</cp:lastPrinted>
  <dcterms:created xsi:type="dcterms:W3CDTF">2004-02-06T00:07:47Z</dcterms:created>
  <dcterms:modified xsi:type="dcterms:W3CDTF">2013-07-11T01:29:45Z</dcterms:modified>
  <cp:category/>
  <cp:version/>
  <cp:contentType/>
  <cp:contentStatus/>
</cp:coreProperties>
</file>