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7860" tabRatio="575" activeTab="0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'056'!$A$1:$AA$80</definedName>
    <definedName name="_xlnm.Print_Area" localSheetId="1">'058'!$A$1:$X$75</definedName>
    <definedName name="_xlnm.Print_Area" localSheetId="2">'060'!$A$1:$S$78</definedName>
    <definedName name="_xlnm.Print_Area" localSheetId="3">'062'!$A$1:$T$70</definedName>
    <definedName name="_xlnm.Print_Area" localSheetId="4">'064'!$A$1:$T$70</definedName>
    <definedName name="_xlnm.Print_Area" localSheetId="5">'066'!$A$1:$Q$74</definedName>
    <definedName name="_xlnm.Print_Area" localSheetId="6">'068'!$A$1:$AP$80</definedName>
    <definedName name="_xlnm.Print_Area" localSheetId="7">'070'!$A$1:$N$42</definedName>
    <definedName name="_xlnm.Print_Area" localSheetId="8">'072'!$A$1:$Q$43</definedName>
  </definedNames>
  <calcPr calcMode="manual" fullCalcOnLoad="1"/>
</workbook>
</file>

<file path=xl/sharedStrings.xml><?xml version="1.0" encoding="utf-8"?>
<sst xmlns="http://schemas.openxmlformats.org/spreadsheetml/2006/main" count="1526" uniqueCount="467">
  <si>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</si>
  <si>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</si>
  <si>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</si>
  <si>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</si>
  <si>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</si>
  <si>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</si>
  <si>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</si>
  <si>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</si>
  <si>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</si>
  <si>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</si>
  <si>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</si>
  <si>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</si>
  <si>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</si>
  <si>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</si>
  <si>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</si>
  <si>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</si>
  <si>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</si>
  <si>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</si>
  <si>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</si>
  <si>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</si>
  <si>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</si>
  <si>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</si>
  <si>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</si>
  <si>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</si>
  <si>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</si>
  <si>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</si>
  <si>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</si>
  <si>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</si>
  <si>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</si>
  <si>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</si>
  <si>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</si>
  <si>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</si>
  <si>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</si>
  <si>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</si>
  <si>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</si>
  <si>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</si>
  <si>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</si>
  <si>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</si>
  <si>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</si>
  <si>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</si>
  <si>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</si>
  <si>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</si>
  <si>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</si>
  <si>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</si>
  <si>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</si>
  <si>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</si>
  <si>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</si>
  <si>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</si>
  <si>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</si>
  <si>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</si>
  <si>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</si>
  <si>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</si>
  <si>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県　計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</si>
  <si>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</si>
  <si>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</si>
  <si>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</si>
  <si>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</si>
  <si>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</si>
  <si>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</si>
  <si>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</si>
  <si>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</si>
  <si>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</si>
  <si>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</si>
  <si>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</si>
  <si>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</si>
  <si>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</si>
  <si>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</si>
  <si>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</si>
  <si>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</si>
  <si>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</si>
  <si>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</si>
  <si>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租税公課諸負担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</si>
  <si>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</si>
  <si>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</si>
  <si>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</si>
  <si>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</si>
  <si>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</si>
  <si>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</si>
  <si>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</si>
  <si>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水産業収入</t>
  </si>
  <si>
    <t>農外雑収入</t>
  </si>
  <si>
    <t>被用労賃</t>
  </si>
  <si>
    <t>その他の作物</t>
  </si>
  <si>
    <t>うち減価償却費</t>
  </si>
  <si>
    <t>農業雇用労賃</t>
  </si>
  <si>
    <t>家具・家事用品費</t>
  </si>
  <si>
    <t>被服及び履物費</t>
  </si>
  <si>
    <t>農用建物維持修繕</t>
  </si>
  <si>
    <t>賃借料及び料金</t>
  </si>
  <si>
    <t>土地改良水利費</t>
  </si>
  <si>
    <t>　　　　よそに独立して住んでいる者は除く。</t>
  </si>
  <si>
    <t>諸材料加工原料</t>
  </si>
  <si>
    <t>年度内収入</t>
  </si>
  <si>
    <t>年度内支出</t>
  </si>
  <si>
    <t>（単位　戸）</t>
  </si>
  <si>
    <t>市町村別</t>
  </si>
  <si>
    <t>（単位　アール）</t>
  </si>
  <si>
    <t>経　　　　　　営　　　　　　耕　　　　　　地</t>
  </si>
  <si>
    <t>農 家 の</t>
  </si>
  <si>
    <t>桑　園</t>
  </si>
  <si>
    <t>　　　　が、自家農業従事日数の方が多かった世帯員のことである。</t>
  </si>
  <si>
    <t>10アール当たり収量</t>
  </si>
  <si>
    <t>出荷量</t>
  </si>
  <si>
    <t>資料　北陸農政局統計情報部　「野菜生産出荷統計」による。</t>
  </si>
  <si>
    <t>資料　北陸農政局統計情報部　「果樹生産出荷統計」による。</t>
  </si>
  <si>
    <t>個人有</t>
  </si>
  <si>
    <t>（単位　金額千円）</t>
  </si>
  <si>
    <t>59年度</t>
  </si>
  <si>
    <t>60年度</t>
  </si>
  <si>
    <t>61年度</t>
  </si>
  <si>
    <t>年度始め手持ち現金</t>
  </si>
  <si>
    <t>年度末手持ち現金</t>
  </si>
  <si>
    <t>農機具</t>
  </si>
  <si>
    <t>0.3ha</t>
  </si>
  <si>
    <t>5.0ha</t>
  </si>
  <si>
    <t>自小作</t>
  </si>
  <si>
    <t>小自作</t>
  </si>
  <si>
    <t>～</t>
  </si>
  <si>
    <t>計</t>
  </si>
  <si>
    <t>未満</t>
  </si>
  <si>
    <t>（単位　人）</t>
  </si>
  <si>
    <t>（単位　作付面積　ヘクタール、収穫量　トン、10アール当たり収量　キログラム）</t>
  </si>
  <si>
    <t>かんしょ</t>
  </si>
  <si>
    <t>作付面積</t>
  </si>
  <si>
    <t>昭和58年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</si>
  <si>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</si>
  <si>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</si>
  <si>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</si>
  <si>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</si>
  <si>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</si>
  <si>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</si>
  <si>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</si>
  <si>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栽培面積</t>
  </si>
  <si>
    <t>葉　た　ば　こ</t>
  </si>
  <si>
    <t>茶（未乾燥）</t>
  </si>
  <si>
    <t>(単位　　台）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</si>
  <si>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</si>
  <si>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</si>
  <si>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</si>
  <si>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</si>
  <si>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</si>
  <si>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</si>
  <si>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</si>
  <si>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</si>
  <si>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</si>
  <si>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</si>
  <si>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</si>
  <si>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</si>
  <si>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(単位　頭）</t>
  </si>
  <si>
    <t>乳牛</t>
  </si>
  <si>
    <t>肉用牛</t>
  </si>
  <si>
    <t>豚</t>
  </si>
  <si>
    <t>ブロイラー　　　(千羽）</t>
  </si>
  <si>
    <t>年次</t>
  </si>
  <si>
    <t>自脱型コンバイン</t>
  </si>
  <si>
    <t>米麦用乾燥機</t>
  </si>
  <si>
    <t>(単位　トン）</t>
  </si>
  <si>
    <t>年次及び月次</t>
  </si>
  <si>
    <t>飲用牛乳等</t>
  </si>
  <si>
    <t>乳製品等</t>
  </si>
  <si>
    <t>農業固定資本額</t>
  </si>
  <si>
    <t>農用自動車</t>
  </si>
  <si>
    <t>たまねぎ</t>
  </si>
  <si>
    <t>レタス</t>
  </si>
  <si>
    <t>だいこん</t>
  </si>
  <si>
    <t>かぶ</t>
  </si>
  <si>
    <t>にんじん</t>
  </si>
  <si>
    <t>ごぼう</t>
  </si>
  <si>
    <t>…</t>
  </si>
  <si>
    <t>資料　　石川県統計情報課　「1985年農業センサス結果」による。</t>
  </si>
  <si>
    <t>昭和57年</t>
  </si>
  <si>
    <t>注　郡計については、単純計算をしている。</t>
  </si>
  <si>
    <t>（単位　作付面積　ヘクタール、収穫量　トン）</t>
  </si>
  <si>
    <t>33　市郡別桑園面積、養蚕戸数及び収繭量（昭和57～61年度）</t>
  </si>
  <si>
    <t>昭和57年度</t>
  </si>
  <si>
    <t>34　家畜飼養頭羽数（昭和58～62年）(各年2.1現在）</t>
  </si>
  <si>
    <t>35　成鶏めす羽数及び産卵量（昭和57～61年）</t>
  </si>
  <si>
    <t>年度始め世帯員（人）</t>
  </si>
  <si>
    <t>農業動力使用時間（時間）</t>
  </si>
  <si>
    <t>出かせぎ被贈扶助等の収入</t>
  </si>
  <si>
    <t>昭和57年度</t>
  </si>
  <si>
    <t>58年度</t>
  </si>
  <si>
    <t>雑こく・豆類</t>
  </si>
  <si>
    <t>(単位　千円）</t>
  </si>
  <si>
    <t xml:space="preserve">    3）の農業就業人口とは、満16歳以上の農家世帯員のうち、自家農業だけに従事した世帯員、及び自家農業とその他の仕事の双方に従事した</t>
  </si>
  <si>
    <t>注　1）の農家人口は、原則として住居と生計を共にしている農家の「世帯員数」であり、出かせぎに出ている人は含めるが、勉学、就職のため、</t>
  </si>
  <si>
    <t>野　　　　　菜（昭和57～61年）　（つづき）</t>
  </si>
  <si>
    <t>野　　　　　　　　菜（昭和57～61年）(つづき）</t>
  </si>
  <si>
    <t>農外事業収入</t>
  </si>
  <si>
    <t>商工鉱業収入</t>
  </si>
  <si>
    <t>事業以外収入</t>
  </si>
  <si>
    <t>給料</t>
  </si>
  <si>
    <t>家計・光熱・水道料</t>
  </si>
  <si>
    <r>
      <t xml:space="preserve">以 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</si>
  <si>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　　　　　のある自営兼業に従事した者をいう。）がいる農家をいい、専業農家とは、それらの者がいない農家をいう。兼業農家のうち第１種兼業農</t>
  </si>
  <si>
    <t>県計</t>
  </si>
  <si>
    <r>
      <t>（1）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兼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自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作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</si>
  <si>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（2）　　経　営　耕　地　面　積　規　模　別　農　家　数</t>
  </si>
  <si>
    <t>　　樹　　　　園　　　　地</t>
  </si>
  <si>
    <t xml:space="preserve"> 1）</t>
  </si>
  <si>
    <t>　  2）の自家農業に従事した世帯員とは、16歳以上の世帯員のうち、調査日前1ヵ年間に自家農業に従事した者である。</t>
  </si>
  <si>
    <t>作付面積</t>
  </si>
  <si>
    <t>32　市　町　村　別　農　作　物　生　産　量</t>
  </si>
  <si>
    <t>（1）　　米、　小　麦　及　び　大　麦　（昭和57～61年）</t>
  </si>
  <si>
    <t>（2）　　　い　　　も　　　類　（昭和57～61年）</t>
  </si>
  <si>
    <t>ば　　れ　　い　　し　　ょ　　（春植え）</t>
  </si>
  <si>
    <t>（3）　　　豆　　　　　　　　　　　　類　　（昭和57～61年）</t>
  </si>
  <si>
    <t>年次及び
市郡別</t>
  </si>
  <si>
    <t>（4）　　野　　　　　　　　菜　（昭和57～61年）</t>
  </si>
  <si>
    <t>作付面積</t>
  </si>
  <si>
    <t>野　　　　　　　　　菜　（昭和57～61年）　（つづき）</t>
  </si>
  <si>
    <t>さといも</t>
  </si>
  <si>
    <t>れんこん</t>
  </si>
  <si>
    <t>やまのいも</t>
  </si>
  <si>
    <t>たけのこ</t>
  </si>
  <si>
    <t>さやえんどう</t>
  </si>
  <si>
    <t>さやいんげん</t>
  </si>
  <si>
    <t>う　　　め</t>
  </si>
  <si>
    <t>か　　　き</t>
  </si>
  <si>
    <t>く　　　り</t>
  </si>
  <si>
    <t>金沢市</t>
  </si>
  <si>
    <t>七尾市</t>
  </si>
  <si>
    <t>小松市</t>
  </si>
  <si>
    <t>珠洲市</t>
  </si>
  <si>
    <t>加賀市</t>
  </si>
  <si>
    <t>羽咋市</t>
  </si>
  <si>
    <t>（5）　　　果　　　　　　　　    樹　（結実樹齢に達したもの）　（昭和57～61年）　</t>
  </si>
  <si>
    <t>(6)　 工　芸　農　作　物　（昭和57～61年）</t>
  </si>
  <si>
    <t>果　　　　　　　　樹　（結実樹齢に達したもの）（昭和57～61年）　（つづき）</t>
  </si>
  <si>
    <t>15.0</t>
  </si>
  <si>
    <t xml:space="preserve"> 採卵
 鶏 （千羽）</t>
  </si>
  <si>
    <t>0.1ha～0.5</t>
  </si>
  <si>
    <t>2.0 ha 以上</t>
  </si>
  <si>
    <t>現金収支の総括</t>
  </si>
  <si>
    <t>生活水準</t>
  </si>
  <si>
    <t>（1戸当たり平均）</t>
  </si>
  <si>
    <t>38　　　　農　　　　　　　　家　　　　　　　　経　　　　　　　　済　　（昭和57～61年度）</t>
  </si>
  <si>
    <t>（1）　　農　　　　家　　　　経　　　　済　　　　の　　　　総　　　　括</t>
  </si>
  <si>
    <t>家族員1人当たり家計費</t>
  </si>
  <si>
    <r>
      <t>(</t>
    </r>
    <r>
      <rPr>
        <sz val="12"/>
        <rFont val="ＭＳ 明朝"/>
        <family val="1"/>
      </rPr>
      <t>2)　　</t>
    </r>
    <r>
      <rPr>
        <sz val="12"/>
        <rFont val="ＭＳ 明朝"/>
        <family val="1"/>
      </rPr>
      <t>農　業　粗　収　益　及　び　農　業　経　営　費</t>
    </r>
  </si>
  <si>
    <r>
      <t>(3)　　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公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諸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家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費</t>
    </r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</si>
  <si>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年度</t>
    </r>
  </si>
  <si>
    <t>　　　　　家とは、農業を主とし兼業を従とする農家をいい、第２種兼業農家とは、兼業を主とし農業を従とする農家をいう。</t>
  </si>
  <si>
    <t>総数</t>
  </si>
  <si>
    <t>専業</t>
  </si>
  <si>
    <t>兼業</t>
  </si>
  <si>
    <t>1)</t>
  </si>
  <si>
    <t>専業・兼業別</t>
  </si>
  <si>
    <t>第１種</t>
  </si>
  <si>
    <t>第２種</t>
  </si>
  <si>
    <t>自作</t>
  </si>
  <si>
    <t>小作</t>
  </si>
  <si>
    <t>2)</t>
  </si>
  <si>
    <t>自小作別</t>
  </si>
  <si>
    <t>例外規定
農家 3)</t>
  </si>
  <si>
    <t>注１　１）の兼業農家とは、世帯員の中に自家の農業以外の仕事に従事した者（年間30日以上雇用兼業に従事するか、又は、年間10万円以上の売上げ</t>
  </si>
  <si>
    <t>　　　２）は経営耕地面積のうち、借入地が10％未満を自作、借入地が10～50％を自小作、借入地が50～90％を小自作、借入地が90％以上を小作と</t>
  </si>
  <si>
    <t>　　　３）の例外規定農家とは、経営耕地面積が５アール未満か全くなくても、過去１年間の農産物販売金額が１０万円以上あった農家をいう。たと</t>
  </si>
  <si>
    <t>　２　　　「1985年農業センサスでは、経営耕地面積が５アール以上あるか又は、農産物販売金額が10万円以上のものを農家として調査した。</t>
  </si>
  <si>
    <t>資料　　石川県統計情報課「1985年農業センサス結果」による。</t>
  </si>
  <si>
    <r>
      <t>資料　　石川県統計情報課「1</t>
    </r>
    <r>
      <rPr>
        <sz val="12"/>
        <rFont val="ＭＳ 明朝"/>
        <family val="1"/>
      </rPr>
      <t>985</t>
    </r>
    <r>
      <rPr>
        <sz val="12"/>
        <rFont val="ＭＳ 明朝"/>
        <family val="1"/>
      </rPr>
      <t>年農業センサス結果」による。</t>
    </r>
  </si>
  <si>
    <t>　　　　　いう。</t>
  </si>
  <si>
    <t>市町村別</t>
  </si>
  <si>
    <t>総数</t>
  </si>
  <si>
    <t>例外規
定農家</t>
  </si>
  <si>
    <t>―</t>
  </si>
  <si>
    <t>珠洲町</t>
  </si>
  <si>
    <t>―</t>
  </si>
  <si>
    <t>30　市町村別農家人口及び農業就業人口（昭和60.２.１現在）</t>
  </si>
  <si>
    <t>採草地
・
放牧地</t>
  </si>
  <si>
    <t>注１）農家の保有山林は、四捨五入の関係で内訳と計が合わないことがある。　</t>
  </si>
  <si>
    <t>資料　石川県統計情報課「1985年農業センサス結果」による。</t>
  </si>
  <si>
    <t>年次及び
市町村別</t>
  </si>
  <si>
    <t>収穫量</t>
  </si>
  <si>
    <t>10アール
当たり収量</t>
  </si>
  <si>
    <t>小麦</t>
  </si>
  <si>
    <t>六条大麦</t>
  </si>
  <si>
    <t>　58</t>
  </si>
  <si>
    <t>　　58</t>
  </si>
  <si>
    <t>　　59</t>
  </si>
  <si>
    <t>　　60</t>
  </si>
  <si>
    <t>　　61</t>
  </si>
  <si>
    <t>資料　北陸農政局統計情報部調「作物統計」による。</t>
  </si>
  <si>
    <t>　59</t>
  </si>
  <si>
    <t>　60</t>
  </si>
  <si>
    <t>　61</t>
  </si>
  <si>
    <t>大豆</t>
  </si>
  <si>
    <t>小豆</t>
  </si>
  <si>
    <t>収穫量</t>
  </si>
  <si>
    <t>―</t>
  </si>
  <si>
    <t>―</t>
  </si>
  <si>
    <t>（単位　作付面積　ヘクタール、収穫量　、出荷量、　トン）</t>
  </si>
  <si>
    <t>年次及び
市郡別</t>
  </si>
  <si>
    <t>きゅうり</t>
  </si>
  <si>
    <t>トマト</t>
  </si>
  <si>
    <t>なす</t>
  </si>
  <si>
    <t>ピーマン</t>
  </si>
  <si>
    <t>かぼちゃ</t>
  </si>
  <si>
    <t>いちご</t>
  </si>
  <si>
    <t>すいか</t>
  </si>
  <si>
    <t>露地メロン</t>
  </si>
  <si>
    <t>キャベツ</t>
  </si>
  <si>
    <t>はくさい</t>
  </si>
  <si>
    <t>ほうれんそう</t>
  </si>
  <si>
    <t>ねぎ</t>
  </si>
  <si>
    <t>（単位　栽培面積　ヘクタール、収穫量、出荷量、　トン）</t>
  </si>
  <si>
    <t>りんご</t>
  </si>
  <si>
    <t>日本なし</t>
  </si>
  <si>
    <r>
      <t>ぶどう(計</t>
    </r>
    <r>
      <rPr>
        <sz val="12"/>
        <rFont val="ＭＳ 明朝"/>
        <family val="1"/>
      </rPr>
      <t>)</t>
    </r>
  </si>
  <si>
    <t>キウイフルーツ</t>
  </si>
  <si>
    <t>もも</t>
  </si>
  <si>
    <r>
      <t>昭和5</t>
    </r>
    <r>
      <rPr>
        <sz val="12"/>
        <rFont val="ＭＳ 明朝"/>
        <family val="1"/>
      </rPr>
      <t>7年</t>
    </r>
  </si>
  <si>
    <t>　　58</t>
  </si>
  <si>
    <t>資料　北陸農政局統計情報部「工芸農作物統計年報」「作物統計」による。</t>
  </si>
  <si>
    <t>　　　葉たばこは、日本たばこ産業(株)の調査結果による。</t>
  </si>
  <si>
    <t>年度及び
市郡別</t>
  </si>
  <si>
    <t>　注　本表「桑園面積」「養蚕戸数」は年度末。「掃立箱数」「収繭数」は年度中の生産高を示す。</t>
  </si>
  <si>
    <t>　資料　石川県農産園芸課調「蚕桑統計書」による。</t>
  </si>
  <si>
    <r>
      <t>桑 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
(10a)</t>
    </r>
  </si>
  <si>
    <t>養 蚕 戸 数
（戸）</t>
  </si>
  <si>
    <t>掃 立 箱 数
（箱）</t>
  </si>
  <si>
    <r>
      <t>収繭量(</t>
    </r>
    <r>
      <rPr>
        <sz val="12"/>
        <rFont val="ＭＳ 明朝"/>
        <family val="1"/>
      </rPr>
      <t>kg)</t>
    </r>
  </si>
  <si>
    <t>上繭</t>
  </si>
  <si>
    <t>中玉繭</t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</si>
  <si>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</si>
  <si>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60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</si>
  <si>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</si>
  <si>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r>
      <t>　 62</t>
    </r>
  </si>
  <si>
    <t>　　　　及び「畜産統計」による。</t>
  </si>
  <si>
    <t>　資料　北陸農政局統計情報部調「北陸農政局の設計」</t>
  </si>
  <si>
    <t>（千羽）</t>
  </si>
  <si>
    <r>
      <t>成鶏めす羽数　　　　　　</t>
    </r>
    <r>
      <rPr>
        <sz val="12"/>
        <rFont val="ＭＳ 明朝"/>
        <family val="1"/>
      </rPr>
      <t xml:space="preserve">             </t>
    </r>
  </si>
  <si>
    <r>
      <t>一羽当たり
産卵量(</t>
    </r>
    <r>
      <rPr>
        <sz val="12"/>
        <rFont val="ＭＳ 明朝"/>
        <family val="1"/>
      </rPr>
      <t>kg)</t>
    </r>
  </si>
  <si>
    <r>
      <t>産</t>
    </r>
    <r>
      <rPr>
        <sz val="12"/>
        <rFont val="ＭＳ 明朝"/>
        <family val="1"/>
      </rPr>
      <t>卵</t>
    </r>
    <r>
      <rPr>
        <sz val="12"/>
        <rFont val="ＭＳ 明朝"/>
        <family val="1"/>
      </rPr>
      <t>量（ｔ）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</si>
  <si>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58</t>
    </r>
  </si>
  <si>
    <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59</t>
    </r>
  </si>
  <si>
    <r>
      <t>　 61</t>
    </r>
  </si>
  <si>
    <t>　　　　「鶏卵流通統計」による。</t>
  </si>
  <si>
    <t>　資料　北陸農政局統計情報部調「畜産統計」及び</t>
  </si>
  <si>
    <t>生産量</t>
  </si>
  <si>
    <t>移入量</t>
  </si>
  <si>
    <t>移出量</t>
  </si>
  <si>
    <t>処理量</t>
  </si>
  <si>
    <t>その他</t>
  </si>
  <si>
    <t>昭和61年１月</t>
  </si>
  <si>
    <r>
      <t xml:space="preserve">　　　　 </t>
    </r>
    <r>
      <rPr>
        <sz val="12"/>
        <rFont val="ＭＳ 明朝"/>
        <family val="1"/>
      </rPr>
      <t>２</t>
    </r>
  </si>
  <si>
    <r>
      <t xml:space="preserve">　　　　 </t>
    </r>
    <r>
      <rPr>
        <sz val="12"/>
        <rFont val="ＭＳ 明朝"/>
        <family val="1"/>
      </rPr>
      <t>３</t>
    </r>
  </si>
  <si>
    <r>
      <t xml:space="preserve">　　　　 </t>
    </r>
    <r>
      <rPr>
        <sz val="12"/>
        <rFont val="ＭＳ 明朝"/>
        <family val="1"/>
      </rPr>
      <t>４</t>
    </r>
  </si>
  <si>
    <t>　　　　 ５</t>
  </si>
  <si>
    <t>　　　　 ６</t>
  </si>
  <si>
    <t>　　　　 ７</t>
  </si>
  <si>
    <t>　　　　 ８</t>
  </si>
  <si>
    <t>　　　　 ９</t>
  </si>
  <si>
    <t>　　　　 10</t>
  </si>
  <si>
    <t>　　　　 11</t>
  </si>
  <si>
    <t>　　　　 12</t>
  </si>
  <si>
    <t>資料　北陸農政局統計情報部「牛乳乳製品統計調査」による。</t>
  </si>
  <si>
    <t>市郡別</t>
  </si>
  <si>
    <t>動力耕うん機・農用トラクター</t>
  </si>
  <si>
    <t>歩行型</t>
  </si>
  <si>
    <r>
      <t>1</t>
    </r>
    <r>
      <rPr>
        <sz val="12"/>
        <rFont val="ＭＳ 明朝"/>
        <family val="1"/>
      </rPr>
      <t>5馬力未満</t>
    </r>
  </si>
  <si>
    <t>15～30</t>
  </si>
  <si>
    <t>30馬力以上</t>
  </si>
  <si>
    <t>動力防除機</t>
  </si>
  <si>
    <t>共有</t>
  </si>
  <si>
    <t>個人有</t>
  </si>
  <si>
    <t>(単位　台）</t>
  </si>
  <si>
    <r>
      <t>市郡別農用機械保有台数</t>
    </r>
    <r>
      <rPr>
        <sz val="16"/>
        <rFont val="ＭＳ 明朝"/>
        <family val="1"/>
      </rPr>
      <t>（昭和60.２.１現在）（つづき）</t>
    </r>
  </si>
  <si>
    <t>動力田植機</t>
  </si>
  <si>
    <t>バインダー</t>
  </si>
  <si>
    <t>　資料　石川県統計情報課｢1985年農業センサス結果」による。</t>
  </si>
  <si>
    <t>経営耕地規模別</t>
  </si>
  <si>
    <t>項目</t>
  </si>
  <si>
    <t>概況</t>
  </si>
  <si>
    <t>農家経済の総括</t>
  </si>
  <si>
    <t>農家所得</t>
  </si>
  <si>
    <t>農業所得</t>
  </si>
  <si>
    <t>農業粗収益</t>
  </si>
  <si>
    <t>農業経営費</t>
  </si>
  <si>
    <t>農外所得</t>
  </si>
  <si>
    <t>農外収入</t>
  </si>
  <si>
    <t>農外支出</t>
  </si>
  <si>
    <t>可処分所得</t>
  </si>
  <si>
    <t>家計費</t>
  </si>
  <si>
    <t>注　　　農機具資本額には農用自動車を含めてある。</t>
  </si>
  <si>
    <t>資料　北陸農政局統計情報部調「農家経済調査報告」による。</t>
  </si>
  <si>
    <t>農　　　業　73</t>
  </si>
  <si>
    <t>（１戸当たり平均）</t>
  </si>
  <si>
    <r>
      <t>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度</t>
    </r>
  </si>
  <si>
    <r>
      <t>59年度</t>
    </r>
  </si>
  <si>
    <r>
      <t>60年度</t>
    </r>
  </si>
  <si>
    <r>
      <t>61年度</t>
    </r>
  </si>
  <si>
    <t>農業粗収益</t>
  </si>
  <si>
    <t>合計</t>
  </si>
  <si>
    <t>うち現金</t>
  </si>
  <si>
    <t>作物収入</t>
  </si>
  <si>
    <t>稲作</t>
  </si>
  <si>
    <t>麦作</t>
  </si>
  <si>
    <t>いも類</t>
  </si>
  <si>
    <t>野菜</t>
  </si>
  <si>
    <t>果樹</t>
  </si>
  <si>
    <t>養蚕収入</t>
  </si>
  <si>
    <t>畜産収入</t>
  </si>
  <si>
    <t>農業雑収入</t>
  </si>
  <si>
    <r>
      <t>農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>費</t>
    </r>
  </si>
  <si>
    <t>合計</t>
  </si>
  <si>
    <t>うち現金</t>
  </si>
  <si>
    <t>種苗、苗木、蚕種</t>
  </si>
  <si>
    <t>動物</t>
  </si>
  <si>
    <t>肥料</t>
  </si>
  <si>
    <t>飼料</t>
  </si>
  <si>
    <t>農業薬剤</t>
  </si>
  <si>
    <t>光熱動力</t>
  </si>
  <si>
    <t>その他</t>
  </si>
  <si>
    <t>―</t>
  </si>
  <si>
    <t>農外収入</t>
  </si>
  <si>
    <t>租税公課諸負担</t>
  </si>
  <si>
    <t>家計費</t>
  </si>
  <si>
    <t>うち現金</t>
  </si>
  <si>
    <t>林業収入</t>
  </si>
  <si>
    <t>その他</t>
  </si>
  <si>
    <t>合計</t>
  </si>
  <si>
    <t>国税</t>
  </si>
  <si>
    <t>県税</t>
  </si>
  <si>
    <t>市町村税</t>
  </si>
  <si>
    <t>公課諸負担</t>
  </si>
  <si>
    <t>飲食費</t>
  </si>
  <si>
    <t>住居費</t>
  </si>
  <si>
    <t>保健医療費</t>
  </si>
  <si>
    <t>交通通信費</t>
  </si>
  <si>
    <t>教育費</t>
  </si>
  <si>
    <t xml:space="preserve">教養娯楽費 </t>
  </si>
  <si>
    <t>雑費</t>
  </si>
  <si>
    <t>臨時費</t>
  </si>
  <si>
    <t>29　　市　町　村　別　農　家　数　（昭和60．２．１現在）</t>
  </si>
  <si>
    <t>31　　市　町　村　別　土　地　面　積 （昭和60.２.１現在）</t>
  </si>
  <si>
    <t>―</t>
  </si>
  <si>
    <r>
      <t xml:space="preserve">37　　市郡別農用機械保有台数 </t>
    </r>
    <r>
      <rPr>
        <sz val="14"/>
        <rFont val="ＭＳ 明朝"/>
        <family val="1"/>
      </rPr>
      <t>（昭和60.２.１現在）</t>
    </r>
  </si>
  <si>
    <t>36　　生乳生産量及び処理量 （昭和57～61年）</t>
  </si>
  <si>
    <t>56　農　　　業</t>
  </si>
  <si>
    <t>農　　　業　57</t>
  </si>
  <si>
    <t>58　農　　　業</t>
  </si>
  <si>
    <t>農　　　業　59</t>
  </si>
  <si>
    <t>60　農　　　業</t>
  </si>
  <si>
    <t>農　　　業　61</t>
  </si>
  <si>
    <t>62　農　　　業</t>
  </si>
  <si>
    <t>農　　　業　63</t>
  </si>
  <si>
    <t>64　農　　　業</t>
  </si>
  <si>
    <t xml:space="preserve">　農　業  65  </t>
  </si>
  <si>
    <t>66　農　　　業</t>
  </si>
  <si>
    <t>　農　　　業 67</t>
  </si>
  <si>
    <t>68　農　　　業</t>
  </si>
  <si>
    <t>　農    業  69</t>
  </si>
  <si>
    <t>70　農　　　業</t>
  </si>
  <si>
    <t>農　　　業　71</t>
  </si>
  <si>
    <t>72　農　　　業</t>
  </si>
  <si>
    <t>農家人口1)</t>
  </si>
  <si>
    <t>　　自家農業に従事した世帯員数　2)</t>
  </si>
  <si>
    <t>農業就業人口　3)</t>
  </si>
  <si>
    <t>（ha）</t>
  </si>
  <si>
    <t>県計</t>
  </si>
  <si>
    <t>―</t>
  </si>
  <si>
    <t>―</t>
  </si>
  <si>
    <t>―</t>
  </si>
  <si>
    <t>―</t>
  </si>
  <si>
    <t>5　　農　　　　　　　　　　　　　　　業</t>
  </si>
  <si>
    <r>
      <t>市 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</si>
</sst>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#,##0;&quot;△ &quot;#,##0"/>
    <numFmt numFmtId="190" formatCode="#,##0;&quot;▲ &quot;#,##0"/>
    <numFmt numFmtId="191" formatCode="#,##0.0;&quot;△ &quot;#,##0.0"/>
    <numFmt numFmtId="192" formatCode="#,##0.00;&quot;△ &quot;#,##0.00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indexed="12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color indexed="12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663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0" fontId="10" fillId="0" borderId="0" xfId="61" applyFont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>
      <alignment/>
      <protection/>
    </xf>
    <xf numFmtId="0" fontId="0" fillId="0" borderId="15" xfId="61" applyFont="1" applyBorder="1">
      <alignment/>
      <protection/>
    </xf>
    <xf numFmtId="0" fontId="0" fillId="0" borderId="15" xfId="61" applyFont="1" applyFill="1" applyBorder="1" applyAlignment="1">
      <alignment horizontal="right" vertical="center"/>
      <protection/>
    </xf>
    <xf numFmtId="184" fontId="0" fillId="0" borderId="11" xfId="61" applyNumberFormat="1" applyFont="1" applyFill="1" applyBorder="1" applyAlignment="1" applyProtection="1">
      <alignment horizontal="center" vertical="center"/>
      <protection/>
    </xf>
    <xf numFmtId="184" fontId="0" fillId="0" borderId="16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16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8" xfId="61" applyNumberFormat="1" applyFont="1" applyFill="1" applyBorder="1" applyAlignment="1">
      <alignment horizontal="center" vertical="center"/>
      <protection/>
    </xf>
    <xf numFmtId="184" fontId="0" fillId="0" borderId="19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8" fillId="0" borderId="22" xfId="61" applyFont="1" applyFill="1" applyBorder="1" applyAlignment="1" applyProtection="1">
      <alignment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24" xfId="61" applyFont="1" applyBorder="1">
      <alignment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5" xfId="61" applyFont="1" applyFill="1" applyBorder="1" applyAlignment="1" applyProtection="1">
      <alignment horizontal="centerContinuous" vertical="center"/>
      <protection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0" fillId="0" borderId="11" xfId="61" applyFont="1" applyFill="1" applyBorder="1" applyAlignment="1" applyProtection="1">
      <alignment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1" xfId="61" applyFont="1" applyFill="1" applyBorder="1" applyAlignment="1" applyProtection="1">
      <alignment vertical="center"/>
      <protection/>
    </xf>
    <xf numFmtId="37" fontId="0" fillId="0" borderId="22" xfId="61" applyNumberFormat="1" applyFont="1" applyFill="1" applyBorder="1" applyAlignment="1" applyProtection="1">
      <alignment vertical="center"/>
      <protection/>
    </xf>
    <xf numFmtId="37" fontId="0" fillId="0" borderId="24" xfId="61" applyNumberFormat="1" applyFont="1" applyFill="1" applyBorder="1" applyAlignment="1" applyProtection="1">
      <alignment vertical="center"/>
      <protection/>
    </xf>
    <xf numFmtId="37" fontId="0" fillId="0" borderId="24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30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4" fillId="0" borderId="12" xfId="61" applyNumberFormat="1" applyFont="1" applyFill="1" applyBorder="1" applyAlignment="1" applyProtection="1">
      <alignment horizontal="right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37" fontId="18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0" fontId="10" fillId="0" borderId="0" xfId="61" applyFont="1" applyFill="1" applyBorder="1" applyAlignment="1" applyProtection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10" fillId="0" borderId="11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3" xfId="61" applyFont="1" applyBorder="1" applyAlignment="1">
      <alignment horizontal="distributed" vertical="center"/>
      <protection/>
    </xf>
    <xf numFmtId="37" fontId="0" fillId="0" borderId="27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0" fillId="0" borderId="0" xfId="61" applyNumberFormat="1" applyFont="1">
      <alignment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Border="1">
      <alignment/>
      <protection/>
    </xf>
    <xf numFmtId="183" fontId="0" fillId="0" borderId="24" xfId="61" applyNumberFormat="1" applyFont="1" applyBorder="1">
      <alignment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31" xfId="61" applyFont="1" applyBorder="1">
      <alignment/>
      <protection/>
    </xf>
    <xf numFmtId="0" fontId="0" fillId="0" borderId="21" xfId="61" applyFont="1" applyBorder="1">
      <alignment/>
      <protection/>
    </xf>
    <xf numFmtId="0" fontId="8" fillId="0" borderId="0" xfId="61" applyFont="1" applyAlignment="1">
      <alignment/>
      <protection/>
    </xf>
    <xf numFmtId="0" fontId="0" fillId="0" borderId="14" xfId="61" applyFont="1" applyBorder="1">
      <alignment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0" xfId="61" applyFont="1" applyAlignment="1">
      <alignment/>
      <protection/>
    </xf>
    <xf numFmtId="0" fontId="0" fillId="0" borderId="24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0" fillId="0" borderId="32" xfId="61" applyFont="1" applyBorder="1">
      <alignment/>
      <protection/>
    </xf>
    <xf numFmtId="0" fontId="0" fillId="0" borderId="0" xfId="61" applyFont="1" applyAlignment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12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 horizontal="right"/>
    </xf>
    <xf numFmtId="38" fontId="0" fillId="0" borderId="24" xfId="49" applyFont="1" applyBorder="1" applyAlignment="1">
      <alignment horizontal="right"/>
    </xf>
    <xf numFmtId="38" fontId="0" fillId="0" borderId="0" xfId="49" applyFont="1" applyBorder="1" applyAlignment="1">
      <alignment/>
    </xf>
    <xf numFmtId="38" fontId="0" fillId="0" borderId="0" xfId="49" applyFont="1" applyAlignment="1">
      <alignment/>
    </xf>
    <xf numFmtId="0" fontId="0" fillId="0" borderId="24" xfId="61" applyFont="1" applyBorder="1" applyAlignment="1">
      <alignment/>
      <protection/>
    </xf>
    <xf numFmtId="0" fontId="7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38" fontId="0" fillId="0" borderId="27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0" fillId="0" borderId="19" xfId="61" applyNumberFormat="1" applyFont="1" applyFill="1" applyBorder="1" applyAlignment="1" applyProtection="1">
      <alignment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1" xfId="61" applyFont="1" applyFill="1" applyBorder="1" applyAlignment="1" applyProtection="1">
      <alignment horizontal="distributed" vertical="center"/>
      <protection/>
    </xf>
    <xf numFmtId="38" fontId="0" fillId="0" borderId="0" xfId="49" applyFont="1" applyAlignment="1">
      <alignment/>
    </xf>
    <xf numFmtId="38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19" fillId="0" borderId="0" xfId="6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9" fillId="0" borderId="0" xfId="61" applyFont="1">
      <alignment/>
      <protection/>
    </xf>
    <xf numFmtId="0" fontId="0" fillId="0" borderId="0" xfId="61" applyFont="1" applyFill="1" applyAlignment="1">
      <alignment horizontal="center" vertical="center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10" fillId="0" borderId="0" xfId="61" applyFont="1" applyBorder="1">
      <alignment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11" xfId="61" applyFont="1" applyFill="1" applyBorder="1" applyAlignment="1" applyProtection="1">
      <alignment horizontal="distributed" vertical="center"/>
      <protection/>
    </xf>
    <xf numFmtId="0" fontId="19" fillId="0" borderId="0" xfId="61" applyFont="1" applyFill="1" applyAlignment="1">
      <alignment vertical="top"/>
      <protection/>
    </xf>
    <xf numFmtId="0" fontId="19" fillId="0" borderId="0" xfId="61" applyFont="1" applyFill="1" applyBorder="1" applyAlignment="1" applyProtection="1">
      <alignment horizontal="left"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27" xfId="61" applyNumberFormat="1" applyFont="1" applyFill="1" applyBorder="1" applyAlignment="1" applyProtection="1">
      <alignment vertical="center"/>
      <protection/>
    </xf>
    <xf numFmtId="0" fontId="7" fillId="0" borderId="0" xfId="61" applyFont="1" applyFill="1" applyAlignment="1">
      <alignment horizontal="right" vertical="top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/>
    </xf>
    <xf numFmtId="37" fontId="8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vertical="center"/>
    </xf>
    <xf numFmtId="0" fontId="0" fillId="0" borderId="0" xfId="61" applyFont="1" applyFill="1" applyBorder="1" applyAlignment="1" applyProtection="1">
      <alignment horizontal="distributed" vertical="center" indent="1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11" xfId="61" applyFont="1" applyFill="1" applyBorder="1" applyAlignment="1">
      <alignment vertical="center"/>
      <protection/>
    </xf>
    <xf numFmtId="37" fontId="10" fillId="0" borderId="12" xfId="61" applyNumberFormat="1" applyFont="1" applyFill="1" applyBorder="1" applyAlignment="1">
      <alignment horizontal="right" vertical="center"/>
      <protection/>
    </xf>
    <xf numFmtId="37" fontId="10" fillId="0" borderId="0" xfId="61" applyNumberFormat="1" applyFont="1" applyFill="1" applyBorder="1" applyAlignment="1">
      <alignment horizontal="right" vertical="center"/>
      <protection/>
    </xf>
    <xf numFmtId="0" fontId="0" fillId="0" borderId="11" xfId="61" applyFont="1" applyFill="1" applyBorder="1" applyAlignment="1" applyProtection="1">
      <alignment horizontal="distributed" vertical="center" indent="1"/>
      <protection/>
    </xf>
    <xf numFmtId="0" fontId="0" fillId="0" borderId="28" xfId="61" applyFont="1" applyFill="1" applyBorder="1" applyAlignment="1">
      <alignment horizontal="distributed" vertical="center"/>
      <protection/>
    </xf>
    <xf numFmtId="0" fontId="0" fillId="0" borderId="29" xfId="61" applyFont="1" applyFill="1" applyBorder="1" applyAlignment="1">
      <alignment horizontal="distributed" vertical="center"/>
      <protection/>
    </xf>
    <xf numFmtId="0" fontId="0" fillId="0" borderId="0" xfId="61" applyFont="1" applyFill="1" applyBorder="1" applyAlignment="1">
      <alignment horizontal="left" vertical="center" indent="3"/>
      <protection/>
    </xf>
    <xf numFmtId="0" fontId="0" fillId="0" borderId="11" xfId="61" applyFont="1" applyFill="1" applyBorder="1" applyAlignment="1">
      <alignment horizontal="left" vertical="center" indent="3"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Border="1" applyAlignment="1">
      <alignment horizontal="distributed" vertical="center" indent="1"/>
      <protection/>
    </xf>
    <xf numFmtId="0" fontId="0" fillId="0" borderId="24" xfId="61" applyFont="1" applyBorder="1" applyAlignment="1">
      <alignment horizontal="distributed" indent="1"/>
      <protection/>
    </xf>
    <xf numFmtId="0" fontId="0" fillId="0" borderId="32" xfId="61" applyFont="1" applyBorder="1" applyAlignment="1">
      <alignment horizontal="distributed" indent="1"/>
      <protection/>
    </xf>
    <xf numFmtId="38" fontId="14" fillId="0" borderId="0" xfId="49" applyFont="1" applyBorder="1" applyAlignment="1">
      <alignment/>
    </xf>
    <xf numFmtId="0" fontId="14" fillId="0" borderId="0" xfId="61" applyFont="1">
      <alignment/>
      <protection/>
    </xf>
    <xf numFmtId="0" fontId="0" fillId="0" borderId="33" xfId="61" applyFont="1" applyBorder="1" applyAlignment="1">
      <alignment horizontal="distributed" vertical="center" indent="1"/>
      <protection/>
    </xf>
    <xf numFmtId="0" fontId="0" fillId="0" borderId="0" xfId="61" applyFont="1" applyBorder="1" applyAlignment="1">
      <alignment horizontal="distributed" vertical="center" indent="1"/>
      <protection/>
    </xf>
    <xf numFmtId="0" fontId="0" fillId="0" borderId="24" xfId="61" applyFont="1" applyBorder="1" applyAlignment="1">
      <alignment horizontal="distributed" vertical="center" indent="1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38" fontId="0" fillId="0" borderId="30" xfId="0" applyNumberFormat="1" applyFont="1" applyFill="1" applyBorder="1" applyAlignment="1" applyProtection="1">
      <alignment horizontal="center" vertical="center"/>
      <protection/>
    </xf>
    <xf numFmtId="38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textRotation="255"/>
      <protection/>
    </xf>
    <xf numFmtId="38" fontId="0" fillId="0" borderId="31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35" xfId="61" applyFont="1" applyBorder="1" applyAlignment="1">
      <alignment horizontal="right"/>
      <protection/>
    </xf>
    <xf numFmtId="0" fontId="0" fillId="0" borderId="17" xfId="61" applyFont="1" applyBorder="1" applyAlignment="1">
      <alignment horizontal="distributed"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9" fillId="0" borderId="0" xfId="61" applyFont="1">
      <alignment/>
      <protection/>
    </xf>
    <xf numFmtId="0" fontId="7" fillId="0" borderId="36" xfId="61" applyFont="1" applyBorder="1" applyAlignment="1">
      <alignment vertical="center"/>
      <protection/>
    </xf>
    <xf numFmtId="0" fontId="7" fillId="0" borderId="37" xfId="61" applyFont="1" applyBorder="1" applyAlignment="1">
      <alignment vertical="center"/>
      <protection/>
    </xf>
    <xf numFmtId="0" fontId="0" fillId="0" borderId="17" xfId="61" applyFont="1" applyBorder="1" applyAlignment="1">
      <alignment horizontal="distributed"/>
      <protection/>
    </xf>
    <xf numFmtId="0" fontId="0" fillId="0" borderId="20" xfId="61" applyFont="1" applyBorder="1" applyAlignment="1">
      <alignment horizontal="distributed"/>
      <protection/>
    </xf>
    <xf numFmtId="38" fontId="0" fillId="0" borderId="24" xfId="49" applyFont="1" applyFill="1" applyBorder="1" applyAlignment="1" applyProtection="1">
      <alignment horizontal="distributed" vertical="center"/>
      <protection/>
    </xf>
    <xf numFmtId="38" fontId="0" fillId="0" borderId="38" xfId="49" applyFont="1" applyFill="1" applyBorder="1" applyAlignment="1" applyProtection="1">
      <alignment horizontal="right"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Alignment="1">
      <alignment horizontal="right"/>
      <protection/>
    </xf>
    <xf numFmtId="0" fontId="0" fillId="33" borderId="24" xfId="61" applyFont="1" applyFill="1" applyBorder="1">
      <alignment/>
      <protection/>
    </xf>
    <xf numFmtId="0" fontId="0" fillId="0" borderId="11" xfId="61" applyFont="1" applyFill="1" applyBorder="1" applyAlignment="1" applyProtection="1" quotePrefix="1">
      <alignment horizontal="center" vertical="center"/>
      <protection/>
    </xf>
    <xf numFmtId="0" fontId="14" fillId="0" borderId="11" xfId="61" applyFont="1" applyFill="1" applyBorder="1" applyAlignment="1" applyProtection="1" quotePrefix="1">
      <alignment horizontal="center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37" fontId="0" fillId="0" borderId="24" xfId="61" applyNumberFormat="1" applyFont="1" applyFill="1" applyBorder="1" applyAlignment="1" applyProtection="1">
      <alignment horizontal="right" vertical="center"/>
      <protection/>
    </xf>
    <xf numFmtId="0" fontId="0" fillId="0" borderId="28" xfId="61" applyFont="1" applyFill="1" applyBorder="1" applyAlignment="1">
      <alignment vertical="center"/>
      <protection/>
    </xf>
    <xf numFmtId="37" fontId="0" fillId="0" borderId="0" xfId="61" applyNumberFormat="1" applyFont="1" applyFill="1" applyBorder="1" applyAlignment="1">
      <alignment horizontal="right" vertical="center"/>
      <protection/>
    </xf>
    <xf numFmtId="183" fontId="0" fillId="0" borderId="24" xfId="61" applyNumberFormat="1" applyFont="1" applyBorder="1" applyAlignment="1">
      <alignment/>
      <protection/>
    </xf>
    <xf numFmtId="189" fontId="0" fillId="0" borderId="0" xfId="61" applyNumberFormat="1" applyFont="1">
      <alignment/>
      <protection/>
    </xf>
    <xf numFmtId="189" fontId="0" fillId="0" borderId="12" xfId="61" applyNumberFormat="1" applyFont="1" applyFill="1" applyBorder="1" applyAlignment="1" applyProtection="1">
      <alignment horizontal="right" vertical="center"/>
      <protection/>
    </xf>
    <xf numFmtId="189" fontId="0" fillId="0" borderId="0" xfId="61" applyNumberFormat="1" applyFont="1" applyFill="1" applyBorder="1" applyAlignment="1" applyProtection="1">
      <alignment horizontal="right" vertical="center"/>
      <protection/>
    </xf>
    <xf numFmtId="189" fontId="0" fillId="0" borderId="0" xfId="61" applyNumberFormat="1" applyFont="1" applyBorder="1">
      <alignment/>
      <protection/>
    </xf>
    <xf numFmtId="189" fontId="0" fillId="0" borderId="0" xfId="61" applyNumberFormat="1" applyFont="1" applyFill="1" applyBorder="1" applyAlignment="1" applyProtection="1">
      <alignment vertical="center"/>
      <protection/>
    </xf>
    <xf numFmtId="189" fontId="0" fillId="0" borderId="0" xfId="61" applyNumberFormat="1" applyFont="1" applyBorder="1" applyAlignment="1">
      <alignment horizontal="right"/>
      <protection/>
    </xf>
    <xf numFmtId="189" fontId="0" fillId="0" borderId="0" xfId="61" applyNumberFormat="1" applyFont="1" applyAlignment="1">
      <alignment horizontal="right"/>
      <protection/>
    </xf>
    <xf numFmtId="189" fontId="0" fillId="0" borderId="24" xfId="61" applyNumberFormat="1" applyFont="1" applyBorder="1">
      <alignment/>
      <protection/>
    </xf>
    <xf numFmtId="0" fontId="9" fillId="0" borderId="0" xfId="61" applyFont="1" applyBorder="1">
      <alignment/>
      <protection/>
    </xf>
    <xf numFmtId="0" fontId="0" fillId="0" borderId="39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right"/>
      <protection/>
    </xf>
    <xf numFmtId="0" fontId="0" fillId="0" borderId="0" xfId="61" applyFont="1" applyBorder="1" applyAlignment="1">
      <alignment horizontal="distributed"/>
      <protection/>
    </xf>
    <xf numFmtId="0" fontId="0" fillId="0" borderId="14" xfId="61" applyFont="1" applyBorder="1" applyAlignment="1">
      <alignment horizontal="distributed"/>
      <protection/>
    </xf>
    <xf numFmtId="38" fontId="9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12" xfId="0" applyNumberFormat="1" applyFont="1" applyFill="1" applyBorder="1" applyAlignment="1" applyProtection="1">
      <alignment vertical="center"/>
      <protection/>
    </xf>
    <xf numFmtId="189" fontId="0" fillId="0" borderId="0" xfId="0" applyNumberFormat="1" applyFont="1" applyFill="1" applyBorder="1" applyAlignment="1" applyProtection="1">
      <alignment vertical="center"/>
      <protection/>
    </xf>
    <xf numFmtId="189" fontId="0" fillId="0" borderId="27" xfId="0" applyNumberFormat="1" applyFont="1" applyFill="1" applyBorder="1" applyAlignment="1" applyProtection="1">
      <alignment vertical="center"/>
      <protection/>
    </xf>
    <xf numFmtId="189" fontId="0" fillId="0" borderId="24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2" fontId="0" fillId="0" borderId="30" xfId="0" applyNumberFormat="1" applyFont="1" applyFill="1" applyBorder="1" applyAlignment="1" applyProtection="1">
      <alignment vertical="center"/>
      <protection/>
    </xf>
    <xf numFmtId="192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left" vertical="center"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ill="1" applyBorder="1" applyAlignment="1" applyProtection="1">
      <alignment horizontal="distributed" vertical="center"/>
      <protection/>
    </xf>
    <xf numFmtId="38" fontId="0" fillId="0" borderId="41" xfId="0" applyNumberFormat="1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178" fontId="0" fillId="0" borderId="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178" fontId="14" fillId="0" borderId="12" xfId="0" applyNumberFormat="1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vertical="center"/>
      <protection/>
    </xf>
    <xf numFmtId="178" fontId="14" fillId="0" borderId="30" xfId="0" applyNumberFormat="1" applyFont="1" applyFill="1" applyBorder="1" applyAlignment="1" applyProtection="1">
      <alignment vertical="center"/>
      <protection/>
    </xf>
    <xf numFmtId="178" fontId="14" fillId="0" borderId="28" xfId="0" applyNumberFormat="1" applyFont="1" applyFill="1" applyBorder="1" applyAlignment="1" applyProtection="1">
      <alignment vertical="center"/>
      <protection/>
    </xf>
    <xf numFmtId="38" fontId="14" fillId="0" borderId="12" xfId="49" applyFont="1" applyFill="1" applyBorder="1" applyAlignment="1" applyProtection="1">
      <alignment horizontal="right" vertical="center"/>
      <protection/>
    </xf>
    <xf numFmtId="0" fontId="14" fillId="0" borderId="0" xfId="61" applyFont="1" applyFill="1">
      <alignment/>
      <protection/>
    </xf>
    <xf numFmtId="38" fontId="14" fillId="0" borderId="0" xfId="49" applyFont="1" applyFill="1" applyAlignment="1">
      <alignment horizontal="right"/>
    </xf>
    <xf numFmtId="38" fontId="14" fillId="0" borderId="0" xfId="49" applyFont="1" applyFill="1" applyBorder="1" applyAlignment="1">
      <alignment horizontal="right"/>
    </xf>
    <xf numFmtId="0" fontId="14" fillId="0" borderId="12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>
      <alignment/>
    </xf>
    <xf numFmtId="189" fontId="14" fillId="0" borderId="0" xfId="61" applyNumberFormat="1" applyFont="1" applyFill="1">
      <alignment/>
      <protection/>
    </xf>
    <xf numFmtId="0" fontId="7" fillId="0" borderId="0" xfId="61" applyFont="1" applyFill="1" applyAlignment="1">
      <alignment horizontal="left" vertical="top"/>
      <protection/>
    </xf>
    <xf numFmtId="189" fontId="8" fillId="0" borderId="0" xfId="61" applyNumberFormat="1" applyFont="1" applyFill="1">
      <alignment/>
      <protection/>
    </xf>
    <xf numFmtId="189" fontId="14" fillId="0" borderId="0" xfId="61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Alignment="1">
      <alignment/>
    </xf>
    <xf numFmtId="191" fontId="0" fillId="0" borderId="12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 applyProtection="1">
      <alignment vertical="center"/>
      <protection/>
    </xf>
    <xf numFmtId="191" fontId="0" fillId="0" borderId="19" xfId="0" applyNumberFormat="1" applyFont="1" applyFill="1" applyBorder="1" applyAlignment="1" applyProtection="1">
      <alignment vertical="center"/>
      <protection/>
    </xf>
    <xf numFmtId="191" fontId="0" fillId="0" borderId="22" xfId="0" applyNumberFormat="1" applyFont="1" applyFill="1" applyBorder="1" applyAlignment="1" applyProtection="1">
      <alignment vertical="center"/>
      <protection/>
    </xf>
    <xf numFmtId="191" fontId="0" fillId="0" borderId="30" xfId="0" applyNumberFormat="1" applyFont="1" applyFill="1" applyBorder="1" applyAlignment="1" applyProtection="1">
      <alignment vertical="center"/>
      <protection/>
    </xf>
    <xf numFmtId="191" fontId="0" fillId="0" borderId="28" xfId="0" applyNumberFormat="1" applyFont="1" applyFill="1" applyBorder="1" applyAlignment="1" applyProtection="1">
      <alignment vertical="center"/>
      <protection/>
    </xf>
    <xf numFmtId="191" fontId="0" fillId="0" borderId="38" xfId="0" applyNumberFormat="1" applyFont="1" applyFill="1" applyBorder="1" applyAlignment="1" applyProtection="1">
      <alignment vertical="center"/>
      <protection/>
    </xf>
    <xf numFmtId="191" fontId="0" fillId="0" borderId="24" xfId="0" applyNumberFormat="1" applyFont="1" applyFill="1" applyBorder="1" applyAlignment="1" applyProtection="1">
      <alignment vertical="center"/>
      <protection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38" fontId="0" fillId="0" borderId="0" xfId="0" applyNumberFormat="1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19" fillId="0" borderId="0" xfId="61" applyFont="1" applyFill="1">
      <alignment/>
      <protection/>
    </xf>
    <xf numFmtId="37" fontId="14" fillId="0" borderId="30" xfId="61" applyNumberFormat="1" applyFont="1" applyFill="1" applyBorder="1" applyAlignment="1" applyProtection="1">
      <alignment vertical="center"/>
      <protection/>
    </xf>
    <xf numFmtId="37" fontId="14" fillId="0" borderId="28" xfId="61" applyNumberFormat="1" applyFont="1" applyFill="1" applyBorder="1" applyAlignment="1" applyProtection="1">
      <alignment vertical="center"/>
      <protection/>
    </xf>
    <xf numFmtId="37" fontId="14" fillId="0" borderId="12" xfId="61" applyNumberFormat="1" applyFont="1" applyFill="1" applyBorder="1" applyAlignment="1" applyProtection="1">
      <alignment vertical="center"/>
      <protection/>
    </xf>
    <xf numFmtId="37" fontId="14" fillId="0" borderId="13" xfId="61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23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1" xfId="61" applyFont="1" applyBorder="1" applyAlignment="1">
      <alignment horizontal="distributed" vertical="center"/>
      <protection/>
    </xf>
    <xf numFmtId="0" fontId="0" fillId="0" borderId="13" xfId="61" applyFont="1" applyFill="1" applyBorder="1" applyAlignment="1" applyProtection="1">
      <alignment horizontal="center" vertical="center" wrapText="1"/>
      <protection/>
    </xf>
    <xf numFmtId="0" fontId="7" fillId="0" borderId="13" xfId="61" applyFont="1" applyBorder="1" applyAlignment="1">
      <alignment vertical="center" wrapText="1"/>
      <protection/>
    </xf>
    <xf numFmtId="0" fontId="7" fillId="0" borderId="38" xfId="61" applyFont="1" applyBorder="1" applyAlignment="1">
      <alignment vertical="center" wrapText="1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32" xfId="61" applyFont="1" applyBorder="1" applyAlignment="1">
      <alignment horizontal="distributed" vertical="center"/>
      <protection/>
    </xf>
    <xf numFmtId="37" fontId="14" fillId="0" borderId="0" xfId="61" applyNumberFormat="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14" fillId="0" borderId="0" xfId="61" applyFont="1" applyFill="1" applyBorder="1" applyAlignment="1">
      <alignment horizontal="distributed" vertical="center"/>
      <protection/>
    </xf>
    <xf numFmtId="0" fontId="0" fillId="0" borderId="36" xfId="61" applyFont="1" applyFill="1" applyBorder="1" applyAlignment="1" applyProtection="1">
      <alignment horizontal="distributed" vertical="center"/>
      <protection/>
    </xf>
    <xf numFmtId="0" fontId="7" fillId="0" borderId="37" xfId="61" applyFont="1" applyBorder="1" applyAlignment="1">
      <alignment horizontal="distributed"/>
      <protection/>
    </xf>
    <xf numFmtId="0" fontId="7" fillId="0" borderId="0" xfId="61" applyFont="1" applyAlignment="1">
      <alignment horizontal="distributed"/>
      <protection/>
    </xf>
    <xf numFmtId="0" fontId="7" fillId="0" borderId="11" xfId="61" applyFont="1" applyBorder="1" applyAlignment="1">
      <alignment horizontal="distributed"/>
      <protection/>
    </xf>
    <xf numFmtId="0" fontId="7" fillId="0" borderId="22" xfId="61" applyFont="1" applyBorder="1" applyAlignment="1">
      <alignment horizontal="distributed"/>
      <protection/>
    </xf>
    <xf numFmtId="0" fontId="7" fillId="0" borderId="10" xfId="61" applyFont="1" applyBorder="1" applyAlignment="1">
      <alignment horizontal="distributed"/>
      <protection/>
    </xf>
    <xf numFmtId="0" fontId="14" fillId="0" borderId="28" xfId="61" applyFont="1" applyFill="1" applyBorder="1" applyAlignment="1" applyProtection="1">
      <alignment horizontal="distributed" vertical="center"/>
      <protection/>
    </xf>
    <xf numFmtId="0" fontId="14" fillId="0" borderId="29" xfId="61" applyFont="1" applyFill="1" applyBorder="1" applyAlignment="1" applyProtection="1">
      <alignment horizontal="distributed" vertical="center"/>
      <protection/>
    </xf>
    <xf numFmtId="0" fontId="0" fillId="0" borderId="44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14" fillId="0" borderId="11" xfId="61" applyFont="1" applyFill="1" applyBorder="1" applyAlignment="1" applyProtection="1">
      <alignment horizontal="distributed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0" fillId="0" borderId="48" xfId="61" applyFont="1" applyBorder="1" applyAlignment="1">
      <alignment horizontal="distributed" vertical="center"/>
      <protection/>
    </xf>
    <xf numFmtId="0" fontId="0" fillId="0" borderId="47" xfId="61" applyFont="1" applyBorder="1" applyAlignment="1">
      <alignment horizontal="distributed" vertical="center"/>
      <protection/>
    </xf>
    <xf numFmtId="0" fontId="0" fillId="0" borderId="47" xfId="61" applyFont="1" applyFill="1" applyBorder="1" applyAlignment="1" applyProtection="1">
      <alignment horizontal="distributed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34" xfId="61" applyFont="1" applyBorder="1" applyAlignment="1">
      <alignment horizontal="distributed" vertical="center" wrapText="1"/>
      <protection/>
    </xf>
    <xf numFmtId="0" fontId="7" fillId="0" borderId="13" xfId="61" applyFont="1" applyBorder="1" applyAlignment="1">
      <alignment horizontal="distributed" vertical="center" wrapText="1"/>
      <protection/>
    </xf>
    <xf numFmtId="0" fontId="7" fillId="0" borderId="38" xfId="61" applyFont="1" applyBorder="1" applyAlignment="1">
      <alignment horizontal="distributed" vertical="center" wrapText="1"/>
      <protection/>
    </xf>
    <xf numFmtId="0" fontId="0" fillId="0" borderId="49" xfId="61" applyFont="1" applyFill="1" applyBorder="1" applyAlignment="1" applyProtection="1">
      <alignment horizontal="distributed" vertical="center"/>
      <protection/>
    </xf>
    <xf numFmtId="0" fontId="7" fillId="0" borderId="50" xfId="61" applyFont="1" applyBorder="1" applyAlignment="1">
      <alignment horizontal="distributed" vertical="center"/>
      <protection/>
    </xf>
    <xf numFmtId="0" fontId="7" fillId="0" borderId="51" xfId="61" applyFont="1" applyBorder="1" applyAlignment="1">
      <alignment horizontal="distributed"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distributed" vertical="center" wrapText="1"/>
      <protection/>
    </xf>
    <xf numFmtId="0" fontId="7" fillId="0" borderId="16" xfId="61" applyFont="1" applyBorder="1" applyAlignment="1">
      <alignment horizontal="distributed"/>
      <protection/>
    </xf>
    <xf numFmtId="0" fontId="7" fillId="0" borderId="18" xfId="61" applyFont="1" applyBorder="1" applyAlignment="1">
      <alignment horizontal="distributed"/>
      <protection/>
    </xf>
    <xf numFmtId="0" fontId="8" fillId="0" borderId="0" xfId="0" applyFont="1" applyFill="1" applyAlignment="1">
      <alignment horizontal="center" vertical="center"/>
    </xf>
    <xf numFmtId="0" fontId="0" fillId="0" borderId="41" xfId="61" applyFont="1" applyFill="1" applyBorder="1" applyAlignment="1" applyProtection="1">
      <alignment horizontal="distributed" vertical="center"/>
      <protection/>
    </xf>
    <xf numFmtId="0" fontId="0" fillId="0" borderId="52" xfId="61" applyFont="1" applyFill="1" applyBorder="1" applyAlignment="1" applyProtection="1">
      <alignment horizontal="distributed" vertical="center"/>
      <protection/>
    </xf>
    <xf numFmtId="0" fontId="0" fillId="0" borderId="53" xfId="61" applyFont="1" applyFill="1" applyBorder="1" applyAlignment="1" applyProtection="1">
      <alignment horizontal="distributed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54" xfId="61" applyFont="1" applyFill="1" applyBorder="1" applyAlignment="1" applyProtection="1">
      <alignment horizontal="center" vertical="center"/>
      <protection/>
    </xf>
    <xf numFmtId="0" fontId="0" fillId="0" borderId="4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53" xfId="61" applyFont="1" applyFill="1" applyBorder="1" applyAlignment="1" applyProtection="1">
      <alignment horizontal="center" vertical="center"/>
      <protection/>
    </xf>
    <xf numFmtId="0" fontId="0" fillId="0" borderId="28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>
      <alignment horizontal="center" vertical="center"/>
      <protection/>
    </xf>
    <xf numFmtId="0" fontId="7" fillId="0" borderId="56" xfId="61" applyFont="1" applyFill="1" applyBorder="1" applyAlignment="1">
      <alignment horizontal="center" vertical="center"/>
      <protection/>
    </xf>
    <xf numFmtId="0" fontId="7" fillId="0" borderId="57" xfId="61" applyFont="1" applyFill="1" applyBorder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 wrapText="1"/>
      <protection/>
    </xf>
    <xf numFmtId="0" fontId="0" fillId="0" borderId="59" xfId="61" applyFont="1" applyFill="1" applyBorder="1" applyAlignment="1">
      <alignment horizontal="center" vertical="center" wrapText="1"/>
      <protection/>
    </xf>
    <xf numFmtId="0" fontId="0" fillId="0" borderId="60" xfId="6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 applyProtection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61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0" fillId="0" borderId="0" xfId="61" applyFont="1" applyFill="1" applyBorder="1" applyAlignment="1" applyProtection="1" quotePrefix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/>
      <protection/>
    </xf>
    <xf numFmtId="0" fontId="0" fillId="0" borderId="53" xfId="61" applyFont="1" applyFill="1" applyBorder="1" applyAlignment="1">
      <alignment horizontal="distributed" vertical="center"/>
      <protection/>
    </xf>
    <xf numFmtId="0" fontId="0" fillId="0" borderId="35" xfId="61" applyFont="1" applyBorder="1" applyAlignment="1">
      <alignment horizontal="right"/>
      <protection/>
    </xf>
    <xf numFmtId="0" fontId="14" fillId="0" borderId="0" xfId="61" applyFont="1" applyFill="1" applyBorder="1" applyAlignment="1" applyProtection="1" quotePrefix="1">
      <alignment horizontal="center" vertical="center"/>
      <protection/>
    </xf>
    <xf numFmtId="0" fontId="21" fillId="0" borderId="11" xfId="61" applyFont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distributed" vertical="center" wrapText="1"/>
      <protection/>
    </xf>
    <xf numFmtId="0" fontId="0" fillId="0" borderId="11" xfId="61" applyFont="1" applyFill="1" applyBorder="1" applyAlignment="1">
      <alignment horizontal="distributed" vertical="center" wrapText="1"/>
      <protection/>
    </xf>
    <xf numFmtId="0" fontId="0" fillId="0" borderId="10" xfId="61" applyFont="1" applyFill="1" applyBorder="1" applyAlignment="1">
      <alignment horizontal="distributed" vertical="center" wrapText="1"/>
      <protection/>
    </xf>
    <xf numFmtId="0" fontId="0" fillId="0" borderId="36" xfId="61" applyFont="1" applyFill="1" applyBorder="1" applyAlignment="1">
      <alignment horizontal="distributed" vertical="center" wrapText="1"/>
      <protection/>
    </xf>
    <xf numFmtId="0" fontId="0" fillId="0" borderId="0" xfId="61" applyFont="1" applyFill="1" applyAlignment="1">
      <alignment horizontal="distributed" vertical="center" wrapText="1"/>
      <protection/>
    </xf>
    <xf numFmtId="0" fontId="0" fillId="0" borderId="22" xfId="61" applyFont="1" applyFill="1" applyBorder="1" applyAlignment="1">
      <alignment horizontal="distributed" vertical="center" wrapText="1"/>
      <protection/>
    </xf>
    <xf numFmtId="0" fontId="0" fillId="0" borderId="62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0" fontId="0" fillId="0" borderId="62" xfId="61" applyFont="1" applyFill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0" fillId="0" borderId="52" xfId="61" applyFont="1" applyFill="1" applyBorder="1" applyAlignment="1">
      <alignment horizontal="distributed" vertical="center" indent="4"/>
      <protection/>
    </xf>
    <xf numFmtId="0" fontId="0" fillId="0" borderId="53" xfId="61" applyFont="1" applyFill="1" applyBorder="1" applyAlignment="1">
      <alignment horizontal="distributed" vertical="center" indent="4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distributed" vertical="center"/>
      <protection/>
    </xf>
    <xf numFmtId="0" fontId="0" fillId="0" borderId="18" xfId="61" applyFont="1" applyFill="1" applyBorder="1" applyAlignment="1">
      <alignment horizontal="distributed" vertical="center"/>
      <protection/>
    </xf>
    <xf numFmtId="0" fontId="7" fillId="0" borderId="30" xfId="61" applyFont="1" applyFill="1" applyBorder="1" applyAlignment="1">
      <alignment horizontal="distributed" vertical="center" wrapText="1"/>
      <protection/>
    </xf>
    <xf numFmtId="0" fontId="7" fillId="0" borderId="19" xfId="61" applyFont="1" applyFill="1" applyBorder="1" applyAlignment="1">
      <alignment horizontal="distributed" vertical="center" wrapText="1"/>
      <protection/>
    </xf>
    <xf numFmtId="0" fontId="0" fillId="0" borderId="29" xfId="61" applyFont="1" applyFill="1" applyBorder="1" applyAlignment="1">
      <alignment horizontal="distributed" vertical="center" indent="1"/>
      <protection/>
    </xf>
    <xf numFmtId="0" fontId="0" fillId="0" borderId="10" xfId="61" applyFont="1" applyFill="1" applyBorder="1" applyAlignment="1">
      <alignment horizontal="distributed" vertical="center" indent="1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distributed" vertical="center" indent="1"/>
      <protection/>
    </xf>
    <xf numFmtId="0" fontId="0" fillId="0" borderId="18" xfId="61" applyFont="1" applyFill="1" applyBorder="1" applyAlignment="1">
      <alignment horizontal="distributed" vertical="center" inden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distributed" vertical="center" indent="5"/>
      <protection/>
    </xf>
    <xf numFmtId="0" fontId="0" fillId="0" borderId="53" xfId="61" applyFont="1" applyFill="1" applyBorder="1" applyAlignment="1">
      <alignment horizontal="distributed" vertical="center" indent="5"/>
      <protection/>
    </xf>
    <xf numFmtId="0" fontId="7" fillId="0" borderId="62" xfId="61" applyFont="1" applyFill="1" applyBorder="1" applyAlignment="1">
      <alignment horizontal="distributed"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0" fillId="0" borderId="29" xfId="61" applyFont="1" applyFill="1" applyBorder="1" applyAlignment="1">
      <alignment horizontal="distributed" vertical="center"/>
      <protection/>
    </xf>
    <xf numFmtId="0" fontId="0" fillId="0" borderId="62" xfId="61" applyFont="1" applyFill="1" applyBorder="1" applyAlignment="1">
      <alignment horizontal="distributed" vertical="center" wrapText="1"/>
      <protection/>
    </xf>
    <xf numFmtId="0" fontId="7" fillId="0" borderId="18" xfId="61" applyFont="1" applyBorder="1" applyAlignment="1">
      <alignment horizontal="distributed" vertical="center" wrapText="1"/>
      <protection/>
    </xf>
    <xf numFmtId="0" fontId="0" fillId="0" borderId="0" xfId="61" applyFont="1" applyFill="1" applyBorder="1" applyAlignment="1" applyProtection="1">
      <alignment horizontal="left" vertical="center" indent="3"/>
      <protection/>
    </xf>
    <xf numFmtId="0" fontId="7" fillId="0" borderId="11" xfId="61" applyFont="1" applyBorder="1" applyAlignment="1">
      <alignment horizontal="left" vertical="center" indent="3"/>
      <protection/>
    </xf>
    <xf numFmtId="0" fontId="0" fillId="0" borderId="0" xfId="61" applyFont="1" applyFill="1" applyBorder="1" applyAlignment="1" applyProtection="1" quotePrefix="1">
      <alignment horizontal="left" vertical="center" indent="3"/>
      <protection/>
    </xf>
    <xf numFmtId="0" fontId="0" fillId="0" borderId="41" xfId="61" applyFont="1" applyFill="1" applyBorder="1" applyAlignment="1">
      <alignment horizontal="distributed" vertical="center" indent="2"/>
      <protection/>
    </xf>
    <xf numFmtId="0" fontId="0" fillId="0" borderId="52" xfId="61" applyFont="1" applyFill="1" applyBorder="1" applyAlignment="1">
      <alignment horizontal="distributed" vertical="center" indent="2"/>
      <protection/>
    </xf>
    <xf numFmtId="0" fontId="0" fillId="0" borderId="53" xfId="61" applyFont="1" applyFill="1" applyBorder="1" applyAlignment="1">
      <alignment horizontal="distributed" vertical="center" indent="2"/>
      <protection/>
    </xf>
    <xf numFmtId="0" fontId="0" fillId="0" borderId="11" xfId="61" applyFont="1" applyBorder="1" applyAlignment="1">
      <alignment horizontal="distributed" vertical="center"/>
      <protection/>
    </xf>
    <xf numFmtId="0" fontId="14" fillId="0" borderId="0" xfId="61" applyFont="1" applyFill="1" applyBorder="1" applyAlignment="1" applyProtection="1" quotePrefix="1">
      <alignment horizontal="left" vertical="center" indent="3"/>
      <protection/>
    </xf>
    <xf numFmtId="0" fontId="21" fillId="0" borderId="11" xfId="61" applyFont="1" applyBorder="1" applyAlignment="1">
      <alignment horizontal="left" vertical="center" indent="3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30" xfId="61" applyFont="1" applyFill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distributed" vertical="center" wrapText="1"/>
      <protection/>
    </xf>
    <xf numFmtId="0" fontId="0" fillId="0" borderId="35" xfId="61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61" applyFont="1" applyFill="1" applyBorder="1" applyAlignment="1" applyProtection="1" quotePrefix="1">
      <alignment horizontal="left" vertical="center" indent="3"/>
      <protection/>
    </xf>
    <xf numFmtId="0" fontId="20" fillId="0" borderId="11" xfId="61" applyFont="1" applyBorder="1" applyAlignment="1">
      <alignment horizontal="left" vertical="center" indent="3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7" fillId="0" borderId="63" xfId="61" applyFont="1" applyBorder="1" applyAlignment="1">
      <alignment horizontal="center" vertical="center"/>
      <protection/>
    </xf>
    <xf numFmtId="0" fontId="0" fillId="0" borderId="55" xfId="61" applyFont="1" applyFill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distributed" vertical="center" indent="3"/>
      <protection/>
    </xf>
    <xf numFmtId="0" fontId="0" fillId="0" borderId="52" xfId="61" applyFont="1" applyFill="1" applyBorder="1" applyAlignment="1">
      <alignment horizontal="distributed" vertical="center" indent="3"/>
      <protection/>
    </xf>
    <xf numFmtId="0" fontId="0" fillId="0" borderId="53" xfId="61" applyFont="1" applyFill="1" applyBorder="1" applyAlignment="1">
      <alignment horizontal="distributed" vertical="center" indent="3"/>
      <protection/>
    </xf>
    <xf numFmtId="0" fontId="0" fillId="0" borderId="65" xfId="61" applyFont="1" applyFill="1" applyBorder="1" applyAlignment="1">
      <alignment horizontal="center" vertical="center"/>
      <protection/>
    </xf>
    <xf numFmtId="38" fontId="0" fillId="0" borderId="0" xfId="49" applyFont="1" applyBorder="1" applyAlignment="1">
      <alignment horizontal="right"/>
    </xf>
    <xf numFmtId="0" fontId="0" fillId="0" borderId="24" xfId="61" applyFont="1" applyBorder="1" applyAlignment="1">
      <alignment/>
      <protection/>
    </xf>
    <xf numFmtId="38" fontId="14" fillId="0" borderId="0" xfId="49" applyFont="1" applyFill="1" applyBorder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0" borderId="0" xfId="61" applyFont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wrapText="1"/>
      <protection/>
    </xf>
    <xf numFmtId="0" fontId="0" fillId="0" borderId="38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center" vertical="center" wrapText="1"/>
      <protection/>
    </xf>
    <xf numFmtId="0" fontId="0" fillId="0" borderId="49" xfId="61" applyFont="1" applyBorder="1" applyAlignment="1">
      <alignment horizontal="center" vertical="center" wrapText="1"/>
      <protection/>
    </xf>
    <xf numFmtId="0" fontId="0" fillId="0" borderId="39" xfId="61" applyFont="1" applyBorder="1" applyAlignment="1">
      <alignment horizontal="distributed" vertical="center"/>
      <protection/>
    </xf>
    <xf numFmtId="0" fontId="0" fillId="0" borderId="66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38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67" xfId="61" applyFont="1" applyBorder="1" applyAlignment="1">
      <alignment horizontal="distributed" vertical="center"/>
      <protection/>
    </xf>
    <xf numFmtId="0" fontId="0" fillId="0" borderId="68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 wrapText="1"/>
      <protection/>
    </xf>
    <xf numFmtId="0" fontId="0" fillId="0" borderId="43" xfId="61" applyFont="1" applyBorder="1" applyAlignment="1">
      <alignment horizontal="distributed" vertical="center" wrapText="1"/>
      <protection/>
    </xf>
    <xf numFmtId="0" fontId="0" fillId="0" borderId="0" xfId="61" applyFont="1" applyBorder="1" applyAlignment="1">
      <alignment horizontal="distributed" vertical="center" wrapText="1"/>
      <protection/>
    </xf>
    <xf numFmtId="0" fontId="0" fillId="0" borderId="14" xfId="61" applyFont="1" applyBorder="1" applyAlignment="1">
      <alignment horizontal="distributed" vertical="center" wrapText="1"/>
      <protection/>
    </xf>
    <xf numFmtId="0" fontId="0" fillId="0" borderId="24" xfId="61" applyFont="1" applyBorder="1" applyAlignment="1">
      <alignment horizontal="distributed" vertical="center" wrapText="1"/>
      <protection/>
    </xf>
    <xf numFmtId="0" fontId="0" fillId="0" borderId="32" xfId="61" applyFont="1" applyBorder="1" applyAlignment="1">
      <alignment horizontal="distributed" vertical="center" wrapText="1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189" fontId="14" fillId="0" borderId="0" xfId="61" applyNumberFormat="1" applyFont="1" applyFill="1" applyAlignment="1">
      <alignment/>
      <protection/>
    </xf>
    <xf numFmtId="189" fontId="0" fillId="0" borderId="0" xfId="61" applyNumberFormat="1" applyFont="1" applyAlignment="1">
      <alignment/>
      <protection/>
    </xf>
    <xf numFmtId="0" fontId="7" fillId="0" borderId="0" xfId="61" applyFont="1" applyBorder="1" applyAlignment="1">
      <alignment horizontal="distributed"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14" fillId="0" borderId="0" xfId="61" applyFont="1" applyBorder="1" applyAlignment="1">
      <alignment horizontal="distributed" vertical="center"/>
      <protection/>
    </xf>
    <xf numFmtId="0" fontId="21" fillId="0" borderId="0" xfId="61" applyFont="1" applyBorder="1" applyAlignment="1">
      <alignment horizontal="distributed" vertical="center"/>
      <protection/>
    </xf>
    <xf numFmtId="0" fontId="21" fillId="0" borderId="14" xfId="61" applyFont="1" applyBorder="1" applyAlignment="1">
      <alignment horizontal="distributed" vertical="center"/>
      <protection/>
    </xf>
    <xf numFmtId="189" fontId="0" fillId="0" borderId="0" xfId="61" applyNumberFormat="1" applyFont="1" applyAlignment="1">
      <alignment horizontal="right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14" xfId="61" applyFont="1" applyFill="1" applyBorder="1" applyAlignment="1">
      <alignment horizontal="distributed" vertical="center"/>
      <protection/>
    </xf>
    <xf numFmtId="189" fontId="0" fillId="0" borderId="0" xfId="61" applyNumberFormat="1" applyFont="1" applyFill="1" applyBorder="1" applyAlignment="1">
      <alignment horizontal="right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51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7" fillId="0" borderId="69" xfId="61" applyFont="1" applyBorder="1" applyAlignment="1">
      <alignment horizontal="left" vertical="center" wrapText="1"/>
      <protection/>
    </xf>
    <xf numFmtId="0" fontId="7" fillId="0" borderId="43" xfId="61" applyFont="1" applyBorder="1" applyAlignment="1">
      <alignment horizontal="left" vertical="center" wrapText="1"/>
      <protection/>
    </xf>
    <xf numFmtId="0" fontId="7" fillId="0" borderId="38" xfId="61" applyFont="1" applyBorder="1" applyAlignment="1">
      <alignment horizontal="left" vertical="center" wrapText="1"/>
      <protection/>
    </xf>
    <xf numFmtId="0" fontId="7" fillId="0" borderId="32" xfId="61" applyFont="1" applyBorder="1" applyAlignment="1">
      <alignment horizontal="left" vertical="center" wrapText="1"/>
      <protection/>
    </xf>
    <xf numFmtId="0" fontId="0" fillId="0" borderId="69" xfId="61" applyFont="1" applyBorder="1" applyAlignment="1">
      <alignment horizontal="center" vertical="center" wrapText="1"/>
      <protection/>
    </xf>
    <xf numFmtId="0" fontId="0" fillId="0" borderId="33" xfId="61" applyFont="1" applyBorder="1" applyAlignment="1">
      <alignment horizontal="center" vertical="center" wrapText="1"/>
      <protection/>
    </xf>
    <xf numFmtId="0" fontId="0" fillId="0" borderId="24" xfId="61" applyFont="1" applyBorder="1" applyAlignment="1">
      <alignment horizontal="center" vertical="center" wrapText="1"/>
      <protection/>
    </xf>
    <xf numFmtId="0" fontId="0" fillId="0" borderId="33" xfId="61" applyFont="1" applyFill="1" applyBorder="1" applyAlignment="1">
      <alignment horizontal="distributed" vertical="center"/>
      <protection/>
    </xf>
    <xf numFmtId="0" fontId="0" fillId="0" borderId="69" xfId="61" applyFont="1" applyBorder="1" applyAlignment="1">
      <alignment horizontal="distributed" vertical="center" wrapText="1"/>
      <protection/>
    </xf>
    <xf numFmtId="0" fontId="0" fillId="0" borderId="38" xfId="61" applyFont="1" applyBorder="1" applyAlignment="1">
      <alignment horizontal="distributed" vertical="center" wrapText="1"/>
      <protection/>
    </xf>
    <xf numFmtId="0" fontId="0" fillId="0" borderId="69" xfId="61" applyFont="1" applyBorder="1" applyAlignment="1">
      <alignment horizontal="distributed" vertical="center"/>
      <protection/>
    </xf>
    <xf numFmtId="0" fontId="0" fillId="0" borderId="33" xfId="61" applyFont="1" applyBorder="1" applyAlignment="1">
      <alignment horizontal="distributed" vertical="center"/>
      <protection/>
    </xf>
    <xf numFmtId="38" fontId="0" fillId="0" borderId="12" xfId="49" applyFont="1" applyBorder="1" applyAlignment="1">
      <alignment/>
    </xf>
    <xf numFmtId="38" fontId="0" fillId="0" borderId="0" xfId="49" applyFont="1" applyAlignment="1">
      <alignment/>
    </xf>
    <xf numFmtId="0" fontId="7" fillId="0" borderId="14" xfId="61" applyFont="1" applyBorder="1" applyAlignment="1">
      <alignment horizontal="center" vertical="center"/>
      <protection/>
    </xf>
    <xf numFmtId="38" fontId="0" fillId="0" borderId="0" xfId="49" applyFont="1" applyBorder="1" applyAlignment="1">
      <alignment/>
    </xf>
    <xf numFmtId="49" fontId="0" fillId="0" borderId="0" xfId="49" applyNumberFormat="1" applyFont="1" applyBorder="1" applyAlignment="1">
      <alignment horizontal="right"/>
    </xf>
    <xf numFmtId="38" fontId="14" fillId="0" borderId="0" xfId="49" applyFont="1" applyAlignment="1">
      <alignment/>
    </xf>
    <xf numFmtId="38" fontId="14" fillId="0" borderId="12" xfId="49" applyFont="1" applyBorder="1" applyAlignment="1">
      <alignment/>
    </xf>
    <xf numFmtId="38" fontId="14" fillId="0" borderId="0" xfId="49" applyFont="1" applyBorder="1" applyAlignment="1">
      <alignment/>
    </xf>
    <xf numFmtId="0" fontId="21" fillId="0" borderId="14" xfId="61" applyFont="1" applyBorder="1" applyAlignment="1">
      <alignment horizontal="center" vertical="center"/>
      <protection/>
    </xf>
    <xf numFmtId="49" fontId="14" fillId="0" borderId="0" xfId="49" applyNumberFormat="1" applyFont="1" applyBorder="1" applyAlignment="1">
      <alignment horizontal="right"/>
    </xf>
    <xf numFmtId="0" fontId="14" fillId="0" borderId="0" xfId="61" applyFont="1" applyBorder="1" applyAlignment="1">
      <alignment horizontal="left" vertical="center" indent="3"/>
      <protection/>
    </xf>
    <xf numFmtId="0" fontId="21" fillId="0" borderId="0" xfId="61" applyFont="1" applyBorder="1" applyAlignment="1">
      <alignment horizontal="left" vertical="center" indent="3"/>
      <protection/>
    </xf>
    <xf numFmtId="0" fontId="21" fillId="0" borderId="14" xfId="61" applyFont="1" applyBorder="1" applyAlignment="1">
      <alignment horizontal="left" vertical="center" indent="3"/>
      <protection/>
    </xf>
    <xf numFmtId="0" fontId="0" fillId="0" borderId="0" xfId="61" applyFont="1" applyBorder="1" applyAlignment="1" quotePrefix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distributed" vertical="center" indent="5"/>
      <protection/>
    </xf>
    <xf numFmtId="0" fontId="0" fillId="0" borderId="68" xfId="61" applyFont="1" applyBorder="1" applyAlignment="1">
      <alignment horizontal="distributed" vertical="center" indent="5"/>
      <protection/>
    </xf>
    <xf numFmtId="0" fontId="0" fillId="0" borderId="0" xfId="61" applyFont="1" applyBorder="1" applyAlignment="1">
      <alignment horizontal="left" vertical="center" indent="3"/>
      <protection/>
    </xf>
    <xf numFmtId="0" fontId="7" fillId="0" borderId="0" xfId="61" applyFont="1" applyBorder="1" applyAlignment="1">
      <alignment horizontal="left" vertical="center" indent="3"/>
      <protection/>
    </xf>
    <xf numFmtId="0" fontId="7" fillId="0" borderId="14" xfId="61" applyFont="1" applyBorder="1" applyAlignment="1">
      <alignment horizontal="left" vertical="center" indent="3"/>
      <protection/>
    </xf>
    <xf numFmtId="0" fontId="0" fillId="0" borderId="0" xfId="61" applyFont="1" applyBorder="1" applyAlignment="1">
      <alignment horizontal="right" vertical="center" indent="1"/>
      <protection/>
    </xf>
    <xf numFmtId="0" fontId="7" fillId="0" borderId="0" xfId="61" applyFont="1" applyBorder="1" applyAlignment="1">
      <alignment horizontal="right" vertical="center" indent="1"/>
      <protection/>
    </xf>
    <xf numFmtId="0" fontId="7" fillId="0" borderId="14" xfId="61" applyFont="1" applyBorder="1" applyAlignment="1">
      <alignment horizontal="right" vertical="center" indent="1"/>
      <protection/>
    </xf>
    <xf numFmtId="38" fontId="14" fillId="0" borderId="0" xfId="49" applyFont="1" applyFill="1" applyAlignment="1">
      <alignment/>
    </xf>
    <xf numFmtId="0" fontId="0" fillId="0" borderId="0" xfId="61" applyFont="1" applyBorder="1" applyAlignment="1">
      <alignment horizontal="right" vertical="center" indent="1"/>
      <protection/>
    </xf>
    <xf numFmtId="0" fontId="7" fillId="0" borderId="0" xfId="61" applyFont="1" applyBorder="1" applyAlignment="1">
      <alignment horizontal="right" vertical="center" indent="1"/>
      <protection/>
    </xf>
    <xf numFmtId="0" fontId="7" fillId="0" borderId="14" xfId="61" applyFont="1" applyBorder="1" applyAlignment="1">
      <alignment horizontal="right" vertical="center" indent="1"/>
      <protection/>
    </xf>
    <xf numFmtId="0" fontId="7" fillId="0" borderId="24" xfId="61" applyFont="1" applyBorder="1" applyAlignment="1">
      <alignment horizontal="distributed" vertical="center"/>
      <protection/>
    </xf>
    <xf numFmtId="0" fontId="7" fillId="0" borderId="32" xfId="61" applyFont="1" applyBorder="1" applyAlignment="1">
      <alignment horizontal="distributed" vertical="center"/>
      <protection/>
    </xf>
    <xf numFmtId="38" fontId="0" fillId="0" borderId="0" xfId="49" applyFont="1" applyAlignment="1">
      <alignment horizontal="right"/>
    </xf>
    <xf numFmtId="0" fontId="7" fillId="0" borderId="43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distributed" vertical="center"/>
      <protection/>
    </xf>
    <xf numFmtId="0" fontId="14" fillId="0" borderId="0" xfId="61" applyFont="1" applyBorder="1" applyAlignment="1">
      <alignment horizontal="distributed" vertical="center"/>
      <protection/>
    </xf>
    <xf numFmtId="0" fontId="14" fillId="0" borderId="14" xfId="61" applyFont="1" applyBorder="1" applyAlignment="1">
      <alignment horizontal="distributed" vertical="center"/>
      <protection/>
    </xf>
    <xf numFmtId="0" fontId="0" fillId="0" borderId="49" xfId="61" applyFont="1" applyBorder="1" applyAlignment="1">
      <alignment horizontal="distributed" vertical="center"/>
      <protection/>
    </xf>
    <xf numFmtId="0" fontId="0" fillId="0" borderId="69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38" xfId="61" applyFont="1" applyBorder="1" applyAlignment="1">
      <alignment horizontal="distributed" vertical="center"/>
      <protection/>
    </xf>
    <xf numFmtId="0" fontId="0" fillId="0" borderId="67" xfId="61" applyFont="1" applyBorder="1" applyAlignment="1">
      <alignment horizontal="distributed" vertical="center" indent="6"/>
      <protection/>
    </xf>
    <xf numFmtId="0" fontId="0" fillId="0" borderId="68" xfId="61" applyFont="1" applyBorder="1" applyAlignment="1">
      <alignment horizontal="distributed" vertical="center" indent="6"/>
      <protection/>
    </xf>
    <xf numFmtId="0" fontId="0" fillId="0" borderId="70" xfId="61" applyFont="1" applyBorder="1" applyAlignment="1">
      <alignment horizontal="distributed" vertical="center" indent="6"/>
      <protection/>
    </xf>
    <xf numFmtId="0" fontId="0" fillId="0" borderId="32" xfId="61" applyFont="1" applyBorder="1" applyAlignment="1">
      <alignment horizontal="distributed" vertical="center"/>
      <protection/>
    </xf>
    <xf numFmtId="0" fontId="7" fillId="0" borderId="39" xfId="61" applyFont="1" applyBorder="1" applyAlignment="1">
      <alignment horizontal="distributed" vertical="center"/>
      <protection/>
    </xf>
    <xf numFmtId="0" fontId="12" fillId="0" borderId="0" xfId="61" applyFont="1" applyAlignment="1">
      <alignment/>
      <protection/>
    </xf>
    <xf numFmtId="0" fontId="0" fillId="0" borderId="0" xfId="61" applyFont="1" applyAlignment="1">
      <alignment/>
      <protection/>
    </xf>
    <xf numFmtId="0" fontId="18" fillId="0" borderId="0" xfId="61" applyFont="1" applyAlignment="1">
      <alignment/>
      <protection/>
    </xf>
    <xf numFmtId="0" fontId="8" fillId="0" borderId="0" xfId="61" applyFont="1" applyAlignment="1">
      <alignment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distributed" vertical="center" indent="1"/>
      <protection/>
    </xf>
    <xf numFmtId="0" fontId="0" fillId="0" borderId="33" xfId="61" applyFont="1" applyBorder="1" applyAlignment="1">
      <alignment horizontal="distributed" vertical="center" indent="1"/>
      <protection/>
    </xf>
    <xf numFmtId="0" fontId="0" fillId="0" borderId="13" xfId="61" applyFont="1" applyBorder="1" applyAlignment="1">
      <alignment horizontal="distributed" vertical="center" indent="1"/>
      <protection/>
    </xf>
    <xf numFmtId="0" fontId="0" fillId="0" borderId="0" xfId="61" applyFont="1" applyBorder="1" applyAlignment="1">
      <alignment horizontal="distributed" vertical="center" indent="1"/>
      <protection/>
    </xf>
    <xf numFmtId="0" fontId="0" fillId="0" borderId="38" xfId="61" applyFont="1" applyBorder="1" applyAlignment="1">
      <alignment horizontal="distributed" vertical="center" indent="1"/>
      <protection/>
    </xf>
    <xf numFmtId="0" fontId="0" fillId="0" borderId="24" xfId="61" applyFont="1" applyBorder="1" applyAlignment="1">
      <alignment horizontal="distributed" vertical="center" indent="1"/>
      <protection/>
    </xf>
    <xf numFmtId="0" fontId="0" fillId="0" borderId="43" xfId="61" applyFont="1" applyBorder="1" applyAlignment="1">
      <alignment horizontal="distributed" vertical="center" indent="1"/>
      <protection/>
    </xf>
    <xf numFmtId="0" fontId="0" fillId="0" borderId="14" xfId="61" applyFont="1" applyBorder="1" applyAlignment="1">
      <alignment horizontal="distributed" vertical="center" indent="1"/>
      <protection/>
    </xf>
    <xf numFmtId="0" fontId="0" fillId="0" borderId="32" xfId="61" applyFont="1" applyBorder="1" applyAlignment="1">
      <alignment horizontal="distributed" vertical="center" indent="1"/>
      <protection/>
    </xf>
    <xf numFmtId="0" fontId="0" fillId="0" borderId="0" xfId="61" applyFont="1" applyAlignment="1">
      <alignment horizontal="distributed" vertical="center" indent="1"/>
      <protection/>
    </xf>
    <xf numFmtId="0" fontId="7" fillId="0" borderId="0" xfId="61" applyFont="1" applyAlignment="1">
      <alignment/>
      <protection/>
    </xf>
    <xf numFmtId="38" fontId="7" fillId="0" borderId="0" xfId="49" applyFont="1" applyAlignment="1">
      <alignment horizontal="right"/>
    </xf>
    <xf numFmtId="0" fontId="0" fillId="0" borderId="4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0" fillId="0" borderId="66" xfId="61" applyFont="1" applyBorder="1" applyAlignment="1">
      <alignment horizontal="distributed" vertical="center"/>
      <protection/>
    </xf>
    <xf numFmtId="0" fontId="23" fillId="0" borderId="0" xfId="61" applyFont="1" applyFill="1" applyAlignment="1">
      <alignment horizontal="center" vertical="top"/>
      <protection/>
    </xf>
    <xf numFmtId="0" fontId="0" fillId="0" borderId="38" xfId="61" applyFont="1" applyBorder="1" applyAlignment="1">
      <alignment horizontal="right" vertical="center" wrapText="1"/>
      <protection/>
    </xf>
    <xf numFmtId="0" fontId="0" fillId="0" borderId="32" xfId="61" applyFont="1" applyBorder="1" applyAlignment="1">
      <alignment horizontal="right" vertical="center" wrapText="1"/>
      <protection/>
    </xf>
    <xf numFmtId="0" fontId="8" fillId="0" borderId="0" xfId="0" applyFont="1" applyAlignment="1">
      <alignment horizontal="center" vertical="center"/>
    </xf>
    <xf numFmtId="38" fontId="0" fillId="0" borderId="29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Border="1" applyAlignment="1">
      <alignment horizontal="center" vertical="center" textRotation="255"/>
    </xf>
    <xf numFmtId="38" fontId="0" fillId="0" borderId="10" xfId="0" applyNumberFormat="1" applyFont="1" applyBorder="1" applyAlignment="1">
      <alignment horizontal="center" vertical="center" textRotation="255"/>
    </xf>
    <xf numFmtId="38" fontId="0" fillId="0" borderId="30" xfId="0" applyNumberForma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>
      <alignment horizontal="distributed" vertical="center"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11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23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21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14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54" xfId="0" applyNumberFormat="1" applyFont="1" applyFill="1" applyBorder="1" applyAlignment="1" applyProtection="1">
      <alignment horizontal="center" vertical="distributed" textRotation="255"/>
      <protection/>
    </xf>
    <xf numFmtId="38" fontId="0" fillId="0" borderId="40" xfId="0" applyNumberFormat="1" applyFont="1" applyFill="1" applyBorder="1" applyAlignment="1" applyProtection="1">
      <alignment horizontal="distributed" vertical="center"/>
      <protection/>
    </xf>
    <xf numFmtId="38" fontId="0" fillId="0" borderId="18" xfId="0" applyNumberFormat="1" applyFont="1" applyFill="1" applyBorder="1" applyAlignment="1" applyProtection="1">
      <alignment horizontal="distributed" vertical="center"/>
      <protection/>
    </xf>
    <xf numFmtId="38" fontId="0" fillId="0" borderId="41" xfId="0" applyNumberFormat="1" applyFont="1" applyFill="1" applyBorder="1" applyAlignment="1" applyProtection="1">
      <alignment horizontal="distributed" vertical="center"/>
      <protection/>
    </xf>
    <xf numFmtId="38" fontId="0" fillId="0" borderId="52" xfId="0" applyNumberFormat="1" applyFont="1" applyFill="1" applyBorder="1" applyAlignment="1" applyProtection="1">
      <alignment horizontal="distributed" vertical="center"/>
      <protection/>
    </xf>
    <xf numFmtId="38" fontId="0" fillId="0" borderId="36" xfId="0" applyNumberFormat="1" applyFont="1" applyFill="1" applyBorder="1" applyAlignment="1" applyProtection="1">
      <alignment horizontal="distributed" vertical="center"/>
      <protection/>
    </xf>
    <xf numFmtId="38" fontId="0" fillId="0" borderId="36" xfId="0" applyNumberFormat="1" applyFont="1" applyFill="1" applyBorder="1" applyAlignment="1">
      <alignment horizontal="distributed" vertical="center"/>
    </xf>
    <xf numFmtId="38" fontId="0" fillId="0" borderId="37" xfId="0" applyNumberFormat="1" applyFon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>
      <alignment horizontal="distributed" vertical="center"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4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66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14" fillId="0" borderId="30" xfId="0" applyFont="1" applyFill="1" applyBorder="1" applyAlignment="1" applyProtection="1">
      <alignment horizontal="distributed" vertical="center"/>
      <protection/>
    </xf>
    <xf numFmtId="0" fontId="14" fillId="0" borderId="29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distributed" vertical="center"/>
      <protection/>
    </xf>
    <xf numFmtId="0" fontId="0" fillId="0" borderId="52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14" fillId="0" borderId="11" xfId="0" applyFont="1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22" xfId="0" applyFont="1" applyFill="1" applyBorder="1" applyAlignment="1" applyProtection="1">
      <alignment horizontal="center" vertical="distributed" textRotation="255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14" fillId="0" borderId="29" xfId="0" applyFont="1" applyFill="1" applyBorder="1" applyAlignment="1" applyProtection="1">
      <alignment horizontal="distributed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center" vertical="distributed" textRotation="255"/>
      <protection/>
    </xf>
    <xf numFmtId="0" fontId="40" fillId="0" borderId="0" xfId="61" applyFont="1" applyFill="1" applyAlignment="1">
      <alignment horizontal="center" vertical="center"/>
      <protection/>
    </xf>
    <xf numFmtId="0" fontId="0" fillId="0" borderId="62" xfId="61" applyFont="1" applyFill="1" applyBorder="1" applyAlignment="1" applyProtection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 customHeight="1"/>
  <cols>
    <col min="1" max="1" width="3.5" style="18" customWidth="1"/>
    <col min="2" max="2" width="7.19921875" style="18" customWidth="1"/>
    <col min="3" max="5" width="12.59765625" style="18" customWidth="1"/>
    <col min="6" max="6" width="11.8984375" style="18" customWidth="1"/>
    <col min="7" max="8" width="12.59765625" style="18" customWidth="1"/>
    <col min="9" max="9" width="9.69921875" style="18" customWidth="1"/>
    <col min="10" max="10" width="10.09765625" style="18" customWidth="1"/>
    <col min="11" max="11" width="8.09765625" style="18" customWidth="1"/>
    <col min="12" max="12" width="9.59765625" style="18" customWidth="1"/>
    <col min="13" max="13" width="9" style="18" customWidth="1"/>
    <col min="14" max="14" width="3.69921875" style="18" customWidth="1"/>
    <col min="15" max="15" width="13.19921875" style="18" customWidth="1"/>
    <col min="16" max="16" width="11" style="18" customWidth="1"/>
    <col min="17" max="18" width="10.3984375" style="18" bestFit="1" customWidth="1"/>
    <col min="19" max="27" width="9.09765625" style="18" bestFit="1" customWidth="1"/>
    <col min="28" max="16384" width="9" style="18" customWidth="1"/>
  </cols>
  <sheetData>
    <row r="1" spans="1:27" ht="15" customHeight="1">
      <c r="A1" s="274" t="s">
        <v>439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AA1" s="149" t="s">
        <v>440</v>
      </c>
    </row>
    <row r="2" spans="1:27" ht="15" customHeight="1">
      <c r="A2" s="7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AA2" s="149"/>
    </row>
    <row r="3" spans="1:27" ht="15" customHeight="1">
      <c r="A3" s="7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AA3" s="149"/>
    </row>
    <row r="4" spans="1:27" s="135" customFormat="1" ht="18.75" customHeight="1">
      <c r="A4" s="658" t="s">
        <v>465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5" customHeight="1">
      <c r="A5" s="299" t="s">
        <v>434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5" customHeight="1">
      <c r="A6" s="300" t="s">
        <v>196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N6" s="302" t="s">
        <v>197</v>
      </c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</row>
    <row r="7" spans="1:28" ht="1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7" t="s">
        <v>94</v>
      </c>
      <c r="M7" s="45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20" t="s">
        <v>94</v>
      </c>
      <c r="AB7" s="45"/>
    </row>
    <row r="8" spans="1:28" ht="15" customHeight="1">
      <c r="A8" s="323" t="s">
        <v>95</v>
      </c>
      <c r="B8" s="324"/>
      <c r="C8" s="352" t="s">
        <v>243</v>
      </c>
      <c r="D8" s="331" t="s">
        <v>247</v>
      </c>
      <c r="E8" s="332"/>
      <c r="F8" s="332"/>
      <c r="G8" s="212" t="s">
        <v>246</v>
      </c>
      <c r="H8" s="331" t="s">
        <v>253</v>
      </c>
      <c r="I8" s="332"/>
      <c r="J8" s="332"/>
      <c r="K8" s="211" t="s">
        <v>252</v>
      </c>
      <c r="L8" s="211"/>
      <c r="M8" s="45"/>
      <c r="N8" s="313" t="s">
        <v>262</v>
      </c>
      <c r="O8" s="314"/>
      <c r="P8" s="310" t="s">
        <v>263</v>
      </c>
      <c r="Q8" s="208" t="s">
        <v>113</v>
      </c>
      <c r="R8" s="21">
        <v>0.3</v>
      </c>
      <c r="S8" s="22">
        <v>0.5</v>
      </c>
      <c r="T8" s="22">
        <v>0.7</v>
      </c>
      <c r="U8" s="22">
        <v>1</v>
      </c>
      <c r="V8" s="22">
        <v>1.5</v>
      </c>
      <c r="W8" s="22">
        <v>2</v>
      </c>
      <c r="X8" s="22">
        <v>2.5</v>
      </c>
      <c r="Y8" s="23">
        <v>3</v>
      </c>
      <c r="Z8" s="24" t="s">
        <v>114</v>
      </c>
      <c r="AA8" s="307" t="s">
        <v>264</v>
      </c>
      <c r="AB8" s="45"/>
    </row>
    <row r="9" spans="1:28" ht="15" customHeight="1">
      <c r="A9" s="325"/>
      <c r="B9" s="326"/>
      <c r="C9" s="353"/>
      <c r="D9" s="334" t="s">
        <v>244</v>
      </c>
      <c r="E9" s="347" t="s">
        <v>245</v>
      </c>
      <c r="F9" s="348"/>
      <c r="G9" s="349"/>
      <c r="H9" s="339" t="s">
        <v>250</v>
      </c>
      <c r="I9" s="336" t="s">
        <v>115</v>
      </c>
      <c r="J9" s="336" t="s">
        <v>116</v>
      </c>
      <c r="K9" s="340" t="s">
        <v>251</v>
      </c>
      <c r="L9" s="344" t="s">
        <v>254</v>
      </c>
      <c r="M9" s="45"/>
      <c r="N9" s="315"/>
      <c r="O9" s="316"/>
      <c r="P9" s="311"/>
      <c r="Q9" s="213"/>
      <c r="R9" s="25" t="s">
        <v>117</v>
      </c>
      <c r="S9" s="26" t="s">
        <v>117</v>
      </c>
      <c r="T9" s="26" t="s">
        <v>117</v>
      </c>
      <c r="U9" s="26" t="s">
        <v>117</v>
      </c>
      <c r="V9" s="26" t="s">
        <v>117</v>
      </c>
      <c r="W9" s="26" t="s">
        <v>117</v>
      </c>
      <c r="X9" s="26" t="s">
        <v>117</v>
      </c>
      <c r="Y9" s="27" t="s">
        <v>117</v>
      </c>
      <c r="Z9" s="28"/>
      <c r="AA9" s="308"/>
      <c r="AB9" s="45"/>
    </row>
    <row r="10" spans="1:28" ht="15" customHeight="1">
      <c r="A10" s="325"/>
      <c r="B10" s="326"/>
      <c r="C10" s="353"/>
      <c r="D10" s="334"/>
      <c r="E10" s="350" t="s">
        <v>118</v>
      </c>
      <c r="F10" s="341" t="s">
        <v>248</v>
      </c>
      <c r="G10" s="341" t="s">
        <v>249</v>
      </c>
      <c r="H10" s="337"/>
      <c r="I10" s="337"/>
      <c r="J10" s="337"/>
      <c r="K10" s="337"/>
      <c r="L10" s="345"/>
      <c r="M10" s="45"/>
      <c r="N10" s="317"/>
      <c r="O10" s="318"/>
      <c r="P10" s="312"/>
      <c r="Q10" s="214" t="s">
        <v>119</v>
      </c>
      <c r="R10" s="29">
        <v>0.5</v>
      </c>
      <c r="S10" s="30">
        <v>0.7</v>
      </c>
      <c r="T10" s="30">
        <v>1</v>
      </c>
      <c r="U10" s="30">
        <v>1.5</v>
      </c>
      <c r="V10" s="30">
        <v>2</v>
      </c>
      <c r="W10" s="30">
        <v>2.5</v>
      </c>
      <c r="X10" s="30">
        <v>3</v>
      </c>
      <c r="Y10" s="31">
        <v>5</v>
      </c>
      <c r="Z10" s="32" t="s">
        <v>193</v>
      </c>
      <c r="AA10" s="309"/>
      <c r="AB10" s="45"/>
    </row>
    <row r="11" spans="1:28" ht="15" customHeight="1">
      <c r="A11" s="327"/>
      <c r="B11" s="328"/>
      <c r="C11" s="354"/>
      <c r="D11" s="335"/>
      <c r="E11" s="351"/>
      <c r="F11" s="338"/>
      <c r="G11" s="338"/>
      <c r="H11" s="338"/>
      <c r="I11" s="338"/>
      <c r="J11" s="338"/>
      <c r="K11" s="338"/>
      <c r="L11" s="346"/>
      <c r="M11" s="45"/>
      <c r="N11" s="33"/>
      <c r="O11" s="34"/>
      <c r="P11" s="33"/>
      <c r="Q11" s="35"/>
      <c r="R11" s="36"/>
      <c r="S11" s="36"/>
      <c r="T11" s="36"/>
      <c r="U11" s="36"/>
      <c r="V11" s="36"/>
      <c r="W11" s="36"/>
      <c r="X11" s="36"/>
      <c r="Y11" s="36"/>
      <c r="Z11" s="37"/>
      <c r="AA11" s="137"/>
      <c r="AB11" s="45"/>
    </row>
    <row r="12" spans="1:28" s="15" customFormat="1" ht="15" customHeight="1">
      <c r="A12" s="329" t="s">
        <v>195</v>
      </c>
      <c r="B12" s="330"/>
      <c r="C12" s="264">
        <f>SUM(D12:E12)</f>
        <v>57055</v>
      </c>
      <c r="D12" s="140">
        <f aca="true" t="shared" si="0" ref="D12:K12">SUM(D14:D21,D23,D26,D32,D42,D49,D55,D63,D69)</f>
        <v>3307</v>
      </c>
      <c r="E12" s="140">
        <f>SUM(F12:G12)</f>
        <v>53748</v>
      </c>
      <c r="F12" s="140">
        <f t="shared" si="0"/>
        <v>5293</v>
      </c>
      <c r="G12" s="140">
        <f t="shared" si="0"/>
        <v>48455</v>
      </c>
      <c r="H12" s="140">
        <f t="shared" si="0"/>
        <v>43706</v>
      </c>
      <c r="I12" s="140">
        <f t="shared" si="0"/>
        <v>9547</v>
      </c>
      <c r="J12" s="140">
        <f t="shared" si="0"/>
        <v>2981</v>
      </c>
      <c r="K12" s="140">
        <f t="shared" si="0"/>
        <v>738</v>
      </c>
      <c r="L12" s="140">
        <f>SUM(L14:L21,L23,L26,L32,L42,L49,L55,L63,L69)</f>
        <v>83</v>
      </c>
      <c r="N12" s="305" t="s">
        <v>195</v>
      </c>
      <c r="O12" s="333"/>
      <c r="P12" s="66">
        <f>SUM(P14:P21,P23,P26,P32,P42,P49,P55,P63,P69)</f>
        <v>57055</v>
      </c>
      <c r="Q12" s="66">
        <f>SUM(Q14:Q21,Q23,Q26,Q32,Q42,Q49,Q55,Q63,Q69)</f>
        <v>13078</v>
      </c>
      <c r="R12" s="66">
        <f aca="true" t="shared" si="1" ref="R12:AA12">SUM(R14:R21,R23,R26,R32,R42,R49,R55,R63,R69)</f>
        <v>11013</v>
      </c>
      <c r="S12" s="66">
        <f t="shared" si="1"/>
        <v>8774</v>
      </c>
      <c r="T12" s="66">
        <f t="shared" si="1"/>
        <v>8693</v>
      </c>
      <c r="U12" s="66">
        <f t="shared" si="1"/>
        <v>7524</v>
      </c>
      <c r="V12" s="66">
        <f t="shared" si="1"/>
        <v>3690</v>
      </c>
      <c r="W12" s="66">
        <f t="shared" si="1"/>
        <v>1763</v>
      </c>
      <c r="X12" s="66">
        <f t="shared" si="1"/>
        <v>914</v>
      </c>
      <c r="Y12" s="66">
        <f t="shared" si="1"/>
        <v>1139</v>
      </c>
      <c r="Z12" s="66">
        <f t="shared" si="1"/>
        <v>384</v>
      </c>
      <c r="AA12" s="66">
        <f t="shared" si="1"/>
        <v>83</v>
      </c>
      <c r="AB12" s="139"/>
    </row>
    <row r="13" spans="1:28" s="15" customFormat="1" ht="15" customHeight="1">
      <c r="A13" s="87"/>
      <c r="B13" s="89"/>
      <c r="C13" s="264"/>
      <c r="D13" s="140"/>
      <c r="E13" s="140"/>
      <c r="F13" s="140"/>
      <c r="G13" s="140"/>
      <c r="H13" s="140"/>
      <c r="I13" s="140"/>
      <c r="J13" s="140"/>
      <c r="K13" s="140"/>
      <c r="L13" s="140"/>
      <c r="N13" s="128"/>
      <c r="O13" s="129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139"/>
    </row>
    <row r="14" spans="1:27" s="15" customFormat="1" ht="15" customHeight="1">
      <c r="A14" s="305" t="s">
        <v>1</v>
      </c>
      <c r="B14" s="306"/>
      <c r="C14" s="264">
        <f>SUM(D14:E14)</f>
        <v>6603</v>
      </c>
      <c r="D14" s="140">
        <v>374</v>
      </c>
      <c r="E14" s="140">
        <f>SUM(F14:G14)</f>
        <v>6229</v>
      </c>
      <c r="F14" s="140">
        <v>709</v>
      </c>
      <c r="G14" s="140">
        <v>5520</v>
      </c>
      <c r="H14" s="140">
        <v>5516</v>
      </c>
      <c r="I14" s="140">
        <v>844</v>
      </c>
      <c r="J14" s="140">
        <v>192</v>
      </c>
      <c r="K14" s="140">
        <v>44</v>
      </c>
      <c r="L14" s="140">
        <v>7</v>
      </c>
      <c r="N14" s="305" t="s">
        <v>1</v>
      </c>
      <c r="O14" s="306"/>
      <c r="P14" s="266">
        <f>SUM(Q14:AA14)</f>
        <v>6603</v>
      </c>
      <c r="Q14" s="266">
        <v>1347</v>
      </c>
      <c r="R14" s="266">
        <v>1153</v>
      </c>
      <c r="S14" s="266">
        <v>1006</v>
      </c>
      <c r="T14" s="266">
        <v>1218</v>
      </c>
      <c r="U14" s="266">
        <v>1098</v>
      </c>
      <c r="V14" s="266">
        <v>458</v>
      </c>
      <c r="W14" s="266">
        <v>159</v>
      </c>
      <c r="X14" s="266">
        <v>52</v>
      </c>
      <c r="Y14" s="266">
        <v>80</v>
      </c>
      <c r="Z14" s="266">
        <v>25</v>
      </c>
      <c r="AA14" s="266">
        <v>7</v>
      </c>
    </row>
    <row r="15" spans="1:27" s="15" customFormat="1" ht="15" customHeight="1">
      <c r="A15" s="305" t="s">
        <v>2</v>
      </c>
      <c r="B15" s="306"/>
      <c r="C15" s="264">
        <f aca="true" t="shared" si="2" ref="C15:C21">SUM(D15:E15)</f>
        <v>3174</v>
      </c>
      <c r="D15" s="140">
        <v>154</v>
      </c>
      <c r="E15" s="140">
        <f aca="true" t="shared" si="3" ref="E15:E21">SUM(F15:G15)</f>
        <v>3020</v>
      </c>
      <c r="F15" s="140">
        <v>100</v>
      </c>
      <c r="G15" s="140">
        <v>2920</v>
      </c>
      <c r="H15" s="140">
        <v>2584</v>
      </c>
      <c r="I15" s="140">
        <v>437</v>
      </c>
      <c r="J15" s="140">
        <v>103</v>
      </c>
      <c r="K15" s="140">
        <v>46</v>
      </c>
      <c r="L15" s="140">
        <v>4</v>
      </c>
      <c r="N15" s="305" t="s">
        <v>2</v>
      </c>
      <c r="O15" s="306"/>
      <c r="P15" s="266">
        <f aca="true" t="shared" si="4" ref="P15:P21">SUM(Q15:AA15)</f>
        <v>3174</v>
      </c>
      <c r="Q15" s="266">
        <v>792</v>
      </c>
      <c r="R15" s="266">
        <v>880</v>
      </c>
      <c r="S15" s="266">
        <v>672</v>
      </c>
      <c r="T15" s="266">
        <v>493</v>
      </c>
      <c r="U15" s="266">
        <v>252</v>
      </c>
      <c r="V15" s="266">
        <v>50</v>
      </c>
      <c r="W15" s="266">
        <v>14</v>
      </c>
      <c r="X15" s="266">
        <v>5</v>
      </c>
      <c r="Y15" s="266">
        <v>10</v>
      </c>
      <c r="Z15" s="266">
        <v>2</v>
      </c>
      <c r="AA15" s="266">
        <v>4</v>
      </c>
    </row>
    <row r="16" spans="1:27" s="15" customFormat="1" ht="15" customHeight="1">
      <c r="A16" s="305" t="s">
        <v>3</v>
      </c>
      <c r="B16" s="306"/>
      <c r="C16" s="264">
        <f t="shared" si="2"/>
        <v>4040</v>
      </c>
      <c r="D16" s="140">
        <v>189</v>
      </c>
      <c r="E16" s="140">
        <f t="shared" si="3"/>
        <v>3851</v>
      </c>
      <c r="F16" s="140">
        <v>475</v>
      </c>
      <c r="G16" s="140">
        <v>3376</v>
      </c>
      <c r="H16" s="140">
        <v>3085</v>
      </c>
      <c r="I16" s="140">
        <v>694</v>
      </c>
      <c r="J16" s="140">
        <v>207</v>
      </c>
      <c r="K16" s="140">
        <v>39</v>
      </c>
      <c r="L16" s="140">
        <v>15</v>
      </c>
      <c r="N16" s="305" t="s">
        <v>3</v>
      </c>
      <c r="O16" s="306"/>
      <c r="P16" s="266">
        <f t="shared" si="4"/>
        <v>4040</v>
      </c>
      <c r="Q16" s="266">
        <v>886</v>
      </c>
      <c r="R16" s="266">
        <v>715</v>
      </c>
      <c r="S16" s="266">
        <v>513</v>
      </c>
      <c r="T16" s="266">
        <v>546</v>
      </c>
      <c r="U16" s="266">
        <v>557</v>
      </c>
      <c r="V16" s="266">
        <v>297</v>
      </c>
      <c r="W16" s="266">
        <v>154</v>
      </c>
      <c r="X16" s="266">
        <v>125</v>
      </c>
      <c r="Y16" s="266">
        <v>163</v>
      </c>
      <c r="Z16" s="266">
        <v>69</v>
      </c>
      <c r="AA16" s="266">
        <v>15</v>
      </c>
    </row>
    <row r="17" spans="1:27" s="15" customFormat="1" ht="15" customHeight="1">
      <c r="A17" s="322" t="s">
        <v>60</v>
      </c>
      <c r="B17" s="306"/>
      <c r="C17" s="264">
        <f t="shared" si="2"/>
        <v>2949</v>
      </c>
      <c r="D17" s="140">
        <v>136</v>
      </c>
      <c r="E17" s="140">
        <f t="shared" si="3"/>
        <v>2813</v>
      </c>
      <c r="F17" s="140">
        <v>233</v>
      </c>
      <c r="G17" s="140">
        <v>2580</v>
      </c>
      <c r="H17" s="140">
        <v>2404</v>
      </c>
      <c r="I17" s="140">
        <v>377</v>
      </c>
      <c r="J17" s="140">
        <v>143</v>
      </c>
      <c r="K17" s="140">
        <v>24</v>
      </c>
      <c r="L17" s="140">
        <v>1</v>
      </c>
      <c r="N17" s="322" t="s">
        <v>60</v>
      </c>
      <c r="O17" s="306"/>
      <c r="P17" s="266">
        <f t="shared" si="4"/>
        <v>2949</v>
      </c>
      <c r="Q17" s="266">
        <v>629</v>
      </c>
      <c r="R17" s="266">
        <v>861</v>
      </c>
      <c r="S17" s="266">
        <v>682</v>
      </c>
      <c r="T17" s="266">
        <v>478</v>
      </c>
      <c r="U17" s="266">
        <v>199</v>
      </c>
      <c r="V17" s="266">
        <v>46</v>
      </c>
      <c r="W17" s="266">
        <v>28</v>
      </c>
      <c r="X17" s="266">
        <v>6</v>
      </c>
      <c r="Y17" s="266">
        <v>18</v>
      </c>
      <c r="Z17" s="266">
        <v>1</v>
      </c>
      <c r="AA17" s="266">
        <v>1</v>
      </c>
    </row>
    <row r="18" spans="1:27" s="15" customFormat="1" ht="15" customHeight="1">
      <c r="A18" s="305" t="s">
        <v>5</v>
      </c>
      <c r="B18" s="306"/>
      <c r="C18" s="264">
        <f t="shared" si="2"/>
        <v>3985</v>
      </c>
      <c r="D18" s="140">
        <v>333</v>
      </c>
      <c r="E18" s="140">
        <f t="shared" si="3"/>
        <v>3652</v>
      </c>
      <c r="F18" s="140">
        <v>376</v>
      </c>
      <c r="G18" s="140">
        <v>3276</v>
      </c>
      <c r="H18" s="140">
        <v>2858</v>
      </c>
      <c r="I18" s="140">
        <v>736</v>
      </c>
      <c r="J18" s="140">
        <v>288</v>
      </c>
      <c r="K18" s="140">
        <v>99</v>
      </c>
      <c r="L18" s="140">
        <v>4</v>
      </c>
      <c r="N18" s="305" t="s">
        <v>5</v>
      </c>
      <c r="O18" s="306"/>
      <c r="P18" s="266">
        <f t="shared" si="4"/>
        <v>3985</v>
      </c>
      <c r="Q18" s="266">
        <v>1246</v>
      </c>
      <c r="R18" s="266">
        <v>1141</v>
      </c>
      <c r="S18" s="266">
        <v>655</v>
      </c>
      <c r="T18" s="266">
        <v>516</v>
      </c>
      <c r="U18" s="266">
        <v>227</v>
      </c>
      <c r="V18" s="266">
        <v>80</v>
      </c>
      <c r="W18" s="266">
        <v>36</v>
      </c>
      <c r="X18" s="266">
        <v>24</v>
      </c>
      <c r="Y18" s="266">
        <v>39</v>
      </c>
      <c r="Z18" s="266">
        <v>17</v>
      </c>
      <c r="AA18" s="266">
        <v>4</v>
      </c>
    </row>
    <row r="19" spans="1:27" s="15" customFormat="1" ht="15" customHeight="1">
      <c r="A19" s="305" t="s">
        <v>6</v>
      </c>
      <c r="B19" s="306"/>
      <c r="C19" s="264">
        <f t="shared" si="2"/>
        <v>2355</v>
      </c>
      <c r="D19" s="140">
        <v>98</v>
      </c>
      <c r="E19" s="140">
        <f t="shared" si="3"/>
        <v>2257</v>
      </c>
      <c r="F19" s="140">
        <v>410</v>
      </c>
      <c r="G19" s="140">
        <v>1847</v>
      </c>
      <c r="H19" s="140">
        <v>1707</v>
      </c>
      <c r="I19" s="140">
        <v>490</v>
      </c>
      <c r="J19" s="140">
        <v>132</v>
      </c>
      <c r="K19" s="140">
        <v>18</v>
      </c>
      <c r="L19" s="140">
        <v>8</v>
      </c>
      <c r="N19" s="305" t="s">
        <v>6</v>
      </c>
      <c r="O19" s="306"/>
      <c r="P19" s="266">
        <f t="shared" si="4"/>
        <v>2355</v>
      </c>
      <c r="Q19" s="266">
        <v>256</v>
      </c>
      <c r="R19" s="266">
        <v>290</v>
      </c>
      <c r="S19" s="266">
        <v>231</v>
      </c>
      <c r="T19" s="266">
        <v>305</v>
      </c>
      <c r="U19" s="266">
        <v>390</v>
      </c>
      <c r="V19" s="266">
        <v>279</v>
      </c>
      <c r="W19" s="266">
        <v>200</v>
      </c>
      <c r="X19" s="266">
        <v>147</v>
      </c>
      <c r="Y19" s="266">
        <v>214</v>
      </c>
      <c r="Z19" s="266">
        <v>35</v>
      </c>
      <c r="AA19" s="266">
        <v>8</v>
      </c>
    </row>
    <row r="20" spans="1:27" s="15" customFormat="1" ht="15" customHeight="1">
      <c r="A20" s="305" t="s">
        <v>7</v>
      </c>
      <c r="B20" s="306"/>
      <c r="C20" s="264">
        <f t="shared" si="2"/>
        <v>2250</v>
      </c>
      <c r="D20" s="140">
        <v>127</v>
      </c>
      <c r="E20" s="140">
        <f t="shared" si="3"/>
        <v>2123</v>
      </c>
      <c r="F20" s="140">
        <v>270</v>
      </c>
      <c r="G20" s="140">
        <v>1853</v>
      </c>
      <c r="H20" s="140">
        <v>1543</v>
      </c>
      <c r="I20" s="140">
        <v>493</v>
      </c>
      <c r="J20" s="140">
        <v>169</v>
      </c>
      <c r="K20" s="140">
        <v>44</v>
      </c>
      <c r="L20" s="140">
        <v>1</v>
      </c>
      <c r="N20" s="305" t="s">
        <v>7</v>
      </c>
      <c r="O20" s="306"/>
      <c r="P20" s="266">
        <f t="shared" si="4"/>
        <v>2250</v>
      </c>
      <c r="Q20" s="266">
        <v>499</v>
      </c>
      <c r="R20" s="266">
        <v>329</v>
      </c>
      <c r="S20" s="266">
        <v>283</v>
      </c>
      <c r="T20" s="266">
        <v>283</v>
      </c>
      <c r="U20" s="266">
        <v>326</v>
      </c>
      <c r="V20" s="266">
        <v>222</v>
      </c>
      <c r="W20" s="266">
        <v>114</v>
      </c>
      <c r="X20" s="266">
        <v>74</v>
      </c>
      <c r="Y20" s="266">
        <v>97</v>
      </c>
      <c r="Z20" s="266">
        <v>22</v>
      </c>
      <c r="AA20" s="266">
        <v>1</v>
      </c>
    </row>
    <row r="21" spans="1:27" s="15" customFormat="1" ht="15" customHeight="1">
      <c r="A21" s="305" t="s">
        <v>8</v>
      </c>
      <c r="B21" s="306"/>
      <c r="C21" s="264">
        <f t="shared" si="2"/>
        <v>2483</v>
      </c>
      <c r="D21" s="140">
        <v>142</v>
      </c>
      <c r="E21" s="140">
        <f t="shared" si="3"/>
        <v>2341</v>
      </c>
      <c r="F21" s="140">
        <v>394</v>
      </c>
      <c r="G21" s="140">
        <v>1947</v>
      </c>
      <c r="H21" s="140">
        <v>1920</v>
      </c>
      <c r="I21" s="140">
        <v>476</v>
      </c>
      <c r="J21" s="140">
        <v>70</v>
      </c>
      <c r="K21" s="140">
        <v>11</v>
      </c>
      <c r="L21" s="140">
        <v>6</v>
      </c>
      <c r="N21" s="305" t="s">
        <v>8</v>
      </c>
      <c r="O21" s="306"/>
      <c r="P21" s="266">
        <f t="shared" si="4"/>
        <v>2483</v>
      </c>
      <c r="Q21" s="266">
        <v>216</v>
      </c>
      <c r="R21" s="266">
        <v>164</v>
      </c>
      <c r="S21" s="266">
        <v>172</v>
      </c>
      <c r="T21" s="266">
        <v>275</v>
      </c>
      <c r="U21" s="266">
        <v>586</v>
      </c>
      <c r="V21" s="266">
        <v>521</v>
      </c>
      <c r="W21" s="266">
        <v>323</v>
      </c>
      <c r="X21" s="266">
        <v>118</v>
      </c>
      <c r="Y21" s="266">
        <v>86</v>
      </c>
      <c r="Z21" s="266">
        <v>16</v>
      </c>
      <c r="AA21" s="266">
        <v>6</v>
      </c>
    </row>
    <row r="22" spans="1:27" ht="15" customHeight="1">
      <c r="A22" s="38"/>
      <c r="B22" s="39"/>
      <c r="C22" s="264"/>
      <c r="D22" s="140"/>
      <c r="E22" s="140"/>
      <c r="F22" s="140"/>
      <c r="G22" s="140"/>
      <c r="H22" s="140"/>
      <c r="I22" s="140"/>
      <c r="J22" s="140"/>
      <c r="K22" s="140"/>
      <c r="L22" s="140"/>
      <c r="N22" s="38"/>
      <c r="O22" s="39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</row>
    <row r="23" spans="1:27" s="15" customFormat="1" ht="15" customHeight="1">
      <c r="A23" s="305" t="s">
        <v>9</v>
      </c>
      <c r="B23" s="306"/>
      <c r="C23" s="264">
        <f>SUM(C24)</f>
        <v>209</v>
      </c>
      <c r="D23" s="140">
        <f aca="true" t="shared" si="5" ref="D23:L23">SUM(D24)</f>
        <v>6</v>
      </c>
      <c r="E23" s="140">
        <f t="shared" si="5"/>
        <v>203</v>
      </c>
      <c r="F23" s="140">
        <f t="shared" si="5"/>
        <v>7</v>
      </c>
      <c r="G23" s="140">
        <f t="shared" si="5"/>
        <v>196</v>
      </c>
      <c r="H23" s="140">
        <f t="shared" si="5"/>
        <v>138</v>
      </c>
      <c r="I23" s="140">
        <f t="shared" si="5"/>
        <v>49</v>
      </c>
      <c r="J23" s="140">
        <f t="shared" si="5"/>
        <v>18</v>
      </c>
      <c r="K23" s="140">
        <f t="shared" si="5"/>
        <v>3</v>
      </c>
      <c r="L23" s="140">
        <f t="shared" si="5"/>
        <v>1</v>
      </c>
      <c r="N23" s="305" t="s">
        <v>9</v>
      </c>
      <c r="O23" s="306"/>
      <c r="P23" s="266">
        <f>SUM(P24)</f>
        <v>209</v>
      </c>
      <c r="Q23" s="266">
        <f aca="true" t="shared" si="6" ref="Q23:W23">SUM(Q24)</f>
        <v>100</v>
      </c>
      <c r="R23" s="266">
        <f t="shared" si="6"/>
        <v>44</v>
      </c>
      <c r="S23" s="266">
        <f t="shared" si="6"/>
        <v>23</v>
      </c>
      <c r="T23" s="266">
        <f t="shared" si="6"/>
        <v>26</v>
      </c>
      <c r="U23" s="266">
        <f t="shared" si="6"/>
        <v>11</v>
      </c>
      <c r="V23" s="266">
        <f t="shared" si="6"/>
        <v>2</v>
      </c>
      <c r="W23" s="266">
        <f t="shared" si="6"/>
        <v>1</v>
      </c>
      <c r="X23" s="140" t="s">
        <v>265</v>
      </c>
      <c r="Y23" s="140" t="s">
        <v>265</v>
      </c>
      <c r="Z23" s="266">
        <f>SUM(Z24)</f>
        <v>1</v>
      </c>
      <c r="AA23" s="266">
        <f>SUM(AA24)</f>
        <v>1</v>
      </c>
    </row>
    <row r="24" spans="1:27" ht="15" customHeight="1">
      <c r="A24" s="320" t="s">
        <v>10</v>
      </c>
      <c r="B24" s="321"/>
      <c r="C24" s="113">
        <v>209</v>
      </c>
      <c r="D24" s="110">
        <v>6</v>
      </c>
      <c r="E24" s="110">
        <v>203</v>
      </c>
      <c r="F24" s="110">
        <v>7</v>
      </c>
      <c r="G24" s="110">
        <v>196</v>
      </c>
      <c r="H24" s="110">
        <v>138</v>
      </c>
      <c r="I24" s="110">
        <v>49</v>
      </c>
      <c r="J24" s="110">
        <v>18</v>
      </c>
      <c r="K24" s="110">
        <v>3</v>
      </c>
      <c r="L24" s="110">
        <v>1</v>
      </c>
      <c r="N24" s="41"/>
      <c r="O24" s="39" t="s">
        <v>10</v>
      </c>
      <c r="P24" s="115">
        <v>209</v>
      </c>
      <c r="Q24" s="115">
        <v>100</v>
      </c>
      <c r="R24" s="115">
        <v>44</v>
      </c>
      <c r="S24" s="115">
        <v>23</v>
      </c>
      <c r="T24" s="115">
        <v>26</v>
      </c>
      <c r="U24" s="115">
        <v>11</v>
      </c>
      <c r="V24" s="115">
        <v>2</v>
      </c>
      <c r="W24" s="115">
        <v>1</v>
      </c>
      <c r="X24" s="110" t="s">
        <v>265</v>
      </c>
      <c r="Y24" s="110" t="s">
        <v>265</v>
      </c>
      <c r="Z24" s="115">
        <v>1</v>
      </c>
      <c r="AA24" s="115">
        <v>1</v>
      </c>
    </row>
    <row r="25" spans="1:27" ht="15" customHeight="1">
      <c r="A25" s="41"/>
      <c r="B25" s="39"/>
      <c r="C25" s="114"/>
      <c r="D25" s="111"/>
      <c r="E25" s="111"/>
      <c r="F25" s="110"/>
      <c r="G25" s="110"/>
      <c r="H25" s="110"/>
      <c r="I25" s="110"/>
      <c r="J25" s="110"/>
      <c r="K25" s="110"/>
      <c r="L25" s="110"/>
      <c r="N25" s="41"/>
      <c r="O25" s="39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s="15" customFormat="1" ht="15" customHeight="1">
      <c r="A26" s="319" t="s">
        <v>11</v>
      </c>
      <c r="B26" s="306"/>
      <c r="C26" s="264">
        <f>SUM(C27:C30)</f>
        <v>2850</v>
      </c>
      <c r="D26" s="140">
        <f aca="true" t="shared" si="7" ref="D26:L26">SUM(D27:D30)</f>
        <v>87</v>
      </c>
      <c r="E26" s="140">
        <f t="shared" si="7"/>
        <v>2763</v>
      </c>
      <c r="F26" s="140">
        <f t="shared" si="7"/>
        <v>250</v>
      </c>
      <c r="G26" s="140">
        <f t="shared" si="7"/>
        <v>2513</v>
      </c>
      <c r="H26" s="140">
        <f t="shared" si="7"/>
        <v>2242</v>
      </c>
      <c r="I26" s="140">
        <f t="shared" si="7"/>
        <v>495</v>
      </c>
      <c r="J26" s="140">
        <f t="shared" si="7"/>
        <v>91</v>
      </c>
      <c r="K26" s="140">
        <f t="shared" si="7"/>
        <v>14</v>
      </c>
      <c r="L26" s="140">
        <f t="shared" si="7"/>
        <v>8</v>
      </c>
      <c r="N26" s="319" t="s">
        <v>11</v>
      </c>
      <c r="O26" s="306"/>
      <c r="P26" s="266">
        <f>SUM(P27:P30)</f>
        <v>2850</v>
      </c>
      <c r="Q26" s="266">
        <f aca="true" t="shared" si="8" ref="Q26:AA26">SUM(Q27:Q30)</f>
        <v>565</v>
      </c>
      <c r="R26" s="266">
        <f t="shared" si="8"/>
        <v>483</v>
      </c>
      <c r="S26" s="266">
        <f t="shared" si="8"/>
        <v>361</v>
      </c>
      <c r="T26" s="266">
        <f t="shared" si="8"/>
        <v>365</v>
      </c>
      <c r="U26" s="266">
        <f t="shared" si="8"/>
        <v>417</v>
      </c>
      <c r="V26" s="266">
        <f t="shared" si="8"/>
        <v>274</v>
      </c>
      <c r="W26" s="266">
        <f t="shared" si="8"/>
        <v>181</v>
      </c>
      <c r="X26" s="266">
        <f t="shared" si="8"/>
        <v>77</v>
      </c>
      <c r="Y26" s="266">
        <f t="shared" si="8"/>
        <v>93</v>
      </c>
      <c r="Z26" s="266">
        <f t="shared" si="8"/>
        <v>26</v>
      </c>
      <c r="AA26" s="266">
        <f t="shared" si="8"/>
        <v>8</v>
      </c>
    </row>
    <row r="27" spans="1:27" ht="15" customHeight="1">
      <c r="A27" s="320" t="s">
        <v>12</v>
      </c>
      <c r="B27" s="321"/>
      <c r="C27" s="113">
        <v>720</v>
      </c>
      <c r="D27" s="110">
        <v>21</v>
      </c>
      <c r="E27" s="110">
        <v>699</v>
      </c>
      <c r="F27" s="110">
        <v>58</v>
      </c>
      <c r="G27" s="110">
        <v>641</v>
      </c>
      <c r="H27" s="110">
        <v>553</v>
      </c>
      <c r="I27" s="110">
        <v>142</v>
      </c>
      <c r="J27" s="110">
        <v>21</v>
      </c>
      <c r="K27" s="110">
        <v>2</v>
      </c>
      <c r="L27" s="110">
        <v>2</v>
      </c>
      <c r="N27" s="41"/>
      <c r="O27" s="39" t="s">
        <v>12</v>
      </c>
      <c r="P27" s="115">
        <v>720</v>
      </c>
      <c r="Q27" s="115">
        <v>205</v>
      </c>
      <c r="R27" s="115">
        <v>106</v>
      </c>
      <c r="S27" s="115">
        <v>85</v>
      </c>
      <c r="T27" s="115">
        <v>76</v>
      </c>
      <c r="U27" s="115">
        <v>88</v>
      </c>
      <c r="V27" s="115">
        <v>71</v>
      </c>
      <c r="W27" s="115">
        <v>40</v>
      </c>
      <c r="X27" s="115">
        <v>17</v>
      </c>
      <c r="Y27" s="115">
        <v>24</v>
      </c>
      <c r="Z27" s="115">
        <v>6</v>
      </c>
      <c r="AA27" s="115">
        <v>2</v>
      </c>
    </row>
    <row r="28" spans="1:27" ht="15" customHeight="1">
      <c r="A28" s="320" t="s">
        <v>13</v>
      </c>
      <c r="B28" s="321"/>
      <c r="C28" s="113">
        <v>592</v>
      </c>
      <c r="D28" s="110">
        <v>19</v>
      </c>
      <c r="E28" s="110">
        <v>573</v>
      </c>
      <c r="F28" s="110">
        <v>52</v>
      </c>
      <c r="G28" s="110">
        <v>521</v>
      </c>
      <c r="H28" s="110">
        <v>480</v>
      </c>
      <c r="I28" s="110">
        <v>82</v>
      </c>
      <c r="J28" s="110">
        <v>24</v>
      </c>
      <c r="K28" s="110">
        <v>4</v>
      </c>
      <c r="L28" s="110">
        <v>2</v>
      </c>
      <c r="N28" s="41"/>
      <c r="O28" s="39" t="s">
        <v>13</v>
      </c>
      <c r="P28" s="115">
        <v>592</v>
      </c>
      <c r="Q28" s="115">
        <v>145</v>
      </c>
      <c r="R28" s="115">
        <v>97</v>
      </c>
      <c r="S28" s="115">
        <v>70</v>
      </c>
      <c r="T28" s="115">
        <v>65</v>
      </c>
      <c r="U28" s="115">
        <v>95</v>
      </c>
      <c r="V28" s="115">
        <v>44</v>
      </c>
      <c r="W28" s="115">
        <v>24</v>
      </c>
      <c r="X28" s="115">
        <v>14</v>
      </c>
      <c r="Y28" s="115">
        <v>27</v>
      </c>
      <c r="Z28" s="115">
        <v>9</v>
      </c>
      <c r="AA28" s="115">
        <v>2</v>
      </c>
    </row>
    <row r="29" spans="1:27" ht="15" customHeight="1">
      <c r="A29" s="320" t="s">
        <v>14</v>
      </c>
      <c r="B29" s="321"/>
      <c r="C29" s="113">
        <v>925</v>
      </c>
      <c r="D29" s="110">
        <v>23</v>
      </c>
      <c r="E29" s="110">
        <v>902</v>
      </c>
      <c r="F29" s="110">
        <v>40</v>
      </c>
      <c r="G29" s="110">
        <v>862</v>
      </c>
      <c r="H29" s="110">
        <v>746</v>
      </c>
      <c r="I29" s="110">
        <v>138</v>
      </c>
      <c r="J29" s="110">
        <v>33</v>
      </c>
      <c r="K29" s="110">
        <v>6</v>
      </c>
      <c r="L29" s="110">
        <v>2</v>
      </c>
      <c r="N29" s="41"/>
      <c r="O29" s="39" t="s">
        <v>14</v>
      </c>
      <c r="P29" s="115">
        <v>925</v>
      </c>
      <c r="Q29" s="115">
        <v>177</v>
      </c>
      <c r="R29" s="115">
        <v>228</v>
      </c>
      <c r="S29" s="115">
        <v>145</v>
      </c>
      <c r="T29" s="115">
        <v>152</v>
      </c>
      <c r="U29" s="115">
        <v>102</v>
      </c>
      <c r="V29" s="115">
        <v>43</v>
      </c>
      <c r="W29" s="115">
        <v>43</v>
      </c>
      <c r="X29" s="115">
        <v>17</v>
      </c>
      <c r="Y29" s="115">
        <v>12</v>
      </c>
      <c r="Z29" s="115">
        <v>4</v>
      </c>
      <c r="AA29" s="115">
        <v>2</v>
      </c>
    </row>
    <row r="30" spans="1:27" ht="15" customHeight="1">
      <c r="A30" s="320" t="s">
        <v>15</v>
      </c>
      <c r="B30" s="321"/>
      <c r="C30" s="113">
        <v>613</v>
      </c>
      <c r="D30" s="110">
        <v>24</v>
      </c>
      <c r="E30" s="110">
        <v>589</v>
      </c>
      <c r="F30" s="110">
        <v>100</v>
      </c>
      <c r="G30" s="110">
        <v>489</v>
      </c>
      <c r="H30" s="110">
        <v>463</v>
      </c>
      <c r="I30" s="110">
        <v>133</v>
      </c>
      <c r="J30" s="110">
        <v>13</v>
      </c>
      <c r="K30" s="110">
        <v>2</v>
      </c>
      <c r="L30" s="110">
        <v>2</v>
      </c>
      <c r="N30" s="41"/>
      <c r="O30" s="39" t="s">
        <v>15</v>
      </c>
      <c r="P30" s="115">
        <v>613</v>
      </c>
      <c r="Q30" s="115">
        <v>38</v>
      </c>
      <c r="R30" s="115">
        <v>52</v>
      </c>
      <c r="S30" s="115">
        <v>61</v>
      </c>
      <c r="T30" s="115">
        <v>72</v>
      </c>
      <c r="U30" s="115">
        <v>132</v>
      </c>
      <c r="V30" s="115">
        <v>116</v>
      </c>
      <c r="W30" s="115">
        <v>74</v>
      </c>
      <c r="X30" s="115">
        <v>29</v>
      </c>
      <c r="Y30" s="115">
        <v>30</v>
      </c>
      <c r="Z30" s="115">
        <v>7</v>
      </c>
      <c r="AA30" s="115">
        <v>2</v>
      </c>
    </row>
    <row r="31" spans="1:27" ht="15" customHeight="1">
      <c r="A31" s="41"/>
      <c r="B31" s="39"/>
      <c r="C31" s="114"/>
      <c r="D31" s="110"/>
      <c r="E31" s="110"/>
      <c r="F31" s="110"/>
      <c r="G31" s="110"/>
      <c r="H31" s="110"/>
      <c r="I31" s="110"/>
      <c r="J31" s="110"/>
      <c r="K31" s="110"/>
      <c r="L31" s="110"/>
      <c r="N31" s="41"/>
      <c r="O31" s="39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</row>
    <row r="32" spans="1:27" s="15" customFormat="1" ht="15" customHeight="1">
      <c r="A32" s="305" t="s">
        <v>16</v>
      </c>
      <c r="B32" s="306"/>
      <c r="C32" s="264">
        <f>SUM(C33:C40)</f>
        <v>2890</v>
      </c>
      <c r="D32" s="140">
        <f aca="true" t="shared" si="9" ref="D32:L32">SUM(D33:D40)</f>
        <v>159</v>
      </c>
      <c r="E32" s="140">
        <f t="shared" si="9"/>
        <v>2731</v>
      </c>
      <c r="F32" s="140">
        <f t="shared" si="9"/>
        <v>227</v>
      </c>
      <c r="G32" s="140">
        <f t="shared" si="9"/>
        <v>2504</v>
      </c>
      <c r="H32" s="140">
        <f t="shared" si="9"/>
        <v>2331</v>
      </c>
      <c r="I32" s="140">
        <f t="shared" si="9"/>
        <v>436</v>
      </c>
      <c r="J32" s="140">
        <f t="shared" si="9"/>
        <v>97</v>
      </c>
      <c r="K32" s="140">
        <f t="shared" si="9"/>
        <v>20</v>
      </c>
      <c r="L32" s="140">
        <f t="shared" si="9"/>
        <v>6</v>
      </c>
      <c r="N32" s="305" t="s">
        <v>16</v>
      </c>
      <c r="O32" s="306"/>
      <c r="P32" s="266">
        <f>SUM(P33:P40)</f>
        <v>2890</v>
      </c>
      <c r="Q32" s="266">
        <f aca="true" t="shared" si="10" ref="Q32:AA32">SUM(Q33:Q40)</f>
        <v>672</v>
      </c>
      <c r="R32" s="266">
        <f t="shared" si="10"/>
        <v>481</v>
      </c>
      <c r="S32" s="266">
        <f t="shared" si="10"/>
        <v>380</v>
      </c>
      <c r="T32" s="266">
        <f t="shared" si="10"/>
        <v>400</v>
      </c>
      <c r="U32" s="266">
        <f t="shared" si="10"/>
        <v>468</v>
      </c>
      <c r="V32" s="266">
        <f t="shared" si="10"/>
        <v>274</v>
      </c>
      <c r="W32" s="266">
        <f t="shared" si="10"/>
        <v>118</v>
      </c>
      <c r="X32" s="266">
        <f t="shared" si="10"/>
        <v>42</v>
      </c>
      <c r="Y32" s="266">
        <f t="shared" si="10"/>
        <v>37</v>
      </c>
      <c r="Z32" s="266">
        <f t="shared" si="10"/>
        <v>12</v>
      </c>
      <c r="AA32" s="266">
        <f t="shared" si="10"/>
        <v>6</v>
      </c>
    </row>
    <row r="33" spans="1:27" ht="15" customHeight="1">
      <c r="A33" s="320" t="s">
        <v>17</v>
      </c>
      <c r="B33" s="321"/>
      <c r="C33" s="113">
        <v>287</v>
      </c>
      <c r="D33" s="110">
        <v>12</v>
      </c>
      <c r="E33" s="110">
        <v>275</v>
      </c>
      <c r="F33" s="110">
        <v>36</v>
      </c>
      <c r="G33" s="110">
        <v>239</v>
      </c>
      <c r="H33" s="110">
        <v>190</v>
      </c>
      <c r="I33" s="110">
        <v>77</v>
      </c>
      <c r="J33" s="110">
        <v>19</v>
      </c>
      <c r="K33" s="110">
        <v>1</v>
      </c>
      <c r="L33" s="110" t="s">
        <v>265</v>
      </c>
      <c r="N33" s="41"/>
      <c r="O33" s="39" t="s">
        <v>17</v>
      </c>
      <c r="P33" s="115">
        <v>287</v>
      </c>
      <c r="Q33" s="115">
        <v>45</v>
      </c>
      <c r="R33" s="115">
        <v>37</v>
      </c>
      <c r="S33" s="115">
        <v>40</v>
      </c>
      <c r="T33" s="115">
        <v>35</v>
      </c>
      <c r="U33" s="115">
        <v>48</v>
      </c>
      <c r="V33" s="115">
        <v>28</v>
      </c>
      <c r="W33" s="115">
        <v>24</v>
      </c>
      <c r="X33" s="115">
        <v>12</v>
      </c>
      <c r="Y33" s="115">
        <v>16</v>
      </c>
      <c r="Z33" s="115">
        <v>2</v>
      </c>
      <c r="AA33" s="110" t="s">
        <v>265</v>
      </c>
    </row>
    <row r="34" spans="1:27" ht="15" customHeight="1">
      <c r="A34" s="320" t="s">
        <v>18</v>
      </c>
      <c r="B34" s="321"/>
      <c r="C34" s="113">
        <v>812</v>
      </c>
      <c r="D34" s="110">
        <v>33</v>
      </c>
      <c r="E34" s="110">
        <v>779</v>
      </c>
      <c r="F34" s="110">
        <v>68</v>
      </c>
      <c r="G34" s="110">
        <v>711</v>
      </c>
      <c r="H34" s="110">
        <v>693</v>
      </c>
      <c r="I34" s="110">
        <v>96</v>
      </c>
      <c r="J34" s="110">
        <v>18</v>
      </c>
      <c r="K34" s="110">
        <v>5</v>
      </c>
      <c r="L34" s="110" t="s">
        <v>265</v>
      </c>
      <c r="N34" s="41"/>
      <c r="O34" s="39" t="s">
        <v>18</v>
      </c>
      <c r="P34" s="115">
        <v>812</v>
      </c>
      <c r="Q34" s="115">
        <v>140</v>
      </c>
      <c r="R34" s="115">
        <v>126</v>
      </c>
      <c r="S34" s="115">
        <v>96</v>
      </c>
      <c r="T34" s="115">
        <v>120</v>
      </c>
      <c r="U34" s="115">
        <v>141</v>
      </c>
      <c r="V34" s="115">
        <v>107</v>
      </c>
      <c r="W34" s="115">
        <v>51</v>
      </c>
      <c r="X34" s="115">
        <v>12</v>
      </c>
      <c r="Y34" s="115">
        <v>13</v>
      </c>
      <c r="Z34" s="115">
        <v>6</v>
      </c>
      <c r="AA34" s="110" t="s">
        <v>265</v>
      </c>
    </row>
    <row r="35" spans="1:27" ht="15" customHeight="1">
      <c r="A35" s="320" t="s">
        <v>19</v>
      </c>
      <c r="B35" s="321"/>
      <c r="C35" s="113">
        <v>569</v>
      </c>
      <c r="D35" s="110">
        <v>19</v>
      </c>
      <c r="E35" s="110">
        <v>550</v>
      </c>
      <c r="F35" s="110">
        <v>77</v>
      </c>
      <c r="G35" s="110">
        <v>473</v>
      </c>
      <c r="H35" s="110">
        <v>511</v>
      </c>
      <c r="I35" s="110">
        <v>48</v>
      </c>
      <c r="J35" s="110">
        <v>8</v>
      </c>
      <c r="K35" s="110">
        <v>2</v>
      </c>
      <c r="L35" s="110" t="s">
        <v>265</v>
      </c>
      <c r="N35" s="41"/>
      <c r="O35" s="39" t="s">
        <v>19</v>
      </c>
      <c r="P35" s="115">
        <v>569</v>
      </c>
      <c r="Q35" s="115">
        <v>105</v>
      </c>
      <c r="R35" s="115">
        <v>79</v>
      </c>
      <c r="S35" s="115">
        <v>60</v>
      </c>
      <c r="T35" s="115">
        <v>84</v>
      </c>
      <c r="U35" s="115">
        <v>109</v>
      </c>
      <c r="V35" s="115">
        <v>89</v>
      </c>
      <c r="W35" s="115">
        <v>27</v>
      </c>
      <c r="X35" s="115">
        <v>10</v>
      </c>
      <c r="Y35" s="115">
        <v>3</v>
      </c>
      <c r="Z35" s="115">
        <v>3</v>
      </c>
      <c r="AA35" s="110" t="s">
        <v>265</v>
      </c>
    </row>
    <row r="36" spans="1:27" ht="15" customHeight="1">
      <c r="A36" s="320" t="s">
        <v>20</v>
      </c>
      <c r="B36" s="321"/>
      <c r="C36" s="113">
        <v>168</v>
      </c>
      <c r="D36" s="110">
        <v>7</v>
      </c>
      <c r="E36" s="110">
        <v>161</v>
      </c>
      <c r="F36" s="110">
        <v>11</v>
      </c>
      <c r="G36" s="110">
        <v>150</v>
      </c>
      <c r="H36" s="110">
        <v>140</v>
      </c>
      <c r="I36" s="110">
        <v>22</v>
      </c>
      <c r="J36" s="110">
        <v>5</v>
      </c>
      <c r="K36" s="110">
        <v>1</v>
      </c>
      <c r="L36" s="110" t="s">
        <v>265</v>
      </c>
      <c r="N36" s="41"/>
      <c r="O36" s="39" t="s">
        <v>20</v>
      </c>
      <c r="P36" s="115">
        <v>168</v>
      </c>
      <c r="Q36" s="115">
        <v>86</v>
      </c>
      <c r="R36" s="115">
        <v>14</v>
      </c>
      <c r="S36" s="115">
        <v>19</v>
      </c>
      <c r="T36" s="115">
        <v>17</v>
      </c>
      <c r="U36" s="115">
        <v>20</v>
      </c>
      <c r="V36" s="115">
        <v>11</v>
      </c>
      <c r="W36" s="115">
        <v>1</v>
      </c>
      <c r="X36" s="110" t="s">
        <v>265</v>
      </c>
      <c r="Y36" s="110" t="s">
        <v>265</v>
      </c>
      <c r="Z36" s="110" t="s">
        <v>265</v>
      </c>
      <c r="AA36" s="110" t="s">
        <v>265</v>
      </c>
    </row>
    <row r="37" spans="1:27" ht="15" customHeight="1">
      <c r="A37" s="320" t="s">
        <v>21</v>
      </c>
      <c r="B37" s="321"/>
      <c r="C37" s="113">
        <v>222</v>
      </c>
      <c r="D37" s="110">
        <v>21</v>
      </c>
      <c r="E37" s="110">
        <v>201</v>
      </c>
      <c r="F37" s="110">
        <v>4</v>
      </c>
      <c r="G37" s="110">
        <v>197</v>
      </c>
      <c r="H37" s="110">
        <v>176</v>
      </c>
      <c r="I37" s="110">
        <v>37</v>
      </c>
      <c r="J37" s="110">
        <v>7</v>
      </c>
      <c r="K37" s="110">
        <v>2</v>
      </c>
      <c r="L37" s="110" t="s">
        <v>265</v>
      </c>
      <c r="N37" s="41"/>
      <c r="O37" s="39" t="s">
        <v>21</v>
      </c>
      <c r="P37" s="115">
        <v>222</v>
      </c>
      <c r="Q37" s="115">
        <v>82</v>
      </c>
      <c r="R37" s="115">
        <v>68</v>
      </c>
      <c r="S37" s="115">
        <v>30</v>
      </c>
      <c r="T37" s="115">
        <v>22</v>
      </c>
      <c r="U37" s="115">
        <v>16</v>
      </c>
      <c r="V37" s="115">
        <v>2</v>
      </c>
      <c r="W37" s="115">
        <v>2</v>
      </c>
      <c r="X37" s="110" t="s">
        <v>265</v>
      </c>
      <c r="Y37" s="110" t="s">
        <v>265</v>
      </c>
      <c r="Z37" s="110" t="s">
        <v>265</v>
      </c>
      <c r="AA37" s="110" t="s">
        <v>265</v>
      </c>
    </row>
    <row r="38" spans="1:27" ht="15" customHeight="1">
      <c r="A38" s="320" t="s">
        <v>22</v>
      </c>
      <c r="B38" s="321"/>
      <c r="C38" s="113">
        <v>686</v>
      </c>
      <c r="D38" s="110">
        <v>61</v>
      </c>
      <c r="E38" s="110">
        <v>625</v>
      </c>
      <c r="F38" s="110">
        <v>28</v>
      </c>
      <c r="G38" s="110">
        <v>597</v>
      </c>
      <c r="H38" s="110">
        <v>498</v>
      </c>
      <c r="I38" s="110">
        <v>150</v>
      </c>
      <c r="J38" s="110">
        <v>31</v>
      </c>
      <c r="K38" s="110">
        <v>7</v>
      </c>
      <c r="L38" s="110" t="s">
        <v>265</v>
      </c>
      <c r="N38" s="41"/>
      <c r="O38" s="39" t="s">
        <v>22</v>
      </c>
      <c r="P38" s="115">
        <v>686</v>
      </c>
      <c r="Q38" s="115">
        <v>136</v>
      </c>
      <c r="R38" s="115">
        <v>123</v>
      </c>
      <c r="S38" s="115">
        <v>118</v>
      </c>
      <c r="T38" s="115">
        <v>113</v>
      </c>
      <c r="U38" s="115">
        <v>134</v>
      </c>
      <c r="V38" s="115">
        <v>35</v>
      </c>
      <c r="W38" s="115">
        <v>13</v>
      </c>
      <c r="X38" s="115">
        <v>8</v>
      </c>
      <c r="Y38" s="115">
        <v>5</v>
      </c>
      <c r="Z38" s="115">
        <v>1</v>
      </c>
      <c r="AA38" s="110" t="s">
        <v>265</v>
      </c>
    </row>
    <row r="39" spans="1:27" ht="15" customHeight="1">
      <c r="A39" s="320" t="s">
        <v>23</v>
      </c>
      <c r="B39" s="321"/>
      <c r="C39" s="113">
        <v>104</v>
      </c>
      <c r="D39" s="110">
        <v>4</v>
      </c>
      <c r="E39" s="110">
        <v>100</v>
      </c>
      <c r="F39" s="110">
        <v>1</v>
      </c>
      <c r="G39" s="110">
        <v>99</v>
      </c>
      <c r="H39" s="110">
        <v>101</v>
      </c>
      <c r="I39" s="110">
        <v>1</v>
      </c>
      <c r="J39" s="110">
        <v>2</v>
      </c>
      <c r="K39" s="110" t="s">
        <v>265</v>
      </c>
      <c r="L39" s="110" t="s">
        <v>265</v>
      </c>
      <c r="N39" s="41"/>
      <c r="O39" s="39" t="s">
        <v>23</v>
      </c>
      <c r="P39" s="115">
        <v>104</v>
      </c>
      <c r="Q39" s="115">
        <v>46</v>
      </c>
      <c r="R39" s="115">
        <v>32</v>
      </c>
      <c r="S39" s="115">
        <v>16</v>
      </c>
      <c r="T39" s="115">
        <v>8</v>
      </c>
      <c r="U39" s="110" t="s">
        <v>265</v>
      </c>
      <c r="V39" s="115">
        <v>2</v>
      </c>
      <c r="W39" s="110" t="s">
        <v>265</v>
      </c>
      <c r="X39" s="110" t="s">
        <v>265</v>
      </c>
      <c r="Y39" s="110" t="s">
        <v>265</v>
      </c>
      <c r="Z39" s="110" t="s">
        <v>265</v>
      </c>
      <c r="AA39" s="110" t="s">
        <v>265</v>
      </c>
    </row>
    <row r="40" spans="1:27" ht="15" customHeight="1">
      <c r="A40" s="320" t="s">
        <v>24</v>
      </c>
      <c r="B40" s="321"/>
      <c r="C40" s="113">
        <v>42</v>
      </c>
      <c r="D40" s="110">
        <v>2</v>
      </c>
      <c r="E40" s="110">
        <v>40</v>
      </c>
      <c r="F40" s="110">
        <v>2</v>
      </c>
      <c r="G40" s="110">
        <v>38</v>
      </c>
      <c r="H40" s="110">
        <v>22</v>
      </c>
      <c r="I40" s="110">
        <v>5</v>
      </c>
      <c r="J40" s="110">
        <v>7</v>
      </c>
      <c r="K40" s="110">
        <v>2</v>
      </c>
      <c r="L40" s="110">
        <v>6</v>
      </c>
      <c r="N40" s="41"/>
      <c r="O40" s="39" t="s">
        <v>24</v>
      </c>
      <c r="P40" s="115">
        <v>42</v>
      </c>
      <c r="Q40" s="115">
        <v>32</v>
      </c>
      <c r="R40" s="115">
        <v>2</v>
      </c>
      <c r="S40" s="115">
        <v>1</v>
      </c>
      <c r="T40" s="115">
        <v>1</v>
      </c>
      <c r="U40" s="110" t="s">
        <v>265</v>
      </c>
      <c r="V40" s="110" t="s">
        <v>265</v>
      </c>
      <c r="W40" s="110" t="s">
        <v>265</v>
      </c>
      <c r="X40" s="110" t="s">
        <v>265</v>
      </c>
      <c r="Y40" s="110" t="s">
        <v>265</v>
      </c>
      <c r="Z40" s="110" t="s">
        <v>265</v>
      </c>
      <c r="AA40" s="115">
        <v>6</v>
      </c>
    </row>
    <row r="41" spans="1:27" ht="15" customHeight="1">
      <c r="A41" s="41"/>
      <c r="B41" s="39"/>
      <c r="C41" s="114"/>
      <c r="D41" s="111"/>
      <c r="E41" s="111"/>
      <c r="F41" s="110"/>
      <c r="G41" s="110"/>
      <c r="H41" s="110"/>
      <c r="I41" s="110"/>
      <c r="J41" s="110"/>
      <c r="K41" s="110"/>
      <c r="L41" s="110"/>
      <c r="N41" s="41"/>
      <c r="O41" s="39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</row>
    <row r="42" spans="1:27" s="15" customFormat="1" ht="15" customHeight="1">
      <c r="A42" s="305" t="s">
        <v>25</v>
      </c>
      <c r="B42" s="306"/>
      <c r="C42" s="264">
        <f>SUM(C43:C47)</f>
        <v>4646</v>
      </c>
      <c r="D42" s="140">
        <f aca="true" t="shared" si="11" ref="D42:L42">SUM(D43:D47)</f>
        <v>183</v>
      </c>
      <c r="E42" s="140">
        <f t="shared" si="11"/>
        <v>4463</v>
      </c>
      <c r="F42" s="140">
        <f t="shared" si="11"/>
        <v>304</v>
      </c>
      <c r="G42" s="140">
        <f t="shared" si="11"/>
        <v>4159</v>
      </c>
      <c r="H42" s="140">
        <f t="shared" si="11"/>
        <v>3613</v>
      </c>
      <c r="I42" s="140">
        <f t="shared" si="11"/>
        <v>700</v>
      </c>
      <c r="J42" s="140">
        <f t="shared" si="11"/>
        <v>235</v>
      </c>
      <c r="K42" s="140">
        <f t="shared" si="11"/>
        <v>95</v>
      </c>
      <c r="L42" s="140">
        <f t="shared" si="11"/>
        <v>3</v>
      </c>
      <c r="N42" s="305" t="s">
        <v>25</v>
      </c>
      <c r="O42" s="306"/>
      <c r="P42" s="266">
        <f>SUM(P43:P47)</f>
        <v>4646</v>
      </c>
      <c r="Q42" s="266">
        <f aca="true" t="shared" si="12" ref="Q42:AA42">SUM(Q43:Q47)</f>
        <v>1616</v>
      </c>
      <c r="R42" s="266">
        <f t="shared" si="12"/>
        <v>614</v>
      </c>
      <c r="S42" s="266">
        <f t="shared" si="12"/>
        <v>563</v>
      </c>
      <c r="T42" s="266">
        <f t="shared" si="12"/>
        <v>670</v>
      </c>
      <c r="U42" s="266">
        <f t="shared" si="12"/>
        <v>613</v>
      </c>
      <c r="V42" s="266">
        <f t="shared" si="12"/>
        <v>278</v>
      </c>
      <c r="W42" s="266">
        <f t="shared" si="12"/>
        <v>88</v>
      </c>
      <c r="X42" s="266">
        <f t="shared" si="12"/>
        <v>41</v>
      </c>
      <c r="Y42" s="266">
        <f t="shared" si="12"/>
        <v>98</v>
      </c>
      <c r="Z42" s="266">
        <f t="shared" si="12"/>
        <v>62</v>
      </c>
      <c r="AA42" s="266">
        <f t="shared" si="12"/>
        <v>3</v>
      </c>
    </row>
    <row r="43" spans="1:27" ht="15" customHeight="1">
      <c r="A43" s="320" t="s">
        <v>26</v>
      </c>
      <c r="B43" s="321"/>
      <c r="C43" s="113">
        <v>2081</v>
      </c>
      <c r="D43" s="110">
        <v>81</v>
      </c>
      <c r="E43" s="110">
        <v>2000</v>
      </c>
      <c r="F43" s="110">
        <v>186</v>
      </c>
      <c r="G43" s="110">
        <v>1814</v>
      </c>
      <c r="H43" s="110">
        <v>1523</v>
      </c>
      <c r="I43" s="110">
        <v>422</v>
      </c>
      <c r="J43" s="110">
        <v>120</v>
      </c>
      <c r="K43" s="110">
        <v>15</v>
      </c>
      <c r="L43" s="110">
        <v>1</v>
      </c>
      <c r="N43" s="41"/>
      <c r="O43" s="39" t="s">
        <v>26</v>
      </c>
      <c r="P43" s="115">
        <v>2081</v>
      </c>
      <c r="Q43" s="115">
        <v>268</v>
      </c>
      <c r="R43" s="115">
        <v>275</v>
      </c>
      <c r="S43" s="115">
        <v>345</v>
      </c>
      <c r="T43" s="115">
        <v>472</v>
      </c>
      <c r="U43" s="115">
        <v>408</v>
      </c>
      <c r="V43" s="115">
        <v>168</v>
      </c>
      <c r="W43" s="115">
        <v>49</v>
      </c>
      <c r="X43" s="115">
        <v>20</v>
      </c>
      <c r="Y43" s="115">
        <v>52</v>
      </c>
      <c r="Z43" s="115">
        <v>23</v>
      </c>
      <c r="AA43" s="115">
        <v>1</v>
      </c>
    </row>
    <row r="44" spans="1:27" ht="15" customHeight="1">
      <c r="A44" s="320" t="s">
        <v>27</v>
      </c>
      <c r="B44" s="321"/>
      <c r="C44" s="113">
        <v>662</v>
      </c>
      <c r="D44" s="110">
        <v>26</v>
      </c>
      <c r="E44" s="110">
        <v>636</v>
      </c>
      <c r="F44" s="110">
        <v>54</v>
      </c>
      <c r="G44" s="110">
        <v>582</v>
      </c>
      <c r="H44" s="110">
        <v>532</v>
      </c>
      <c r="I44" s="110">
        <v>91</v>
      </c>
      <c r="J44" s="110">
        <v>31</v>
      </c>
      <c r="K44" s="110">
        <v>8</v>
      </c>
      <c r="L44" s="110" t="s">
        <v>265</v>
      </c>
      <c r="N44" s="41"/>
      <c r="O44" s="39" t="s">
        <v>27</v>
      </c>
      <c r="P44" s="115">
        <v>662</v>
      </c>
      <c r="Q44" s="115">
        <v>251</v>
      </c>
      <c r="R44" s="115">
        <v>106</v>
      </c>
      <c r="S44" s="115">
        <v>91</v>
      </c>
      <c r="T44" s="115">
        <v>94</v>
      </c>
      <c r="U44" s="115">
        <v>76</v>
      </c>
      <c r="V44" s="115">
        <v>22</v>
      </c>
      <c r="W44" s="115">
        <v>13</v>
      </c>
      <c r="X44" s="115">
        <v>4</v>
      </c>
      <c r="Y44" s="115">
        <v>3</v>
      </c>
      <c r="Z44" s="115">
        <v>2</v>
      </c>
      <c r="AA44" s="115" t="s">
        <v>267</v>
      </c>
    </row>
    <row r="45" spans="1:27" ht="15" customHeight="1">
      <c r="A45" s="320" t="s">
        <v>28</v>
      </c>
      <c r="B45" s="321"/>
      <c r="C45" s="113">
        <v>534</v>
      </c>
      <c r="D45" s="110">
        <v>23</v>
      </c>
      <c r="E45" s="110">
        <v>511</v>
      </c>
      <c r="F45" s="110">
        <v>8</v>
      </c>
      <c r="G45" s="110">
        <v>503</v>
      </c>
      <c r="H45" s="110">
        <v>466</v>
      </c>
      <c r="I45" s="110">
        <v>28</v>
      </c>
      <c r="J45" s="110">
        <v>13</v>
      </c>
      <c r="K45" s="110">
        <v>26</v>
      </c>
      <c r="L45" s="110">
        <v>1</v>
      </c>
      <c r="N45" s="41"/>
      <c r="O45" s="39" t="s">
        <v>28</v>
      </c>
      <c r="P45" s="115">
        <v>534</v>
      </c>
      <c r="Q45" s="115">
        <v>505</v>
      </c>
      <c r="R45" s="115">
        <v>14</v>
      </c>
      <c r="S45" s="115">
        <v>4</v>
      </c>
      <c r="T45" s="115">
        <v>3</v>
      </c>
      <c r="U45" s="115">
        <v>2</v>
      </c>
      <c r="V45" s="110" t="s">
        <v>265</v>
      </c>
      <c r="W45" s="115">
        <v>1</v>
      </c>
      <c r="X45" s="110" t="s">
        <v>265</v>
      </c>
      <c r="Y45" s="115">
        <v>3</v>
      </c>
      <c r="Z45" s="115">
        <v>1</v>
      </c>
      <c r="AA45" s="115">
        <v>1</v>
      </c>
    </row>
    <row r="46" spans="1:27" ht="15" customHeight="1">
      <c r="A46" s="320" t="s">
        <v>29</v>
      </c>
      <c r="B46" s="321"/>
      <c r="C46" s="113">
        <v>709</v>
      </c>
      <c r="D46" s="110">
        <v>29</v>
      </c>
      <c r="E46" s="110">
        <v>680</v>
      </c>
      <c r="F46" s="110">
        <v>43</v>
      </c>
      <c r="G46" s="110">
        <v>637</v>
      </c>
      <c r="H46" s="110">
        <v>500</v>
      </c>
      <c r="I46" s="110">
        <v>133</v>
      </c>
      <c r="J46" s="110">
        <v>57</v>
      </c>
      <c r="K46" s="110">
        <v>18</v>
      </c>
      <c r="L46" s="110">
        <v>1</v>
      </c>
      <c r="N46" s="41"/>
      <c r="O46" s="39" t="s">
        <v>29</v>
      </c>
      <c r="P46" s="115">
        <v>709</v>
      </c>
      <c r="Q46" s="115">
        <v>208</v>
      </c>
      <c r="R46" s="115">
        <v>67</v>
      </c>
      <c r="S46" s="115">
        <v>64</v>
      </c>
      <c r="T46" s="115">
        <v>80</v>
      </c>
      <c r="U46" s="115">
        <v>120</v>
      </c>
      <c r="V46" s="115">
        <v>84</v>
      </c>
      <c r="W46" s="115">
        <v>24</v>
      </c>
      <c r="X46" s="115">
        <v>15</v>
      </c>
      <c r="Y46" s="115">
        <v>28</v>
      </c>
      <c r="Z46" s="115">
        <v>18</v>
      </c>
      <c r="AA46" s="115">
        <v>1</v>
      </c>
    </row>
    <row r="47" spans="1:27" ht="15" customHeight="1">
      <c r="A47" s="320" t="s">
        <v>30</v>
      </c>
      <c r="B47" s="321"/>
      <c r="C47" s="113">
        <v>660</v>
      </c>
      <c r="D47" s="110">
        <v>24</v>
      </c>
      <c r="E47" s="110">
        <v>636</v>
      </c>
      <c r="F47" s="110">
        <v>13</v>
      </c>
      <c r="G47" s="110">
        <v>623</v>
      </c>
      <c r="H47" s="110">
        <v>592</v>
      </c>
      <c r="I47" s="110">
        <v>26</v>
      </c>
      <c r="J47" s="110">
        <v>14</v>
      </c>
      <c r="K47" s="110">
        <v>28</v>
      </c>
      <c r="L47" s="110" t="s">
        <v>265</v>
      </c>
      <c r="N47" s="41"/>
      <c r="O47" s="39" t="s">
        <v>30</v>
      </c>
      <c r="P47" s="115">
        <v>660</v>
      </c>
      <c r="Q47" s="115">
        <v>384</v>
      </c>
      <c r="R47" s="115">
        <v>152</v>
      </c>
      <c r="S47" s="115">
        <v>59</v>
      </c>
      <c r="T47" s="115">
        <v>21</v>
      </c>
      <c r="U47" s="115">
        <v>7</v>
      </c>
      <c r="V47" s="115">
        <v>4</v>
      </c>
      <c r="W47" s="115">
        <v>1</v>
      </c>
      <c r="X47" s="115">
        <v>2</v>
      </c>
      <c r="Y47" s="115">
        <v>12</v>
      </c>
      <c r="Z47" s="115">
        <v>18</v>
      </c>
      <c r="AA47" s="110" t="s">
        <v>265</v>
      </c>
    </row>
    <row r="48" spans="1:27" ht="15" customHeight="1">
      <c r="A48" s="41"/>
      <c r="B48" s="39"/>
      <c r="C48" s="114"/>
      <c r="D48" s="111"/>
      <c r="E48" s="111"/>
      <c r="F48" s="110"/>
      <c r="G48" s="110"/>
      <c r="H48" s="110"/>
      <c r="I48" s="110"/>
      <c r="J48" s="110"/>
      <c r="K48" s="110"/>
      <c r="L48" s="110"/>
      <c r="N48" s="41"/>
      <c r="O48" s="39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15" customFormat="1" ht="15" customHeight="1">
      <c r="A49" s="305" t="s">
        <v>31</v>
      </c>
      <c r="B49" s="306"/>
      <c r="C49" s="264">
        <f>SUM(C50:C53)</f>
        <v>5888</v>
      </c>
      <c r="D49" s="140">
        <f aca="true" t="shared" si="13" ref="D49:L49">SUM(D50:D53)</f>
        <v>403</v>
      </c>
      <c r="E49" s="140">
        <f t="shared" si="13"/>
        <v>5485</v>
      </c>
      <c r="F49" s="140">
        <f t="shared" si="13"/>
        <v>431</v>
      </c>
      <c r="G49" s="140">
        <f t="shared" si="13"/>
        <v>5054</v>
      </c>
      <c r="H49" s="140">
        <f t="shared" si="13"/>
        <v>4303</v>
      </c>
      <c r="I49" s="140">
        <f t="shared" si="13"/>
        <v>1117</v>
      </c>
      <c r="J49" s="140">
        <f t="shared" si="13"/>
        <v>382</v>
      </c>
      <c r="K49" s="140">
        <f t="shared" si="13"/>
        <v>79</v>
      </c>
      <c r="L49" s="140">
        <f t="shared" si="13"/>
        <v>7</v>
      </c>
      <c r="N49" s="305" t="s">
        <v>31</v>
      </c>
      <c r="O49" s="306"/>
      <c r="P49" s="266">
        <f>SUM(P50:P53)</f>
        <v>5888</v>
      </c>
      <c r="Q49" s="266">
        <f aca="true" t="shared" si="14" ref="Q49:AA49">SUM(Q50:Q53)</f>
        <v>1195</v>
      </c>
      <c r="R49" s="266">
        <f t="shared" si="14"/>
        <v>1016</v>
      </c>
      <c r="S49" s="266">
        <f t="shared" si="14"/>
        <v>954</v>
      </c>
      <c r="T49" s="266">
        <f t="shared" si="14"/>
        <v>1044</v>
      </c>
      <c r="U49" s="266">
        <f t="shared" si="14"/>
        <v>948</v>
      </c>
      <c r="V49" s="266">
        <f t="shared" si="14"/>
        <v>427</v>
      </c>
      <c r="W49" s="266">
        <f t="shared" si="14"/>
        <v>147</v>
      </c>
      <c r="X49" s="266">
        <f t="shared" si="14"/>
        <v>72</v>
      </c>
      <c r="Y49" s="266">
        <f t="shared" si="14"/>
        <v>61</v>
      </c>
      <c r="Z49" s="266">
        <f t="shared" si="14"/>
        <v>17</v>
      </c>
      <c r="AA49" s="266">
        <f t="shared" si="14"/>
        <v>7</v>
      </c>
    </row>
    <row r="50" spans="1:27" ht="15" customHeight="1">
      <c r="A50" s="320" t="s">
        <v>32</v>
      </c>
      <c r="B50" s="321"/>
      <c r="C50" s="113">
        <v>1669</v>
      </c>
      <c r="D50" s="110">
        <v>159</v>
      </c>
      <c r="E50" s="110">
        <v>1510</v>
      </c>
      <c r="F50" s="110">
        <v>141</v>
      </c>
      <c r="G50" s="110">
        <v>1369</v>
      </c>
      <c r="H50" s="110">
        <v>1143</v>
      </c>
      <c r="I50" s="110">
        <v>351</v>
      </c>
      <c r="J50" s="110">
        <v>134</v>
      </c>
      <c r="K50" s="110">
        <v>37</v>
      </c>
      <c r="L50" s="110">
        <v>4</v>
      </c>
      <c r="N50" s="44"/>
      <c r="O50" s="39" t="s">
        <v>32</v>
      </c>
      <c r="P50" s="115">
        <v>1669</v>
      </c>
      <c r="Q50" s="115">
        <v>433</v>
      </c>
      <c r="R50" s="115">
        <v>327</v>
      </c>
      <c r="S50" s="115">
        <v>274</v>
      </c>
      <c r="T50" s="115">
        <v>268</v>
      </c>
      <c r="U50" s="115">
        <v>198</v>
      </c>
      <c r="V50" s="115">
        <v>96</v>
      </c>
      <c r="W50" s="115">
        <v>38</v>
      </c>
      <c r="X50" s="115">
        <v>18</v>
      </c>
      <c r="Y50" s="115">
        <v>10</v>
      </c>
      <c r="Z50" s="115">
        <v>3</v>
      </c>
      <c r="AA50" s="115">
        <v>4</v>
      </c>
    </row>
    <row r="51" spans="1:27" ht="15" customHeight="1">
      <c r="A51" s="320" t="s">
        <v>33</v>
      </c>
      <c r="B51" s="321"/>
      <c r="C51" s="113">
        <v>933</v>
      </c>
      <c r="D51" s="110">
        <v>60</v>
      </c>
      <c r="E51" s="110">
        <v>873</v>
      </c>
      <c r="F51" s="110">
        <v>69</v>
      </c>
      <c r="G51" s="110">
        <v>804</v>
      </c>
      <c r="H51" s="110">
        <v>699</v>
      </c>
      <c r="I51" s="110">
        <v>158</v>
      </c>
      <c r="J51" s="110">
        <v>62</v>
      </c>
      <c r="K51" s="110">
        <v>13</v>
      </c>
      <c r="L51" s="110">
        <v>1</v>
      </c>
      <c r="N51" s="44"/>
      <c r="O51" s="39" t="s">
        <v>33</v>
      </c>
      <c r="P51" s="115">
        <v>933</v>
      </c>
      <c r="Q51" s="115">
        <v>174</v>
      </c>
      <c r="R51" s="115">
        <v>157</v>
      </c>
      <c r="S51" s="115">
        <v>151</v>
      </c>
      <c r="T51" s="115">
        <v>158</v>
      </c>
      <c r="U51" s="115">
        <v>169</v>
      </c>
      <c r="V51" s="115">
        <v>78</v>
      </c>
      <c r="W51" s="115">
        <v>30</v>
      </c>
      <c r="X51" s="115">
        <v>7</v>
      </c>
      <c r="Y51" s="115">
        <v>5</v>
      </c>
      <c r="Z51" s="115">
        <v>3</v>
      </c>
      <c r="AA51" s="115">
        <v>1</v>
      </c>
    </row>
    <row r="52" spans="1:27" ht="15" customHeight="1">
      <c r="A52" s="320" t="s">
        <v>34</v>
      </c>
      <c r="B52" s="321"/>
      <c r="C52" s="113">
        <v>2285</v>
      </c>
      <c r="D52" s="110">
        <v>141</v>
      </c>
      <c r="E52" s="110">
        <v>2144</v>
      </c>
      <c r="F52" s="110">
        <v>145</v>
      </c>
      <c r="G52" s="110">
        <v>1999</v>
      </c>
      <c r="H52" s="110">
        <v>1794</v>
      </c>
      <c r="I52" s="110">
        <v>378</v>
      </c>
      <c r="J52" s="110">
        <v>96</v>
      </c>
      <c r="K52" s="110">
        <v>17</v>
      </c>
      <c r="L52" s="110" t="s">
        <v>265</v>
      </c>
      <c r="N52" s="44"/>
      <c r="O52" s="39" t="s">
        <v>34</v>
      </c>
      <c r="P52" s="115">
        <v>2285</v>
      </c>
      <c r="Q52" s="115">
        <v>330</v>
      </c>
      <c r="R52" s="115">
        <v>372</v>
      </c>
      <c r="S52" s="115">
        <v>394</v>
      </c>
      <c r="T52" s="115">
        <v>460</v>
      </c>
      <c r="U52" s="115">
        <v>428</v>
      </c>
      <c r="V52" s="115">
        <v>173</v>
      </c>
      <c r="W52" s="115">
        <v>56</v>
      </c>
      <c r="X52" s="115">
        <v>36</v>
      </c>
      <c r="Y52" s="115">
        <v>29</v>
      </c>
      <c r="Z52" s="115">
        <v>7</v>
      </c>
      <c r="AA52" s="110" t="s">
        <v>265</v>
      </c>
    </row>
    <row r="53" spans="1:27" ht="15" customHeight="1">
      <c r="A53" s="320" t="s">
        <v>35</v>
      </c>
      <c r="B53" s="321"/>
      <c r="C53" s="113">
        <v>1001</v>
      </c>
      <c r="D53" s="110">
        <v>43</v>
      </c>
      <c r="E53" s="110">
        <v>958</v>
      </c>
      <c r="F53" s="110">
        <v>76</v>
      </c>
      <c r="G53" s="110">
        <v>882</v>
      </c>
      <c r="H53" s="110">
        <v>667</v>
      </c>
      <c r="I53" s="110">
        <v>230</v>
      </c>
      <c r="J53" s="110">
        <v>90</v>
      </c>
      <c r="K53" s="110">
        <v>12</v>
      </c>
      <c r="L53" s="110">
        <v>2</v>
      </c>
      <c r="N53" s="44"/>
      <c r="O53" s="39" t="s">
        <v>35</v>
      </c>
      <c r="P53" s="115">
        <v>1001</v>
      </c>
      <c r="Q53" s="115">
        <v>258</v>
      </c>
      <c r="R53" s="115">
        <v>160</v>
      </c>
      <c r="S53" s="115">
        <v>135</v>
      </c>
      <c r="T53" s="115">
        <v>158</v>
      </c>
      <c r="U53" s="115">
        <v>153</v>
      </c>
      <c r="V53" s="115">
        <v>80</v>
      </c>
      <c r="W53" s="115">
        <v>23</v>
      </c>
      <c r="X53" s="115">
        <v>11</v>
      </c>
      <c r="Y53" s="115">
        <v>17</v>
      </c>
      <c r="Z53" s="115">
        <v>4</v>
      </c>
      <c r="AA53" s="115">
        <v>2</v>
      </c>
    </row>
    <row r="54" spans="1:27" ht="15" customHeight="1">
      <c r="A54" s="44"/>
      <c r="B54" s="39"/>
      <c r="C54" s="114"/>
      <c r="D54" s="110"/>
      <c r="E54" s="110"/>
      <c r="F54" s="110"/>
      <c r="G54" s="110"/>
      <c r="H54" s="110"/>
      <c r="I54" s="110"/>
      <c r="J54" s="110"/>
      <c r="K54" s="110"/>
      <c r="L54" s="110"/>
      <c r="N54" s="44"/>
      <c r="O54" s="39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</row>
    <row r="55" spans="1:27" s="15" customFormat="1" ht="15" customHeight="1">
      <c r="A55" s="305" t="s">
        <v>36</v>
      </c>
      <c r="B55" s="306"/>
      <c r="C55" s="264">
        <f>SUM(C56:C61)</f>
        <v>5347</v>
      </c>
      <c r="D55" s="140">
        <f aca="true" t="shared" si="15" ref="D55:L55">SUM(D56:D61)</f>
        <v>311</v>
      </c>
      <c r="E55" s="140">
        <f t="shared" si="15"/>
        <v>5036</v>
      </c>
      <c r="F55" s="140">
        <f t="shared" si="15"/>
        <v>487</v>
      </c>
      <c r="G55" s="140">
        <f t="shared" si="15"/>
        <v>4549</v>
      </c>
      <c r="H55" s="140">
        <f t="shared" si="15"/>
        <v>3766</v>
      </c>
      <c r="I55" s="140">
        <f t="shared" si="15"/>
        <v>1047</v>
      </c>
      <c r="J55" s="140">
        <f t="shared" si="15"/>
        <v>421</v>
      </c>
      <c r="K55" s="140">
        <f t="shared" si="15"/>
        <v>106</v>
      </c>
      <c r="L55" s="140">
        <f t="shared" si="15"/>
        <v>7</v>
      </c>
      <c r="N55" s="305" t="s">
        <v>36</v>
      </c>
      <c r="O55" s="306"/>
      <c r="P55" s="266">
        <f>SUM(P56:P61)</f>
        <v>5347</v>
      </c>
      <c r="Q55" s="266">
        <f aca="true" t="shared" si="16" ref="Q55:AA55">SUM(Q56:Q61)</f>
        <v>1157</v>
      </c>
      <c r="R55" s="266">
        <f t="shared" si="16"/>
        <v>1041</v>
      </c>
      <c r="S55" s="266">
        <f t="shared" si="16"/>
        <v>958</v>
      </c>
      <c r="T55" s="266">
        <f t="shared" si="16"/>
        <v>919</v>
      </c>
      <c r="U55" s="266">
        <f t="shared" si="16"/>
        <v>751</v>
      </c>
      <c r="V55" s="266">
        <f t="shared" si="16"/>
        <v>261</v>
      </c>
      <c r="W55" s="266">
        <f t="shared" si="16"/>
        <v>115</v>
      </c>
      <c r="X55" s="266">
        <f t="shared" si="16"/>
        <v>63</v>
      </c>
      <c r="Y55" s="266">
        <f t="shared" si="16"/>
        <v>56</v>
      </c>
      <c r="Z55" s="266">
        <f t="shared" si="16"/>
        <v>19</v>
      </c>
      <c r="AA55" s="266">
        <f t="shared" si="16"/>
        <v>7</v>
      </c>
    </row>
    <row r="56" spans="1:27" ht="15" customHeight="1">
      <c r="A56" s="320" t="s">
        <v>37</v>
      </c>
      <c r="B56" s="321"/>
      <c r="C56" s="113">
        <v>777</v>
      </c>
      <c r="D56" s="110">
        <v>39</v>
      </c>
      <c r="E56" s="110">
        <v>738</v>
      </c>
      <c r="F56" s="110">
        <v>56</v>
      </c>
      <c r="G56" s="110">
        <v>682</v>
      </c>
      <c r="H56" s="110">
        <v>586</v>
      </c>
      <c r="I56" s="110">
        <v>121</v>
      </c>
      <c r="J56" s="110">
        <v>54</v>
      </c>
      <c r="K56" s="110">
        <v>16</v>
      </c>
      <c r="L56" s="110" t="s">
        <v>265</v>
      </c>
      <c r="N56" s="41"/>
      <c r="O56" s="39" t="s">
        <v>37</v>
      </c>
      <c r="P56" s="115">
        <v>777</v>
      </c>
      <c r="Q56" s="115">
        <v>155</v>
      </c>
      <c r="R56" s="115">
        <v>188</v>
      </c>
      <c r="S56" s="115">
        <v>153</v>
      </c>
      <c r="T56" s="115">
        <v>142</v>
      </c>
      <c r="U56" s="115">
        <v>93</v>
      </c>
      <c r="V56" s="115">
        <v>32</v>
      </c>
      <c r="W56" s="115">
        <v>10</v>
      </c>
      <c r="X56" s="115">
        <v>1</v>
      </c>
      <c r="Y56" s="115">
        <v>2</v>
      </c>
      <c r="Z56" s="115">
        <v>1</v>
      </c>
      <c r="AA56" s="110" t="s">
        <v>265</v>
      </c>
    </row>
    <row r="57" spans="1:27" ht="15" customHeight="1">
      <c r="A57" s="320" t="s">
        <v>38</v>
      </c>
      <c r="B57" s="321"/>
      <c r="C57" s="113">
        <v>748</v>
      </c>
      <c r="D57" s="110">
        <v>65</v>
      </c>
      <c r="E57" s="110">
        <v>683</v>
      </c>
      <c r="F57" s="110">
        <v>87</v>
      </c>
      <c r="G57" s="110">
        <v>596</v>
      </c>
      <c r="H57" s="110">
        <v>466</v>
      </c>
      <c r="I57" s="110">
        <v>170</v>
      </c>
      <c r="J57" s="110">
        <v>88</v>
      </c>
      <c r="K57" s="110">
        <v>20</v>
      </c>
      <c r="L57" s="110">
        <v>4</v>
      </c>
      <c r="N57" s="41"/>
      <c r="O57" s="39" t="s">
        <v>38</v>
      </c>
      <c r="P57" s="115">
        <v>748</v>
      </c>
      <c r="Q57" s="115">
        <v>213</v>
      </c>
      <c r="R57" s="115">
        <v>138</v>
      </c>
      <c r="S57" s="115">
        <v>119</v>
      </c>
      <c r="T57" s="115">
        <v>97</v>
      </c>
      <c r="U57" s="115">
        <v>103</v>
      </c>
      <c r="V57" s="115">
        <v>32</v>
      </c>
      <c r="W57" s="115">
        <v>26</v>
      </c>
      <c r="X57" s="115">
        <v>11</v>
      </c>
      <c r="Y57" s="115">
        <v>5</v>
      </c>
      <c r="Z57" s="110" t="s">
        <v>265</v>
      </c>
      <c r="AA57" s="115">
        <v>4</v>
      </c>
    </row>
    <row r="58" spans="1:27" ht="15" customHeight="1">
      <c r="A58" s="320" t="s">
        <v>39</v>
      </c>
      <c r="B58" s="321"/>
      <c r="C58" s="113">
        <v>1520</v>
      </c>
      <c r="D58" s="110">
        <v>75</v>
      </c>
      <c r="E58" s="110">
        <v>1445</v>
      </c>
      <c r="F58" s="110">
        <v>59</v>
      </c>
      <c r="G58" s="110">
        <v>1386</v>
      </c>
      <c r="H58" s="110">
        <v>1152</v>
      </c>
      <c r="I58" s="110">
        <v>290</v>
      </c>
      <c r="J58" s="110">
        <v>61</v>
      </c>
      <c r="K58" s="110">
        <v>15</v>
      </c>
      <c r="L58" s="110">
        <v>2</v>
      </c>
      <c r="N58" s="41"/>
      <c r="O58" s="39" t="s">
        <v>39</v>
      </c>
      <c r="P58" s="115">
        <v>1520</v>
      </c>
      <c r="Q58" s="115">
        <v>246</v>
      </c>
      <c r="R58" s="115">
        <v>308</v>
      </c>
      <c r="S58" s="115">
        <v>360</v>
      </c>
      <c r="T58" s="115">
        <v>333</v>
      </c>
      <c r="U58" s="115">
        <v>219</v>
      </c>
      <c r="V58" s="115">
        <v>34</v>
      </c>
      <c r="W58" s="115">
        <v>6</v>
      </c>
      <c r="X58" s="115">
        <v>4</v>
      </c>
      <c r="Y58" s="115">
        <v>3</v>
      </c>
      <c r="Z58" s="115">
        <v>5</v>
      </c>
      <c r="AA58" s="115">
        <v>2</v>
      </c>
    </row>
    <row r="59" spans="1:27" ht="15" customHeight="1">
      <c r="A59" s="320" t="s">
        <v>40</v>
      </c>
      <c r="B59" s="321"/>
      <c r="C59" s="113">
        <v>1099</v>
      </c>
      <c r="D59" s="110">
        <v>79</v>
      </c>
      <c r="E59" s="110">
        <v>1020</v>
      </c>
      <c r="F59" s="110">
        <v>142</v>
      </c>
      <c r="G59" s="110">
        <v>878</v>
      </c>
      <c r="H59" s="110">
        <v>723</v>
      </c>
      <c r="I59" s="110">
        <v>227</v>
      </c>
      <c r="J59" s="110">
        <v>115</v>
      </c>
      <c r="K59" s="110">
        <v>34</v>
      </c>
      <c r="L59" s="110" t="s">
        <v>265</v>
      </c>
      <c r="N59" s="41"/>
      <c r="O59" s="39" t="s">
        <v>40</v>
      </c>
      <c r="P59" s="115">
        <v>1099</v>
      </c>
      <c r="Q59" s="115">
        <v>327</v>
      </c>
      <c r="R59" s="115">
        <v>196</v>
      </c>
      <c r="S59" s="115">
        <v>146</v>
      </c>
      <c r="T59" s="115">
        <v>127</v>
      </c>
      <c r="U59" s="115">
        <v>136</v>
      </c>
      <c r="V59" s="115">
        <v>71</v>
      </c>
      <c r="W59" s="115">
        <v>41</v>
      </c>
      <c r="X59" s="115">
        <v>23</v>
      </c>
      <c r="Y59" s="115">
        <v>22</v>
      </c>
      <c r="Z59" s="115">
        <v>10</v>
      </c>
      <c r="AA59" s="110" t="s">
        <v>265</v>
      </c>
    </row>
    <row r="60" spans="1:27" ht="15" customHeight="1">
      <c r="A60" s="320" t="s">
        <v>41</v>
      </c>
      <c r="B60" s="321"/>
      <c r="C60" s="113">
        <v>740</v>
      </c>
      <c r="D60" s="110">
        <v>29</v>
      </c>
      <c r="E60" s="110">
        <v>711</v>
      </c>
      <c r="F60" s="110">
        <v>98</v>
      </c>
      <c r="G60" s="110">
        <v>613</v>
      </c>
      <c r="H60" s="110">
        <v>561</v>
      </c>
      <c r="I60" s="110">
        <v>143</v>
      </c>
      <c r="J60" s="110">
        <v>31</v>
      </c>
      <c r="K60" s="110">
        <v>5</v>
      </c>
      <c r="L60" s="110" t="s">
        <v>265</v>
      </c>
      <c r="N60" s="41"/>
      <c r="O60" s="39" t="s">
        <v>41</v>
      </c>
      <c r="P60" s="115">
        <v>740</v>
      </c>
      <c r="Q60" s="115">
        <v>94</v>
      </c>
      <c r="R60" s="115">
        <v>114</v>
      </c>
      <c r="S60" s="115">
        <v>112</v>
      </c>
      <c r="T60" s="115">
        <v>151</v>
      </c>
      <c r="U60" s="115">
        <v>143</v>
      </c>
      <c r="V60" s="115">
        <v>72</v>
      </c>
      <c r="W60" s="115">
        <v>16</v>
      </c>
      <c r="X60" s="115">
        <v>20</v>
      </c>
      <c r="Y60" s="115">
        <v>16</v>
      </c>
      <c r="Z60" s="115">
        <v>2</v>
      </c>
      <c r="AA60" s="110" t="s">
        <v>265</v>
      </c>
    </row>
    <row r="61" spans="1:27" ht="15" customHeight="1">
      <c r="A61" s="320" t="s">
        <v>42</v>
      </c>
      <c r="B61" s="321"/>
      <c r="C61" s="113">
        <v>463</v>
      </c>
      <c r="D61" s="110">
        <v>24</v>
      </c>
      <c r="E61" s="110">
        <v>439</v>
      </c>
      <c r="F61" s="110">
        <v>45</v>
      </c>
      <c r="G61" s="110">
        <v>394</v>
      </c>
      <c r="H61" s="110">
        <v>278</v>
      </c>
      <c r="I61" s="110">
        <v>96</v>
      </c>
      <c r="J61" s="110">
        <v>72</v>
      </c>
      <c r="K61" s="110">
        <v>16</v>
      </c>
      <c r="L61" s="110">
        <v>1</v>
      </c>
      <c r="N61" s="41"/>
      <c r="O61" s="39" t="s">
        <v>42</v>
      </c>
      <c r="P61" s="115">
        <v>463</v>
      </c>
      <c r="Q61" s="115">
        <v>122</v>
      </c>
      <c r="R61" s="115">
        <v>97</v>
      </c>
      <c r="S61" s="115">
        <v>68</v>
      </c>
      <c r="T61" s="115">
        <v>69</v>
      </c>
      <c r="U61" s="115">
        <v>57</v>
      </c>
      <c r="V61" s="115">
        <v>20</v>
      </c>
      <c r="W61" s="115">
        <v>16</v>
      </c>
      <c r="X61" s="115">
        <v>4</v>
      </c>
      <c r="Y61" s="115">
        <v>8</v>
      </c>
      <c r="Z61" s="115">
        <v>1</v>
      </c>
      <c r="AA61" s="115">
        <v>1</v>
      </c>
    </row>
    <row r="62" spans="1:27" ht="15" customHeight="1">
      <c r="A62" s="41"/>
      <c r="B62" s="39"/>
      <c r="C62" s="114"/>
      <c r="D62" s="111"/>
      <c r="E62" s="111"/>
      <c r="F62" s="110"/>
      <c r="G62" s="110"/>
      <c r="H62" s="110"/>
      <c r="I62" s="110"/>
      <c r="J62" s="110"/>
      <c r="K62" s="110"/>
      <c r="L62" s="110"/>
      <c r="N62" s="41"/>
      <c r="O62" s="39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</row>
    <row r="63" spans="1:27" s="15" customFormat="1" ht="15" customHeight="1">
      <c r="A63" s="305" t="s">
        <v>43</v>
      </c>
      <c r="B63" s="306"/>
      <c r="C63" s="264">
        <f>SUM(C64:C67)</f>
        <v>6414</v>
      </c>
      <c r="D63" s="140">
        <f aca="true" t="shared" si="17" ref="D63:L63">SUM(D64:D67)</f>
        <v>501</v>
      </c>
      <c r="E63" s="140">
        <f t="shared" si="17"/>
        <v>5913</v>
      </c>
      <c r="F63" s="140">
        <f t="shared" si="17"/>
        <v>458</v>
      </c>
      <c r="G63" s="140">
        <f t="shared" si="17"/>
        <v>5455</v>
      </c>
      <c r="H63" s="140">
        <f t="shared" si="17"/>
        <v>5109</v>
      </c>
      <c r="I63" s="140">
        <f t="shared" si="17"/>
        <v>907</v>
      </c>
      <c r="J63" s="140">
        <f t="shared" si="17"/>
        <v>325</v>
      </c>
      <c r="K63" s="140">
        <f t="shared" si="17"/>
        <v>70</v>
      </c>
      <c r="L63" s="140">
        <f t="shared" si="17"/>
        <v>3</v>
      </c>
      <c r="N63" s="305" t="s">
        <v>43</v>
      </c>
      <c r="O63" s="306"/>
      <c r="P63" s="266">
        <f>SUM(P64:P67)</f>
        <v>6414</v>
      </c>
      <c r="Q63" s="266">
        <f aca="true" t="shared" si="18" ref="Q63:AA63">SUM(Q64:Q67)</f>
        <v>1591</v>
      </c>
      <c r="R63" s="266">
        <f t="shared" si="18"/>
        <v>1546</v>
      </c>
      <c r="S63" s="266">
        <f t="shared" si="18"/>
        <v>1198</v>
      </c>
      <c r="T63" s="266">
        <f t="shared" si="18"/>
        <v>1045</v>
      </c>
      <c r="U63" s="266">
        <f t="shared" si="18"/>
        <v>580</v>
      </c>
      <c r="V63" s="266">
        <f t="shared" si="18"/>
        <v>182</v>
      </c>
      <c r="W63" s="266">
        <f t="shared" si="18"/>
        <v>82</v>
      </c>
      <c r="X63" s="266">
        <f t="shared" si="18"/>
        <v>59</v>
      </c>
      <c r="Y63" s="266">
        <f t="shared" si="18"/>
        <v>79</v>
      </c>
      <c r="Z63" s="266">
        <f t="shared" si="18"/>
        <v>49</v>
      </c>
      <c r="AA63" s="266">
        <f t="shared" si="18"/>
        <v>3</v>
      </c>
    </row>
    <row r="64" spans="1:27" ht="15" customHeight="1">
      <c r="A64" s="320" t="s">
        <v>44</v>
      </c>
      <c r="B64" s="321"/>
      <c r="C64" s="113">
        <v>2053</v>
      </c>
      <c r="D64" s="110">
        <v>148</v>
      </c>
      <c r="E64" s="110">
        <v>1905</v>
      </c>
      <c r="F64" s="110">
        <v>117</v>
      </c>
      <c r="G64" s="110">
        <v>1788</v>
      </c>
      <c r="H64" s="110">
        <v>1740</v>
      </c>
      <c r="I64" s="110">
        <v>214</v>
      </c>
      <c r="J64" s="110">
        <v>81</v>
      </c>
      <c r="K64" s="110">
        <v>15</v>
      </c>
      <c r="L64" s="110">
        <v>3</v>
      </c>
      <c r="N64" s="41"/>
      <c r="O64" s="39" t="s">
        <v>44</v>
      </c>
      <c r="P64" s="115">
        <v>2053</v>
      </c>
      <c r="Q64" s="115">
        <v>388</v>
      </c>
      <c r="R64" s="115">
        <v>482</v>
      </c>
      <c r="S64" s="115">
        <v>431</v>
      </c>
      <c r="T64" s="115">
        <v>371</v>
      </c>
      <c r="U64" s="115">
        <v>210</v>
      </c>
      <c r="V64" s="115">
        <v>73</v>
      </c>
      <c r="W64" s="115">
        <v>33</v>
      </c>
      <c r="X64" s="115">
        <v>18</v>
      </c>
      <c r="Y64" s="115">
        <v>23</v>
      </c>
      <c r="Z64" s="115">
        <v>21</v>
      </c>
      <c r="AA64" s="115">
        <v>3</v>
      </c>
    </row>
    <row r="65" spans="1:27" ht="15" customHeight="1">
      <c r="A65" s="320" t="s">
        <v>45</v>
      </c>
      <c r="B65" s="321"/>
      <c r="C65" s="113">
        <v>2087</v>
      </c>
      <c r="D65" s="110">
        <v>236</v>
      </c>
      <c r="E65" s="110">
        <v>1851</v>
      </c>
      <c r="F65" s="110">
        <v>178</v>
      </c>
      <c r="G65" s="110">
        <v>1673</v>
      </c>
      <c r="H65" s="110">
        <v>1563</v>
      </c>
      <c r="I65" s="110">
        <v>341</v>
      </c>
      <c r="J65" s="110">
        <v>145</v>
      </c>
      <c r="K65" s="110">
        <v>38</v>
      </c>
      <c r="L65" s="110" t="s">
        <v>265</v>
      </c>
      <c r="N65" s="41"/>
      <c r="O65" s="39" t="s">
        <v>45</v>
      </c>
      <c r="P65" s="115">
        <v>2087</v>
      </c>
      <c r="Q65" s="115">
        <v>743</v>
      </c>
      <c r="R65" s="115">
        <v>543</v>
      </c>
      <c r="S65" s="115">
        <v>346</v>
      </c>
      <c r="T65" s="115">
        <v>249</v>
      </c>
      <c r="U65" s="115">
        <v>127</v>
      </c>
      <c r="V65" s="115">
        <v>43</v>
      </c>
      <c r="W65" s="115">
        <v>12</v>
      </c>
      <c r="X65" s="115">
        <v>9</v>
      </c>
      <c r="Y65" s="115">
        <v>14</v>
      </c>
      <c r="Z65" s="115">
        <v>1</v>
      </c>
      <c r="AA65" s="110" t="s">
        <v>265</v>
      </c>
    </row>
    <row r="66" spans="1:27" ht="15" customHeight="1">
      <c r="A66" s="320" t="s">
        <v>46</v>
      </c>
      <c r="B66" s="321"/>
      <c r="C66" s="113">
        <v>1208</v>
      </c>
      <c r="D66" s="110">
        <v>63</v>
      </c>
      <c r="E66" s="110">
        <v>1145</v>
      </c>
      <c r="F66" s="110">
        <v>84</v>
      </c>
      <c r="G66" s="110">
        <v>1061</v>
      </c>
      <c r="H66" s="110">
        <v>992</v>
      </c>
      <c r="I66" s="110">
        <v>147</v>
      </c>
      <c r="J66" s="110">
        <v>58</v>
      </c>
      <c r="K66" s="110">
        <v>11</v>
      </c>
      <c r="L66" s="110" t="s">
        <v>265</v>
      </c>
      <c r="N66" s="41"/>
      <c r="O66" s="39" t="s">
        <v>46</v>
      </c>
      <c r="P66" s="115">
        <v>1208</v>
      </c>
      <c r="Q66" s="115">
        <v>358</v>
      </c>
      <c r="R66" s="115">
        <v>297</v>
      </c>
      <c r="S66" s="115">
        <v>191</v>
      </c>
      <c r="T66" s="115">
        <v>159</v>
      </c>
      <c r="U66" s="115">
        <v>93</v>
      </c>
      <c r="V66" s="115">
        <v>23</v>
      </c>
      <c r="W66" s="115">
        <v>21</v>
      </c>
      <c r="X66" s="115">
        <v>19</v>
      </c>
      <c r="Y66" s="115">
        <v>26</v>
      </c>
      <c r="Z66" s="115">
        <v>21</v>
      </c>
      <c r="AA66" s="110" t="s">
        <v>265</v>
      </c>
    </row>
    <row r="67" spans="1:27" ht="15" customHeight="1">
      <c r="A67" s="320" t="s">
        <v>47</v>
      </c>
      <c r="B67" s="321"/>
      <c r="C67" s="113">
        <v>1066</v>
      </c>
      <c r="D67" s="110">
        <v>54</v>
      </c>
      <c r="E67" s="110">
        <v>1012</v>
      </c>
      <c r="F67" s="110">
        <v>79</v>
      </c>
      <c r="G67" s="110">
        <v>933</v>
      </c>
      <c r="H67" s="110">
        <v>814</v>
      </c>
      <c r="I67" s="110">
        <v>205</v>
      </c>
      <c r="J67" s="110">
        <v>41</v>
      </c>
      <c r="K67" s="110">
        <v>6</v>
      </c>
      <c r="L67" s="110" t="s">
        <v>265</v>
      </c>
      <c r="N67" s="41"/>
      <c r="O67" s="39" t="s">
        <v>47</v>
      </c>
      <c r="P67" s="115">
        <v>1066</v>
      </c>
      <c r="Q67" s="115">
        <v>102</v>
      </c>
      <c r="R67" s="115">
        <v>224</v>
      </c>
      <c r="S67" s="115">
        <v>230</v>
      </c>
      <c r="T67" s="115">
        <v>266</v>
      </c>
      <c r="U67" s="115">
        <v>150</v>
      </c>
      <c r="V67" s="115">
        <v>43</v>
      </c>
      <c r="W67" s="115">
        <v>16</v>
      </c>
      <c r="X67" s="115">
        <v>13</v>
      </c>
      <c r="Y67" s="115">
        <v>16</v>
      </c>
      <c r="Z67" s="115">
        <v>6</v>
      </c>
      <c r="AA67" s="110" t="s">
        <v>265</v>
      </c>
    </row>
    <row r="68" spans="1:27" ht="15" customHeight="1">
      <c r="A68" s="41"/>
      <c r="B68" s="39"/>
      <c r="C68" s="114"/>
      <c r="D68" s="110"/>
      <c r="E68" s="111"/>
      <c r="F68" s="110"/>
      <c r="G68" s="110"/>
      <c r="H68" s="110"/>
      <c r="I68" s="110"/>
      <c r="J68" s="110"/>
      <c r="K68" s="110"/>
      <c r="L68" s="110"/>
      <c r="N68" s="41"/>
      <c r="O68" s="39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</row>
    <row r="69" spans="1:28" s="15" customFormat="1" ht="15" customHeight="1">
      <c r="A69" s="305" t="s">
        <v>48</v>
      </c>
      <c r="B69" s="306"/>
      <c r="C69" s="264">
        <f>SUM(C70)</f>
        <v>972</v>
      </c>
      <c r="D69" s="140">
        <f aca="true" t="shared" si="19" ref="D69:L69">SUM(D70)</f>
        <v>104</v>
      </c>
      <c r="E69" s="140">
        <f t="shared" si="19"/>
        <v>868</v>
      </c>
      <c r="F69" s="140">
        <f t="shared" si="19"/>
        <v>162</v>
      </c>
      <c r="G69" s="140">
        <f t="shared" si="19"/>
        <v>706</v>
      </c>
      <c r="H69" s="140">
        <f t="shared" si="19"/>
        <v>587</v>
      </c>
      <c r="I69" s="140">
        <f t="shared" si="19"/>
        <v>249</v>
      </c>
      <c r="J69" s="140">
        <f t="shared" si="19"/>
        <v>108</v>
      </c>
      <c r="K69" s="140">
        <f t="shared" si="19"/>
        <v>26</v>
      </c>
      <c r="L69" s="140">
        <f t="shared" si="19"/>
        <v>2</v>
      </c>
      <c r="N69" s="305" t="s">
        <v>48</v>
      </c>
      <c r="O69" s="306"/>
      <c r="P69" s="267">
        <f>SUM(P70)</f>
        <v>972</v>
      </c>
      <c r="Q69" s="267">
        <f aca="true" t="shared" si="20" ref="Q69:AA69">SUM(Q70)</f>
        <v>311</v>
      </c>
      <c r="R69" s="267">
        <f t="shared" si="20"/>
        <v>255</v>
      </c>
      <c r="S69" s="267">
        <f t="shared" si="20"/>
        <v>123</v>
      </c>
      <c r="T69" s="267">
        <f t="shared" si="20"/>
        <v>110</v>
      </c>
      <c r="U69" s="267">
        <f t="shared" si="20"/>
        <v>101</v>
      </c>
      <c r="V69" s="267">
        <f t="shared" si="20"/>
        <v>39</v>
      </c>
      <c r="W69" s="267">
        <f t="shared" si="20"/>
        <v>3</v>
      </c>
      <c r="X69" s="267">
        <f t="shared" si="20"/>
        <v>9</v>
      </c>
      <c r="Y69" s="267">
        <f t="shared" si="20"/>
        <v>8</v>
      </c>
      <c r="Z69" s="267">
        <f t="shared" si="20"/>
        <v>11</v>
      </c>
      <c r="AA69" s="267">
        <f t="shared" si="20"/>
        <v>2</v>
      </c>
      <c r="AB69" s="139"/>
    </row>
    <row r="70" spans="1:28" ht="15" customHeight="1">
      <c r="A70" s="342" t="s">
        <v>51</v>
      </c>
      <c r="B70" s="343"/>
      <c r="C70" s="124">
        <v>972</v>
      </c>
      <c r="D70" s="112">
        <v>104</v>
      </c>
      <c r="E70" s="125">
        <v>868</v>
      </c>
      <c r="F70" s="125">
        <v>162</v>
      </c>
      <c r="G70" s="125">
        <v>706</v>
      </c>
      <c r="H70" s="125">
        <v>587</v>
      </c>
      <c r="I70" s="125">
        <v>249</v>
      </c>
      <c r="J70" s="125">
        <v>108</v>
      </c>
      <c r="K70" s="125">
        <v>26</v>
      </c>
      <c r="L70" s="125">
        <v>2</v>
      </c>
      <c r="M70" s="110"/>
      <c r="N70" s="125"/>
      <c r="O70" s="215" t="s">
        <v>266</v>
      </c>
      <c r="P70" s="216">
        <v>972</v>
      </c>
      <c r="Q70" s="125">
        <v>311</v>
      </c>
      <c r="R70" s="117">
        <v>255</v>
      </c>
      <c r="S70" s="117">
        <v>123</v>
      </c>
      <c r="T70" s="117">
        <v>110</v>
      </c>
      <c r="U70" s="117">
        <v>101</v>
      </c>
      <c r="V70" s="117">
        <v>39</v>
      </c>
      <c r="W70" s="117">
        <v>3</v>
      </c>
      <c r="X70" s="117">
        <v>9</v>
      </c>
      <c r="Y70" s="117">
        <v>8</v>
      </c>
      <c r="Z70" s="117">
        <v>11</v>
      </c>
      <c r="AA70" s="117">
        <v>2</v>
      </c>
      <c r="AB70" s="45"/>
    </row>
    <row r="71" spans="1:28" ht="15" customHeight="1">
      <c r="A71" s="209" t="s">
        <v>255</v>
      </c>
      <c r="B71" s="48"/>
      <c r="C71" s="37"/>
      <c r="D71" s="37"/>
      <c r="E71" s="37"/>
      <c r="F71" s="37"/>
      <c r="G71" s="37"/>
      <c r="H71" s="37"/>
      <c r="I71" s="37"/>
      <c r="J71" s="37"/>
      <c r="K71" s="37"/>
      <c r="L71" s="37"/>
      <c r="N71" s="18" t="s">
        <v>259</v>
      </c>
      <c r="AB71" s="45"/>
    </row>
    <row r="72" ht="15" customHeight="1">
      <c r="A72" s="210" t="s">
        <v>194</v>
      </c>
    </row>
    <row r="73" ht="15" customHeight="1">
      <c r="A73" s="210" t="s">
        <v>242</v>
      </c>
    </row>
    <row r="74" ht="15" customHeight="1">
      <c r="A74" s="210" t="s">
        <v>256</v>
      </c>
    </row>
    <row r="75" ht="15" customHeight="1">
      <c r="A75" s="210" t="s">
        <v>261</v>
      </c>
    </row>
    <row r="76" ht="15" customHeight="1">
      <c r="A76" s="210" t="s">
        <v>257</v>
      </c>
    </row>
    <row r="77" ht="15" customHeight="1">
      <c r="A77" s="210"/>
    </row>
    <row r="78" ht="15" customHeight="1">
      <c r="A78" s="210" t="s">
        <v>258</v>
      </c>
    </row>
    <row r="79" ht="15" customHeight="1">
      <c r="A79" s="18" t="s">
        <v>260</v>
      </c>
    </row>
  </sheetData>
  <sheetProtection/>
  <mergeCells count="88">
    <mergeCell ref="A34:B34"/>
    <mergeCell ref="A33:B33"/>
    <mergeCell ref="A30:B30"/>
    <mergeCell ref="A29:B29"/>
    <mergeCell ref="A38:B38"/>
    <mergeCell ref="A37:B37"/>
    <mergeCell ref="A36:B36"/>
    <mergeCell ref="A35:B35"/>
    <mergeCell ref="A32:B32"/>
    <mergeCell ref="A43:B43"/>
    <mergeCell ref="A40:B40"/>
    <mergeCell ref="A39:B39"/>
    <mergeCell ref="A50:B50"/>
    <mergeCell ref="A47:B47"/>
    <mergeCell ref="A46:B46"/>
    <mergeCell ref="A45:B45"/>
    <mergeCell ref="A44:B44"/>
    <mergeCell ref="A64:B64"/>
    <mergeCell ref="A61:B61"/>
    <mergeCell ref="A60:B60"/>
    <mergeCell ref="A59:B59"/>
    <mergeCell ref="A49:B49"/>
    <mergeCell ref="A55:B55"/>
    <mergeCell ref="A56:B56"/>
    <mergeCell ref="A53:B53"/>
    <mergeCell ref="A52:B52"/>
    <mergeCell ref="A70:B70"/>
    <mergeCell ref="A67:B67"/>
    <mergeCell ref="A66:B66"/>
    <mergeCell ref="A65:B65"/>
    <mergeCell ref="A69:B69"/>
    <mergeCell ref="L9:L11"/>
    <mergeCell ref="E9:G9"/>
    <mergeCell ref="E10:E11"/>
    <mergeCell ref="F10:F11"/>
    <mergeCell ref="C8:C11"/>
    <mergeCell ref="D8:F8"/>
    <mergeCell ref="H8:J8"/>
    <mergeCell ref="N12:O12"/>
    <mergeCell ref="N14:O14"/>
    <mergeCell ref="D9:D11"/>
    <mergeCell ref="J9:J11"/>
    <mergeCell ref="H9:H11"/>
    <mergeCell ref="I9:I11"/>
    <mergeCell ref="K9:K11"/>
    <mergeCell ref="G10:G11"/>
    <mergeCell ref="A17:B17"/>
    <mergeCell ref="A18:B18"/>
    <mergeCell ref="A19:B19"/>
    <mergeCell ref="A20:B20"/>
    <mergeCell ref="A21:B21"/>
    <mergeCell ref="A23:B23"/>
    <mergeCell ref="A16:B16"/>
    <mergeCell ref="A8:B11"/>
    <mergeCell ref="A12:B12"/>
    <mergeCell ref="A14:B14"/>
    <mergeCell ref="A15:B15"/>
    <mergeCell ref="A42:B42"/>
    <mergeCell ref="A26:B26"/>
    <mergeCell ref="A24:B24"/>
    <mergeCell ref="A28:B28"/>
    <mergeCell ref="A27:B27"/>
    <mergeCell ref="N17:O17"/>
    <mergeCell ref="N18:O18"/>
    <mergeCell ref="N15:O15"/>
    <mergeCell ref="N16:O16"/>
    <mergeCell ref="N21:O21"/>
    <mergeCell ref="N23:O23"/>
    <mergeCell ref="N42:O42"/>
    <mergeCell ref="N49:O49"/>
    <mergeCell ref="N55:O55"/>
    <mergeCell ref="N63:O63"/>
    <mergeCell ref="A51:B51"/>
    <mergeCell ref="N19:O19"/>
    <mergeCell ref="N20:O20"/>
    <mergeCell ref="A63:B63"/>
    <mergeCell ref="A58:B58"/>
    <mergeCell ref="A57:B57"/>
    <mergeCell ref="A5:L5"/>
    <mergeCell ref="A6:L6"/>
    <mergeCell ref="N6:AA6"/>
    <mergeCell ref="A4:L4"/>
    <mergeCell ref="N69:O69"/>
    <mergeCell ref="AA8:AA10"/>
    <mergeCell ref="P8:P10"/>
    <mergeCell ref="N8:O10"/>
    <mergeCell ref="N26:O26"/>
    <mergeCell ref="N32:O3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8" customHeight="1"/>
  <cols>
    <col min="1" max="1" width="5.8984375" style="18" customWidth="1"/>
    <col min="2" max="2" width="12.8984375" style="18" customWidth="1"/>
    <col min="3" max="11" width="12.59765625" style="18" customWidth="1"/>
    <col min="12" max="12" width="9" style="18" customWidth="1"/>
    <col min="13" max="13" width="8.19921875" style="18" customWidth="1"/>
    <col min="14" max="14" width="11.5" style="18" customWidth="1"/>
    <col min="15" max="16" width="13.19921875" style="18" customWidth="1"/>
    <col min="17" max="24" width="11.59765625" style="18" customWidth="1"/>
    <col min="25" max="16384" width="9" style="18" customWidth="1"/>
  </cols>
  <sheetData>
    <row r="1" spans="1:27" ht="18" customHeight="1">
      <c r="A1" s="274" t="s">
        <v>441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49" t="s">
        <v>442</v>
      </c>
      <c r="Y1" s="122"/>
      <c r="Z1" s="122"/>
      <c r="AA1" s="76"/>
    </row>
    <row r="2" spans="1:27" ht="18" customHeight="1">
      <c r="A2" s="76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49"/>
      <c r="Y2" s="122"/>
      <c r="Z2" s="122"/>
      <c r="AA2" s="76"/>
    </row>
    <row r="3" spans="1:27" s="135" customFormat="1" ht="18" customHeight="1">
      <c r="A3" s="7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45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51"/>
      <c r="X3" s="293"/>
      <c r="Y3" s="293"/>
      <c r="Z3" s="293"/>
      <c r="AA3" s="293"/>
    </row>
    <row r="4" spans="1:27" ht="18" customHeight="1">
      <c r="A4" s="76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46"/>
      <c r="M4" s="299" t="s">
        <v>435</v>
      </c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122"/>
      <c r="Z4" s="122"/>
      <c r="AA4" s="122"/>
    </row>
    <row r="5" spans="1:27" ht="18" customHeight="1" thickBo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22"/>
      <c r="M5" s="52"/>
      <c r="N5" s="53"/>
      <c r="O5" s="53"/>
      <c r="P5" s="53"/>
      <c r="Q5" s="53"/>
      <c r="R5" s="53"/>
      <c r="S5" s="53"/>
      <c r="T5" s="53"/>
      <c r="U5" s="53"/>
      <c r="V5" s="52"/>
      <c r="W5" s="53"/>
      <c r="X5" s="54" t="s">
        <v>96</v>
      </c>
      <c r="Y5" s="122"/>
      <c r="Z5" s="122"/>
      <c r="AA5" s="122"/>
    </row>
    <row r="6" spans="1:27" ht="18" customHeight="1">
      <c r="A6" s="299" t="s">
        <v>268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122"/>
      <c r="M6" s="662" t="s">
        <v>466</v>
      </c>
      <c r="N6" s="378"/>
      <c r="O6" s="359" t="s">
        <v>97</v>
      </c>
      <c r="P6" s="360"/>
      <c r="Q6" s="360"/>
      <c r="R6" s="360"/>
      <c r="S6" s="360"/>
      <c r="T6" s="360"/>
      <c r="U6" s="360"/>
      <c r="V6" s="361"/>
      <c r="W6" s="372" t="s">
        <v>269</v>
      </c>
      <c r="X6" s="55" t="s">
        <v>98</v>
      </c>
      <c r="Y6" s="122"/>
      <c r="Z6" s="122"/>
      <c r="AA6" s="122"/>
    </row>
    <row r="7" spans="1:27" ht="18" customHeight="1" thickBot="1">
      <c r="A7" s="16"/>
      <c r="B7" s="56"/>
      <c r="C7" s="56"/>
      <c r="D7" s="56"/>
      <c r="E7" s="56"/>
      <c r="F7" s="56"/>
      <c r="G7" s="56"/>
      <c r="H7" s="56"/>
      <c r="I7" s="56"/>
      <c r="J7" s="56"/>
      <c r="K7" s="42" t="s">
        <v>120</v>
      </c>
      <c r="L7" s="122"/>
      <c r="M7" s="379"/>
      <c r="N7" s="380"/>
      <c r="O7" s="362"/>
      <c r="P7" s="342"/>
      <c r="Q7" s="342"/>
      <c r="R7" s="342"/>
      <c r="S7" s="342"/>
      <c r="T7" s="342"/>
      <c r="U7" s="342"/>
      <c r="V7" s="363"/>
      <c r="W7" s="373"/>
      <c r="X7" s="57" t="s">
        <v>59</v>
      </c>
      <c r="Y7" s="122"/>
      <c r="Z7" s="122"/>
      <c r="AA7" s="122"/>
    </row>
    <row r="8" spans="1:27" ht="18" customHeight="1">
      <c r="A8" s="323" t="s">
        <v>95</v>
      </c>
      <c r="B8" s="375"/>
      <c r="C8" s="356" t="s">
        <v>456</v>
      </c>
      <c r="D8" s="357"/>
      <c r="E8" s="358"/>
      <c r="F8" s="364" t="s">
        <v>457</v>
      </c>
      <c r="G8" s="365"/>
      <c r="H8" s="366"/>
      <c r="I8" s="356" t="s">
        <v>458</v>
      </c>
      <c r="J8" s="357"/>
      <c r="K8" s="357"/>
      <c r="L8" s="122"/>
      <c r="M8" s="379"/>
      <c r="N8" s="380"/>
      <c r="O8" s="383" t="s">
        <v>53</v>
      </c>
      <c r="P8" s="659" t="s">
        <v>54</v>
      </c>
      <c r="Q8" s="367" t="s">
        <v>198</v>
      </c>
      <c r="R8" s="367"/>
      <c r="S8" s="367"/>
      <c r="T8" s="367"/>
      <c r="U8" s="367"/>
      <c r="V8" s="369" t="s">
        <v>55</v>
      </c>
      <c r="W8" s="373"/>
      <c r="X8" s="94"/>
      <c r="Y8" s="122"/>
      <c r="Z8" s="122"/>
      <c r="AA8" s="122"/>
    </row>
    <row r="9" spans="1:27" ht="18" customHeight="1">
      <c r="A9" s="376"/>
      <c r="B9" s="377"/>
      <c r="C9" s="58" t="s">
        <v>0</v>
      </c>
      <c r="D9" s="58" t="s">
        <v>49</v>
      </c>
      <c r="E9" s="58" t="s">
        <v>50</v>
      </c>
      <c r="F9" s="58" t="s">
        <v>0</v>
      </c>
      <c r="G9" s="58" t="s">
        <v>49</v>
      </c>
      <c r="H9" s="58" t="s">
        <v>50</v>
      </c>
      <c r="I9" s="58" t="s">
        <v>0</v>
      </c>
      <c r="J9" s="58" t="s">
        <v>49</v>
      </c>
      <c r="K9" s="59" t="s">
        <v>50</v>
      </c>
      <c r="L9" s="122"/>
      <c r="M9" s="379"/>
      <c r="N9" s="380"/>
      <c r="O9" s="384"/>
      <c r="P9" s="660"/>
      <c r="Q9" s="368"/>
      <c r="R9" s="368"/>
      <c r="S9" s="368"/>
      <c r="T9" s="368"/>
      <c r="U9" s="368"/>
      <c r="V9" s="370"/>
      <c r="W9" s="373"/>
      <c r="X9" s="292" t="s">
        <v>199</v>
      </c>
      <c r="Y9" s="122"/>
      <c r="Z9" s="122"/>
      <c r="AA9" s="122"/>
    </row>
    <row r="10" spans="1:27" ht="18" customHeight="1">
      <c r="A10" s="329" t="s">
        <v>52</v>
      </c>
      <c r="B10" s="330"/>
      <c r="C10" s="294">
        <f aca="true" t="shared" si="0" ref="C10:K10">SUM(C12:C19,C21,C24,C30,C40,C47,C53,C61,C67)</f>
        <v>264176</v>
      </c>
      <c r="D10" s="295">
        <f t="shared" si="0"/>
        <v>127649</v>
      </c>
      <c r="E10" s="295">
        <f t="shared" si="0"/>
        <v>136527</v>
      </c>
      <c r="F10" s="295">
        <f t="shared" si="0"/>
        <v>161689</v>
      </c>
      <c r="G10" s="295">
        <f t="shared" si="0"/>
        <v>82088</v>
      </c>
      <c r="H10" s="295">
        <f t="shared" si="0"/>
        <v>79601</v>
      </c>
      <c r="I10" s="295">
        <f t="shared" si="0"/>
        <v>62819</v>
      </c>
      <c r="J10" s="295">
        <f t="shared" si="0"/>
        <v>22231</v>
      </c>
      <c r="K10" s="295">
        <f t="shared" si="0"/>
        <v>40588</v>
      </c>
      <c r="L10" s="122"/>
      <c r="M10" s="381"/>
      <c r="N10" s="382"/>
      <c r="O10" s="385"/>
      <c r="P10" s="661"/>
      <c r="Q10" s="61" t="s">
        <v>118</v>
      </c>
      <c r="R10" s="60" t="s">
        <v>56</v>
      </c>
      <c r="S10" s="61" t="s">
        <v>57</v>
      </c>
      <c r="T10" s="61" t="s">
        <v>99</v>
      </c>
      <c r="U10" s="62" t="s">
        <v>58</v>
      </c>
      <c r="V10" s="371"/>
      <c r="W10" s="374"/>
      <c r="X10" s="63" t="s">
        <v>459</v>
      </c>
      <c r="Y10" s="122"/>
      <c r="Z10" s="122"/>
      <c r="AA10" s="122"/>
    </row>
    <row r="11" spans="1:27" ht="18" customHeight="1">
      <c r="A11" s="64"/>
      <c r="B11" s="65"/>
      <c r="C11" s="268"/>
      <c r="D11" s="269"/>
      <c r="E11" s="269"/>
      <c r="F11" s="269"/>
      <c r="G11" s="269"/>
      <c r="H11" s="269"/>
      <c r="I11" s="269"/>
      <c r="J11" s="269"/>
      <c r="K11" s="269"/>
      <c r="L11" s="122"/>
      <c r="M11" s="305" t="s">
        <v>460</v>
      </c>
      <c r="N11" s="333"/>
      <c r="O11" s="296">
        <f>SUM(O13:O20,O22,O25,O31,O41,O48,O54,O62,O68)</f>
        <v>4762391</v>
      </c>
      <c r="P11" s="296">
        <f>SUM(P13:P20,P22,P25,P31,P41,P48,P54,P62,P68)</f>
        <v>4011551</v>
      </c>
      <c r="Q11" s="66">
        <f>SUM(R11:U11)</f>
        <v>161696</v>
      </c>
      <c r="R11" s="66">
        <f aca="true" t="shared" si="1" ref="R11:X11">SUM(R13:R20,R22,R25,R31,R41,R48,R54,R62,R68)</f>
        <v>124087</v>
      </c>
      <c r="S11" s="66">
        <f t="shared" si="1"/>
        <v>1328</v>
      </c>
      <c r="T11" s="66">
        <f t="shared" si="1"/>
        <v>13859</v>
      </c>
      <c r="U11" s="66">
        <f t="shared" si="1"/>
        <v>22422</v>
      </c>
      <c r="V11" s="66">
        <f t="shared" si="1"/>
        <v>589144</v>
      </c>
      <c r="W11" s="66">
        <f t="shared" si="1"/>
        <v>2002</v>
      </c>
      <c r="X11" s="66">
        <f t="shared" si="1"/>
        <v>72065</v>
      </c>
      <c r="Y11" s="122"/>
      <c r="Z11" s="122"/>
      <c r="AA11" s="122"/>
    </row>
    <row r="12" spans="1:27" ht="18" customHeight="1">
      <c r="A12" s="305" t="s">
        <v>1</v>
      </c>
      <c r="B12" s="333"/>
      <c r="C12" s="296">
        <f>SUM(D12:E12)</f>
        <v>33155</v>
      </c>
      <c r="D12" s="66">
        <v>15985</v>
      </c>
      <c r="E12" s="66">
        <v>17170</v>
      </c>
      <c r="F12" s="66">
        <f>SUM(G12:H12)</f>
        <v>20054</v>
      </c>
      <c r="G12" s="66">
        <v>10425</v>
      </c>
      <c r="H12" s="66">
        <v>9629</v>
      </c>
      <c r="I12" s="66">
        <f>SUM(J12:K12)</f>
        <v>9052</v>
      </c>
      <c r="J12" s="66">
        <v>3169</v>
      </c>
      <c r="K12" s="66">
        <v>5883</v>
      </c>
      <c r="L12" s="122"/>
      <c r="M12" s="64"/>
      <c r="N12" s="65"/>
      <c r="O12" s="268"/>
      <c r="P12" s="269"/>
      <c r="Q12" s="270"/>
      <c r="R12" s="269"/>
      <c r="S12" s="269"/>
      <c r="T12" s="269"/>
      <c r="U12" s="269"/>
      <c r="V12" s="269"/>
      <c r="W12" s="269"/>
      <c r="X12" s="269"/>
      <c r="Y12" s="122"/>
      <c r="Z12" s="122"/>
      <c r="AA12" s="122"/>
    </row>
    <row r="13" spans="1:27" ht="18" customHeight="1">
      <c r="A13" s="305" t="s">
        <v>2</v>
      </c>
      <c r="B13" s="333"/>
      <c r="C13" s="296">
        <f aca="true" t="shared" si="2" ref="C13:C19">SUM(D13:E13)</f>
        <v>14682</v>
      </c>
      <c r="D13" s="66">
        <v>7165</v>
      </c>
      <c r="E13" s="66">
        <v>7517</v>
      </c>
      <c r="F13" s="66">
        <f aca="true" t="shared" si="3" ref="F13:F19">SUM(G13:H13)</f>
        <v>9373</v>
      </c>
      <c r="G13" s="66">
        <v>4708</v>
      </c>
      <c r="H13" s="66">
        <v>4665</v>
      </c>
      <c r="I13" s="66">
        <f aca="true" t="shared" si="4" ref="I13:I19">SUM(J13:K13)</f>
        <v>3249</v>
      </c>
      <c r="J13" s="66">
        <v>1087</v>
      </c>
      <c r="K13" s="66">
        <v>2162</v>
      </c>
      <c r="L13" s="122"/>
      <c r="M13" s="305" t="s">
        <v>1</v>
      </c>
      <c r="N13" s="333"/>
      <c r="O13" s="296">
        <f>SUM(P13,Q13,V13)</f>
        <v>536471</v>
      </c>
      <c r="P13" s="66">
        <v>432180</v>
      </c>
      <c r="Q13" s="66">
        <f>SUM(R13:U13)</f>
        <v>31282</v>
      </c>
      <c r="R13" s="66">
        <v>15686</v>
      </c>
      <c r="S13" s="83">
        <v>1</v>
      </c>
      <c r="T13" s="83" t="s">
        <v>461</v>
      </c>
      <c r="U13" s="66">
        <v>15595</v>
      </c>
      <c r="V13" s="66">
        <v>73009</v>
      </c>
      <c r="W13" s="83" t="s">
        <v>461</v>
      </c>
      <c r="X13" s="66">
        <v>4080</v>
      </c>
      <c r="Y13" s="122"/>
      <c r="Z13" s="122"/>
      <c r="AA13" s="122"/>
    </row>
    <row r="14" spans="1:27" ht="18" customHeight="1">
      <c r="A14" s="305" t="s">
        <v>3</v>
      </c>
      <c r="B14" s="333"/>
      <c r="C14" s="296">
        <f t="shared" si="2"/>
        <v>19862</v>
      </c>
      <c r="D14" s="66">
        <v>9645</v>
      </c>
      <c r="E14" s="66">
        <v>10217</v>
      </c>
      <c r="F14" s="66">
        <f t="shared" si="3"/>
        <v>10936</v>
      </c>
      <c r="G14" s="66">
        <v>5950</v>
      </c>
      <c r="H14" s="66">
        <v>4986</v>
      </c>
      <c r="I14" s="66">
        <f t="shared" si="4"/>
        <v>4179</v>
      </c>
      <c r="J14" s="66">
        <v>1645</v>
      </c>
      <c r="K14" s="66">
        <v>2534</v>
      </c>
      <c r="L14" s="122"/>
      <c r="M14" s="305" t="s">
        <v>2</v>
      </c>
      <c r="N14" s="333"/>
      <c r="O14" s="296">
        <f aca="true" t="shared" si="5" ref="O14:O20">SUM(P14,Q14,V14)</f>
        <v>177226</v>
      </c>
      <c r="P14" s="66">
        <v>159834</v>
      </c>
      <c r="Q14" s="66">
        <f aca="true" t="shared" si="6" ref="Q14:Q20">SUM(R14:U14)</f>
        <v>988</v>
      </c>
      <c r="R14" s="66">
        <v>508</v>
      </c>
      <c r="S14" s="83">
        <v>5</v>
      </c>
      <c r="T14" s="83">
        <v>380</v>
      </c>
      <c r="U14" s="66">
        <v>95</v>
      </c>
      <c r="V14" s="66">
        <v>16404</v>
      </c>
      <c r="W14" s="83" t="s">
        <v>461</v>
      </c>
      <c r="X14" s="66">
        <v>2516</v>
      </c>
      <c r="Y14" s="122"/>
      <c r="Z14" s="122"/>
      <c r="AA14" s="122"/>
    </row>
    <row r="15" spans="1:27" ht="18" customHeight="1">
      <c r="A15" s="305" t="s">
        <v>4</v>
      </c>
      <c r="B15" s="333"/>
      <c r="C15" s="296">
        <f t="shared" si="2"/>
        <v>12293</v>
      </c>
      <c r="D15" s="66">
        <v>5987</v>
      </c>
      <c r="E15" s="66">
        <v>6306</v>
      </c>
      <c r="F15" s="66">
        <f t="shared" si="3"/>
        <v>7858</v>
      </c>
      <c r="G15" s="66">
        <v>3917</v>
      </c>
      <c r="H15" s="66">
        <v>3941</v>
      </c>
      <c r="I15" s="66">
        <f t="shared" si="4"/>
        <v>2644</v>
      </c>
      <c r="J15" s="66">
        <v>868</v>
      </c>
      <c r="K15" s="66">
        <v>1776</v>
      </c>
      <c r="L15" s="122"/>
      <c r="M15" s="305" t="s">
        <v>3</v>
      </c>
      <c r="N15" s="333"/>
      <c r="O15" s="296">
        <f t="shared" si="5"/>
        <v>413687</v>
      </c>
      <c r="P15" s="66">
        <v>378621</v>
      </c>
      <c r="Q15" s="66">
        <f t="shared" si="6"/>
        <v>5069</v>
      </c>
      <c r="R15" s="66">
        <v>1822</v>
      </c>
      <c r="S15" s="66">
        <v>229</v>
      </c>
      <c r="T15" s="83" t="s">
        <v>461</v>
      </c>
      <c r="U15" s="66">
        <v>3018</v>
      </c>
      <c r="V15" s="66">
        <v>29997</v>
      </c>
      <c r="W15" s="83">
        <v>100</v>
      </c>
      <c r="X15" s="66">
        <v>3387</v>
      </c>
      <c r="Y15" s="122"/>
      <c r="Z15" s="122"/>
      <c r="AA15" s="122"/>
    </row>
    <row r="16" spans="1:27" ht="18" customHeight="1">
      <c r="A16" s="305" t="s">
        <v>5</v>
      </c>
      <c r="B16" s="333"/>
      <c r="C16" s="296">
        <f t="shared" si="2"/>
        <v>16273</v>
      </c>
      <c r="D16" s="66">
        <v>7775</v>
      </c>
      <c r="E16" s="66">
        <v>8498</v>
      </c>
      <c r="F16" s="66">
        <f t="shared" si="3"/>
        <v>10145</v>
      </c>
      <c r="G16" s="66">
        <v>4876</v>
      </c>
      <c r="H16" s="66">
        <v>5269</v>
      </c>
      <c r="I16" s="66">
        <f t="shared" si="4"/>
        <v>4030</v>
      </c>
      <c r="J16" s="66">
        <v>1330</v>
      </c>
      <c r="K16" s="66">
        <v>2700</v>
      </c>
      <c r="L16" s="122"/>
      <c r="M16" s="305" t="s">
        <v>4</v>
      </c>
      <c r="N16" s="333"/>
      <c r="O16" s="296">
        <f t="shared" si="5"/>
        <v>169830</v>
      </c>
      <c r="P16" s="66">
        <v>134929</v>
      </c>
      <c r="Q16" s="66">
        <f t="shared" si="6"/>
        <v>11295</v>
      </c>
      <c r="R16" s="66">
        <v>9857</v>
      </c>
      <c r="S16" s="66">
        <v>40</v>
      </c>
      <c r="T16" s="83">
        <v>1040</v>
      </c>
      <c r="U16" s="66">
        <v>358</v>
      </c>
      <c r="V16" s="66">
        <v>23606</v>
      </c>
      <c r="W16" s="83">
        <v>113</v>
      </c>
      <c r="X16" s="66">
        <v>6009</v>
      </c>
      <c r="Y16" s="122"/>
      <c r="Z16" s="122"/>
      <c r="AA16" s="122"/>
    </row>
    <row r="17" spans="1:27" ht="18" customHeight="1">
      <c r="A17" s="305" t="s">
        <v>6</v>
      </c>
      <c r="B17" s="333"/>
      <c r="C17" s="296">
        <f t="shared" si="2"/>
        <v>12205</v>
      </c>
      <c r="D17" s="66">
        <v>5962</v>
      </c>
      <c r="E17" s="66">
        <v>6243</v>
      </c>
      <c r="F17" s="66">
        <f t="shared" si="3"/>
        <v>7042</v>
      </c>
      <c r="G17" s="66">
        <v>3714</v>
      </c>
      <c r="H17" s="66">
        <v>3328</v>
      </c>
      <c r="I17" s="66">
        <f t="shared" si="4"/>
        <v>2742</v>
      </c>
      <c r="J17" s="66">
        <v>1149</v>
      </c>
      <c r="K17" s="66">
        <v>1593</v>
      </c>
      <c r="L17" s="122"/>
      <c r="M17" s="305" t="s">
        <v>5</v>
      </c>
      <c r="N17" s="333"/>
      <c r="O17" s="296">
        <f t="shared" si="5"/>
        <v>231931</v>
      </c>
      <c r="P17" s="66">
        <v>150074</v>
      </c>
      <c r="Q17" s="66">
        <f t="shared" si="6"/>
        <v>9330</v>
      </c>
      <c r="R17" s="66">
        <v>6947</v>
      </c>
      <c r="S17" s="83">
        <v>40</v>
      </c>
      <c r="T17" s="83">
        <v>2183</v>
      </c>
      <c r="U17" s="66">
        <v>160</v>
      </c>
      <c r="V17" s="66">
        <v>72527</v>
      </c>
      <c r="W17" s="83">
        <v>507</v>
      </c>
      <c r="X17" s="66">
        <v>7533</v>
      </c>
      <c r="Y17" s="122"/>
      <c r="Z17" s="122"/>
      <c r="AA17" s="122"/>
    </row>
    <row r="18" spans="1:27" ht="18" customHeight="1">
      <c r="A18" s="305" t="s">
        <v>7</v>
      </c>
      <c r="B18" s="333"/>
      <c r="C18" s="296">
        <f t="shared" si="2"/>
        <v>10432</v>
      </c>
      <c r="D18" s="66">
        <v>5048</v>
      </c>
      <c r="E18" s="66">
        <v>5384</v>
      </c>
      <c r="F18" s="66">
        <f t="shared" si="3"/>
        <v>6471</v>
      </c>
      <c r="G18" s="66">
        <v>3392</v>
      </c>
      <c r="H18" s="66">
        <v>3079</v>
      </c>
      <c r="I18" s="66">
        <f t="shared" si="4"/>
        <v>2583</v>
      </c>
      <c r="J18" s="66">
        <v>1025</v>
      </c>
      <c r="K18" s="66">
        <v>1558</v>
      </c>
      <c r="L18" s="122"/>
      <c r="M18" s="305" t="s">
        <v>6</v>
      </c>
      <c r="N18" s="333"/>
      <c r="O18" s="296">
        <f t="shared" si="5"/>
        <v>335962</v>
      </c>
      <c r="P18" s="66">
        <v>309903</v>
      </c>
      <c r="Q18" s="66">
        <f t="shared" si="6"/>
        <v>9394</v>
      </c>
      <c r="R18" s="66">
        <v>7886</v>
      </c>
      <c r="S18" s="66">
        <v>825</v>
      </c>
      <c r="T18" s="66">
        <v>27</v>
      </c>
      <c r="U18" s="66">
        <v>656</v>
      </c>
      <c r="V18" s="66">
        <v>16665</v>
      </c>
      <c r="W18" s="83">
        <v>32</v>
      </c>
      <c r="X18" s="66">
        <v>1295</v>
      </c>
      <c r="Y18" s="122"/>
      <c r="Z18" s="122"/>
      <c r="AA18" s="122"/>
    </row>
    <row r="19" spans="1:27" ht="18" customHeight="1">
      <c r="A19" s="305" t="s">
        <v>8</v>
      </c>
      <c r="B19" s="333"/>
      <c r="C19" s="296">
        <f t="shared" si="2"/>
        <v>13042</v>
      </c>
      <c r="D19" s="66">
        <v>6305</v>
      </c>
      <c r="E19" s="66">
        <v>6737</v>
      </c>
      <c r="F19" s="66">
        <f t="shared" si="3"/>
        <v>8046</v>
      </c>
      <c r="G19" s="66">
        <v>4051</v>
      </c>
      <c r="H19" s="66">
        <v>3995</v>
      </c>
      <c r="I19" s="66">
        <f t="shared" si="4"/>
        <v>3866</v>
      </c>
      <c r="J19" s="66">
        <v>1376</v>
      </c>
      <c r="K19" s="66">
        <v>2490</v>
      </c>
      <c r="L19" s="122"/>
      <c r="M19" s="305" t="s">
        <v>7</v>
      </c>
      <c r="N19" s="333"/>
      <c r="O19" s="296">
        <f t="shared" si="5"/>
        <v>234207</v>
      </c>
      <c r="P19" s="66">
        <v>213730</v>
      </c>
      <c r="Q19" s="66">
        <f t="shared" si="6"/>
        <v>1945</v>
      </c>
      <c r="R19" s="66">
        <v>1945</v>
      </c>
      <c r="S19" s="83" t="s">
        <v>461</v>
      </c>
      <c r="T19" s="83" t="s">
        <v>461</v>
      </c>
      <c r="U19" s="83" t="s">
        <v>461</v>
      </c>
      <c r="V19" s="83">
        <v>18532</v>
      </c>
      <c r="W19" s="83" t="s">
        <v>461</v>
      </c>
      <c r="X19" s="66">
        <v>669</v>
      </c>
      <c r="Y19" s="122"/>
      <c r="Z19" s="122"/>
      <c r="AA19" s="122"/>
    </row>
    <row r="20" spans="1:27" ht="18" customHeight="1">
      <c r="A20" s="64"/>
      <c r="B20" s="65"/>
      <c r="C20" s="268"/>
      <c r="D20" s="269"/>
      <c r="E20" s="269"/>
      <c r="F20" s="269"/>
      <c r="G20" s="269"/>
      <c r="H20" s="269"/>
      <c r="I20" s="269"/>
      <c r="J20" s="269"/>
      <c r="K20" s="269"/>
      <c r="L20" s="122"/>
      <c r="M20" s="305" t="s">
        <v>8</v>
      </c>
      <c r="N20" s="333"/>
      <c r="O20" s="296">
        <f t="shared" si="5"/>
        <v>351673</v>
      </c>
      <c r="P20" s="66">
        <v>342557</v>
      </c>
      <c r="Q20" s="66">
        <f t="shared" si="6"/>
        <v>3210</v>
      </c>
      <c r="R20" s="66">
        <v>2917</v>
      </c>
      <c r="S20" s="83" t="s">
        <v>461</v>
      </c>
      <c r="T20" s="83" t="s">
        <v>461</v>
      </c>
      <c r="U20" s="66">
        <v>293</v>
      </c>
      <c r="V20" s="66">
        <v>5906</v>
      </c>
      <c r="W20" s="83" t="s">
        <v>461</v>
      </c>
      <c r="X20" s="66">
        <v>6</v>
      </c>
      <c r="Y20" s="122"/>
      <c r="Z20" s="122"/>
      <c r="AA20" s="122"/>
    </row>
    <row r="21" spans="1:27" ht="18" customHeight="1">
      <c r="A21" s="305" t="s">
        <v>9</v>
      </c>
      <c r="B21" s="333"/>
      <c r="C21" s="296">
        <f>SUM(C22)</f>
        <v>973</v>
      </c>
      <c r="D21" s="66">
        <f aca="true" t="shared" si="7" ref="D21:K21">SUM(D22)</f>
        <v>454</v>
      </c>
      <c r="E21" s="66">
        <f t="shared" si="7"/>
        <v>519</v>
      </c>
      <c r="F21" s="66">
        <f t="shared" si="7"/>
        <v>574</v>
      </c>
      <c r="G21" s="66">
        <f t="shared" si="7"/>
        <v>286</v>
      </c>
      <c r="H21" s="66">
        <f t="shared" si="7"/>
        <v>288</v>
      </c>
      <c r="I21" s="66">
        <f t="shared" si="7"/>
        <v>183</v>
      </c>
      <c r="J21" s="66">
        <f t="shared" si="7"/>
        <v>57</v>
      </c>
      <c r="K21" s="66">
        <f t="shared" si="7"/>
        <v>126</v>
      </c>
      <c r="L21" s="122"/>
      <c r="M21" s="64"/>
      <c r="N21" s="65"/>
      <c r="O21" s="268"/>
      <c r="P21" s="269"/>
      <c r="Q21" s="269"/>
      <c r="R21" s="269"/>
      <c r="S21" s="269"/>
      <c r="T21" s="269"/>
      <c r="U21" s="269"/>
      <c r="V21" s="269"/>
      <c r="W21" s="269"/>
      <c r="X21" s="269"/>
      <c r="Y21" s="122"/>
      <c r="Z21" s="122"/>
      <c r="AA21" s="122"/>
    </row>
    <row r="22" spans="1:27" ht="18" customHeight="1">
      <c r="A22" s="41"/>
      <c r="B22" s="143" t="s">
        <v>10</v>
      </c>
      <c r="C22" s="126">
        <v>973</v>
      </c>
      <c r="D22" s="67">
        <v>454</v>
      </c>
      <c r="E22" s="67">
        <v>519</v>
      </c>
      <c r="F22" s="67">
        <v>574</v>
      </c>
      <c r="G22" s="67">
        <v>286</v>
      </c>
      <c r="H22" s="67">
        <v>288</v>
      </c>
      <c r="I22" s="67">
        <v>183</v>
      </c>
      <c r="J22" s="67">
        <v>57</v>
      </c>
      <c r="K22" s="67">
        <v>126</v>
      </c>
      <c r="L22" s="122"/>
      <c r="M22" s="305" t="s">
        <v>9</v>
      </c>
      <c r="N22" s="333"/>
      <c r="O22" s="296">
        <f>SUM(O23)</f>
        <v>9043</v>
      </c>
      <c r="P22" s="66">
        <f>SUM(P23)</f>
        <v>7947</v>
      </c>
      <c r="Q22" s="66">
        <f>SUM(Q23)</f>
        <v>39</v>
      </c>
      <c r="R22" s="66">
        <f>SUM(R23)</f>
        <v>39</v>
      </c>
      <c r="S22" s="83" t="s">
        <v>462</v>
      </c>
      <c r="T22" s="83" t="s">
        <v>462</v>
      </c>
      <c r="U22" s="83" t="s">
        <v>462</v>
      </c>
      <c r="V22" s="66">
        <f>SUM(V23)</f>
        <v>1057</v>
      </c>
      <c r="W22" s="83" t="s">
        <v>462</v>
      </c>
      <c r="X22" s="66">
        <f>SUM(X23)</f>
        <v>2620</v>
      </c>
      <c r="Y22" s="122"/>
      <c r="Z22" s="122"/>
      <c r="AA22" s="122"/>
    </row>
    <row r="23" spans="1:27" ht="18" customHeight="1">
      <c r="A23" s="41"/>
      <c r="B23" s="69"/>
      <c r="C23" s="40"/>
      <c r="D23" s="37"/>
      <c r="E23" s="37"/>
      <c r="F23" s="37"/>
      <c r="G23" s="37"/>
      <c r="H23" s="37"/>
      <c r="I23" s="37"/>
      <c r="J23" s="37"/>
      <c r="K23" s="37"/>
      <c r="L23" s="122"/>
      <c r="M23" s="41"/>
      <c r="N23" s="39" t="s">
        <v>10</v>
      </c>
      <c r="O23" s="126">
        <v>9043</v>
      </c>
      <c r="P23" s="67">
        <v>7947</v>
      </c>
      <c r="Q23" s="67">
        <v>39</v>
      </c>
      <c r="R23" s="67">
        <v>39</v>
      </c>
      <c r="S23" s="68" t="s">
        <v>463</v>
      </c>
      <c r="T23" s="68" t="s">
        <v>463</v>
      </c>
      <c r="U23" s="68" t="s">
        <v>463</v>
      </c>
      <c r="V23" s="67">
        <v>1057</v>
      </c>
      <c r="W23" s="68" t="s">
        <v>463</v>
      </c>
      <c r="X23" s="67">
        <v>2620</v>
      </c>
      <c r="Y23" s="122"/>
      <c r="Z23" s="122"/>
      <c r="AA23" s="122"/>
    </row>
    <row r="24" spans="1:27" ht="18" customHeight="1">
      <c r="A24" s="305" t="s">
        <v>11</v>
      </c>
      <c r="B24" s="333"/>
      <c r="C24" s="296">
        <f>SUM(C25:C28)</f>
        <v>14197</v>
      </c>
      <c r="D24" s="66">
        <f aca="true" t="shared" si="8" ref="D24:K24">SUM(D25:D28)</f>
        <v>6929</v>
      </c>
      <c r="E24" s="66">
        <f t="shared" si="8"/>
        <v>7268</v>
      </c>
      <c r="F24" s="66">
        <f t="shared" si="8"/>
        <v>8348</v>
      </c>
      <c r="G24" s="66">
        <f t="shared" si="8"/>
        <v>4370</v>
      </c>
      <c r="H24" s="66">
        <f t="shared" si="8"/>
        <v>3978</v>
      </c>
      <c r="I24" s="66">
        <f t="shared" si="8"/>
        <v>2960</v>
      </c>
      <c r="J24" s="66">
        <f t="shared" si="8"/>
        <v>1005</v>
      </c>
      <c r="K24" s="66">
        <f t="shared" si="8"/>
        <v>1955</v>
      </c>
      <c r="L24" s="122"/>
      <c r="M24" s="41"/>
      <c r="N24" s="39"/>
      <c r="O24" s="40"/>
      <c r="P24" s="37"/>
      <c r="Q24" s="37"/>
      <c r="R24" s="37"/>
      <c r="S24" s="37"/>
      <c r="T24" s="37"/>
      <c r="U24" s="37"/>
      <c r="V24" s="37"/>
      <c r="W24" s="37"/>
      <c r="X24" s="37"/>
      <c r="Y24" s="122"/>
      <c r="Z24" s="122"/>
      <c r="AA24" s="122"/>
    </row>
    <row r="25" spans="1:27" ht="18" customHeight="1">
      <c r="A25" s="41"/>
      <c r="B25" s="39" t="s">
        <v>12</v>
      </c>
      <c r="C25" s="126">
        <v>3651</v>
      </c>
      <c r="D25" s="67">
        <v>1810</v>
      </c>
      <c r="E25" s="67">
        <v>1841</v>
      </c>
      <c r="F25" s="67">
        <v>2104</v>
      </c>
      <c r="G25" s="67">
        <v>1149</v>
      </c>
      <c r="H25" s="67">
        <v>955</v>
      </c>
      <c r="I25" s="67">
        <v>731</v>
      </c>
      <c r="J25" s="67">
        <v>288</v>
      </c>
      <c r="K25" s="67">
        <v>443</v>
      </c>
      <c r="L25" s="122"/>
      <c r="M25" s="305" t="s">
        <v>11</v>
      </c>
      <c r="N25" s="333"/>
      <c r="O25" s="296">
        <f>SUM(O26:O29)</f>
        <v>292033</v>
      </c>
      <c r="P25" s="66">
        <f>SUM(P26:P29)</f>
        <v>285560</v>
      </c>
      <c r="Q25" s="66">
        <f>SUM(Q26:Q29)</f>
        <v>637</v>
      </c>
      <c r="R25" s="66">
        <f>SUM(R26:R29)</f>
        <v>578</v>
      </c>
      <c r="S25" s="66">
        <f>SUM(S26:S29)</f>
        <v>10</v>
      </c>
      <c r="T25" s="83" t="s">
        <v>462</v>
      </c>
      <c r="U25" s="66">
        <f>SUM(U26:U29)</f>
        <v>49</v>
      </c>
      <c r="V25" s="66">
        <f>SUM(V26:V29)</f>
        <v>5836</v>
      </c>
      <c r="W25" s="66">
        <f>SUM(W26:W29)</f>
        <v>50</v>
      </c>
      <c r="X25" s="66">
        <v>706</v>
      </c>
      <c r="Y25" s="122"/>
      <c r="Z25" s="122"/>
      <c r="AA25" s="122"/>
    </row>
    <row r="26" spans="1:27" ht="18" customHeight="1">
      <c r="A26" s="41"/>
      <c r="B26" s="39" t="s">
        <v>13</v>
      </c>
      <c r="C26" s="126">
        <v>2966</v>
      </c>
      <c r="D26" s="67">
        <v>1463</v>
      </c>
      <c r="E26" s="67">
        <v>1503</v>
      </c>
      <c r="F26" s="67">
        <v>1672</v>
      </c>
      <c r="G26" s="67">
        <v>894</v>
      </c>
      <c r="H26" s="67">
        <v>778</v>
      </c>
      <c r="I26" s="67">
        <v>592</v>
      </c>
      <c r="J26" s="67">
        <v>205</v>
      </c>
      <c r="K26" s="67">
        <v>387</v>
      </c>
      <c r="L26" s="122"/>
      <c r="M26" s="41"/>
      <c r="N26" s="39" t="s">
        <v>12</v>
      </c>
      <c r="O26" s="126">
        <v>68132</v>
      </c>
      <c r="P26" s="67">
        <v>65393</v>
      </c>
      <c r="Q26" s="67">
        <v>31</v>
      </c>
      <c r="R26" s="67">
        <v>29</v>
      </c>
      <c r="S26" s="68" t="s">
        <v>463</v>
      </c>
      <c r="T26" s="68" t="s">
        <v>463</v>
      </c>
      <c r="U26" s="68">
        <v>2</v>
      </c>
      <c r="V26" s="67">
        <v>2708</v>
      </c>
      <c r="W26" s="68" t="s">
        <v>463</v>
      </c>
      <c r="X26" s="67">
        <v>4</v>
      </c>
      <c r="Y26" s="122"/>
      <c r="Z26" s="122"/>
      <c r="AA26" s="122"/>
    </row>
    <row r="27" spans="1:27" ht="18" customHeight="1">
      <c r="A27" s="41"/>
      <c r="B27" s="39" t="s">
        <v>14</v>
      </c>
      <c r="C27" s="126">
        <v>4493</v>
      </c>
      <c r="D27" s="67">
        <v>2185</v>
      </c>
      <c r="E27" s="67">
        <v>2308</v>
      </c>
      <c r="F27" s="67">
        <v>2699</v>
      </c>
      <c r="G27" s="67">
        <v>1379</v>
      </c>
      <c r="H27" s="67">
        <v>1320</v>
      </c>
      <c r="I27" s="67">
        <v>885</v>
      </c>
      <c r="J27" s="67">
        <v>258</v>
      </c>
      <c r="K27" s="67">
        <v>627</v>
      </c>
      <c r="L27" s="122"/>
      <c r="M27" s="41"/>
      <c r="N27" s="39" t="s">
        <v>13</v>
      </c>
      <c r="O27" s="126">
        <v>60598</v>
      </c>
      <c r="P27" s="67">
        <v>59338</v>
      </c>
      <c r="Q27" s="67">
        <v>15</v>
      </c>
      <c r="R27" s="67">
        <v>15</v>
      </c>
      <c r="S27" s="68" t="s">
        <v>463</v>
      </c>
      <c r="T27" s="68" t="s">
        <v>463</v>
      </c>
      <c r="U27" s="68" t="s">
        <v>463</v>
      </c>
      <c r="V27" s="67">
        <v>1245</v>
      </c>
      <c r="W27" s="68" t="s">
        <v>463</v>
      </c>
      <c r="X27" s="67">
        <v>12</v>
      </c>
      <c r="Y27" s="122"/>
      <c r="Z27" s="122"/>
      <c r="AA27" s="122"/>
    </row>
    <row r="28" spans="1:27" ht="18" customHeight="1">
      <c r="A28" s="41"/>
      <c r="B28" s="39" t="s">
        <v>15</v>
      </c>
      <c r="C28" s="126">
        <v>3087</v>
      </c>
      <c r="D28" s="67">
        <v>1471</v>
      </c>
      <c r="E28" s="67">
        <v>1616</v>
      </c>
      <c r="F28" s="67">
        <v>1873</v>
      </c>
      <c r="G28" s="67">
        <v>948</v>
      </c>
      <c r="H28" s="67">
        <v>925</v>
      </c>
      <c r="I28" s="67">
        <v>752</v>
      </c>
      <c r="J28" s="67">
        <v>254</v>
      </c>
      <c r="K28" s="67">
        <v>498</v>
      </c>
      <c r="L28" s="122"/>
      <c r="M28" s="41"/>
      <c r="N28" s="39" t="s">
        <v>14</v>
      </c>
      <c r="O28" s="126">
        <v>74701</v>
      </c>
      <c r="P28" s="67">
        <v>73703</v>
      </c>
      <c r="Q28" s="67">
        <v>136</v>
      </c>
      <c r="R28" s="67">
        <v>79</v>
      </c>
      <c r="S28" s="68">
        <v>10</v>
      </c>
      <c r="T28" s="68" t="s">
        <v>463</v>
      </c>
      <c r="U28" s="68">
        <v>47</v>
      </c>
      <c r="V28" s="67">
        <v>862</v>
      </c>
      <c r="W28" s="68" t="s">
        <v>463</v>
      </c>
      <c r="X28" s="67">
        <v>688</v>
      </c>
      <c r="Y28" s="122"/>
      <c r="Z28" s="122"/>
      <c r="AA28" s="122"/>
    </row>
    <row r="29" spans="1:27" ht="18" customHeight="1">
      <c r="A29" s="41"/>
      <c r="B29" s="69"/>
      <c r="C29" s="40"/>
      <c r="D29" s="37"/>
      <c r="E29" s="37"/>
      <c r="F29" s="37"/>
      <c r="G29" s="37"/>
      <c r="H29" s="37"/>
      <c r="I29" s="37"/>
      <c r="J29" s="37"/>
      <c r="K29" s="37"/>
      <c r="L29" s="122"/>
      <c r="M29" s="41"/>
      <c r="N29" s="39" t="s">
        <v>15</v>
      </c>
      <c r="O29" s="126">
        <v>88602</v>
      </c>
      <c r="P29" s="67">
        <v>87126</v>
      </c>
      <c r="Q29" s="67">
        <v>455</v>
      </c>
      <c r="R29" s="67">
        <v>455</v>
      </c>
      <c r="S29" s="68" t="s">
        <v>463</v>
      </c>
      <c r="T29" s="68" t="s">
        <v>463</v>
      </c>
      <c r="U29" s="68" t="s">
        <v>463</v>
      </c>
      <c r="V29" s="67">
        <v>1021</v>
      </c>
      <c r="W29" s="68">
        <v>50</v>
      </c>
      <c r="X29" s="68">
        <v>1</v>
      </c>
      <c r="Y29" s="122"/>
      <c r="Z29" s="122"/>
      <c r="AA29" s="122"/>
    </row>
    <row r="30" spans="1:27" ht="18" customHeight="1">
      <c r="A30" s="305" t="s">
        <v>16</v>
      </c>
      <c r="B30" s="333"/>
      <c r="C30" s="296">
        <f>SUM(C31:C38)</f>
        <v>13851</v>
      </c>
      <c r="D30" s="66">
        <f aca="true" t="shared" si="9" ref="D30:K30">SUM(D31:D38)</f>
        <v>6701</v>
      </c>
      <c r="E30" s="66">
        <f t="shared" si="9"/>
        <v>7150</v>
      </c>
      <c r="F30" s="66">
        <f t="shared" si="9"/>
        <v>8530</v>
      </c>
      <c r="G30" s="66">
        <f t="shared" si="9"/>
        <v>4297</v>
      </c>
      <c r="H30" s="66">
        <f t="shared" si="9"/>
        <v>4233</v>
      </c>
      <c r="I30" s="66">
        <f t="shared" si="9"/>
        <v>3408</v>
      </c>
      <c r="J30" s="66">
        <f t="shared" si="9"/>
        <v>1111</v>
      </c>
      <c r="K30" s="66">
        <f t="shared" si="9"/>
        <v>2297</v>
      </c>
      <c r="L30" s="122"/>
      <c r="M30" s="41"/>
      <c r="N30" s="39"/>
      <c r="O30" s="40"/>
      <c r="P30" s="37"/>
      <c r="Q30" s="37"/>
      <c r="R30" s="37"/>
      <c r="S30" s="37"/>
      <c r="T30" s="37"/>
      <c r="U30" s="37"/>
      <c r="V30" s="37"/>
      <c r="W30" s="37"/>
      <c r="X30" s="37"/>
      <c r="Y30" s="122"/>
      <c r="Z30" s="122"/>
      <c r="AA30" s="122"/>
    </row>
    <row r="31" spans="1:27" ht="18" customHeight="1">
      <c r="A31" s="41"/>
      <c r="B31" s="39" t="s">
        <v>17</v>
      </c>
      <c r="C31" s="126">
        <v>1430</v>
      </c>
      <c r="D31" s="67">
        <v>716</v>
      </c>
      <c r="E31" s="67">
        <v>714</v>
      </c>
      <c r="F31" s="67">
        <v>839</v>
      </c>
      <c r="G31" s="67">
        <v>450</v>
      </c>
      <c r="H31" s="67">
        <v>389</v>
      </c>
      <c r="I31" s="67">
        <v>345</v>
      </c>
      <c r="J31" s="67">
        <v>124</v>
      </c>
      <c r="K31" s="67">
        <v>221</v>
      </c>
      <c r="L31" s="122"/>
      <c r="M31" s="305" t="s">
        <v>16</v>
      </c>
      <c r="N31" s="333"/>
      <c r="O31" s="296">
        <f>SUM(O32:O39)</f>
        <v>249263</v>
      </c>
      <c r="P31" s="66">
        <f aca="true" t="shared" si="10" ref="P31:V31">SUM(P32:P39)</f>
        <v>239016</v>
      </c>
      <c r="Q31" s="66">
        <f t="shared" si="10"/>
        <v>1811</v>
      </c>
      <c r="R31" s="66">
        <f t="shared" si="10"/>
        <v>1306</v>
      </c>
      <c r="S31" s="66">
        <f t="shared" si="10"/>
        <v>6</v>
      </c>
      <c r="T31" s="66">
        <f t="shared" si="10"/>
        <v>36</v>
      </c>
      <c r="U31" s="66">
        <f t="shared" si="10"/>
        <v>463</v>
      </c>
      <c r="V31" s="66">
        <f t="shared" si="10"/>
        <v>8436</v>
      </c>
      <c r="W31" s="83" t="s">
        <v>462</v>
      </c>
      <c r="X31" s="66">
        <f>SUM(X32:X39)</f>
        <v>8910</v>
      </c>
      <c r="Y31" s="122"/>
      <c r="Z31" s="122"/>
      <c r="AA31" s="122"/>
    </row>
    <row r="32" spans="1:27" ht="18" customHeight="1">
      <c r="A32" s="41"/>
      <c r="B32" s="39" t="s">
        <v>18</v>
      </c>
      <c r="C32" s="126">
        <v>4134</v>
      </c>
      <c r="D32" s="67">
        <v>1993</v>
      </c>
      <c r="E32" s="67">
        <v>2141</v>
      </c>
      <c r="F32" s="67">
        <v>2386</v>
      </c>
      <c r="G32" s="67">
        <v>1207</v>
      </c>
      <c r="H32" s="67">
        <v>1179</v>
      </c>
      <c r="I32" s="67">
        <v>965</v>
      </c>
      <c r="J32" s="67">
        <v>308</v>
      </c>
      <c r="K32" s="67">
        <v>657</v>
      </c>
      <c r="L32" s="122"/>
      <c r="M32" s="41"/>
      <c r="N32" s="39" t="s">
        <v>17</v>
      </c>
      <c r="O32" s="126">
        <v>33533</v>
      </c>
      <c r="P32" s="67">
        <v>32828</v>
      </c>
      <c r="Q32" s="68" t="s">
        <v>463</v>
      </c>
      <c r="R32" s="68" t="s">
        <v>463</v>
      </c>
      <c r="S32" s="68" t="s">
        <v>463</v>
      </c>
      <c r="T32" s="68" t="s">
        <v>463</v>
      </c>
      <c r="U32" s="68" t="s">
        <v>463</v>
      </c>
      <c r="V32" s="67">
        <v>705</v>
      </c>
      <c r="W32" s="68" t="s">
        <v>463</v>
      </c>
      <c r="X32" s="68">
        <v>0</v>
      </c>
      <c r="Y32" s="122"/>
      <c r="Z32" s="122"/>
      <c r="AA32" s="122"/>
    </row>
    <row r="33" spans="1:27" ht="18" customHeight="1">
      <c r="A33" s="41"/>
      <c r="B33" s="39" t="s">
        <v>19</v>
      </c>
      <c r="C33" s="126">
        <v>3011</v>
      </c>
      <c r="D33" s="67">
        <v>1456</v>
      </c>
      <c r="E33" s="67">
        <v>1555</v>
      </c>
      <c r="F33" s="67">
        <v>1712</v>
      </c>
      <c r="G33" s="67">
        <v>872</v>
      </c>
      <c r="H33" s="67">
        <v>840</v>
      </c>
      <c r="I33" s="67">
        <v>855</v>
      </c>
      <c r="J33" s="67">
        <v>297</v>
      </c>
      <c r="K33" s="67">
        <v>558</v>
      </c>
      <c r="L33" s="122"/>
      <c r="M33" s="41"/>
      <c r="N33" s="39" t="s">
        <v>18</v>
      </c>
      <c r="O33" s="126">
        <v>83252</v>
      </c>
      <c r="P33" s="67">
        <v>79714</v>
      </c>
      <c r="Q33" s="67">
        <v>758</v>
      </c>
      <c r="R33" s="67">
        <v>488</v>
      </c>
      <c r="S33" s="68" t="s">
        <v>463</v>
      </c>
      <c r="T33" s="68" t="s">
        <v>463</v>
      </c>
      <c r="U33" s="67">
        <v>270</v>
      </c>
      <c r="V33" s="67">
        <v>2780</v>
      </c>
      <c r="W33" s="68" t="s">
        <v>463</v>
      </c>
      <c r="X33" s="67">
        <v>595</v>
      </c>
      <c r="Y33" s="122"/>
      <c r="Z33" s="122"/>
      <c r="AA33" s="122"/>
    </row>
    <row r="34" spans="1:27" ht="18" customHeight="1">
      <c r="A34" s="41"/>
      <c r="B34" s="39" t="s">
        <v>20</v>
      </c>
      <c r="C34" s="126">
        <v>744</v>
      </c>
      <c r="D34" s="67">
        <v>338</v>
      </c>
      <c r="E34" s="67">
        <v>406</v>
      </c>
      <c r="F34" s="67">
        <v>473</v>
      </c>
      <c r="G34" s="67">
        <v>209</v>
      </c>
      <c r="H34" s="67">
        <v>264</v>
      </c>
      <c r="I34" s="67">
        <v>164</v>
      </c>
      <c r="J34" s="67">
        <v>37</v>
      </c>
      <c r="K34" s="67">
        <v>127</v>
      </c>
      <c r="L34" s="122"/>
      <c r="M34" s="41"/>
      <c r="N34" s="39" t="s">
        <v>19</v>
      </c>
      <c r="O34" s="126">
        <v>56226</v>
      </c>
      <c r="P34" s="67">
        <v>55253</v>
      </c>
      <c r="Q34" s="67">
        <v>941</v>
      </c>
      <c r="R34" s="67">
        <v>748</v>
      </c>
      <c r="S34" s="68" t="s">
        <v>464</v>
      </c>
      <c r="T34" s="68" t="s">
        <v>464</v>
      </c>
      <c r="U34" s="67">
        <v>193</v>
      </c>
      <c r="V34" s="67">
        <v>32</v>
      </c>
      <c r="W34" s="68" t="s">
        <v>464</v>
      </c>
      <c r="X34" s="67">
        <v>34</v>
      </c>
      <c r="Y34" s="122"/>
      <c r="Z34" s="122"/>
      <c r="AA34" s="122"/>
    </row>
    <row r="35" spans="1:27" ht="18" customHeight="1">
      <c r="A35" s="41"/>
      <c r="B35" s="39" t="s">
        <v>21</v>
      </c>
      <c r="C35" s="126">
        <v>954</v>
      </c>
      <c r="D35" s="67">
        <v>464</v>
      </c>
      <c r="E35" s="67">
        <v>490</v>
      </c>
      <c r="F35" s="67">
        <v>677</v>
      </c>
      <c r="G35" s="67">
        <v>347</v>
      </c>
      <c r="H35" s="67">
        <v>330</v>
      </c>
      <c r="I35" s="67">
        <v>238</v>
      </c>
      <c r="J35" s="67">
        <v>82</v>
      </c>
      <c r="K35" s="67">
        <v>156</v>
      </c>
      <c r="L35" s="122"/>
      <c r="M35" s="41"/>
      <c r="N35" s="39" t="s">
        <v>20</v>
      </c>
      <c r="O35" s="126">
        <v>8557</v>
      </c>
      <c r="P35" s="67">
        <v>7876</v>
      </c>
      <c r="Q35" s="67">
        <v>16</v>
      </c>
      <c r="R35" s="68">
        <v>16</v>
      </c>
      <c r="S35" s="68" t="s">
        <v>464</v>
      </c>
      <c r="T35" s="68" t="s">
        <v>464</v>
      </c>
      <c r="U35" s="68" t="s">
        <v>464</v>
      </c>
      <c r="V35" s="67">
        <v>665</v>
      </c>
      <c r="W35" s="68" t="s">
        <v>464</v>
      </c>
      <c r="X35" s="67">
        <v>3319</v>
      </c>
      <c r="Y35" s="122"/>
      <c r="Z35" s="122"/>
      <c r="AA35" s="122"/>
    </row>
    <row r="36" spans="1:27" ht="18" customHeight="1">
      <c r="A36" s="41"/>
      <c r="B36" s="39" t="s">
        <v>22</v>
      </c>
      <c r="C36" s="126">
        <v>2960</v>
      </c>
      <c r="D36" s="67">
        <v>1434</v>
      </c>
      <c r="E36" s="67">
        <v>1526</v>
      </c>
      <c r="F36" s="67">
        <v>2049</v>
      </c>
      <c r="G36" s="67">
        <v>1019</v>
      </c>
      <c r="H36" s="67">
        <v>1030</v>
      </c>
      <c r="I36" s="67">
        <v>720</v>
      </c>
      <c r="J36" s="67">
        <v>228</v>
      </c>
      <c r="K36" s="67">
        <v>492</v>
      </c>
      <c r="L36" s="122"/>
      <c r="M36" s="41"/>
      <c r="N36" s="39" t="s">
        <v>21</v>
      </c>
      <c r="O36" s="126">
        <v>10259</v>
      </c>
      <c r="P36" s="67">
        <v>9288</v>
      </c>
      <c r="Q36" s="67">
        <v>2</v>
      </c>
      <c r="R36" s="67">
        <v>2</v>
      </c>
      <c r="S36" s="68" t="s">
        <v>464</v>
      </c>
      <c r="T36" s="68" t="s">
        <v>464</v>
      </c>
      <c r="U36" s="68" t="s">
        <v>464</v>
      </c>
      <c r="V36" s="67">
        <v>969</v>
      </c>
      <c r="W36" s="68" t="s">
        <v>464</v>
      </c>
      <c r="X36" s="67">
        <v>1702</v>
      </c>
      <c r="Y36" s="122"/>
      <c r="Z36" s="122"/>
      <c r="AA36" s="122"/>
    </row>
    <row r="37" spans="1:27" ht="18" customHeight="1">
      <c r="A37" s="41"/>
      <c r="B37" s="39" t="s">
        <v>23</v>
      </c>
      <c r="C37" s="126">
        <v>456</v>
      </c>
      <c r="D37" s="67">
        <v>215</v>
      </c>
      <c r="E37" s="67">
        <v>241</v>
      </c>
      <c r="F37" s="67">
        <v>298</v>
      </c>
      <c r="G37" s="67">
        <v>142</v>
      </c>
      <c r="H37" s="67">
        <v>156</v>
      </c>
      <c r="I37" s="67">
        <v>95</v>
      </c>
      <c r="J37" s="67">
        <v>25</v>
      </c>
      <c r="K37" s="67">
        <v>70</v>
      </c>
      <c r="L37" s="122"/>
      <c r="M37" s="41"/>
      <c r="N37" s="39" t="s">
        <v>22</v>
      </c>
      <c r="O37" s="126">
        <v>53031</v>
      </c>
      <c r="P37" s="67">
        <v>50605</v>
      </c>
      <c r="Q37" s="67">
        <v>58</v>
      </c>
      <c r="R37" s="67">
        <v>52</v>
      </c>
      <c r="S37" s="68">
        <v>6</v>
      </c>
      <c r="T37" s="68" t="s">
        <v>464</v>
      </c>
      <c r="U37" s="68" t="s">
        <v>464</v>
      </c>
      <c r="V37" s="67">
        <v>2368</v>
      </c>
      <c r="W37" s="68" t="s">
        <v>464</v>
      </c>
      <c r="X37" s="67">
        <v>2370</v>
      </c>
      <c r="Y37" s="122"/>
      <c r="Z37" s="122"/>
      <c r="AA37" s="122"/>
    </row>
    <row r="38" spans="1:27" ht="18" customHeight="1">
      <c r="A38" s="41"/>
      <c r="B38" s="39" t="s">
        <v>24</v>
      </c>
      <c r="C38" s="126">
        <v>162</v>
      </c>
      <c r="D38" s="67">
        <v>85</v>
      </c>
      <c r="E38" s="67">
        <v>77</v>
      </c>
      <c r="F38" s="67">
        <v>96</v>
      </c>
      <c r="G38" s="67">
        <v>51</v>
      </c>
      <c r="H38" s="67">
        <v>45</v>
      </c>
      <c r="I38" s="67">
        <v>26</v>
      </c>
      <c r="J38" s="67">
        <v>10</v>
      </c>
      <c r="K38" s="67">
        <v>16</v>
      </c>
      <c r="L38" s="122"/>
      <c r="M38" s="41"/>
      <c r="N38" s="39" t="s">
        <v>23</v>
      </c>
      <c r="O38" s="126">
        <v>3795</v>
      </c>
      <c r="P38" s="67">
        <v>3183</v>
      </c>
      <c r="Q38" s="68" t="s">
        <v>464</v>
      </c>
      <c r="R38" s="68" t="s">
        <v>464</v>
      </c>
      <c r="S38" s="68" t="s">
        <v>464</v>
      </c>
      <c r="T38" s="68" t="s">
        <v>464</v>
      </c>
      <c r="U38" s="68" t="s">
        <v>464</v>
      </c>
      <c r="V38" s="67">
        <v>612</v>
      </c>
      <c r="W38" s="68" t="s">
        <v>464</v>
      </c>
      <c r="X38" s="67">
        <v>298</v>
      </c>
      <c r="Y38" s="122"/>
      <c r="Z38" s="122"/>
      <c r="AA38" s="122"/>
    </row>
    <row r="39" spans="1:27" ht="18" customHeight="1">
      <c r="A39" s="41"/>
      <c r="B39" s="69"/>
      <c r="C39" s="40"/>
      <c r="D39" s="37"/>
      <c r="E39" s="37"/>
      <c r="F39" s="37"/>
      <c r="G39" s="37"/>
      <c r="H39" s="37"/>
      <c r="I39" s="37"/>
      <c r="J39" s="37"/>
      <c r="K39" s="37"/>
      <c r="L39" s="122"/>
      <c r="M39" s="41"/>
      <c r="N39" s="39" t="s">
        <v>24</v>
      </c>
      <c r="O39" s="126">
        <v>610</v>
      </c>
      <c r="P39" s="67">
        <v>269</v>
      </c>
      <c r="Q39" s="67">
        <v>36</v>
      </c>
      <c r="R39" s="68" t="s">
        <v>464</v>
      </c>
      <c r="S39" s="68" t="s">
        <v>464</v>
      </c>
      <c r="T39" s="68">
        <v>36</v>
      </c>
      <c r="U39" s="68" t="s">
        <v>464</v>
      </c>
      <c r="V39" s="67">
        <v>305</v>
      </c>
      <c r="W39" s="68" t="s">
        <v>464</v>
      </c>
      <c r="X39" s="67">
        <v>592</v>
      </c>
      <c r="Y39" s="122"/>
      <c r="Z39" s="122"/>
      <c r="AA39" s="122"/>
    </row>
    <row r="40" spans="1:27" ht="18" customHeight="1">
      <c r="A40" s="305" t="s">
        <v>25</v>
      </c>
      <c r="B40" s="333"/>
      <c r="C40" s="296">
        <f>SUM(C41:C45)</f>
        <v>22841</v>
      </c>
      <c r="D40" s="66">
        <f aca="true" t="shared" si="11" ref="D40:K40">SUM(D41:D45)</f>
        <v>11005</v>
      </c>
      <c r="E40" s="66">
        <f t="shared" si="11"/>
        <v>11836</v>
      </c>
      <c r="F40" s="66">
        <f t="shared" si="11"/>
        <v>13213</v>
      </c>
      <c r="G40" s="66">
        <f t="shared" si="11"/>
        <v>6759</v>
      </c>
      <c r="H40" s="66">
        <f t="shared" si="11"/>
        <v>6454</v>
      </c>
      <c r="I40" s="66">
        <f t="shared" si="11"/>
        <v>4824</v>
      </c>
      <c r="J40" s="66">
        <f t="shared" si="11"/>
        <v>1665</v>
      </c>
      <c r="K40" s="66">
        <f t="shared" si="11"/>
        <v>3159</v>
      </c>
      <c r="L40" s="122"/>
      <c r="M40" s="41"/>
      <c r="N40" s="39"/>
      <c r="O40" s="40"/>
      <c r="P40" s="37"/>
      <c r="Q40" s="37"/>
      <c r="R40" s="37"/>
      <c r="S40" s="37"/>
      <c r="T40" s="68"/>
      <c r="U40" s="37"/>
      <c r="V40" s="37"/>
      <c r="W40" s="37"/>
      <c r="X40" s="37"/>
      <c r="Y40" s="122"/>
      <c r="Z40" s="122"/>
      <c r="AA40" s="122"/>
    </row>
    <row r="41" spans="1:27" ht="18" customHeight="1">
      <c r="A41" s="41"/>
      <c r="B41" s="39" t="s">
        <v>26</v>
      </c>
      <c r="C41" s="126">
        <v>10043</v>
      </c>
      <c r="D41" s="67">
        <v>4887</v>
      </c>
      <c r="E41" s="67">
        <v>5156</v>
      </c>
      <c r="F41" s="67">
        <v>6331</v>
      </c>
      <c r="G41" s="67">
        <v>3310</v>
      </c>
      <c r="H41" s="67">
        <v>3021</v>
      </c>
      <c r="I41" s="67">
        <v>2231</v>
      </c>
      <c r="J41" s="67">
        <v>784</v>
      </c>
      <c r="K41" s="67">
        <v>1447</v>
      </c>
      <c r="L41" s="122"/>
      <c r="M41" s="305" t="s">
        <v>25</v>
      </c>
      <c r="N41" s="333"/>
      <c r="O41" s="66">
        <f>SUM(O42:O46)</f>
        <v>367441</v>
      </c>
      <c r="P41" s="66">
        <f>SUM(P42:P46)</f>
        <v>264229</v>
      </c>
      <c r="Q41" s="66">
        <f>SUM(Q42:Q46)</f>
        <v>11771</v>
      </c>
      <c r="R41" s="66">
        <f>SUM(R42:R46)</f>
        <v>10876</v>
      </c>
      <c r="S41" s="66">
        <f>SUM(S42:S46)</f>
        <v>47</v>
      </c>
      <c r="T41" s="83" t="s">
        <v>462</v>
      </c>
      <c r="U41" s="66">
        <f>SUM(U42:U46)</f>
        <v>848</v>
      </c>
      <c r="V41" s="66">
        <f>SUM(V42:V46)</f>
        <v>91441</v>
      </c>
      <c r="W41" s="66">
        <f>SUM(W42:W46)</f>
        <v>145</v>
      </c>
      <c r="X41" s="66">
        <v>1463</v>
      </c>
      <c r="Y41" s="122"/>
      <c r="Z41" s="122"/>
      <c r="AA41" s="122"/>
    </row>
    <row r="42" spans="1:27" ht="18" customHeight="1">
      <c r="A42" s="41"/>
      <c r="B42" s="39" t="s">
        <v>27</v>
      </c>
      <c r="C42" s="126">
        <v>3367</v>
      </c>
      <c r="D42" s="67">
        <v>1571</v>
      </c>
      <c r="E42" s="67">
        <v>1796</v>
      </c>
      <c r="F42" s="67">
        <v>1799</v>
      </c>
      <c r="G42" s="67">
        <v>901</v>
      </c>
      <c r="H42" s="67">
        <v>898</v>
      </c>
      <c r="I42" s="67">
        <v>726</v>
      </c>
      <c r="J42" s="67">
        <v>262</v>
      </c>
      <c r="K42" s="67">
        <v>464</v>
      </c>
      <c r="L42" s="122"/>
      <c r="M42" s="41"/>
      <c r="N42" s="39" t="s">
        <v>26</v>
      </c>
      <c r="O42" s="126">
        <v>204580</v>
      </c>
      <c r="P42" s="67">
        <v>170230</v>
      </c>
      <c r="Q42" s="67">
        <v>1689</v>
      </c>
      <c r="R42" s="67">
        <v>879</v>
      </c>
      <c r="S42" s="68">
        <v>2</v>
      </c>
      <c r="T42" s="68" t="s">
        <v>463</v>
      </c>
      <c r="U42" s="67">
        <v>808</v>
      </c>
      <c r="V42" s="67">
        <v>32661</v>
      </c>
      <c r="W42" s="68" t="s">
        <v>463</v>
      </c>
      <c r="X42" s="67">
        <v>1117</v>
      </c>
      <c r="Y42" s="122"/>
      <c r="Z42" s="122"/>
      <c r="AA42" s="122"/>
    </row>
    <row r="43" spans="1:27" ht="18" customHeight="1">
      <c r="A43" s="41"/>
      <c r="B43" s="39" t="s">
        <v>28</v>
      </c>
      <c r="C43" s="126">
        <v>2700</v>
      </c>
      <c r="D43" s="67">
        <v>1294</v>
      </c>
      <c r="E43" s="67">
        <v>1406</v>
      </c>
      <c r="F43" s="67">
        <v>1097</v>
      </c>
      <c r="G43" s="67">
        <v>491</v>
      </c>
      <c r="H43" s="67">
        <v>606</v>
      </c>
      <c r="I43" s="67">
        <v>523</v>
      </c>
      <c r="J43" s="67">
        <v>165</v>
      </c>
      <c r="K43" s="67">
        <v>358</v>
      </c>
      <c r="L43" s="122"/>
      <c r="M43" s="41"/>
      <c r="N43" s="39" t="s">
        <v>27</v>
      </c>
      <c r="O43" s="126">
        <v>39751</v>
      </c>
      <c r="P43" s="67">
        <v>24937</v>
      </c>
      <c r="Q43" s="67">
        <v>8559</v>
      </c>
      <c r="R43" s="67">
        <v>8500</v>
      </c>
      <c r="S43" s="68">
        <v>29</v>
      </c>
      <c r="T43" s="68" t="s">
        <v>463</v>
      </c>
      <c r="U43" s="67">
        <v>30</v>
      </c>
      <c r="V43" s="67">
        <v>6255</v>
      </c>
      <c r="W43" s="68" t="s">
        <v>463</v>
      </c>
      <c r="X43" s="67">
        <v>187</v>
      </c>
      <c r="Y43" s="122"/>
      <c r="Z43" s="122"/>
      <c r="AA43" s="122"/>
    </row>
    <row r="44" spans="1:27" ht="18" customHeight="1">
      <c r="A44" s="41"/>
      <c r="B44" s="39" t="s">
        <v>29</v>
      </c>
      <c r="C44" s="126">
        <v>3640</v>
      </c>
      <c r="D44" s="67">
        <v>1772</v>
      </c>
      <c r="E44" s="67">
        <v>1868</v>
      </c>
      <c r="F44" s="67">
        <v>2294</v>
      </c>
      <c r="G44" s="67">
        <v>1167</v>
      </c>
      <c r="H44" s="67">
        <v>1127</v>
      </c>
      <c r="I44" s="67">
        <v>840</v>
      </c>
      <c r="J44" s="67">
        <v>296</v>
      </c>
      <c r="K44" s="67">
        <v>544</v>
      </c>
      <c r="L44" s="122"/>
      <c r="M44" s="41"/>
      <c r="N44" s="39" t="s">
        <v>28</v>
      </c>
      <c r="O44" s="126">
        <v>7437</v>
      </c>
      <c r="P44" s="68" t="s">
        <v>463</v>
      </c>
      <c r="Q44" s="67">
        <v>974</v>
      </c>
      <c r="R44" s="67">
        <v>974</v>
      </c>
      <c r="S44" s="68" t="s">
        <v>463</v>
      </c>
      <c r="T44" s="68" t="s">
        <v>463</v>
      </c>
      <c r="U44" s="68" t="s">
        <v>463</v>
      </c>
      <c r="V44" s="67">
        <v>6463</v>
      </c>
      <c r="W44" s="68" t="s">
        <v>463</v>
      </c>
      <c r="X44" s="68">
        <v>4</v>
      </c>
      <c r="Y44" s="122"/>
      <c r="Z44" s="122"/>
      <c r="AA44" s="122"/>
    </row>
    <row r="45" spans="1:27" ht="18" customHeight="1">
      <c r="A45" s="41"/>
      <c r="B45" s="39" t="s">
        <v>30</v>
      </c>
      <c r="C45" s="126">
        <v>3091</v>
      </c>
      <c r="D45" s="67">
        <v>1481</v>
      </c>
      <c r="E45" s="67">
        <v>1610</v>
      </c>
      <c r="F45" s="67">
        <v>1692</v>
      </c>
      <c r="G45" s="67">
        <v>890</v>
      </c>
      <c r="H45" s="67">
        <v>802</v>
      </c>
      <c r="I45" s="67">
        <v>504</v>
      </c>
      <c r="J45" s="67">
        <v>158</v>
      </c>
      <c r="K45" s="67">
        <v>346</v>
      </c>
      <c r="L45" s="122"/>
      <c r="M45" s="41"/>
      <c r="N45" s="39" t="s">
        <v>29</v>
      </c>
      <c r="O45" s="126">
        <v>77660</v>
      </c>
      <c r="P45" s="67">
        <v>57117</v>
      </c>
      <c r="Q45" s="67">
        <v>539</v>
      </c>
      <c r="R45" s="67">
        <v>513</v>
      </c>
      <c r="S45" s="68">
        <v>16</v>
      </c>
      <c r="T45" s="68" t="s">
        <v>463</v>
      </c>
      <c r="U45" s="67">
        <v>10</v>
      </c>
      <c r="V45" s="67">
        <v>20004</v>
      </c>
      <c r="W45" s="67">
        <v>15</v>
      </c>
      <c r="X45" s="67">
        <v>151</v>
      </c>
      <c r="Y45" s="122"/>
      <c r="Z45" s="122"/>
      <c r="AA45" s="122"/>
    </row>
    <row r="46" spans="1:27" ht="18" customHeight="1">
      <c r="A46" s="41"/>
      <c r="B46" s="69"/>
      <c r="C46" s="40"/>
      <c r="D46" s="37"/>
      <c r="E46" s="37"/>
      <c r="F46" s="37"/>
      <c r="G46" s="37"/>
      <c r="H46" s="37"/>
      <c r="I46" s="37"/>
      <c r="J46" s="37"/>
      <c r="K46" s="37"/>
      <c r="L46" s="122"/>
      <c r="M46" s="41"/>
      <c r="N46" s="39" t="s">
        <v>30</v>
      </c>
      <c r="O46" s="126">
        <v>38013</v>
      </c>
      <c r="P46" s="67">
        <v>11945</v>
      </c>
      <c r="Q46" s="67">
        <v>10</v>
      </c>
      <c r="R46" s="67">
        <v>10</v>
      </c>
      <c r="S46" s="68" t="s">
        <v>463</v>
      </c>
      <c r="T46" s="68" t="s">
        <v>463</v>
      </c>
      <c r="U46" s="68" t="s">
        <v>463</v>
      </c>
      <c r="V46" s="67">
        <v>26058</v>
      </c>
      <c r="W46" s="68">
        <v>130</v>
      </c>
      <c r="X46" s="68">
        <v>3</v>
      </c>
      <c r="Y46" s="122"/>
      <c r="Z46" s="122"/>
      <c r="AA46" s="122"/>
    </row>
    <row r="47" spans="1:27" ht="18" customHeight="1">
      <c r="A47" s="305" t="s">
        <v>31</v>
      </c>
      <c r="B47" s="333"/>
      <c r="C47" s="296">
        <f>SUM(C48:C51)</f>
        <v>26793</v>
      </c>
      <c r="D47" s="66">
        <f aca="true" t="shared" si="12" ref="D47:K47">SUM(D48:D51)</f>
        <v>12929</v>
      </c>
      <c r="E47" s="66">
        <f t="shared" si="12"/>
        <v>13864</v>
      </c>
      <c r="F47" s="66">
        <f t="shared" si="12"/>
        <v>16699</v>
      </c>
      <c r="G47" s="66">
        <f t="shared" si="12"/>
        <v>8388</v>
      </c>
      <c r="H47" s="66">
        <f t="shared" si="12"/>
        <v>8311</v>
      </c>
      <c r="I47" s="66">
        <f t="shared" si="12"/>
        <v>6524</v>
      </c>
      <c r="J47" s="66">
        <f t="shared" si="12"/>
        <v>2345</v>
      </c>
      <c r="K47" s="66">
        <f t="shared" si="12"/>
        <v>4179</v>
      </c>
      <c r="L47" s="122"/>
      <c r="M47" s="41"/>
      <c r="N47" s="39"/>
      <c r="O47" s="40"/>
      <c r="P47" s="37"/>
      <c r="Q47" s="37"/>
      <c r="R47" s="37"/>
      <c r="S47" s="37"/>
      <c r="T47" s="37"/>
      <c r="U47" s="37"/>
      <c r="V47" s="37"/>
      <c r="W47" s="37"/>
      <c r="X47" s="37"/>
      <c r="Y47" s="122"/>
      <c r="Z47" s="122"/>
      <c r="AA47" s="122"/>
    </row>
    <row r="48" spans="1:27" ht="18" customHeight="1">
      <c r="A48" s="44"/>
      <c r="B48" s="39" t="s">
        <v>32</v>
      </c>
      <c r="C48" s="126">
        <v>7275</v>
      </c>
      <c r="D48" s="67">
        <v>3451</v>
      </c>
      <c r="E48" s="67">
        <v>3824</v>
      </c>
      <c r="F48" s="67">
        <v>4542</v>
      </c>
      <c r="G48" s="67">
        <v>2131</v>
      </c>
      <c r="H48" s="67">
        <v>2411</v>
      </c>
      <c r="I48" s="67">
        <v>1973</v>
      </c>
      <c r="J48" s="67">
        <v>647</v>
      </c>
      <c r="K48" s="67">
        <v>1326</v>
      </c>
      <c r="L48" s="122"/>
      <c r="M48" s="305" t="s">
        <v>31</v>
      </c>
      <c r="N48" s="333"/>
      <c r="O48" s="296">
        <f>SUM(O49:O52)</f>
        <v>474284</v>
      </c>
      <c r="P48" s="66">
        <f aca="true" t="shared" si="13" ref="P48:X48">SUM(P49:P52)</f>
        <v>384244</v>
      </c>
      <c r="Q48" s="66">
        <f t="shared" si="13"/>
        <v>14307</v>
      </c>
      <c r="R48" s="66">
        <f t="shared" si="13"/>
        <v>9995</v>
      </c>
      <c r="S48" s="66">
        <f t="shared" si="13"/>
        <v>3</v>
      </c>
      <c r="T48" s="66">
        <f t="shared" si="13"/>
        <v>3921</v>
      </c>
      <c r="U48" s="66">
        <f t="shared" si="13"/>
        <v>388</v>
      </c>
      <c r="V48" s="66">
        <f t="shared" si="13"/>
        <v>75733</v>
      </c>
      <c r="W48" s="66">
        <f t="shared" si="13"/>
        <v>80</v>
      </c>
      <c r="X48" s="66">
        <f t="shared" si="13"/>
        <v>7491</v>
      </c>
      <c r="Y48" s="122"/>
      <c r="Z48" s="122"/>
      <c r="AA48" s="122"/>
    </row>
    <row r="49" spans="1:27" ht="18" customHeight="1">
      <c r="A49" s="44"/>
      <c r="B49" s="39" t="s">
        <v>33</v>
      </c>
      <c r="C49" s="126">
        <v>4185</v>
      </c>
      <c r="D49" s="67">
        <v>2000</v>
      </c>
      <c r="E49" s="67">
        <v>2185</v>
      </c>
      <c r="F49" s="67">
        <v>2691</v>
      </c>
      <c r="G49" s="67">
        <v>1368</v>
      </c>
      <c r="H49" s="67">
        <v>1323</v>
      </c>
      <c r="I49" s="67">
        <v>1069</v>
      </c>
      <c r="J49" s="67">
        <v>365</v>
      </c>
      <c r="K49" s="67">
        <v>704</v>
      </c>
      <c r="L49" s="122"/>
      <c r="M49" s="44"/>
      <c r="N49" s="39" t="s">
        <v>32</v>
      </c>
      <c r="O49" s="126">
        <v>117457</v>
      </c>
      <c r="P49" s="67">
        <v>87048</v>
      </c>
      <c r="Q49" s="67">
        <v>500</v>
      </c>
      <c r="R49" s="68">
        <v>450</v>
      </c>
      <c r="S49" s="68" t="s">
        <v>463</v>
      </c>
      <c r="T49" s="68">
        <v>50</v>
      </c>
      <c r="U49" s="68" t="s">
        <v>463</v>
      </c>
      <c r="V49" s="68">
        <v>29909</v>
      </c>
      <c r="W49" s="68">
        <v>60</v>
      </c>
      <c r="X49" s="68">
        <v>3795</v>
      </c>
      <c r="Y49" s="122"/>
      <c r="Z49" s="122"/>
      <c r="AA49" s="122"/>
    </row>
    <row r="50" spans="1:27" ht="18" customHeight="1">
      <c r="A50" s="44"/>
      <c r="B50" s="39" t="s">
        <v>34</v>
      </c>
      <c r="C50" s="126">
        <v>10525</v>
      </c>
      <c r="D50" s="67">
        <v>5118</v>
      </c>
      <c r="E50" s="67">
        <v>5407</v>
      </c>
      <c r="F50" s="67">
        <v>6685</v>
      </c>
      <c r="G50" s="67">
        <v>3376</v>
      </c>
      <c r="H50" s="67">
        <v>3309</v>
      </c>
      <c r="I50" s="67">
        <v>2442</v>
      </c>
      <c r="J50" s="67">
        <v>922</v>
      </c>
      <c r="K50" s="67">
        <v>1520</v>
      </c>
      <c r="L50" s="122"/>
      <c r="M50" s="44"/>
      <c r="N50" s="39" t="s">
        <v>33</v>
      </c>
      <c r="O50" s="126">
        <v>77713</v>
      </c>
      <c r="P50" s="67">
        <v>66605</v>
      </c>
      <c r="Q50" s="67">
        <v>5013</v>
      </c>
      <c r="R50" s="68">
        <v>4943</v>
      </c>
      <c r="S50" s="68" t="s">
        <v>463</v>
      </c>
      <c r="T50" s="68" t="s">
        <v>463</v>
      </c>
      <c r="U50" s="68">
        <v>70</v>
      </c>
      <c r="V50" s="68">
        <v>6095</v>
      </c>
      <c r="W50" s="68" t="s">
        <v>463</v>
      </c>
      <c r="X50" s="68">
        <v>640</v>
      </c>
      <c r="Y50" s="122"/>
      <c r="Z50" s="122"/>
      <c r="AA50" s="122"/>
    </row>
    <row r="51" spans="1:27" ht="18" customHeight="1">
      <c r="A51" s="44"/>
      <c r="B51" s="39" t="s">
        <v>35</v>
      </c>
      <c r="C51" s="126">
        <v>4808</v>
      </c>
      <c r="D51" s="67">
        <v>2360</v>
      </c>
      <c r="E51" s="67">
        <v>2448</v>
      </c>
      <c r="F51" s="67">
        <v>2781</v>
      </c>
      <c r="G51" s="67">
        <v>1513</v>
      </c>
      <c r="H51" s="67">
        <v>1268</v>
      </c>
      <c r="I51" s="67">
        <v>1040</v>
      </c>
      <c r="J51" s="67">
        <v>411</v>
      </c>
      <c r="K51" s="67">
        <v>629</v>
      </c>
      <c r="L51" s="122"/>
      <c r="M51" s="44"/>
      <c r="N51" s="39" t="s">
        <v>34</v>
      </c>
      <c r="O51" s="126">
        <v>199223</v>
      </c>
      <c r="P51" s="67">
        <v>158830</v>
      </c>
      <c r="Q51" s="67">
        <v>7190</v>
      </c>
      <c r="R51" s="68">
        <v>3296</v>
      </c>
      <c r="S51" s="68">
        <v>3</v>
      </c>
      <c r="T51" s="68">
        <v>3871</v>
      </c>
      <c r="U51" s="68">
        <v>20</v>
      </c>
      <c r="V51" s="68">
        <v>33203</v>
      </c>
      <c r="W51" s="68">
        <v>20</v>
      </c>
      <c r="X51" s="68">
        <v>2357</v>
      </c>
      <c r="Y51" s="122"/>
      <c r="Z51" s="122"/>
      <c r="AA51" s="122"/>
    </row>
    <row r="52" spans="1:27" ht="18" customHeight="1">
      <c r="A52" s="44"/>
      <c r="B52" s="69"/>
      <c r="C52" s="40"/>
      <c r="D52" s="37"/>
      <c r="E52" s="37"/>
      <c r="F52" s="37"/>
      <c r="G52" s="37"/>
      <c r="H52" s="37"/>
      <c r="I52" s="37"/>
      <c r="J52" s="37"/>
      <c r="K52" s="37"/>
      <c r="L52" s="122"/>
      <c r="M52" s="44"/>
      <c r="N52" s="39" t="s">
        <v>35</v>
      </c>
      <c r="O52" s="126">
        <v>79891</v>
      </c>
      <c r="P52" s="67">
        <v>71761</v>
      </c>
      <c r="Q52" s="67">
        <v>1604</v>
      </c>
      <c r="R52" s="68">
        <v>1306</v>
      </c>
      <c r="S52" s="68" t="s">
        <v>463</v>
      </c>
      <c r="T52" s="68" t="s">
        <v>463</v>
      </c>
      <c r="U52" s="68">
        <v>298</v>
      </c>
      <c r="V52" s="68">
        <v>6526</v>
      </c>
      <c r="W52" s="68" t="s">
        <v>463</v>
      </c>
      <c r="X52" s="68">
        <v>699</v>
      </c>
      <c r="Y52" s="122"/>
      <c r="Z52" s="122"/>
      <c r="AA52" s="122"/>
    </row>
    <row r="53" spans="1:27" ht="18" customHeight="1">
      <c r="A53" s="305" t="s">
        <v>36</v>
      </c>
      <c r="B53" s="333"/>
      <c r="C53" s="296">
        <f>SUM(C54:C59)</f>
        <v>24090</v>
      </c>
      <c r="D53" s="66">
        <f aca="true" t="shared" si="14" ref="D53:K53">SUM(D54:D59)</f>
        <v>11653</v>
      </c>
      <c r="E53" s="66">
        <f t="shared" si="14"/>
        <v>12437</v>
      </c>
      <c r="F53" s="66">
        <f t="shared" si="14"/>
        <v>15242</v>
      </c>
      <c r="G53" s="66">
        <f t="shared" si="14"/>
        <v>7696</v>
      </c>
      <c r="H53" s="66">
        <f t="shared" si="14"/>
        <v>7546</v>
      </c>
      <c r="I53" s="66">
        <f t="shared" si="14"/>
        <v>5305</v>
      </c>
      <c r="J53" s="66">
        <f t="shared" si="14"/>
        <v>2027</v>
      </c>
      <c r="K53" s="66">
        <f t="shared" si="14"/>
        <v>3278</v>
      </c>
      <c r="L53" s="122"/>
      <c r="M53" s="44"/>
      <c r="N53" s="39"/>
      <c r="O53" s="40"/>
      <c r="P53" s="37"/>
      <c r="Q53" s="37"/>
      <c r="R53" s="37"/>
      <c r="S53" s="37"/>
      <c r="T53" s="37"/>
      <c r="U53" s="37"/>
      <c r="V53" s="37"/>
      <c r="W53" s="37"/>
      <c r="X53" s="37"/>
      <c r="Y53" s="122"/>
      <c r="Z53" s="122"/>
      <c r="AA53" s="122"/>
    </row>
    <row r="54" spans="1:27" ht="18" customHeight="1">
      <c r="A54" s="41"/>
      <c r="B54" s="39" t="s">
        <v>37</v>
      </c>
      <c r="C54" s="126">
        <v>3556</v>
      </c>
      <c r="D54" s="67">
        <v>1746</v>
      </c>
      <c r="E54" s="67">
        <v>1810</v>
      </c>
      <c r="F54" s="67">
        <v>2252</v>
      </c>
      <c r="G54" s="67">
        <v>1141</v>
      </c>
      <c r="H54" s="67">
        <v>1111</v>
      </c>
      <c r="I54" s="67">
        <v>785</v>
      </c>
      <c r="J54" s="67">
        <v>271</v>
      </c>
      <c r="K54" s="67">
        <v>514</v>
      </c>
      <c r="L54" s="122"/>
      <c r="M54" s="305" t="s">
        <v>36</v>
      </c>
      <c r="N54" s="305"/>
      <c r="O54" s="297">
        <f>SUM(O55:O60)</f>
        <v>405828</v>
      </c>
      <c r="P54" s="66">
        <f aca="true" t="shared" si="15" ref="P54:W54">SUM(P55:P60)</f>
        <v>361767</v>
      </c>
      <c r="Q54" s="66">
        <f t="shared" si="15"/>
        <v>4186</v>
      </c>
      <c r="R54" s="66">
        <f t="shared" si="15"/>
        <v>2257</v>
      </c>
      <c r="S54" s="66">
        <f t="shared" si="15"/>
        <v>1</v>
      </c>
      <c r="T54" s="66">
        <f t="shared" si="15"/>
        <v>1865</v>
      </c>
      <c r="U54" s="66">
        <f t="shared" si="15"/>
        <v>63</v>
      </c>
      <c r="V54" s="66">
        <f t="shared" si="15"/>
        <v>39875</v>
      </c>
      <c r="W54" s="66">
        <f t="shared" si="15"/>
        <v>625</v>
      </c>
      <c r="X54" s="66">
        <v>6630</v>
      </c>
      <c r="Y54" s="122"/>
      <c r="Z54" s="122"/>
      <c r="AA54" s="122"/>
    </row>
    <row r="55" spans="1:27" ht="18" customHeight="1">
      <c r="A55" s="41"/>
      <c r="B55" s="39" t="s">
        <v>38</v>
      </c>
      <c r="C55" s="126">
        <v>3347</v>
      </c>
      <c r="D55" s="67">
        <v>1614</v>
      </c>
      <c r="E55" s="67">
        <v>1733</v>
      </c>
      <c r="F55" s="67">
        <v>2123</v>
      </c>
      <c r="G55" s="67">
        <v>1072</v>
      </c>
      <c r="H55" s="67">
        <v>1051</v>
      </c>
      <c r="I55" s="67">
        <v>792</v>
      </c>
      <c r="J55" s="67">
        <v>325</v>
      </c>
      <c r="K55" s="67">
        <v>467</v>
      </c>
      <c r="L55" s="122"/>
      <c r="M55" s="41"/>
      <c r="N55" s="39" t="s">
        <v>37</v>
      </c>
      <c r="O55" s="126">
        <v>51291</v>
      </c>
      <c r="P55" s="67">
        <v>48258</v>
      </c>
      <c r="Q55" s="67">
        <v>75</v>
      </c>
      <c r="R55" s="67">
        <v>63</v>
      </c>
      <c r="S55" s="68">
        <v>1</v>
      </c>
      <c r="T55" s="68" t="s">
        <v>463</v>
      </c>
      <c r="U55" s="68">
        <v>11</v>
      </c>
      <c r="V55" s="67">
        <v>2958</v>
      </c>
      <c r="W55" s="68" t="s">
        <v>463</v>
      </c>
      <c r="X55" s="67">
        <v>477</v>
      </c>
      <c r="Y55" s="122"/>
      <c r="Z55" s="122"/>
      <c r="AA55" s="122"/>
    </row>
    <row r="56" spans="1:27" ht="18" customHeight="1">
      <c r="A56" s="41"/>
      <c r="B56" s="39" t="s">
        <v>39</v>
      </c>
      <c r="C56" s="126">
        <v>6622</v>
      </c>
      <c r="D56" s="67">
        <v>3208</v>
      </c>
      <c r="E56" s="67">
        <v>3414</v>
      </c>
      <c r="F56" s="67">
        <v>4432</v>
      </c>
      <c r="G56" s="67">
        <v>2176</v>
      </c>
      <c r="H56" s="67">
        <v>2256</v>
      </c>
      <c r="I56" s="67">
        <v>1414</v>
      </c>
      <c r="J56" s="67">
        <v>476</v>
      </c>
      <c r="K56" s="67">
        <v>938</v>
      </c>
      <c r="L56" s="122"/>
      <c r="M56" s="41"/>
      <c r="N56" s="39" t="s">
        <v>38</v>
      </c>
      <c r="O56" s="126">
        <v>52472</v>
      </c>
      <c r="P56" s="67">
        <v>49824</v>
      </c>
      <c r="Q56" s="67">
        <v>26</v>
      </c>
      <c r="R56" s="67">
        <v>26</v>
      </c>
      <c r="S56" s="68" t="s">
        <v>463</v>
      </c>
      <c r="T56" s="68" t="s">
        <v>463</v>
      </c>
      <c r="U56" s="68" t="s">
        <v>463</v>
      </c>
      <c r="V56" s="67">
        <v>2622</v>
      </c>
      <c r="W56" s="67">
        <v>300</v>
      </c>
      <c r="X56" s="67">
        <v>413</v>
      </c>
      <c r="Y56" s="122"/>
      <c r="Z56" s="122"/>
      <c r="AA56" s="122"/>
    </row>
    <row r="57" spans="1:27" ht="18" customHeight="1">
      <c r="A57" s="41"/>
      <c r="B57" s="39" t="s">
        <v>40</v>
      </c>
      <c r="C57" s="126">
        <v>5060</v>
      </c>
      <c r="D57" s="67">
        <v>2439</v>
      </c>
      <c r="E57" s="67">
        <v>2621</v>
      </c>
      <c r="F57" s="67">
        <v>2940</v>
      </c>
      <c r="G57" s="67">
        <v>1556</v>
      </c>
      <c r="H57" s="67">
        <v>1384</v>
      </c>
      <c r="I57" s="67">
        <v>1143</v>
      </c>
      <c r="J57" s="67">
        <v>482</v>
      </c>
      <c r="K57" s="67">
        <v>661</v>
      </c>
      <c r="L57" s="122"/>
      <c r="M57" s="41"/>
      <c r="N57" s="39" t="s">
        <v>39</v>
      </c>
      <c r="O57" s="126">
        <v>104889</v>
      </c>
      <c r="P57" s="67">
        <v>91906</v>
      </c>
      <c r="Q57" s="67">
        <v>2273</v>
      </c>
      <c r="R57" s="67">
        <v>387</v>
      </c>
      <c r="S57" s="68" t="s">
        <v>463</v>
      </c>
      <c r="T57" s="68">
        <v>1865</v>
      </c>
      <c r="U57" s="67">
        <v>21</v>
      </c>
      <c r="V57" s="67">
        <v>10710</v>
      </c>
      <c r="W57" s="68" t="s">
        <v>463</v>
      </c>
      <c r="X57" s="67">
        <v>4460</v>
      </c>
      <c r="Y57" s="122"/>
      <c r="Z57" s="122"/>
      <c r="AA57" s="122"/>
    </row>
    <row r="58" spans="1:27" ht="18" customHeight="1">
      <c r="A58" s="41"/>
      <c r="B58" s="39" t="s">
        <v>41</v>
      </c>
      <c r="C58" s="126">
        <v>3438</v>
      </c>
      <c r="D58" s="67">
        <v>1652</v>
      </c>
      <c r="E58" s="67">
        <v>1786</v>
      </c>
      <c r="F58" s="67">
        <v>2235</v>
      </c>
      <c r="G58" s="67">
        <v>1087</v>
      </c>
      <c r="H58" s="67">
        <v>1148</v>
      </c>
      <c r="I58" s="67">
        <v>725</v>
      </c>
      <c r="J58" s="67">
        <v>279</v>
      </c>
      <c r="K58" s="67">
        <v>446</v>
      </c>
      <c r="L58" s="122"/>
      <c r="M58" s="41"/>
      <c r="N58" s="39" t="s">
        <v>40</v>
      </c>
      <c r="O58" s="126">
        <v>92278</v>
      </c>
      <c r="P58" s="67">
        <v>87044</v>
      </c>
      <c r="Q58" s="67">
        <v>319</v>
      </c>
      <c r="R58" s="67">
        <v>289</v>
      </c>
      <c r="S58" s="68" t="s">
        <v>463</v>
      </c>
      <c r="T58" s="68" t="s">
        <v>463</v>
      </c>
      <c r="U58" s="67">
        <v>30</v>
      </c>
      <c r="V58" s="67">
        <v>4915</v>
      </c>
      <c r="W58" s="67">
        <v>325</v>
      </c>
      <c r="X58" s="67">
        <v>384</v>
      </c>
      <c r="Y58" s="122"/>
      <c r="Z58" s="122"/>
      <c r="AA58" s="122"/>
    </row>
    <row r="59" spans="1:27" ht="18" customHeight="1">
      <c r="A59" s="41"/>
      <c r="B59" s="39" t="s">
        <v>42</v>
      </c>
      <c r="C59" s="126">
        <v>2067</v>
      </c>
      <c r="D59" s="67">
        <v>994</v>
      </c>
      <c r="E59" s="67">
        <v>1073</v>
      </c>
      <c r="F59" s="67">
        <v>1260</v>
      </c>
      <c r="G59" s="67">
        <v>664</v>
      </c>
      <c r="H59" s="67">
        <v>596</v>
      </c>
      <c r="I59" s="67">
        <v>446</v>
      </c>
      <c r="J59" s="67">
        <v>194</v>
      </c>
      <c r="K59" s="67">
        <v>252</v>
      </c>
      <c r="L59" s="122"/>
      <c r="M59" s="41"/>
      <c r="N59" s="39" t="s">
        <v>41</v>
      </c>
      <c r="O59" s="126">
        <v>70785</v>
      </c>
      <c r="P59" s="67">
        <v>52458</v>
      </c>
      <c r="Q59" s="67">
        <v>1080</v>
      </c>
      <c r="R59" s="67">
        <v>1080</v>
      </c>
      <c r="S59" s="68" t="s">
        <v>463</v>
      </c>
      <c r="T59" s="68" t="s">
        <v>463</v>
      </c>
      <c r="U59" s="68" t="s">
        <v>463</v>
      </c>
      <c r="V59" s="67">
        <v>17247</v>
      </c>
      <c r="W59" s="68" t="s">
        <v>463</v>
      </c>
      <c r="X59" s="67">
        <v>727</v>
      </c>
      <c r="Y59" s="122"/>
      <c r="Z59" s="122"/>
      <c r="AA59" s="122"/>
    </row>
    <row r="60" spans="1:27" ht="18" customHeight="1">
      <c r="A60" s="41"/>
      <c r="B60" s="69"/>
      <c r="C60" s="40"/>
      <c r="D60" s="37"/>
      <c r="E60" s="37"/>
      <c r="F60" s="37"/>
      <c r="G60" s="37"/>
      <c r="H60" s="37"/>
      <c r="I60" s="37"/>
      <c r="J60" s="37"/>
      <c r="K60" s="37"/>
      <c r="L60" s="122"/>
      <c r="M60" s="41"/>
      <c r="N60" s="39" t="s">
        <v>42</v>
      </c>
      <c r="O60" s="126">
        <v>34113</v>
      </c>
      <c r="P60" s="67">
        <v>32277</v>
      </c>
      <c r="Q60" s="67">
        <v>413</v>
      </c>
      <c r="R60" s="67">
        <v>412</v>
      </c>
      <c r="S60" s="68" t="s">
        <v>463</v>
      </c>
      <c r="T60" s="68" t="s">
        <v>463</v>
      </c>
      <c r="U60" s="68">
        <v>1</v>
      </c>
      <c r="V60" s="67">
        <v>1423</v>
      </c>
      <c r="W60" s="68" t="s">
        <v>463</v>
      </c>
      <c r="X60" s="67">
        <v>170</v>
      </c>
      <c r="Y60" s="122"/>
      <c r="Z60" s="122"/>
      <c r="AA60" s="122"/>
    </row>
    <row r="61" spans="1:27" ht="18" customHeight="1">
      <c r="A61" s="305" t="s">
        <v>43</v>
      </c>
      <c r="B61" s="333"/>
      <c r="C61" s="296">
        <f>SUM(C62:C65)</f>
        <v>25395</v>
      </c>
      <c r="D61" s="66">
        <f aca="true" t="shared" si="16" ref="D61:K61">SUM(D62:D65)</f>
        <v>12142</v>
      </c>
      <c r="E61" s="66">
        <f t="shared" si="16"/>
        <v>13253</v>
      </c>
      <c r="F61" s="66">
        <f t="shared" si="16"/>
        <v>16668</v>
      </c>
      <c r="G61" s="66">
        <f t="shared" si="16"/>
        <v>8075</v>
      </c>
      <c r="H61" s="66">
        <f t="shared" si="16"/>
        <v>8593</v>
      </c>
      <c r="I61" s="66">
        <f t="shared" si="16"/>
        <v>6017</v>
      </c>
      <c r="J61" s="66">
        <f t="shared" si="16"/>
        <v>1918</v>
      </c>
      <c r="K61" s="66">
        <f t="shared" si="16"/>
        <v>4099</v>
      </c>
      <c r="L61" s="122"/>
      <c r="M61" s="41"/>
      <c r="N61" s="39"/>
      <c r="O61" s="40"/>
      <c r="P61" s="37"/>
      <c r="Q61" s="37"/>
      <c r="R61" s="37"/>
      <c r="S61" s="37"/>
      <c r="T61" s="37"/>
      <c r="U61" s="37"/>
      <c r="V61" s="37"/>
      <c r="W61" s="37"/>
      <c r="X61" s="37"/>
      <c r="Y61" s="122"/>
      <c r="Z61" s="122"/>
      <c r="AA61" s="122"/>
    </row>
    <row r="62" spans="1:27" ht="18" customHeight="1">
      <c r="A62" s="41"/>
      <c r="B62" s="39" t="s">
        <v>44</v>
      </c>
      <c r="C62" s="126">
        <v>8274</v>
      </c>
      <c r="D62" s="67">
        <v>3968</v>
      </c>
      <c r="E62" s="67">
        <v>4306</v>
      </c>
      <c r="F62" s="67">
        <v>5627</v>
      </c>
      <c r="G62" s="67">
        <v>2789</v>
      </c>
      <c r="H62" s="67">
        <v>2838</v>
      </c>
      <c r="I62" s="67">
        <v>1813</v>
      </c>
      <c r="J62" s="67">
        <v>577</v>
      </c>
      <c r="K62" s="67">
        <v>1236</v>
      </c>
      <c r="L62" s="122"/>
      <c r="M62" s="305" t="s">
        <v>43</v>
      </c>
      <c r="N62" s="333"/>
      <c r="O62" s="296">
        <f>SUM(O63:O66)</f>
        <v>448651</v>
      </c>
      <c r="P62" s="66">
        <f aca="true" t="shared" si="17" ref="P62:X62">SUM(P63:P66)</f>
        <v>315626</v>
      </c>
      <c r="Q62" s="66">
        <f t="shared" si="17"/>
        <v>53727</v>
      </c>
      <c r="R62" s="66">
        <f t="shared" si="17"/>
        <v>48853</v>
      </c>
      <c r="S62" s="66">
        <f t="shared" si="17"/>
        <v>31</v>
      </c>
      <c r="T62" s="66">
        <f t="shared" si="17"/>
        <v>4407</v>
      </c>
      <c r="U62" s="66">
        <f t="shared" si="17"/>
        <v>436</v>
      </c>
      <c r="V62" s="66">
        <f t="shared" si="17"/>
        <v>79298</v>
      </c>
      <c r="W62" s="66">
        <f t="shared" si="17"/>
        <v>330</v>
      </c>
      <c r="X62" s="66">
        <f t="shared" si="17"/>
        <v>16961</v>
      </c>
      <c r="Y62" s="122"/>
      <c r="Z62" s="122"/>
      <c r="AA62" s="122"/>
    </row>
    <row r="63" spans="1:27" ht="18" customHeight="1">
      <c r="A63" s="41"/>
      <c r="B63" s="39" t="s">
        <v>45</v>
      </c>
      <c r="C63" s="126">
        <v>7675</v>
      </c>
      <c r="D63" s="67">
        <v>3659</v>
      </c>
      <c r="E63" s="67">
        <f>SUM(H63,K63)</f>
        <v>4016</v>
      </c>
      <c r="F63" s="67">
        <v>4996</v>
      </c>
      <c r="G63" s="67">
        <v>2358</v>
      </c>
      <c r="H63" s="67">
        <v>2638</v>
      </c>
      <c r="I63" s="67">
        <v>2072</v>
      </c>
      <c r="J63" s="67">
        <v>694</v>
      </c>
      <c r="K63" s="67">
        <v>1378</v>
      </c>
      <c r="L63" s="122"/>
      <c r="M63" s="41"/>
      <c r="N63" s="39" t="s">
        <v>44</v>
      </c>
      <c r="O63" s="126">
        <v>161980</v>
      </c>
      <c r="P63" s="67">
        <v>113300</v>
      </c>
      <c r="Q63" s="67">
        <v>16493</v>
      </c>
      <c r="R63" s="67">
        <v>15512</v>
      </c>
      <c r="S63" s="68">
        <v>31</v>
      </c>
      <c r="T63" s="68">
        <v>940</v>
      </c>
      <c r="U63" s="67">
        <v>10</v>
      </c>
      <c r="V63" s="67">
        <v>32187</v>
      </c>
      <c r="W63" s="67">
        <v>80</v>
      </c>
      <c r="X63" s="67">
        <v>6079</v>
      </c>
      <c r="Y63" s="122"/>
      <c r="Z63" s="122"/>
      <c r="AA63" s="122"/>
    </row>
    <row r="64" spans="1:27" ht="18" customHeight="1">
      <c r="A64" s="41"/>
      <c r="B64" s="39" t="s">
        <v>46</v>
      </c>
      <c r="C64" s="126">
        <v>4983</v>
      </c>
      <c r="D64" s="67">
        <v>2393</v>
      </c>
      <c r="E64" s="67">
        <v>2590</v>
      </c>
      <c r="F64" s="67">
        <v>3150</v>
      </c>
      <c r="G64" s="67">
        <v>1505</v>
      </c>
      <c r="H64" s="67">
        <v>1645</v>
      </c>
      <c r="I64" s="67">
        <v>1164</v>
      </c>
      <c r="J64" s="67">
        <v>338</v>
      </c>
      <c r="K64" s="67">
        <v>826</v>
      </c>
      <c r="L64" s="122"/>
      <c r="M64" s="41"/>
      <c r="N64" s="39" t="s">
        <v>45</v>
      </c>
      <c r="O64" s="126">
        <v>104872</v>
      </c>
      <c r="P64" s="67">
        <v>76908</v>
      </c>
      <c r="Q64" s="67">
        <v>8145</v>
      </c>
      <c r="R64" s="67">
        <v>6542</v>
      </c>
      <c r="S64" s="68" t="s">
        <v>463</v>
      </c>
      <c r="T64" s="68">
        <v>1213</v>
      </c>
      <c r="U64" s="67">
        <v>390</v>
      </c>
      <c r="V64" s="67">
        <v>19819</v>
      </c>
      <c r="W64" s="67">
        <v>50</v>
      </c>
      <c r="X64" s="67">
        <v>3465</v>
      </c>
      <c r="Y64" s="122"/>
      <c r="Z64" s="122"/>
      <c r="AA64" s="122"/>
    </row>
    <row r="65" spans="1:27" ht="18" customHeight="1">
      <c r="A65" s="41"/>
      <c r="B65" s="39" t="s">
        <v>47</v>
      </c>
      <c r="C65" s="126">
        <v>4463</v>
      </c>
      <c r="D65" s="67">
        <v>2122</v>
      </c>
      <c r="E65" s="67">
        <v>2341</v>
      </c>
      <c r="F65" s="67">
        <v>2895</v>
      </c>
      <c r="G65" s="67">
        <v>1423</v>
      </c>
      <c r="H65" s="67">
        <v>1472</v>
      </c>
      <c r="I65" s="67">
        <v>968</v>
      </c>
      <c r="J65" s="67">
        <v>309</v>
      </c>
      <c r="K65" s="67">
        <v>659</v>
      </c>
      <c r="L65" s="122"/>
      <c r="M65" s="41"/>
      <c r="N65" s="39" t="s">
        <v>46</v>
      </c>
      <c r="O65" s="126">
        <v>93478</v>
      </c>
      <c r="P65" s="67">
        <v>56350</v>
      </c>
      <c r="Q65" s="67">
        <v>16522</v>
      </c>
      <c r="R65" s="67">
        <v>14238</v>
      </c>
      <c r="S65" s="68" t="s">
        <v>463</v>
      </c>
      <c r="T65" s="67">
        <v>2254</v>
      </c>
      <c r="U65" s="68">
        <v>30</v>
      </c>
      <c r="V65" s="67">
        <v>20606</v>
      </c>
      <c r="W65" s="67">
        <v>100</v>
      </c>
      <c r="X65" s="67">
        <v>2795</v>
      </c>
      <c r="Y65" s="122"/>
      <c r="Z65" s="122"/>
      <c r="AA65" s="122"/>
    </row>
    <row r="66" spans="1:27" ht="18" customHeight="1">
      <c r="A66" s="41"/>
      <c r="B66" s="69"/>
      <c r="C66" s="40"/>
      <c r="D66" s="37"/>
      <c r="E66" s="37"/>
      <c r="F66" s="37"/>
      <c r="G66" s="37"/>
      <c r="H66" s="37"/>
      <c r="I66" s="37"/>
      <c r="J66" s="37"/>
      <c r="K66" s="37"/>
      <c r="L66" s="122"/>
      <c r="M66" s="41"/>
      <c r="N66" s="39" t="s">
        <v>47</v>
      </c>
      <c r="O66" s="126">
        <v>88321</v>
      </c>
      <c r="P66" s="67">
        <v>69068</v>
      </c>
      <c r="Q66" s="67">
        <v>12567</v>
      </c>
      <c r="R66" s="67">
        <v>12561</v>
      </c>
      <c r="S66" s="68" t="s">
        <v>464</v>
      </c>
      <c r="T66" s="68" t="s">
        <v>464</v>
      </c>
      <c r="U66" s="67">
        <v>6</v>
      </c>
      <c r="V66" s="67">
        <v>6686</v>
      </c>
      <c r="W66" s="67">
        <v>100</v>
      </c>
      <c r="X66" s="67">
        <v>4622</v>
      </c>
      <c r="Y66" s="122"/>
      <c r="Z66" s="122"/>
      <c r="AA66" s="122"/>
    </row>
    <row r="67" spans="1:27" ht="18" customHeight="1">
      <c r="A67" s="305" t="s">
        <v>48</v>
      </c>
      <c r="B67" s="333"/>
      <c r="C67" s="296">
        <f>SUM(C68)</f>
        <v>4092</v>
      </c>
      <c r="D67" s="66">
        <f aca="true" t="shared" si="18" ref="D67:K67">SUM(D68)</f>
        <v>1964</v>
      </c>
      <c r="E67" s="66">
        <f t="shared" si="18"/>
        <v>2128</v>
      </c>
      <c r="F67" s="66">
        <f t="shared" si="18"/>
        <v>2490</v>
      </c>
      <c r="G67" s="66">
        <f t="shared" si="18"/>
        <v>1184</v>
      </c>
      <c r="H67" s="66">
        <f t="shared" si="18"/>
        <v>1306</v>
      </c>
      <c r="I67" s="66">
        <f t="shared" si="18"/>
        <v>1253</v>
      </c>
      <c r="J67" s="66">
        <f t="shared" si="18"/>
        <v>454</v>
      </c>
      <c r="K67" s="66">
        <f t="shared" si="18"/>
        <v>799</v>
      </c>
      <c r="L67" s="122"/>
      <c r="M67" s="41"/>
      <c r="N67" s="39"/>
      <c r="O67" s="40"/>
      <c r="P67" s="37"/>
      <c r="Q67" s="37"/>
      <c r="R67" s="37"/>
      <c r="S67" s="37"/>
      <c r="T67" s="37"/>
      <c r="U67" s="37"/>
      <c r="V67" s="37"/>
      <c r="W67" s="37"/>
      <c r="X67" s="37"/>
      <c r="Y67" s="122"/>
      <c r="Z67" s="122"/>
      <c r="AA67" s="122"/>
    </row>
    <row r="68" spans="1:27" ht="18" customHeight="1">
      <c r="A68" s="46"/>
      <c r="B68" s="47" t="s">
        <v>51</v>
      </c>
      <c r="C68" s="127">
        <v>4092</v>
      </c>
      <c r="D68" s="70">
        <v>1964</v>
      </c>
      <c r="E68" s="70">
        <v>2128</v>
      </c>
      <c r="F68" s="70">
        <v>2490</v>
      </c>
      <c r="G68" s="70">
        <v>1184</v>
      </c>
      <c r="H68" s="70">
        <v>1306</v>
      </c>
      <c r="I68" s="70">
        <v>1253</v>
      </c>
      <c r="J68" s="70">
        <v>454</v>
      </c>
      <c r="K68" s="70">
        <v>799</v>
      </c>
      <c r="L68" s="122"/>
      <c r="M68" s="305" t="s">
        <v>48</v>
      </c>
      <c r="N68" s="333"/>
      <c r="O68" s="296">
        <f>SUM(O69)</f>
        <v>64861</v>
      </c>
      <c r="P68" s="66">
        <f>SUM(P69)</f>
        <v>31334</v>
      </c>
      <c r="Q68" s="66">
        <f>SUM(Q69)</f>
        <v>2705</v>
      </c>
      <c r="R68" s="66">
        <f>SUM(R69)</f>
        <v>2615</v>
      </c>
      <c r="S68" s="66">
        <f>SUM(S69)</f>
        <v>90</v>
      </c>
      <c r="T68" s="83" t="s">
        <v>462</v>
      </c>
      <c r="U68" s="83" t="s">
        <v>462</v>
      </c>
      <c r="V68" s="66">
        <f>SUM(V69)</f>
        <v>30822</v>
      </c>
      <c r="W68" s="66">
        <f>SUM(W69)</f>
        <v>20</v>
      </c>
      <c r="X68" s="66">
        <f>SUM(X69)</f>
        <v>1789</v>
      </c>
      <c r="Y68" s="122"/>
      <c r="Z68" s="122"/>
      <c r="AA68" s="122"/>
    </row>
    <row r="69" spans="1:27" ht="18" customHeight="1">
      <c r="A69" s="73" t="s">
        <v>185</v>
      </c>
      <c r="B69" s="16"/>
      <c r="C69" s="67"/>
      <c r="D69" s="67"/>
      <c r="E69" s="67"/>
      <c r="F69" s="67"/>
      <c r="G69" s="67"/>
      <c r="H69" s="67"/>
      <c r="I69" s="44"/>
      <c r="J69" s="44"/>
      <c r="K69" s="44"/>
      <c r="L69" s="122"/>
      <c r="M69" s="46"/>
      <c r="N69" s="47" t="s">
        <v>51</v>
      </c>
      <c r="O69" s="148">
        <v>64861</v>
      </c>
      <c r="P69" s="71">
        <v>31334</v>
      </c>
      <c r="Q69" s="71">
        <v>2705</v>
      </c>
      <c r="R69" s="71">
        <v>2615</v>
      </c>
      <c r="S69" s="72">
        <v>90</v>
      </c>
      <c r="T69" s="72" t="s">
        <v>463</v>
      </c>
      <c r="U69" s="72" t="s">
        <v>463</v>
      </c>
      <c r="V69" s="71">
        <v>30822</v>
      </c>
      <c r="W69" s="72">
        <v>20</v>
      </c>
      <c r="X69" s="71">
        <v>1789</v>
      </c>
      <c r="Y69" s="122"/>
      <c r="Z69" s="122"/>
      <c r="AA69" s="122"/>
    </row>
    <row r="70" spans="1:27" ht="18" customHeight="1">
      <c r="A70" s="74" t="s">
        <v>90</v>
      </c>
      <c r="B70" s="44"/>
      <c r="C70" s="67"/>
      <c r="D70" s="67"/>
      <c r="E70" s="67"/>
      <c r="F70" s="67"/>
      <c r="G70" s="67"/>
      <c r="H70" s="67"/>
      <c r="I70" s="44"/>
      <c r="J70" s="44"/>
      <c r="K70" s="44"/>
      <c r="L70" s="122"/>
      <c r="M70" s="217" t="s">
        <v>270</v>
      </c>
      <c r="N70" s="44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122"/>
      <c r="Z70" s="122"/>
      <c r="AA70" s="122"/>
    </row>
    <row r="71" spans="1:27" ht="18" customHeight="1">
      <c r="A71" s="73" t="s">
        <v>200</v>
      </c>
      <c r="B71" s="44"/>
      <c r="C71" s="67"/>
      <c r="D71" s="67"/>
      <c r="E71" s="67"/>
      <c r="F71" s="67"/>
      <c r="G71" s="67"/>
      <c r="H71" s="67"/>
      <c r="I71" s="44"/>
      <c r="J71" s="44"/>
      <c r="K71" s="44"/>
      <c r="L71" s="122"/>
      <c r="M71" s="122" t="s">
        <v>271</v>
      </c>
      <c r="N71" s="48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122"/>
      <c r="Z71" s="122"/>
      <c r="AA71" s="122"/>
    </row>
    <row r="72" spans="1:27" ht="18" customHeight="1">
      <c r="A72" s="73" t="s">
        <v>184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122"/>
      <c r="M72" s="44"/>
      <c r="N72" s="48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122"/>
      <c r="Z72" s="122"/>
      <c r="AA72" s="122"/>
    </row>
    <row r="73" spans="1:27" ht="18" customHeight="1">
      <c r="A73" s="73" t="s">
        <v>100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</row>
    <row r="74" spans="1:27" ht="18" customHeight="1">
      <c r="A74" s="122" t="s">
        <v>169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</row>
    <row r="75" spans="1:27" ht="18" customHeight="1">
      <c r="A75" s="122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</row>
    <row r="76" spans="1:27" ht="18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</row>
    <row r="77" spans="1:27" ht="18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</row>
    <row r="78" spans="1:27" ht="18" customHeight="1">
      <c r="A78" s="73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</row>
    <row r="79" spans="1:27" ht="18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</row>
    <row r="80" spans="1:27" ht="18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</row>
    <row r="81" spans="1:27" ht="18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</row>
    <row r="82" spans="1:27" ht="18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</row>
    <row r="83" spans="1:27" ht="18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</row>
    <row r="84" spans="1:27" ht="18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</row>
    <row r="85" spans="1:27" ht="18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</row>
    <row r="86" spans="1:27" ht="18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</row>
    <row r="87" spans="1:27" ht="18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</row>
    <row r="88" spans="1:27" ht="18" customHeight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</row>
    <row r="89" spans="1:27" ht="18" customHeigh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</row>
    <row r="90" spans="1:27" ht="18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</row>
    <row r="91" spans="1:27" ht="18" customHeight="1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</row>
    <row r="92" spans="1:27" ht="18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</row>
    <row r="93" spans="1:27" ht="18" customHeight="1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</row>
    <row r="94" spans="1:27" ht="18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</row>
    <row r="95" spans="1:27" ht="18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</row>
    <row r="96" spans="1:27" ht="18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</row>
    <row r="97" spans="1:27" ht="18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</row>
    <row r="98" spans="1:27" ht="18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</row>
    <row r="99" spans="1:27" ht="18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</row>
    <row r="100" spans="1:27" ht="18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</row>
    <row r="101" spans="1:27" ht="18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</row>
    <row r="102" spans="1:27" ht="18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</row>
    <row r="103" spans="1:27" ht="18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</row>
    <row r="104" spans="1:27" ht="18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</row>
    <row r="105" spans="1:27" ht="18" customHeight="1">
      <c r="A105" s="298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</row>
  </sheetData>
  <sheetProtection/>
  <mergeCells count="47">
    <mergeCell ref="O8:O10"/>
    <mergeCell ref="A67:B67"/>
    <mergeCell ref="A61:B61"/>
    <mergeCell ref="A40:B40"/>
    <mergeCell ref="A47:B47"/>
    <mergeCell ref="A53:B53"/>
    <mergeCell ref="M14:N14"/>
    <mergeCell ref="I8:K8"/>
    <mergeCell ref="A12:B12"/>
    <mergeCell ref="A13:B13"/>
    <mergeCell ref="M13:N13"/>
    <mergeCell ref="M11:N11"/>
    <mergeCell ref="M6:N10"/>
    <mergeCell ref="A24:B24"/>
    <mergeCell ref="A16:B16"/>
    <mergeCell ref="A17:B17"/>
    <mergeCell ref="A18:B18"/>
    <mergeCell ref="A19:B19"/>
    <mergeCell ref="M19:N19"/>
    <mergeCell ref="M68:N68"/>
    <mergeCell ref="A14:B14"/>
    <mergeCell ref="A8:B9"/>
    <mergeCell ref="A21:B21"/>
    <mergeCell ref="M20:N20"/>
    <mergeCell ref="M22:N22"/>
    <mergeCell ref="A30:B30"/>
    <mergeCell ref="A15:B15"/>
    <mergeCell ref="M16:N16"/>
    <mergeCell ref="M15:N15"/>
    <mergeCell ref="M54:N54"/>
    <mergeCell ref="M62:N62"/>
    <mergeCell ref="M17:N17"/>
    <mergeCell ref="M18:N18"/>
    <mergeCell ref="M25:N25"/>
    <mergeCell ref="M31:N31"/>
    <mergeCell ref="M41:N41"/>
    <mergeCell ref="M48:N48"/>
    <mergeCell ref="M4:X4"/>
    <mergeCell ref="A10:B10"/>
    <mergeCell ref="C8:E8"/>
    <mergeCell ref="O6:V7"/>
    <mergeCell ref="A6:K6"/>
    <mergeCell ref="F8:H8"/>
    <mergeCell ref="Q8:U9"/>
    <mergeCell ref="V8:V10"/>
    <mergeCell ref="W6:W10"/>
    <mergeCell ref="P8:P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2.8984375" style="18" customWidth="1"/>
    <col min="2" max="2" width="10.8984375" style="18" customWidth="1"/>
    <col min="3" max="11" width="12.59765625" style="18" customWidth="1"/>
    <col min="12" max="12" width="9" style="18" customWidth="1"/>
    <col min="13" max="13" width="10" style="18" customWidth="1"/>
    <col min="14" max="15" width="17" style="18" bestFit="1" customWidth="1"/>
    <col min="16" max="16" width="20.69921875" style="18" bestFit="1" customWidth="1"/>
    <col min="17" max="18" width="17" style="18" bestFit="1" customWidth="1"/>
    <col min="19" max="19" width="20.69921875" style="18" bestFit="1" customWidth="1"/>
    <col min="20" max="16384" width="9" style="18" customWidth="1"/>
  </cols>
  <sheetData>
    <row r="1" spans="1:19" ht="14.25">
      <c r="A1" s="274" t="s">
        <v>443</v>
      </c>
      <c r="S1" s="149" t="s">
        <v>444</v>
      </c>
    </row>
    <row r="2" spans="1:19" ht="14.25">
      <c r="A2" s="76"/>
      <c r="S2" s="149"/>
    </row>
    <row r="3" spans="1:19" ht="14.25">
      <c r="A3" s="76"/>
      <c r="S3" s="149"/>
    </row>
    <row r="4" ht="14.25">
      <c r="A4" s="76"/>
    </row>
    <row r="5" spans="1:19" ht="18.75">
      <c r="A5" s="304" t="s">
        <v>202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134"/>
      <c r="M5" s="134"/>
      <c r="N5" s="134"/>
      <c r="O5" s="134"/>
      <c r="P5" s="134"/>
      <c r="Q5" s="134"/>
      <c r="R5" s="134"/>
      <c r="S5" s="134"/>
    </row>
    <row r="7" spans="1:19" ht="17.25">
      <c r="A7" s="386" t="s">
        <v>203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16"/>
      <c r="M7" s="386" t="s">
        <v>204</v>
      </c>
      <c r="N7" s="387"/>
      <c r="O7" s="387"/>
      <c r="P7" s="387"/>
      <c r="Q7" s="387"/>
      <c r="R7" s="387"/>
      <c r="S7" s="387"/>
    </row>
    <row r="8" spans="11:20" ht="15" customHeight="1" thickBot="1">
      <c r="K8" s="218" t="s">
        <v>121</v>
      </c>
      <c r="L8" s="45"/>
      <c r="O8" s="395" t="s">
        <v>121</v>
      </c>
      <c r="P8" s="395"/>
      <c r="Q8" s="395"/>
      <c r="R8" s="395"/>
      <c r="S8" s="395"/>
      <c r="T8" s="45"/>
    </row>
    <row r="9" spans="1:20" ht="14.25" customHeight="1">
      <c r="A9" s="401" t="s">
        <v>272</v>
      </c>
      <c r="B9" s="398"/>
      <c r="C9" s="418" t="s">
        <v>61</v>
      </c>
      <c r="D9" s="419"/>
      <c r="E9" s="420"/>
      <c r="F9" s="392" t="s">
        <v>275</v>
      </c>
      <c r="G9" s="393"/>
      <c r="H9" s="394"/>
      <c r="I9" s="392" t="s">
        <v>276</v>
      </c>
      <c r="J9" s="393"/>
      <c r="K9" s="393"/>
      <c r="L9" s="45"/>
      <c r="M9" s="398" t="s">
        <v>207</v>
      </c>
      <c r="N9" s="426" t="s">
        <v>122</v>
      </c>
      <c r="O9" s="426"/>
      <c r="P9" s="427"/>
      <c r="Q9" s="425" t="s">
        <v>205</v>
      </c>
      <c r="R9" s="419"/>
      <c r="S9" s="419"/>
      <c r="T9" s="45"/>
    </row>
    <row r="10" spans="1:20" ht="14.25" customHeight="1">
      <c r="A10" s="402"/>
      <c r="B10" s="399"/>
      <c r="C10" s="410" t="s">
        <v>62</v>
      </c>
      <c r="D10" s="412" t="s">
        <v>273</v>
      </c>
      <c r="E10" s="428" t="s">
        <v>274</v>
      </c>
      <c r="F10" s="410" t="s">
        <v>62</v>
      </c>
      <c r="G10" s="412" t="s">
        <v>273</v>
      </c>
      <c r="H10" s="428" t="s">
        <v>274</v>
      </c>
      <c r="I10" s="410" t="s">
        <v>62</v>
      </c>
      <c r="J10" s="412" t="s">
        <v>273</v>
      </c>
      <c r="K10" s="414" t="s">
        <v>274</v>
      </c>
      <c r="L10" s="45"/>
      <c r="M10" s="399"/>
      <c r="N10" s="430" t="s">
        <v>123</v>
      </c>
      <c r="O10" s="404" t="s">
        <v>63</v>
      </c>
      <c r="P10" s="406" t="s">
        <v>101</v>
      </c>
      <c r="Q10" s="404" t="s">
        <v>123</v>
      </c>
      <c r="R10" s="404" t="s">
        <v>63</v>
      </c>
      <c r="S10" s="423" t="s">
        <v>101</v>
      </c>
      <c r="T10" s="45"/>
    </row>
    <row r="11" spans="1:20" ht="14.25">
      <c r="A11" s="403"/>
      <c r="B11" s="400"/>
      <c r="C11" s="411"/>
      <c r="D11" s="413"/>
      <c r="E11" s="429"/>
      <c r="F11" s="411"/>
      <c r="G11" s="413"/>
      <c r="H11" s="429"/>
      <c r="I11" s="411"/>
      <c r="J11" s="413"/>
      <c r="K11" s="415"/>
      <c r="L11" s="45"/>
      <c r="M11" s="400"/>
      <c r="N11" s="377"/>
      <c r="O11" s="405"/>
      <c r="P11" s="407"/>
      <c r="Q11" s="405"/>
      <c r="R11" s="405"/>
      <c r="S11" s="424"/>
      <c r="T11" s="45"/>
    </row>
    <row r="12" spans="1:13" ht="14.25">
      <c r="A12" s="77"/>
      <c r="B12" s="78"/>
      <c r="C12" s="79"/>
      <c r="D12" s="80"/>
      <c r="E12" s="77"/>
      <c r="F12" s="77"/>
      <c r="G12" s="80"/>
      <c r="H12" s="226"/>
      <c r="I12" s="77"/>
      <c r="J12" s="80"/>
      <c r="K12" s="226"/>
      <c r="L12" s="45"/>
      <c r="M12" s="162"/>
    </row>
    <row r="13" spans="1:19" ht="14.25">
      <c r="A13" s="388" t="s">
        <v>170</v>
      </c>
      <c r="B13" s="389"/>
      <c r="C13" s="81">
        <v>36700</v>
      </c>
      <c r="D13" s="68">
        <v>179800</v>
      </c>
      <c r="E13" s="68">
        <v>490</v>
      </c>
      <c r="F13" s="68">
        <v>57</v>
      </c>
      <c r="G13" s="68">
        <v>133</v>
      </c>
      <c r="H13" s="223">
        <v>233</v>
      </c>
      <c r="I13" s="68">
        <v>1830</v>
      </c>
      <c r="J13" s="68">
        <v>5950</v>
      </c>
      <c r="K13" s="223">
        <v>325</v>
      </c>
      <c r="L13" s="45"/>
      <c r="M13" s="39" t="s">
        <v>170</v>
      </c>
      <c r="N13" s="150">
        <v>262</v>
      </c>
      <c r="O13" s="150">
        <v>4770</v>
      </c>
      <c r="P13" s="68">
        <v>1820</v>
      </c>
      <c r="Q13" s="110">
        <v>459</v>
      </c>
      <c r="R13" s="110">
        <v>8720</v>
      </c>
      <c r="S13" s="68">
        <v>1900</v>
      </c>
    </row>
    <row r="14" spans="1:19" ht="14.25">
      <c r="A14" s="390" t="s">
        <v>278</v>
      </c>
      <c r="B14" s="391"/>
      <c r="C14" s="81">
        <v>36900</v>
      </c>
      <c r="D14" s="68">
        <v>172300</v>
      </c>
      <c r="E14" s="68">
        <v>467</v>
      </c>
      <c r="F14" s="68">
        <v>304</v>
      </c>
      <c r="G14" s="68">
        <v>991</v>
      </c>
      <c r="H14" s="223">
        <v>326</v>
      </c>
      <c r="I14" s="68">
        <v>1700</v>
      </c>
      <c r="J14" s="68">
        <v>6440</v>
      </c>
      <c r="K14" s="223">
        <v>379</v>
      </c>
      <c r="M14" s="220" t="s">
        <v>277</v>
      </c>
      <c r="N14" s="150">
        <v>257</v>
      </c>
      <c r="O14" s="150">
        <v>4390</v>
      </c>
      <c r="P14" s="68">
        <v>1710</v>
      </c>
      <c r="Q14" s="110">
        <v>476</v>
      </c>
      <c r="R14" s="110">
        <v>8330</v>
      </c>
      <c r="S14" s="68">
        <v>1750</v>
      </c>
    </row>
    <row r="15" spans="1:19" ht="14.25">
      <c r="A15" s="390" t="s">
        <v>279</v>
      </c>
      <c r="B15" s="391"/>
      <c r="C15" s="81">
        <v>37400</v>
      </c>
      <c r="D15" s="68">
        <v>194500</v>
      </c>
      <c r="E15" s="68">
        <v>520</v>
      </c>
      <c r="F15" s="68">
        <v>321</v>
      </c>
      <c r="G15" s="68">
        <v>703</v>
      </c>
      <c r="H15" s="223">
        <v>219</v>
      </c>
      <c r="I15" s="68">
        <v>1460</v>
      </c>
      <c r="J15" s="68">
        <v>4130</v>
      </c>
      <c r="K15" s="223">
        <v>283</v>
      </c>
      <c r="M15" s="220" t="s">
        <v>283</v>
      </c>
      <c r="N15" s="130">
        <v>257</v>
      </c>
      <c r="O15" s="151">
        <v>4570</v>
      </c>
      <c r="P15" s="68">
        <v>1780</v>
      </c>
      <c r="Q15" s="118">
        <v>449</v>
      </c>
      <c r="R15" s="119">
        <v>8310</v>
      </c>
      <c r="S15" s="68">
        <v>1850</v>
      </c>
    </row>
    <row r="16" spans="1:19" ht="14.25">
      <c r="A16" s="390" t="s">
        <v>280</v>
      </c>
      <c r="B16" s="391"/>
      <c r="C16" s="81">
        <v>37700</v>
      </c>
      <c r="D16" s="68">
        <v>183200</v>
      </c>
      <c r="E16" s="68">
        <v>486</v>
      </c>
      <c r="F16" s="68">
        <v>238</v>
      </c>
      <c r="G16" s="68">
        <v>754</v>
      </c>
      <c r="H16" s="223">
        <v>317</v>
      </c>
      <c r="I16" s="68">
        <v>1450</v>
      </c>
      <c r="J16" s="68">
        <v>4810</v>
      </c>
      <c r="K16" s="223">
        <v>332</v>
      </c>
      <c r="M16" s="220" t="s">
        <v>284</v>
      </c>
      <c r="N16" s="130">
        <v>272</v>
      </c>
      <c r="O16" s="151">
        <v>4490</v>
      </c>
      <c r="P16" s="68">
        <v>1650</v>
      </c>
      <c r="Q16" s="118">
        <v>431</v>
      </c>
      <c r="R16" s="119">
        <v>8100</v>
      </c>
      <c r="S16" s="68">
        <v>1880</v>
      </c>
    </row>
    <row r="17" spans="1:19" ht="14.25">
      <c r="A17" s="396" t="s">
        <v>281</v>
      </c>
      <c r="B17" s="397"/>
      <c r="C17" s="83">
        <v>37100</v>
      </c>
      <c r="D17" s="83">
        <v>188800</v>
      </c>
      <c r="E17" s="83">
        <v>509</v>
      </c>
      <c r="F17" s="83">
        <f>SUM(F19:F26,F31,F37,F47,F54,F60)</f>
        <v>198</v>
      </c>
      <c r="G17" s="83">
        <f>SUM(G19:G26,G28,G31,G37,G47,G54,G60,G68,G74)</f>
        <v>366</v>
      </c>
      <c r="H17" s="83">
        <v>185</v>
      </c>
      <c r="I17" s="83">
        <v>1320</v>
      </c>
      <c r="J17" s="83">
        <f>SUM(J19:J26,J28,J31,J37,J47,J54,J60,J68,J74)</f>
        <v>2650</v>
      </c>
      <c r="K17" s="83">
        <v>201</v>
      </c>
      <c r="M17" s="221" t="s">
        <v>285</v>
      </c>
      <c r="N17" s="271">
        <f>SUM(N19:N35)</f>
        <v>279</v>
      </c>
      <c r="O17" s="271">
        <v>4970</v>
      </c>
      <c r="P17" s="83">
        <v>1780</v>
      </c>
      <c r="Q17" s="271">
        <f>SUM(Q19:Q35)</f>
        <v>419</v>
      </c>
      <c r="R17" s="271">
        <v>7750</v>
      </c>
      <c r="S17" s="83">
        <v>1850</v>
      </c>
    </row>
    <row r="18" spans="1:17" ht="14.25">
      <c r="A18" s="156"/>
      <c r="B18" s="157"/>
      <c r="C18" s="158"/>
      <c r="D18" s="159"/>
      <c r="E18" s="159"/>
      <c r="F18" s="159"/>
      <c r="G18" s="159"/>
      <c r="H18" s="159"/>
      <c r="I18" s="159"/>
      <c r="J18" s="159"/>
      <c r="K18" s="159"/>
      <c r="M18" s="222"/>
      <c r="Q18" s="45"/>
    </row>
    <row r="19" spans="1:19" ht="14.25">
      <c r="A19" s="305" t="s">
        <v>1</v>
      </c>
      <c r="B19" s="306"/>
      <c r="C19" s="82">
        <v>3880</v>
      </c>
      <c r="D19" s="83">
        <v>20000</v>
      </c>
      <c r="E19" s="83">
        <v>515.4639175257732</v>
      </c>
      <c r="F19" s="83">
        <v>28</v>
      </c>
      <c r="G19" s="83">
        <v>22</v>
      </c>
      <c r="H19" s="83">
        <v>78.57142857142857</v>
      </c>
      <c r="I19" s="83">
        <v>70</v>
      </c>
      <c r="J19" s="83">
        <v>58</v>
      </c>
      <c r="K19" s="83">
        <v>82.85714285714286</v>
      </c>
      <c r="M19" s="39" t="s">
        <v>1</v>
      </c>
      <c r="N19" s="68">
        <v>70</v>
      </c>
      <c r="O19" s="110">
        <v>1330</v>
      </c>
      <c r="P19" s="68">
        <v>1900</v>
      </c>
      <c r="Q19" s="68">
        <v>38</v>
      </c>
      <c r="R19" s="68">
        <v>775</v>
      </c>
      <c r="S19" s="68">
        <v>2040</v>
      </c>
    </row>
    <row r="20" spans="1:19" ht="14.25">
      <c r="A20" s="305" t="s">
        <v>2</v>
      </c>
      <c r="B20" s="306"/>
      <c r="C20" s="82">
        <v>1560</v>
      </c>
      <c r="D20" s="83">
        <v>7080</v>
      </c>
      <c r="E20" s="83">
        <v>453.8461538461538</v>
      </c>
      <c r="F20" s="83" t="s">
        <v>289</v>
      </c>
      <c r="G20" s="83" t="s">
        <v>289</v>
      </c>
      <c r="H20" s="83" t="s">
        <v>290</v>
      </c>
      <c r="I20" s="83">
        <v>6</v>
      </c>
      <c r="J20" s="83">
        <v>13</v>
      </c>
      <c r="K20" s="83">
        <v>215</v>
      </c>
      <c r="M20" s="39" t="s">
        <v>2</v>
      </c>
      <c r="N20" s="18">
        <v>4</v>
      </c>
      <c r="O20" s="119">
        <v>65</v>
      </c>
      <c r="P20" s="68">
        <v>1630</v>
      </c>
      <c r="Q20" s="123">
        <v>16</v>
      </c>
      <c r="R20" s="122">
        <v>278</v>
      </c>
      <c r="S20" s="68">
        <v>1740</v>
      </c>
    </row>
    <row r="21" spans="1:19" ht="14.25">
      <c r="A21" s="305" t="s">
        <v>3</v>
      </c>
      <c r="B21" s="306"/>
      <c r="C21" s="82">
        <v>3500</v>
      </c>
      <c r="D21" s="83">
        <v>18600</v>
      </c>
      <c r="E21" s="83">
        <v>531.4285714285714</v>
      </c>
      <c r="F21" s="83">
        <v>1</v>
      </c>
      <c r="G21" s="83">
        <v>2</v>
      </c>
      <c r="H21" s="83">
        <v>240</v>
      </c>
      <c r="I21" s="83">
        <v>232</v>
      </c>
      <c r="J21" s="83">
        <v>422</v>
      </c>
      <c r="K21" s="83">
        <v>181.89655172413794</v>
      </c>
      <c r="M21" s="39" t="s">
        <v>3</v>
      </c>
      <c r="N21" s="18">
        <v>18</v>
      </c>
      <c r="O21" s="119">
        <v>329</v>
      </c>
      <c r="P21" s="68">
        <v>1830</v>
      </c>
      <c r="Q21" s="123">
        <v>31</v>
      </c>
      <c r="R21" s="122">
        <v>636</v>
      </c>
      <c r="S21" s="68">
        <v>2050</v>
      </c>
    </row>
    <row r="22" spans="1:19" ht="14.25">
      <c r="A22" s="322" t="s">
        <v>60</v>
      </c>
      <c r="B22" s="306"/>
      <c r="C22" s="82">
        <v>1290</v>
      </c>
      <c r="D22" s="83">
        <v>5790</v>
      </c>
      <c r="E22" s="83">
        <v>448.83720930232556</v>
      </c>
      <c r="F22" s="83" t="s">
        <v>289</v>
      </c>
      <c r="G22" s="83" t="s">
        <v>289</v>
      </c>
      <c r="H22" s="83" t="s">
        <v>290</v>
      </c>
      <c r="I22" s="83">
        <v>3</v>
      </c>
      <c r="J22" s="83">
        <v>7</v>
      </c>
      <c r="K22" s="83">
        <v>230</v>
      </c>
      <c r="M22" s="222" t="s">
        <v>60</v>
      </c>
      <c r="N22" s="18">
        <v>10</v>
      </c>
      <c r="O22" s="119">
        <v>147</v>
      </c>
      <c r="P22" s="68">
        <v>1470</v>
      </c>
      <c r="Q22" s="123">
        <v>28</v>
      </c>
      <c r="R22" s="122">
        <v>479</v>
      </c>
      <c r="S22" s="68">
        <v>1710</v>
      </c>
    </row>
    <row r="23" spans="1:19" ht="14.25">
      <c r="A23" s="305" t="s">
        <v>5</v>
      </c>
      <c r="B23" s="306"/>
      <c r="C23" s="82">
        <v>1420</v>
      </c>
      <c r="D23" s="83">
        <v>6430</v>
      </c>
      <c r="E23" s="83">
        <v>452.8169014084507</v>
      </c>
      <c r="F23" s="83">
        <v>1</v>
      </c>
      <c r="G23" s="83">
        <v>2</v>
      </c>
      <c r="H23" s="83">
        <v>170</v>
      </c>
      <c r="I23" s="83">
        <v>6</v>
      </c>
      <c r="J23" s="83">
        <v>11</v>
      </c>
      <c r="K23" s="83">
        <v>180</v>
      </c>
      <c r="M23" s="39" t="s">
        <v>5</v>
      </c>
      <c r="N23" s="68">
        <v>9</v>
      </c>
      <c r="O23" s="110">
        <v>149</v>
      </c>
      <c r="P23" s="68">
        <v>1650</v>
      </c>
      <c r="Q23" s="68">
        <v>33</v>
      </c>
      <c r="R23" s="68">
        <v>581</v>
      </c>
      <c r="S23" s="68">
        <v>1760</v>
      </c>
    </row>
    <row r="24" spans="1:19" ht="14.25">
      <c r="A24" s="305" t="s">
        <v>6</v>
      </c>
      <c r="B24" s="306"/>
      <c r="C24" s="82">
        <v>2750</v>
      </c>
      <c r="D24" s="83">
        <v>14600</v>
      </c>
      <c r="E24" s="83">
        <v>532</v>
      </c>
      <c r="F24" s="83">
        <v>26</v>
      </c>
      <c r="G24" s="83">
        <v>67</v>
      </c>
      <c r="H24" s="83">
        <v>259</v>
      </c>
      <c r="I24" s="83">
        <v>109</v>
      </c>
      <c r="J24" s="83">
        <v>268</v>
      </c>
      <c r="K24" s="83">
        <v>246</v>
      </c>
      <c r="M24" s="39" t="s">
        <v>6</v>
      </c>
      <c r="N24" s="18">
        <v>15</v>
      </c>
      <c r="O24" s="119">
        <v>258</v>
      </c>
      <c r="P24" s="68">
        <v>1720</v>
      </c>
      <c r="Q24" s="123">
        <v>22</v>
      </c>
      <c r="R24" s="122">
        <v>447</v>
      </c>
      <c r="S24" s="68">
        <v>2030</v>
      </c>
    </row>
    <row r="25" spans="1:19" ht="14.25">
      <c r="A25" s="305" t="s">
        <v>7</v>
      </c>
      <c r="B25" s="306"/>
      <c r="C25" s="82">
        <v>2020</v>
      </c>
      <c r="D25" s="83">
        <v>10500</v>
      </c>
      <c r="E25" s="83">
        <v>519.8019801980198</v>
      </c>
      <c r="F25" s="83">
        <v>14</v>
      </c>
      <c r="G25" s="83">
        <v>32</v>
      </c>
      <c r="H25" s="83">
        <v>225</v>
      </c>
      <c r="I25" s="83">
        <v>71</v>
      </c>
      <c r="J25" s="83">
        <v>156</v>
      </c>
      <c r="K25" s="83">
        <v>219.71830985915494</v>
      </c>
      <c r="M25" s="39" t="s">
        <v>7</v>
      </c>
      <c r="N25" s="18">
        <v>4</v>
      </c>
      <c r="O25" s="119">
        <v>70</v>
      </c>
      <c r="P25" s="68">
        <v>1750</v>
      </c>
      <c r="Q25" s="123">
        <v>17</v>
      </c>
      <c r="R25" s="122">
        <v>303</v>
      </c>
      <c r="S25" s="68">
        <v>1780</v>
      </c>
    </row>
    <row r="26" spans="1:19" ht="14.25">
      <c r="A26" s="305" t="s">
        <v>8</v>
      </c>
      <c r="B26" s="306"/>
      <c r="C26" s="82">
        <v>3200</v>
      </c>
      <c r="D26" s="83">
        <v>18500</v>
      </c>
      <c r="E26" s="83">
        <v>577</v>
      </c>
      <c r="F26" s="83">
        <v>50</v>
      </c>
      <c r="G26" s="83">
        <v>83</v>
      </c>
      <c r="H26" s="83">
        <v>166</v>
      </c>
      <c r="I26" s="83">
        <v>225</v>
      </c>
      <c r="J26" s="83">
        <v>668</v>
      </c>
      <c r="K26" s="83">
        <v>296.8888888888889</v>
      </c>
      <c r="M26" s="39" t="s">
        <v>8</v>
      </c>
      <c r="N26" s="18">
        <v>3</v>
      </c>
      <c r="O26" s="119">
        <v>56</v>
      </c>
      <c r="P26" s="68">
        <v>1850</v>
      </c>
      <c r="Q26" s="123">
        <v>14</v>
      </c>
      <c r="R26" s="122">
        <v>302</v>
      </c>
      <c r="S26" s="68">
        <v>2160</v>
      </c>
    </row>
    <row r="27" spans="1:19" ht="14.25">
      <c r="A27" s="38"/>
      <c r="B27" s="39"/>
      <c r="C27" s="152"/>
      <c r="D27" s="147"/>
      <c r="E27" s="147"/>
      <c r="F27" s="147"/>
      <c r="G27" s="147"/>
      <c r="H27" s="147"/>
      <c r="I27" s="147"/>
      <c r="J27" s="147"/>
      <c r="K27" s="147"/>
      <c r="M27" s="160"/>
      <c r="O27" s="119"/>
      <c r="P27" s="122"/>
      <c r="Q27" s="123"/>
      <c r="R27" s="122"/>
      <c r="S27" s="122"/>
    </row>
    <row r="28" spans="1:19" ht="14.25" customHeight="1">
      <c r="A28" s="305" t="s">
        <v>9</v>
      </c>
      <c r="B28" s="306"/>
      <c r="C28" s="82">
        <f>SUM(C29)</f>
        <v>80</v>
      </c>
      <c r="D28" s="83">
        <f>SUM(D29)</f>
        <v>347</v>
      </c>
      <c r="E28" s="83">
        <f>SUM(E29)</f>
        <v>433.75</v>
      </c>
      <c r="F28" s="83" t="s">
        <v>289</v>
      </c>
      <c r="G28" s="83" t="s">
        <v>289</v>
      </c>
      <c r="H28" s="83" t="s">
        <v>290</v>
      </c>
      <c r="I28" s="83" t="s">
        <v>289</v>
      </c>
      <c r="J28" s="83" t="s">
        <v>289</v>
      </c>
      <c r="K28" s="83" t="s">
        <v>290</v>
      </c>
      <c r="L28" s="84"/>
      <c r="M28" s="39" t="s">
        <v>9</v>
      </c>
      <c r="N28" s="68">
        <v>1</v>
      </c>
      <c r="O28" s="110">
        <v>15</v>
      </c>
      <c r="P28" s="68">
        <v>1520</v>
      </c>
      <c r="Q28" s="68">
        <v>3</v>
      </c>
      <c r="R28" s="68">
        <v>56</v>
      </c>
      <c r="S28" s="68">
        <v>1870</v>
      </c>
    </row>
    <row r="29" spans="1:19" ht="14.25">
      <c r="A29" s="41"/>
      <c r="B29" s="39" t="s">
        <v>10</v>
      </c>
      <c r="C29" s="81">
        <v>80</v>
      </c>
      <c r="D29" s="68">
        <v>347</v>
      </c>
      <c r="E29" s="223">
        <v>433.75</v>
      </c>
      <c r="F29" s="147" t="s">
        <v>267</v>
      </c>
      <c r="G29" s="147" t="s">
        <v>267</v>
      </c>
      <c r="H29" s="147" t="s">
        <v>290</v>
      </c>
      <c r="I29" s="147" t="s">
        <v>267</v>
      </c>
      <c r="J29" s="147" t="s">
        <v>267</v>
      </c>
      <c r="K29" s="147" t="s">
        <v>290</v>
      </c>
      <c r="M29" s="39" t="s">
        <v>125</v>
      </c>
      <c r="N29" s="18">
        <v>7</v>
      </c>
      <c r="O29" s="119">
        <v>116</v>
      </c>
      <c r="P29" s="68">
        <v>1628</v>
      </c>
      <c r="Q29" s="123">
        <v>18</v>
      </c>
      <c r="R29" s="122">
        <v>331</v>
      </c>
      <c r="S29" s="68">
        <v>1840</v>
      </c>
    </row>
    <row r="30" spans="1:19" ht="14.25">
      <c r="A30" s="41"/>
      <c r="B30" s="39"/>
      <c r="C30" s="90"/>
      <c r="D30" s="91"/>
      <c r="E30" s="224"/>
      <c r="F30" s="91"/>
      <c r="G30" s="91"/>
      <c r="H30" s="224"/>
      <c r="I30" s="91"/>
      <c r="J30" s="91"/>
      <c r="K30" s="224"/>
      <c r="M30" s="39" t="s">
        <v>126</v>
      </c>
      <c r="N30" s="18">
        <v>11</v>
      </c>
      <c r="O30" s="119">
        <v>185</v>
      </c>
      <c r="P30" s="68">
        <v>1599</v>
      </c>
      <c r="Q30" s="123">
        <v>18</v>
      </c>
      <c r="R30" s="122">
        <v>326</v>
      </c>
      <c r="S30" s="68">
        <v>1653</v>
      </c>
    </row>
    <row r="31" spans="1:19" ht="14.25">
      <c r="A31" s="319" t="s">
        <v>11</v>
      </c>
      <c r="B31" s="306"/>
      <c r="C31" s="82">
        <f>SUM(C32:C35)</f>
        <v>2426</v>
      </c>
      <c r="D31" s="83">
        <f aca="true" t="shared" si="0" ref="D31:J31">SUM(D32:D35)</f>
        <v>13290</v>
      </c>
      <c r="E31" s="83">
        <v>547</v>
      </c>
      <c r="F31" s="83">
        <f t="shared" si="0"/>
        <v>32</v>
      </c>
      <c r="G31" s="83">
        <f t="shared" si="0"/>
        <v>101</v>
      </c>
      <c r="H31" s="83">
        <v>315</v>
      </c>
      <c r="I31" s="83">
        <f t="shared" si="0"/>
        <v>202</v>
      </c>
      <c r="J31" s="83">
        <f t="shared" si="0"/>
        <v>559</v>
      </c>
      <c r="K31" s="83">
        <v>280</v>
      </c>
      <c r="M31" s="39" t="s">
        <v>127</v>
      </c>
      <c r="N31" s="18">
        <v>68</v>
      </c>
      <c r="O31" s="119">
        <v>1296</v>
      </c>
      <c r="P31" s="68">
        <v>1910</v>
      </c>
      <c r="Q31" s="123">
        <v>41</v>
      </c>
      <c r="R31" s="122">
        <v>828</v>
      </c>
      <c r="S31" s="68">
        <v>1868</v>
      </c>
    </row>
    <row r="32" spans="1:19" ht="14.25">
      <c r="A32" s="41"/>
      <c r="B32" s="39" t="s">
        <v>12</v>
      </c>
      <c r="C32" s="81">
        <v>537</v>
      </c>
      <c r="D32" s="68">
        <v>2950</v>
      </c>
      <c r="E32" s="223">
        <v>549.3482309124767</v>
      </c>
      <c r="F32" s="68">
        <v>10</v>
      </c>
      <c r="G32" s="68">
        <v>31</v>
      </c>
      <c r="H32" s="223">
        <v>310</v>
      </c>
      <c r="I32" s="68">
        <v>24</v>
      </c>
      <c r="J32" s="68">
        <v>65</v>
      </c>
      <c r="K32" s="223">
        <v>270</v>
      </c>
      <c r="M32" s="39" t="s">
        <v>128</v>
      </c>
      <c r="N32" s="68">
        <v>30</v>
      </c>
      <c r="O32" s="110">
        <v>501</v>
      </c>
      <c r="P32" s="68">
        <v>1675</v>
      </c>
      <c r="Q32" s="68">
        <v>47</v>
      </c>
      <c r="R32" s="68">
        <v>849</v>
      </c>
      <c r="S32" s="68">
        <v>1800</v>
      </c>
    </row>
    <row r="33" spans="1:19" ht="14.25">
      <c r="A33" s="41"/>
      <c r="B33" s="39" t="s">
        <v>13</v>
      </c>
      <c r="C33" s="81">
        <v>544</v>
      </c>
      <c r="D33" s="68">
        <v>2980</v>
      </c>
      <c r="E33" s="223">
        <v>547</v>
      </c>
      <c r="F33" s="147" t="s">
        <v>267</v>
      </c>
      <c r="G33" s="147" t="s">
        <v>267</v>
      </c>
      <c r="H33" s="147" t="s">
        <v>290</v>
      </c>
      <c r="I33" s="68">
        <v>38</v>
      </c>
      <c r="J33" s="68">
        <v>114</v>
      </c>
      <c r="K33" s="223">
        <v>300</v>
      </c>
      <c r="M33" s="39" t="s">
        <v>129</v>
      </c>
      <c r="N33" s="18">
        <v>8</v>
      </c>
      <c r="O33" s="119">
        <v>129</v>
      </c>
      <c r="P33" s="68">
        <v>1578</v>
      </c>
      <c r="Q33" s="123">
        <v>32</v>
      </c>
      <c r="R33" s="122">
        <v>552</v>
      </c>
      <c r="S33" s="68">
        <v>1720</v>
      </c>
    </row>
    <row r="34" spans="1:19" ht="14.25">
      <c r="A34" s="41"/>
      <c r="B34" s="39" t="s">
        <v>14</v>
      </c>
      <c r="C34" s="81">
        <v>654</v>
      </c>
      <c r="D34" s="68">
        <v>3380</v>
      </c>
      <c r="E34" s="223">
        <v>516.8195718654434</v>
      </c>
      <c r="F34" s="68">
        <v>22</v>
      </c>
      <c r="G34" s="68">
        <v>70</v>
      </c>
      <c r="H34" s="223">
        <v>320</v>
      </c>
      <c r="I34" s="68">
        <v>50</v>
      </c>
      <c r="J34" s="68">
        <v>143</v>
      </c>
      <c r="K34" s="223">
        <v>285</v>
      </c>
      <c r="M34" s="39" t="s">
        <v>130</v>
      </c>
      <c r="N34" s="18">
        <v>15</v>
      </c>
      <c r="O34" s="119">
        <v>216</v>
      </c>
      <c r="P34" s="68">
        <v>1440</v>
      </c>
      <c r="Q34" s="122">
        <v>53</v>
      </c>
      <c r="R34" s="122">
        <v>881</v>
      </c>
      <c r="S34" s="68">
        <v>1650</v>
      </c>
    </row>
    <row r="35" spans="1:19" ht="14.25">
      <c r="A35" s="41"/>
      <c r="B35" s="39" t="s">
        <v>15</v>
      </c>
      <c r="C35" s="81">
        <v>691</v>
      </c>
      <c r="D35" s="68">
        <v>3980</v>
      </c>
      <c r="E35" s="223">
        <v>575.9768451519536</v>
      </c>
      <c r="F35" s="147" t="s">
        <v>267</v>
      </c>
      <c r="G35" s="147" t="s">
        <v>267</v>
      </c>
      <c r="H35" s="147" t="s">
        <v>290</v>
      </c>
      <c r="I35" s="68">
        <v>90</v>
      </c>
      <c r="J35" s="68">
        <v>237</v>
      </c>
      <c r="K35" s="223">
        <v>263.3333333333333</v>
      </c>
      <c r="M35" s="39" t="s">
        <v>131</v>
      </c>
      <c r="N35" s="18">
        <v>6</v>
      </c>
      <c r="O35" s="119">
        <v>100</v>
      </c>
      <c r="P35" s="68">
        <v>1660</v>
      </c>
      <c r="Q35" s="122">
        <v>8</v>
      </c>
      <c r="R35" s="122">
        <v>132</v>
      </c>
      <c r="S35" s="68">
        <v>1650</v>
      </c>
    </row>
    <row r="36" spans="1:19" ht="14.25">
      <c r="A36" s="41"/>
      <c r="B36" s="39"/>
      <c r="C36" s="90"/>
      <c r="D36" s="68"/>
      <c r="E36" s="224"/>
      <c r="F36" s="91"/>
      <c r="G36" s="91"/>
      <c r="H36" s="224"/>
      <c r="I36" s="91"/>
      <c r="J36" s="91"/>
      <c r="K36" s="224"/>
      <c r="M36" s="49"/>
      <c r="N36" s="50"/>
      <c r="O36" s="50"/>
      <c r="P36" s="50"/>
      <c r="Q36" s="50"/>
      <c r="R36" s="50"/>
      <c r="S36" s="50"/>
    </row>
    <row r="37" spans="1:13" ht="14.25">
      <c r="A37" s="305" t="s">
        <v>16</v>
      </c>
      <c r="B37" s="306"/>
      <c r="C37" s="82">
        <f>SUM(C38:C45)</f>
        <v>2027</v>
      </c>
      <c r="D37" s="83">
        <f aca="true" t="shared" si="1" ref="D37:J37">SUM(D38:D45)</f>
        <v>11014</v>
      </c>
      <c r="E37" s="83">
        <v>486</v>
      </c>
      <c r="F37" s="83">
        <f t="shared" si="1"/>
        <v>4</v>
      </c>
      <c r="G37" s="83">
        <f t="shared" si="1"/>
        <v>3</v>
      </c>
      <c r="H37" s="83">
        <v>83</v>
      </c>
      <c r="I37" s="83">
        <f t="shared" si="1"/>
        <v>58</v>
      </c>
      <c r="J37" s="83">
        <f t="shared" si="1"/>
        <v>161</v>
      </c>
      <c r="K37" s="83">
        <v>281</v>
      </c>
      <c r="M37" s="16"/>
    </row>
    <row r="38" spans="1:11" ht="14.25">
      <c r="A38" s="41"/>
      <c r="B38" s="39" t="s">
        <v>17</v>
      </c>
      <c r="C38" s="81">
        <v>284</v>
      </c>
      <c r="D38" s="68">
        <v>1550</v>
      </c>
      <c r="E38" s="223">
        <v>547</v>
      </c>
      <c r="F38" s="147" t="s">
        <v>267</v>
      </c>
      <c r="G38" s="147" t="s">
        <v>267</v>
      </c>
      <c r="H38" s="147" t="s">
        <v>290</v>
      </c>
      <c r="I38" s="68">
        <v>33</v>
      </c>
      <c r="J38" s="68">
        <v>91</v>
      </c>
      <c r="K38" s="223">
        <v>275</v>
      </c>
    </row>
    <row r="39" spans="1:11" ht="14.25">
      <c r="A39" s="41"/>
      <c r="B39" s="39" t="s">
        <v>18</v>
      </c>
      <c r="C39" s="81">
        <v>656</v>
      </c>
      <c r="D39" s="68">
        <v>3720</v>
      </c>
      <c r="E39" s="223">
        <v>567.0731707317074</v>
      </c>
      <c r="F39" s="68">
        <v>4</v>
      </c>
      <c r="G39" s="68">
        <v>3</v>
      </c>
      <c r="H39" s="223">
        <v>83</v>
      </c>
      <c r="I39" s="68">
        <v>14</v>
      </c>
      <c r="J39" s="68">
        <v>33</v>
      </c>
      <c r="K39" s="223">
        <v>236</v>
      </c>
    </row>
    <row r="40" spans="1:11" ht="14.25">
      <c r="A40" s="41"/>
      <c r="B40" s="39" t="s">
        <v>19</v>
      </c>
      <c r="C40" s="81">
        <v>493</v>
      </c>
      <c r="D40" s="68">
        <v>2840</v>
      </c>
      <c r="E40" s="223">
        <v>576.0649087221095</v>
      </c>
      <c r="F40" s="68">
        <v>0</v>
      </c>
      <c r="G40" s="68">
        <v>0</v>
      </c>
      <c r="H40" s="223">
        <v>91</v>
      </c>
      <c r="I40" s="68">
        <v>11</v>
      </c>
      <c r="J40" s="68">
        <v>37</v>
      </c>
      <c r="K40" s="223">
        <v>332</v>
      </c>
    </row>
    <row r="41" spans="1:11" ht="14.25">
      <c r="A41" s="41"/>
      <c r="B41" s="39" t="s">
        <v>20</v>
      </c>
      <c r="C41" s="81">
        <v>69</v>
      </c>
      <c r="D41" s="68">
        <v>332</v>
      </c>
      <c r="E41" s="223">
        <v>481.15942028985506</v>
      </c>
      <c r="F41" s="147" t="s">
        <v>267</v>
      </c>
      <c r="G41" s="147" t="s">
        <v>267</v>
      </c>
      <c r="H41" s="147" t="s">
        <v>290</v>
      </c>
      <c r="I41" s="147" t="s">
        <v>267</v>
      </c>
      <c r="J41" s="147" t="s">
        <v>267</v>
      </c>
      <c r="K41" s="147" t="s">
        <v>290</v>
      </c>
    </row>
    <row r="42" spans="1:11" ht="14.25">
      <c r="A42" s="41"/>
      <c r="B42" s="39" t="s">
        <v>21</v>
      </c>
      <c r="C42" s="81">
        <v>71</v>
      </c>
      <c r="D42" s="68">
        <v>344</v>
      </c>
      <c r="E42" s="223">
        <v>484.5070422535211</v>
      </c>
      <c r="F42" s="147" t="s">
        <v>267</v>
      </c>
      <c r="G42" s="147" t="s">
        <v>267</v>
      </c>
      <c r="H42" s="147" t="s">
        <v>290</v>
      </c>
      <c r="I42" s="147" t="s">
        <v>267</v>
      </c>
      <c r="J42" s="147" t="s">
        <v>267</v>
      </c>
      <c r="K42" s="147" t="s">
        <v>290</v>
      </c>
    </row>
    <row r="43" spans="1:11" ht="14.25" customHeight="1">
      <c r="A43" s="41"/>
      <c r="B43" s="39" t="s">
        <v>22</v>
      </c>
      <c r="C43" s="81">
        <v>423</v>
      </c>
      <c r="D43" s="68">
        <v>2110</v>
      </c>
      <c r="E43" s="223">
        <v>498</v>
      </c>
      <c r="F43" s="68">
        <v>0</v>
      </c>
      <c r="G43" s="68">
        <v>0</v>
      </c>
      <c r="H43" s="223">
        <v>75</v>
      </c>
      <c r="I43" s="147" t="s">
        <v>267</v>
      </c>
      <c r="J43" s="147" t="s">
        <v>267</v>
      </c>
      <c r="K43" s="147" t="s">
        <v>290</v>
      </c>
    </row>
    <row r="44" spans="1:19" ht="17.25">
      <c r="A44" s="41"/>
      <c r="B44" s="39" t="s">
        <v>23</v>
      </c>
      <c r="C44" s="81">
        <v>28</v>
      </c>
      <c r="D44" s="68">
        <v>108</v>
      </c>
      <c r="E44" s="223">
        <v>385.7142857142857</v>
      </c>
      <c r="F44" s="147" t="s">
        <v>267</v>
      </c>
      <c r="G44" s="147" t="s">
        <v>267</v>
      </c>
      <c r="H44" s="147" t="s">
        <v>290</v>
      </c>
      <c r="I44" s="147" t="s">
        <v>267</v>
      </c>
      <c r="J44" s="147" t="s">
        <v>267</v>
      </c>
      <c r="K44" s="147" t="s">
        <v>290</v>
      </c>
      <c r="M44" s="386" t="s">
        <v>206</v>
      </c>
      <c r="N44" s="386"/>
      <c r="O44" s="386"/>
      <c r="P44" s="386"/>
      <c r="Q44" s="386"/>
      <c r="R44" s="386"/>
      <c r="S44" s="386"/>
    </row>
    <row r="45" spans="1:11" ht="14.25" customHeight="1">
      <c r="A45" s="41"/>
      <c r="B45" s="39" t="s">
        <v>24</v>
      </c>
      <c r="C45" s="81">
        <v>3</v>
      </c>
      <c r="D45" s="68">
        <v>10</v>
      </c>
      <c r="E45" s="223">
        <v>345</v>
      </c>
      <c r="F45" s="147" t="s">
        <v>267</v>
      </c>
      <c r="G45" s="147" t="s">
        <v>267</v>
      </c>
      <c r="H45" s="147" t="s">
        <v>290</v>
      </c>
      <c r="I45" s="147" t="s">
        <v>267</v>
      </c>
      <c r="J45" s="147" t="s">
        <v>267</v>
      </c>
      <c r="K45" s="147" t="s">
        <v>290</v>
      </c>
    </row>
    <row r="46" spans="1:19" ht="15" thickBot="1">
      <c r="A46" s="41"/>
      <c r="B46" s="39"/>
      <c r="C46" s="90"/>
      <c r="D46" s="68"/>
      <c r="E46" s="224"/>
      <c r="F46" s="91"/>
      <c r="G46" s="91"/>
      <c r="H46" s="224"/>
      <c r="I46" s="91"/>
      <c r="J46" s="91"/>
      <c r="K46" s="224"/>
      <c r="P46" s="207"/>
      <c r="Q46" s="207"/>
      <c r="R46" s="207"/>
      <c r="S46" s="207" t="s">
        <v>121</v>
      </c>
    </row>
    <row r="47" spans="1:19" ht="14.25" customHeight="1">
      <c r="A47" s="305" t="s">
        <v>25</v>
      </c>
      <c r="B47" s="306"/>
      <c r="C47" s="82">
        <f>SUM(C48:C52)</f>
        <v>2624</v>
      </c>
      <c r="D47" s="83">
        <f aca="true" t="shared" si="2" ref="D47:J47">SUM(D48:D52)</f>
        <v>13998</v>
      </c>
      <c r="E47" s="83">
        <v>527</v>
      </c>
      <c r="F47" s="83">
        <f t="shared" si="2"/>
        <v>31</v>
      </c>
      <c r="G47" s="83">
        <f t="shared" si="2"/>
        <v>28</v>
      </c>
      <c r="H47" s="83">
        <f t="shared" si="2"/>
        <v>103.7037037037037</v>
      </c>
      <c r="I47" s="83">
        <f t="shared" si="2"/>
        <v>284</v>
      </c>
      <c r="J47" s="83">
        <f t="shared" si="2"/>
        <v>211</v>
      </c>
      <c r="K47" s="83">
        <v>69</v>
      </c>
      <c r="M47" s="398" t="s">
        <v>207</v>
      </c>
      <c r="N47" s="408" t="s">
        <v>286</v>
      </c>
      <c r="O47" s="408"/>
      <c r="P47" s="409"/>
      <c r="Q47" s="392" t="s">
        <v>287</v>
      </c>
      <c r="R47" s="393"/>
      <c r="S47" s="394"/>
    </row>
    <row r="48" spans="1:19" ht="14.25">
      <c r="A48" s="41"/>
      <c r="B48" s="39" t="s">
        <v>26</v>
      </c>
      <c r="C48" s="81">
        <v>1660</v>
      </c>
      <c r="D48" s="68">
        <v>8910</v>
      </c>
      <c r="E48" s="223">
        <v>536.7469879518072</v>
      </c>
      <c r="F48" s="68">
        <v>27</v>
      </c>
      <c r="G48" s="68">
        <v>28</v>
      </c>
      <c r="H48" s="223">
        <v>103.7037037037037</v>
      </c>
      <c r="I48" s="68">
        <v>115</v>
      </c>
      <c r="J48" s="68">
        <v>77</v>
      </c>
      <c r="K48" s="223">
        <v>66.95652173913044</v>
      </c>
      <c r="M48" s="399"/>
      <c r="N48" s="416" t="s">
        <v>201</v>
      </c>
      <c r="O48" s="421" t="s">
        <v>288</v>
      </c>
      <c r="P48" s="406" t="s">
        <v>101</v>
      </c>
      <c r="Q48" s="421" t="s">
        <v>201</v>
      </c>
      <c r="R48" s="421" t="s">
        <v>288</v>
      </c>
      <c r="S48" s="406" t="s">
        <v>101</v>
      </c>
    </row>
    <row r="49" spans="1:19" ht="14.25">
      <c r="A49" s="41"/>
      <c r="B49" s="39" t="s">
        <v>27</v>
      </c>
      <c r="C49" s="81">
        <v>224</v>
      </c>
      <c r="D49" s="68">
        <v>1180</v>
      </c>
      <c r="E49" s="223">
        <v>529</v>
      </c>
      <c r="F49" s="147" t="s">
        <v>267</v>
      </c>
      <c r="G49" s="147" t="s">
        <v>267</v>
      </c>
      <c r="H49" s="147" t="s">
        <v>290</v>
      </c>
      <c r="I49" s="147" t="s">
        <v>267</v>
      </c>
      <c r="J49" s="147" t="s">
        <v>267</v>
      </c>
      <c r="K49" s="147" t="s">
        <v>290</v>
      </c>
      <c r="M49" s="400"/>
      <c r="N49" s="417"/>
      <c r="O49" s="422"/>
      <c r="P49" s="407"/>
      <c r="Q49" s="422"/>
      <c r="R49" s="422"/>
      <c r="S49" s="407"/>
    </row>
    <row r="50" spans="1:13" ht="14.25">
      <c r="A50" s="41"/>
      <c r="B50" s="39" t="s">
        <v>28</v>
      </c>
      <c r="C50" s="81" t="s">
        <v>265</v>
      </c>
      <c r="D50" s="147" t="s">
        <v>267</v>
      </c>
      <c r="E50" s="147" t="s">
        <v>265</v>
      </c>
      <c r="F50" s="147" t="s">
        <v>267</v>
      </c>
      <c r="G50" s="147" t="s">
        <v>267</v>
      </c>
      <c r="H50" s="147" t="s">
        <v>290</v>
      </c>
      <c r="I50" s="147" t="s">
        <v>267</v>
      </c>
      <c r="J50" s="147" t="s">
        <v>267</v>
      </c>
      <c r="K50" s="147" t="s">
        <v>290</v>
      </c>
      <c r="M50" s="162"/>
    </row>
    <row r="51" spans="1:19" ht="14.25">
      <c r="A51" s="41"/>
      <c r="B51" s="39" t="s">
        <v>29</v>
      </c>
      <c r="C51" s="81">
        <v>609</v>
      </c>
      <c r="D51" s="68">
        <v>3240</v>
      </c>
      <c r="E51" s="223">
        <v>532.0197044334975</v>
      </c>
      <c r="F51" s="68">
        <v>1</v>
      </c>
      <c r="G51" s="147" t="s">
        <v>267</v>
      </c>
      <c r="H51" s="147" t="s">
        <v>290</v>
      </c>
      <c r="I51" s="68">
        <v>125</v>
      </c>
      <c r="J51" s="68">
        <v>113</v>
      </c>
      <c r="K51" s="223">
        <v>90.4</v>
      </c>
      <c r="M51" s="39" t="s">
        <v>170</v>
      </c>
      <c r="N51" s="68">
        <v>1800</v>
      </c>
      <c r="O51" s="68">
        <v>3190</v>
      </c>
      <c r="P51" s="68">
        <v>177.22222222222223</v>
      </c>
      <c r="Q51" s="68">
        <v>390</v>
      </c>
      <c r="R51" s="68">
        <v>332</v>
      </c>
      <c r="S51" s="68">
        <v>85.12820512820512</v>
      </c>
    </row>
    <row r="52" spans="1:19" ht="14.25">
      <c r="A52" s="41"/>
      <c r="B52" s="39" t="s">
        <v>30</v>
      </c>
      <c r="C52" s="81">
        <v>131</v>
      </c>
      <c r="D52" s="68">
        <v>668</v>
      </c>
      <c r="E52" s="223">
        <v>509.92366412213744</v>
      </c>
      <c r="F52" s="68">
        <v>3</v>
      </c>
      <c r="G52" s="147" t="s">
        <v>267</v>
      </c>
      <c r="H52" s="147" t="s">
        <v>290</v>
      </c>
      <c r="I52" s="68">
        <v>44</v>
      </c>
      <c r="J52" s="68">
        <v>21</v>
      </c>
      <c r="K52" s="223">
        <v>47.72727272727273</v>
      </c>
      <c r="M52" s="220" t="s">
        <v>277</v>
      </c>
      <c r="N52" s="119">
        <v>1870</v>
      </c>
      <c r="O52" s="119">
        <v>3330</v>
      </c>
      <c r="P52" s="110">
        <v>178.07486631016042</v>
      </c>
      <c r="Q52" s="118">
        <v>415</v>
      </c>
      <c r="R52" s="119">
        <v>332</v>
      </c>
      <c r="S52" s="68">
        <v>80</v>
      </c>
    </row>
    <row r="53" spans="1:19" ht="14.25">
      <c r="A53" s="41"/>
      <c r="B53" s="39"/>
      <c r="C53" s="90"/>
      <c r="D53" s="68"/>
      <c r="E53" s="224"/>
      <c r="F53" s="91"/>
      <c r="G53" s="91"/>
      <c r="H53" s="224"/>
      <c r="I53" s="91"/>
      <c r="J53" s="91"/>
      <c r="K53" s="224"/>
      <c r="M53" s="220" t="s">
        <v>283</v>
      </c>
      <c r="N53" s="119">
        <v>1660</v>
      </c>
      <c r="O53" s="119">
        <v>3120</v>
      </c>
      <c r="P53" s="110">
        <v>187.95180722891567</v>
      </c>
      <c r="Q53" s="118">
        <v>430</v>
      </c>
      <c r="R53" s="119">
        <v>387</v>
      </c>
      <c r="S53" s="68">
        <v>90</v>
      </c>
    </row>
    <row r="54" spans="1:19" ht="14.25">
      <c r="A54" s="305" t="s">
        <v>31</v>
      </c>
      <c r="B54" s="306"/>
      <c r="C54" s="82">
        <f>SUM(C55:C58)</f>
        <v>3579</v>
      </c>
      <c r="D54" s="83">
        <f aca="true" t="shared" si="3" ref="D54:J54">SUM(D55:D58)</f>
        <v>17710</v>
      </c>
      <c r="E54" s="83">
        <v>498</v>
      </c>
      <c r="F54" s="83">
        <f t="shared" si="3"/>
        <v>2</v>
      </c>
      <c r="G54" s="83">
        <f t="shared" si="3"/>
        <v>4</v>
      </c>
      <c r="H54" s="83">
        <f t="shared" si="3"/>
        <v>220</v>
      </c>
      <c r="I54" s="83">
        <f t="shared" si="3"/>
        <v>5</v>
      </c>
      <c r="J54" s="83">
        <f t="shared" si="3"/>
        <v>6</v>
      </c>
      <c r="K54" s="83">
        <v>163</v>
      </c>
      <c r="M54" s="220" t="s">
        <v>284</v>
      </c>
      <c r="N54" s="119">
        <v>1620</v>
      </c>
      <c r="O54" s="119">
        <v>2590</v>
      </c>
      <c r="P54" s="110">
        <v>159.87654320987653</v>
      </c>
      <c r="Q54" s="118">
        <v>412</v>
      </c>
      <c r="R54" s="119">
        <v>334</v>
      </c>
      <c r="S54" s="68">
        <v>81.06796116504854</v>
      </c>
    </row>
    <row r="55" spans="1:19" ht="14.25">
      <c r="A55" s="44"/>
      <c r="B55" s="39" t="s">
        <v>32</v>
      </c>
      <c r="C55" s="81">
        <v>797</v>
      </c>
      <c r="D55" s="68">
        <v>3680</v>
      </c>
      <c r="E55" s="223">
        <v>461.7314930991217</v>
      </c>
      <c r="F55" s="147" t="s">
        <v>267</v>
      </c>
      <c r="G55" s="147" t="s">
        <v>267</v>
      </c>
      <c r="H55" s="147" t="s">
        <v>290</v>
      </c>
      <c r="I55" s="68">
        <v>1</v>
      </c>
      <c r="J55" s="68">
        <v>2</v>
      </c>
      <c r="K55" s="223">
        <v>200</v>
      </c>
      <c r="M55" s="221" t="s">
        <v>285</v>
      </c>
      <c r="N55" s="272">
        <v>1750</v>
      </c>
      <c r="O55" s="272">
        <v>3310</v>
      </c>
      <c r="P55" s="140">
        <v>189.14285714285714</v>
      </c>
      <c r="Q55" s="272">
        <f>SUM(Q57:Q73)</f>
        <v>407</v>
      </c>
      <c r="R55" s="272">
        <f>SUM(R57:R73)</f>
        <v>366</v>
      </c>
      <c r="S55" s="83">
        <v>89.92628992628993</v>
      </c>
    </row>
    <row r="56" spans="1:17" ht="14.25">
      <c r="A56" s="44"/>
      <c r="B56" s="39" t="s">
        <v>33</v>
      </c>
      <c r="C56" s="81">
        <v>654</v>
      </c>
      <c r="D56" s="68">
        <v>3410</v>
      </c>
      <c r="E56" s="223">
        <v>522</v>
      </c>
      <c r="F56" s="147" t="s">
        <v>267</v>
      </c>
      <c r="G56" s="147" t="s">
        <v>267</v>
      </c>
      <c r="H56" s="147" t="s">
        <v>290</v>
      </c>
      <c r="I56" s="68">
        <v>0</v>
      </c>
      <c r="J56" s="68">
        <v>0</v>
      </c>
      <c r="K56" s="223">
        <v>180</v>
      </c>
      <c r="M56" s="222"/>
      <c r="Q56" s="45"/>
    </row>
    <row r="57" spans="1:19" ht="14.25">
      <c r="A57" s="44"/>
      <c r="B57" s="39" t="s">
        <v>34</v>
      </c>
      <c r="C57" s="81">
        <v>1450</v>
      </c>
      <c r="D57" s="68">
        <v>7130</v>
      </c>
      <c r="E57" s="223">
        <v>491.7241379310345</v>
      </c>
      <c r="F57" s="68">
        <v>2</v>
      </c>
      <c r="G57" s="68">
        <v>4</v>
      </c>
      <c r="H57" s="223">
        <v>220</v>
      </c>
      <c r="I57" s="68">
        <v>4</v>
      </c>
      <c r="J57" s="68">
        <v>4</v>
      </c>
      <c r="K57" s="223">
        <v>110</v>
      </c>
      <c r="M57" s="39" t="s">
        <v>1</v>
      </c>
      <c r="N57" s="68">
        <v>82</v>
      </c>
      <c r="O57" s="68">
        <v>168</v>
      </c>
      <c r="P57" s="68">
        <v>204.8780487804878</v>
      </c>
      <c r="Q57" s="68">
        <v>28</v>
      </c>
      <c r="R57" s="68">
        <v>27</v>
      </c>
      <c r="S57" s="68">
        <v>96.42857142857143</v>
      </c>
    </row>
    <row r="58" spans="1:19" ht="14.25">
      <c r="A58" s="44"/>
      <c r="B58" s="39" t="s">
        <v>35</v>
      </c>
      <c r="C58" s="81">
        <v>678</v>
      </c>
      <c r="D58" s="68">
        <v>3490</v>
      </c>
      <c r="E58" s="223">
        <v>514.7492625368732</v>
      </c>
      <c r="F58" s="147" t="s">
        <v>267</v>
      </c>
      <c r="G58" s="147" t="s">
        <v>267</v>
      </c>
      <c r="H58" s="147" t="s">
        <v>290</v>
      </c>
      <c r="I58" s="147" t="s">
        <v>267</v>
      </c>
      <c r="J58" s="147" t="s">
        <v>267</v>
      </c>
      <c r="K58" s="147" t="s">
        <v>290</v>
      </c>
      <c r="M58" s="39" t="s">
        <v>2</v>
      </c>
      <c r="N58" s="18">
        <v>60</v>
      </c>
      <c r="O58" s="18">
        <v>90</v>
      </c>
      <c r="P58" s="68">
        <v>150</v>
      </c>
      <c r="Q58" s="123">
        <v>18</v>
      </c>
      <c r="R58" s="122">
        <v>17</v>
      </c>
      <c r="S58" s="68">
        <v>96</v>
      </c>
    </row>
    <row r="59" spans="1:19" ht="14.25">
      <c r="A59" s="44"/>
      <c r="B59" s="39"/>
      <c r="C59" s="90"/>
      <c r="D59" s="68"/>
      <c r="E59" s="223"/>
      <c r="F59" s="91"/>
      <c r="G59" s="91"/>
      <c r="H59" s="223"/>
      <c r="I59" s="91"/>
      <c r="J59" s="91"/>
      <c r="K59" s="223"/>
      <c r="M59" s="39" t="s">
        <v>3</v>
      </c>
      <c r="N59" s="18">
        <v>105</v>
      </c>
      <c r="O59" s="18">
        <v>252</v>
      </c>
      <c r="P59" s="68">
        <v>240</v>
      </c>
      <c r="Q59" s="123">
        <v>9</v>
      </c>
      <c r="R59" s="122">
        <v>10</v>
      </c>
      <c r="S59" s="68">
        <v>115</v>
      </c>
    </row>
    <row r="60" spans="1:19" ht="14.25">
      <c r="A60" s="305" t="s">
        <v>36</v>
      </c>
      <c r="B60" s="306"/>
      <c r="C60" s="82">
        <f>SUM(C61:C66)</f>
        <v>3428</v>
      </c>
      <c r="D60" s="83">
        <f aca="true" t="shared" si="4" ref="D60:J60">SUM(D61:D66)</f>
        <v>16510</v>
      </c>
      <c r="E60" s="83">
        <v>481</v>
      </c>
      <c r="F60" s="83">
        <f t="shared" si="4"/>
        <v>9</v>
      </c>
      <c r="G60" s="83">
        <f t="shared" si="4"/>
        <v>21</v>
      </c>
      <c r="H60" s="83">
        <f t="shared" si="4"/>
        <v>231</v>
      </c>
      <c r="I60" s="83">
        <f t="shared" si="4"/>
        <v>9</v>
      </c>
      <c r="J60" s="83">
        <f t="shared" si="4"/>
        <v>15</v>
      </c>
      <c r="K60" s="83">
        <v>121</v>
      </c>
      <c r="M60" s="222" t="s">
        <v>60</v>
      </c>
      <c r="N60" s="18">
        <v>123</v>
      </c>
      <c r="O60" s="18">
        <v>149</v>
      </c>
      <c r="P60" s="68">
        <v>121.13821138211382</v>
      </c>
      <c r="Q60" s="123">
        <v>60</v>
      </c>
      <c r="R60" s="122">
        <v>48</v>
      </c>
      <c r="S60" s="68">
        <v>80</v>
      </c>
    </row>
    <row r="61" spans="1:19" ht="14.25">
      <c r="A61" s="41"/>
      <c r="B61" s="39" t="s">
        <v>37</v>
      </c>
      <c r="C61" s="81">
        <v>490</v>
      </c>
      <c r="D61" s="68">
        <v>2290</v>
      </c>
      <c r="E61" s="223">
        <v>468</v>
      </c>
      <c r="F61" s="147" t="s">
        <v>267</v>
      </c>
      <c r="G61" s="147" t="s">
        <v>267</v>
      </c>
      <c r="H61" s="147" t="s">
        <v>290</v>
      </c>
      <c r="I61" s="68">
        <v>0</v>
      </c>
      <c r="J61" s="68">
        <v>0</v>
      </c>
      <c r="K61" s="223">
        <v>55</v>
      </c>
      <c r="M61" s="39" t="s">
        <v>5</v>
      </c>
      <c r="N61" s="68">
        <v>48</v>
      </c>
      <c r="O61" s="68">
        <v>63</v>
      </c>
      <c r="P61" s="68">
        <v>131.25</v>
      </c>
      <c r="Q61" s="68">
        <v>114</v>
      </c>
      <c r="R61" s="68">
        <v>108</v>
      </c>
      <c r="S61" s="68">
        <v>94.73684210526315</v>
      </c>
    </row>
    <row r="62" spans="1:19" ht="14.25">
      <c r="A62" s="41"/>
      <c r="B62" s="39" t="s">
        <v>38</v>
      </c>
      <c r="C62" s="81">
        <v>466</v>
      </c>
      <c r="D62" s="68">
        <v>2290</v>
      </c>
      <c r="E62" s="223">
        <v>492</v>
      </c>
      <c r="F62" s="147" t="s">
        <v>267</v>
      </c>
      <c r="G62" s="147" t="s">
        <v>267</v>
      </c>
      <c r="H62" s="147" t="s">
        <v>290</v>
      </c>
      <c r="I62" s="68">
        <v>3</v>
      </c>
      <c r="J62" s="68">
        <v>5</v>
      </c>
      <c r="K62" s="223">
        <v>166.66666666666669</v>
      </c>
      <c r="M62" s="39" t="s">
        <v>6</v>
      </c>
      <c r="N62" s="18">
        <v>94</v>
      </c>
      <c r="O62" s="18">
        <v>230</v>
      </c>
      <c r="P62" s="68">
        <v>244.68085106382978</v>
      </c>
      <c r="Q62" s="123">
        <v>10</v>
      </c>
      <c r="R62" s="122">
        <v>11</v>
      </c>
      <c r="S62" s="68">
        <v>113</v>
      </c>
    </row>
    <row r="63" spans="1:19" ht="14.25">
      <c r="A63" s="41"/>
      <c r="B63" s="39" t="s">
        <v>39</v>
      </c>
      <c r="C63" s="81">
        <v>855</v>
      </c>
      <c r="D63" s="68">
        <v>4150</v>
      </c>
      <c r="E63" s="223">
        <v>485.38011695906437</v>
      </c>
      <c r="F63" s="147" t="s">
        <v>267</v>
      </c>
      <c r="G63" s="147" t="s">
        <v>267</v>
      </c>
      <c r="H63" s="147" t="s">
        <v>290</v>
      </c>
      <c r="I63" s="68">
        <v>1</v>
      </c>
      <c r="J63" s="68">
        <v>1</v>
      </c>
      <c r="K63" s="223">
        <v>109</v>
      </c>
      <c r="M63" s="39" t="s">
        <v>7</v>
      </c>
      <c r="N63" s="18">
        <v>88</v>
      </c>
      <c r="O63" s="18">
        <v>148</v>
      </c>
      <c r="P63" s="68">
        <v>168.1818181818182</v>
      </c>
      <c r="Q63" s="123">
        <v>5</v>
      </c>
      <c r="R63" s="122">
        <v>5</v>
      </c>
      <c r="S63" s="68">
        <v>95</v>
      </c>
    </row>
    <row r="64" spans="1:19" ht="14.25">
      <c r="A64" s="41"/>
      <c r="B64" s="39" t="s">
        <v>40</v>
      </c>
      <c r="C64" s="81">
        <v>839</v>
      </c>
      <c r="D64" s="68">
        <v>4140</v>
      </c>
      <c r="E64" s="223">
        <v>493.4445768772348</v>
      </c>
      <c r="F64" s="147" t="s">
        <v>267</v>
      </c>
      <c r="G64" s="147" t="s">
        <v>267</v>
      </c>
      <c r="H64" s="147" t="s">
        <v>290</v>
      </c>
      <c r="I64" s="68">
        <v>1</v>
      </c>
      <c r="J64" s="68">
        <v>0</v>
      </c>
      <c r="K64" s="223">
        <v>55</v>
      </c>
      <c r="M64" s="39" t="s">
        <v>8</v>
      </c>
      <c r="N64" s="18">
        <v>98</v>
      </c>
      <c r="O64" s="18">
        <v>225</v>
      </c>
      <c r="P64" s="68">
        <v>229.5918367346939</v>
      </c>
      <c r="Q64" s="123">
        <v>1</v>
      </c>
      <c r="R64" s="122">
        <v>1</v>
      </c>
      <c r="S64" s="68">
        <v>93</v>
      </c>
    </row>
    <row r="65" spans="1:19" ht="14.25">
      <c r="A65" s="41"/>
      <c r="B65" s="39" t="s">
        <v>41</v>
      </c>
      <c r="C65" s="81">
        <v>481</v>
      </c>
      <c r="D65" s="68">
        <v>2160</v>
      </c>
      <c r="E65" s="223">
        <v>450</v>
      </c>
      <c r="F65" s="68">
        <v>9</v>
      </c>
      <c r="G65" s="68">
        <v>21</v>
      </c>
      <c r="H65" s="223">
        <v>231</v>
      </c>
      <c r="I65" s="68">
        <v>4</v>
      </c>
      <c r="J65" s="68">
        <v>9</v>
      </c>
      <c r="K65" s="223">
        <v>220</v>
      </c>
      <c r="M65" s="160"/>
      <c r="P65" s="122"/>
      <c r="Q65" s="123"/>
      <c r="R65" s="122"/>
      <c r="S65" s="122"/>
    </row>
    <row r="66" spans="1:19" ht="14.25">
      <c r="A66" s="41"/>
      <c r="B66" s="39" t="s">
        <v>42</v>
      </c>
      <c r="C66" s="81">
        <v>297</v>
      </c>
      <c r="D66" s="68">
        <v>1480</v>
      </c>
      <c r="E66" s="223">
        <v>497</v>
      </c>
      <c r="F66" s="147" t="s">
        <v>267</v>
      </c>
      <c r="G66" s="147" t="s">
        <v>267</v>
      </c>
      <c r="H66" s="147" t="s">
        <v>290</v>
      </c>
      <c r="I66" s="147" t="s">
        <v>267</v>
      </c>
      <c r="J66" s="147" t="s">
        <v>267</v>
      </c>
      <c r="K66" s="147" t="s">
        <v>290</v>
      </c>
      <c r="M66" s="39" t="s">
        <v>9</v>
      </c>
      <c r="N66" s="68">
        <v>1</v>
      </c>
      <c r="O66" s="68">
        <v>2</v>
      </c>
      <c r="P66" s="68">
        <v>210</v>
      </c>
      <c r="Q66" s="68">
        <v>1</v>
      </c>
      <c r="R66" s="68">
        <v>1</v>
      </c>
      <c r="S66" s="68">
        <v>115</v>
      </c>
    </row>
    <row r="67" spans="1:19" ht="14.25">
      <c r="A67" s="41"/>
      <c r="B67" s="39"/>
      <c r="C67" s="90"/>
      <c r="D67" s="68"/>
      <c r="E67" s="224"/>
      <c r="F67" s="91"/>
      <c r="G67" s="91"/>
      <c r="H67" s="224"/>
      <c r="I67" s="91"/>
      <c r="J67" s="91"/>
      <c r="K67" s="227"/>
      <c r="M67" s="39" t="s">
        <v>125</v>
      </c>
      <c r="N67" s="18">
        <v>220</v>
      </c>
      <c r="O67" s="18">
        <v>566</v>
      </c>
      <c r="P67" s="68">
        <v>257</v>
      </c>
      <c r="Q67" s="123">
        <v>2</v>
      </c>
      <c r="R67" s="122">
        <v>2</v>
      </c>
      <c r="S67" s="68">
        <v>104</v>
      </c>
    </row>
    <row r="68" spans="1:19" ht="14.25">
      <c r="A68" s="305" t="s">
        <v>43</v>
      </c>
      <c r="B68" s="306"/>
      <c r="C68" s="82">
        <f>SUM(C69:C72)</f>
        <v>3038</v>
      </c>
      <c r="D68" s="83">
        <f>SUM(D69:D72)</f>
        <v>13210</v>
      </c>
      <c r="E68" s="83">
        <v>435</v>
      </c>
      <c r="F68" s="83" t="s">
        <v>436</v>
      </c>
      <c r="G68" s="83">
        <f>SUM(G69:G72)</f>
        <v>1</v>
      </c>
      <c r="H68" s="83">
        <v>201</v>
      </c>
      <c r="I68" s="83">
        <f>SUM(I69:I72)</f>
        <v>35</v>
      </c>
      <c r="J68" s="83">
        <f>SUM(J69:J72)</f>
        <v>93</v>
      </c>
      <c r="K68" s="83">
        <v>236</v>
      </c>
      <c r="M68" s="39" t="s">
        <v>126</v>
      </c>
      <c r="N68" s="18">
        <v>112</v>
      </c>
      <c r="O68" s="18">
        <v>237</v>
      </c>
      <c r="P68" s="68">
        <v>194</v>
      </c>
      <c r="Q68" s="123">
        <v>11</v>
      </c>
      <c r="R68" s="122">
        <v>11</v>
      </c>
      <c r="S68" s="68">
        <v>87</v>
      </c>
    </row>
    <row r="69" spans="1:19" ht="14.25">
      <c r="A69" s="41"/>
      <c r="B69" s="39" t="s">
        <v>44</v>
      </c>
      <c r="C69" s="81">
        <v>1060</v>
      </c>
      <c r="D69" s="68">
        <v>4580</v>
      </c>
      <c r="E69" s="223">
        <v>432.07547169811323</v>
      </c>
      <c r="F69" s="68">
        <v>0</v>
      </c>
      <c r="G69" s="68">
        <v>1</v>
      </c>
      <c r="H69" s="223">
        <v>202</v>
      </c>
      <c r="I69" s="68">
        <v>32</v>
      </c>
      <c r="J69" s="68">
        <v>84</v>
      </c>
      <c r="K69" s="223">
        <v>262.5</v>
      </c>
      <c r="M69" s="39" t="s">
        <v>127</v>
      </c>
      <c r="N69" s="18">
        <v>285</v>
      </c>
      <c r="O69" s="18">
        <v>594</v>
      </c>
      <c r="P69" s="68">
        <v>190</v>
      </c>
      <c r="Q69" s="123">
        <v>21</v>
      </c>
      <c r="R69" s="122">
        <v>20</v>
      </c>
      <c r="S69" s="68">
        <v>89</v>
      </c>
    </row>
    <row r="70" spans="1:19" ht="14.25">
      <c r="A70" s="41"/>
      <c r="B70" s="39" t="s">
        <v>45</v>
      </c>
      <c r="C70" s="81">
        <v>742</v>
      </c>
      <c r="D70" s="68">
        <v>3280</v>
      </c>
      <c r="E70" s="223">
        <v>442.0485175202156</v>
      </c>
      <c r="F70" s="147" t="s">
        <v>267</v>
      </c>
      <c r="G70" s="147" t="s">
        <v>267</v>
      </c>
      <c r="H70" s="147" t="s">
        <v>290</v>
      </c>
      <c r="I70" s="68">
        <v>3</v>
      </c>
      <c r="J70" s="68">
        <v>8</v>
      </c>
      <c r="K70" s="223">
        <v>280</v>
      </c>
      <c r="M70" s="39" t="s">
        <v>128</v>
      </c>
      <c r="N70" s="68">
        <v>138</v>
      </c>
      <c r="O70" s="68">
        <v>198</v>
      </c>
      <c r="P70" s="68">
        <v>144</v>
      </c>
      <c r="Q70" s="68">
        <v>22</v>
      </c>
      <c r="R70" s="68">
        <v>20</v>
      </c>
      <c r="S70" s="68">
        <v>94</v>
      </c>
    </row>
    <row r="71" spans="1:19" ht="14.25">
      <c r="A71" s="41"/>
      <c r="B71" s="39" t="s">
        <v>46</v>
      </c>
      <c r="C71" s="81">
        <v>568</v>
      </c>
      <c r="D71" s="68">
        <v>2430</v>
      </c>
      <c r="E71" s="223">
        <v>427.8169014084507</v>
      </c>
      <c r="F71" s="147" t="s">
        <v>267</v>
      </c>
      <c r="G71" s="147" t="s">
        <v>267</v>
      </c>
      <c r="H71" s="147" t="s">
        <v>290</v>
      </c>
      <c r="I71" s="147" t="s">
        <v>267</v>
      </c>
      <c r="J71" s="147" t="s">
        <v>267</v>
      </c>
      <c r="K71" s="147" t="s">
        <v>290</v>
      </c>
      <c r="M71" s="39" t="s">
        <v>129</v>
      </c>
      <c r="N71" s="18">
        <v>109</v>
      </c>
      <c r="O71" s="18">
        <v>165</v>
      </c>
      <c r="P71" s="68">
        <v>150</v>
      </c>
      <c r="Q71" s="123">
        <v>12</v>
      </c>
      <c r="R71" s="122">
        <v>11</v>
      </c>
      <c r="S71" s="68">
        <v>90</v>
      </c>
    </row>
    <row r="72" spans="1:19" ht="14.25">
      <c r="A72" s="41"/>
      <c r="B72" s="39" t="s">
        <v>47</v>
      </c>
      <c r="C72" s="81">
        <v>668</v>
      </c>
      <c r="D72" s="68">
        <v>2920</v>
      </c>
      <c r="E72" s="223">
        <v>437.125748502994</v>
      </c>
      <c r="F72" s="68">
        <v>0</v>
      </c>
      <c r="G72" s="68">
        <v>0</v>
      </c>
      <c r="H72" s="223">
        <v>200</v>
      </c>
      <c r="I72" s="68">
        <v>0</v>
      </c>
      <c r="J72" s="68">
        <v>1</v>
      </c>
      <c r="K72" s="223">
        <v>250</v>
      </c>
      <c r="M72" s="39" t="s">
        <v>130</v>
      </c>
      <c r="N72" s="18">
        <v>167</v>
      </c>
      <c r="O72" s="18">
        <v>205</v>
      </c>
      <c r="P72" s="68">
        <v>120</v>
      </c>
      <c r="Q72" s="123">
        <v>88</v>
      </c>
      <c r="R72" s="122">
        <v>69</v>
      </c>
      <c r="S72" s="68">
        <v>78</v>
      </c>
    </row>
    <row r="73" spans="1:19" ht="14.25">
      <c r="A73" s="41"/>
      <c r="B73" s="39"/>
      <c r="C73" s="90"/>
      <c r="D73" s="91"/>
      <c r="E73" s="224"/>
      <c r="F73" s="91"/>
      <c r="G73" s="91"/>
      <c r="H73" s="224"/>
      <c r="I73" s="91"/>
      <c r="J73" s="91"/>
      <c r="K73" s="224"/>
      <c r="M73" s="39" t="s">
        <v>131</v>
      </c>
      <c r="N73" s="18">
        <v>17</v>
      </c>
      <c r="O73" s="18">
        <v>22</v>
      </c>
      <c r="P73" s="68">
        <v>129.41176470588235</v>
      </c>
      <c r="Q73" s="123">
        <v>5</v>
      </c>
      <c r="R73" s="122">
        <v>5</v>
      </c>
      <c r="S73" s="68">
        <v>91</v>
      </c>
    </row>
    <row r="74" spans="1:19" ht="14.25">
      <c r="A74" s="305" t="s">
        <v>48</v>
      </c>
      <c r="B74" s="306"/>
      <c r="C74" s="82">
        <f>SUM(C75)</f>
        <v>284</v>
      </c>
      <c r="D74" s="83">
        <f>SUM(D75)</f>
        <v>1250</v>
      </c>
      <c r="E74" s="83">
        <f>SUM(E75)</f>
        <v>440.14084507042253</v>
      </c>
      <c r="F74" s="83" t="s">
        <v>436</v>
      </c>
      <c r="G74" s="83">
        <f>SUM(G75)</f>
        <v>0</v>
      </c>
      <c r="H74" s="83">
        <f>SUM(H75)</f>
        <v>154</v>
      </c>
      <c r="I74" s="83">
        <f>SUM(I75)</f>
        <v>1</v>
      </c>
      <c r="J74" s="83">
        <f>SUM(J75)</f>
        <v>2</v>
      </c>
      <c r="K74" s="83">
        <f>SUM(K75)</f>
        <v>150</v>
      </c>
      <c r="M74" s="49"/>
      <c r="N74" s="219"/>
      <c r="O74" s="50"/>
      <c r="P74" s="50"/>
      <c r="Q74" s="50"/>
      <c r="R74" s="50"/>
      <c r="S74" s="50"/>
    </row>
    <row r="75" spans="1:19" ht="14.25">
      <c r="A75" s="46"/>
      <c r="B75" s="47" t="s">
        <v>51</v>
      </c>
      <c r="C75" s="93">
        <v>284</v>
      </c>
      <c r="D75" s="72">
        <v>1250</v>
      </c>
      <c r="E75" s="225">
        <v>440.14084507042253</v>
      </c>
      <c r="F75" s="72">
        <v>0</v>
      </c>
      <c r="G75" s="72">
        <v>0</v>
      </c>
      <c r="H75" s="225">
        <v>154</v>
      </c>
      <c r="I75" s="72">
        <v>1</v>
      </c>
      <c r="J75" s="72">
        <v>2</v>
      </c>
      <c r="K75" s="225">
        <v>150</v>
      </c>
      <c r="M75" s="154"/>
      <c r="N75" s="45"/>
      <c r="O75" s="45"/>
      <c r="P75" s="45"/>
      <c r="Q75" s="45"/>
      <c r="R75" s="45"/>
      <c r="S75" s="45"/>
    </row>
    <row r="76" spans="1:13" ht="14.25">
      <c r="A76" s="217" t="s">
        <v>171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M76" s="38"/>
    </row>
    <row r="77" spans="1:13" ht="14.25">
      <c r="A77" s="16" t="s">
        <v>282</v>
      </c>
      <c r="B77" s="16"/>
      <c r="C77" s="16"/>
      <c r="D77" s="94"/>
      <c r="E77" s="94"/>
      <c r="F77" s="94"/>
      <c r="G77" s="94"/>
      <c r="H77" s="94"/>
      <c r="I77" s="94"/>
      <c r="J77" s="94"/>
      <c r="K77" s="94"/>
      <c r="M77" s="85"/>
    </row>
  </sheetData>
  <sheetProtection/>
  <mergeCells count="57">
    <mergeCell ref="A5:K5"/>
    <mergeCell ref="N9:P9"/>
    <mergeCell ref="E10:E11"/>
    <mergeCell ref="F10:F11"/>
    <mergeCell ref="G10:G11"/>
    <mergeCell ref="H10:H11"/>
    <mergeCell ref="I10:I11"/>
    <mergeCell ref="N10:N11"/>
    <mergeCell ref="O10:O11"/>
    <mergeCell ref="P10:P11"/>
    <mergeCell ref="O48:O49"/>
    <mergeCell ref="P48:P49"/>
    <mergeCell ref="Q47:S47"/>
    <mergeCell ref="S10:S11"/>
    <mergeCell ref="M9:M11"/>
    <mergeCell ref="M44:S44"/>
    <mergeCell ref="Q48:Q49"/>
    <mergeCell ref="R48:R49"/>
    <mergeCell ref="Q9:S9"/>
    <mergeCell ref="Q10:Q11"/>
    <mergeCell ref="R10:R11"/>
    <mergeCell ref="S48:S49"/>
    <mergeCell ref="N47:P47"/>
    <mergeCell ref="I9:K9"/>
    <mergeCell ref="C10:C11"/>
    <mergeCell ref="D10:D11"/>
    <mergeCell ref="K10:K11"/>
    <mergeCell ref="J10:J11"/>
    <mergeCell ref="N48:N49"/>
    <mergeCell ref="C9:E9"/>
    <mergeCell ref="A47:B47"/>
    <mergeCell ref="A23:B23"/>
    <mergeCell ref="A24:B24"/>
    <mergeCell ref="A25:B25"/>
    <mergeCell ref="A26:B26"/>
    <mergeCell ref="A31:B31"/>
    <mergeCell ref="A37:B37"/>
    <mergeCell ref="A54:B54"/>
    <mergeCell ref="A60:B60"/>
    <mergeCell ref="A68:B68"/>
    <mergeCell ref="A74:B74"/>
    <mergeCell ref="O8:S8"/>
    <mergeCell ref="A17:B17"/>
    <mergeCell ref="M47:M49"/>
    <mergeCell ref="A14:B14"/>
    <mergeCell ref="A22:B22"/>
    <mergeCell ref="A9:B11"/>
    <mergeCell ref="A7:K7"/>
    <mergeCell ref="M7:S7"/>
    <mergeCell ref="A28:B28"/>
    <mergeCell ref="A19:B19"/>
    <mergeCell ref="A20:B20"/>
    <mergeCell ref="A21:B21"/>
    <mergeCell ref="A13:B13"/>
    <mergeCell ref="A15:B15"/>
    <mergeCell ref="A16:B16"/>
    <mergeCell ref="F9:H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SheetLayoutView="75" zoomScalePageLayoutView="0" workbookViewId="0" topLeftCell="H1">
      <selection activeCell="A1" sqref="A1"/>
    </sheetView>
  </sheetViews>
  <sheetFormatPr defaultColWidth="8.796875" defaultRowHeight="15.75" customHeight="1"/>
  <cols>
    <col min="1" max="2" width="9" style="18" customWidth="1"/>
    <col min="3" max="20" width="12.59765625" style="18" customWidth="1"/>
    <col min="21" max="16384" width="9" style="18" customWidth="1"/>
  </cols>
  <sheetData>
    <row r="1" spans="1:20" ht="15.75" customHeight="1">
      <c r="A1" s="274" t="s">
        <v>445</v>
      </c>
      <c r="T1" s="149" t="s">
        <v>446</v>
      </c>
    </row>
    <row r="2" spans="1:20" ht="15.75" customHeight="1">
      <c r="A2" s="76"/>
      <c r="T2" s="149"/>
    </row>
    <row r="3" spans="1:20" ht="15.75" customHeight="1">
      <c r="A3" s="76"/>
      <c r="T3" s="149"/>
    </row>
    <row r="4" ht="15.75" customHeight="1">
      <c r="A4" s="76"/>
    </row>
    <row r="5" spans="1:20" ht="15.75" customHeight="1">
      <c r="A5" s="386" t="s">
        <v>208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</row>
    <row r="6" ht="15.75" customHeight="1" thickBot="1">
      <c r="T6" s="218" t="s">
        <v>291</v>
      </c>
    </row>
    <row r="7" spans="1:20" ht="15.75" customHeight="1">
      <c r="A7" s="401" t="s">
        <v>292</v>
      </c>
      <c r="B7" s="398"/>
      <c r="C7" s="436" t="s">
        <v>293</v>
      </c>
      <c r="D7" s="437"/>
      <c r="E7" s="438"/>
      <c r="F7" s="436" t="s">
        <v>294</v>
      </c>
      <c r="G7" s="437"/>
      <c r="H7" s="438"/>
      <c r="I7" s="436" t="s">
        <v>295</v>
      </c>
      <c r="J7" s="437"/>
      <c r="K7" s="438"/>
      <c r="L7" s="436" t="s">
        <v>296</v>
      </c>
      <c r="M7" s="437"/>
      <c r="N7" s="438"/>
      <c r="O7" s="436" t="s">
        <v>297</v>
      </c>
      <c r="P7" s="437"/>
      <c r="Q7" s="438"/>
      <c r="R7" s="436" t="s">
        <v>298</v>
      </c>
      <c r="S7" s="437"/>
      <c r="T7" s="437"/>
    </row>
    <row r="8" spans="1:20" ht="15.75" customHeight="1">
      <c r="A8" s="402"/>
      <c r="B8" s="399"/>
      <c r="C8" s="410" t="s">
        <v>123</v>
      </c>
      <c r="D8" s="412" t="s">
        <v>288</v>
      </c>
      <c r="E8" s="431" t="s">
        <v>102</v>
      </c>
      <c r="F8" s="410" t="s">
        <v>123</v>
      </c>
      <c r="G8" s="412" t="s">
        <v>288</v>
      </c>
      <c r="H8" s="431" t="s">
        <v>102</v>
      </c>
      <c r="I8" s="410" t="s">
        <v>123</v>
      </c>
      <c r="J8" s="412" t="s">
        <v>288</v>
      </c>
      <c r="K8" s="431" t="s">
        <v>102</v>
      </c>
      <c r="L8" s="410" t="s">
        <v>123</v>
      </c>
      <c r="M8" s="412" t="s">
        <v>288</v>
      </c>
      <c r="N8" s="431" t="s">
        <v>102</v>
      </c>
      <c r="O8" s="410" t="s">
        <v>123</v>
      </c>
      <c r="P8" s="412" t="s">
        <v>288</v>
      </c>
      <c r="Q8" s="431" t="s">
        <v>102</v>
      </c>
      <c r="R8" s="410" t="s">
        <v>123</v>
      </c>
      <c r="S8" s="412" t="s">
        <v>288</v>
      </c>
      <c r="T8" s="443" t="s">
        <v>102</v>
      </c>
    </row>
    <row r="9" spans="1:20" ht="15.75" customHeight="1">
      <c r="A9" s="403"/>
      <c r="B9" s="400"/>
      <c r="C9" s="411"/>
      <c r="D9" s="413"/>
      <c r="E9" s="432"/>
      <c r="F9" s="411"/>
      <c r="G9" s="413"/>
      <c r="H9" s="432"/>
      <c r="I9" s="411"/>
      <c r="J9" s="413"/>
      <c r="K9" s="432"/>
      <c r="L9" s="411"/>
      <c r="M9" s="413"/>
      <c r="N9" s="432"/>
      <c r="O9" s="411"/>
      <c r="P9" s="413"/>
      <c r="Q9" s="432"/>
      <c r="R9" s="411"/>
      <c r="S9" s="413"/>
      <c r="T9" s="444"/>
    </row>
    <row r="10" spans="1:20" ht="15.75" customHeight="1">
      <c r="A10" s="77"/>
      <c r="B10" s="7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5.75" customHeight="1">
      <c r="A11" s="388" t="s">
        <v>170</v>
      </c>
      <c r="B11" s="389"/>
      <c r="C11" s="229">
        <v>204</v>
      </c>
      <c r="D11" s="229">
        <v>5380</v>
      </c>
      <c r="E11" s="229">
        <v>3825</v>
      </c>
      <c r="F11" s="229">
        <v>177</v>
      </c>
      <c r="G11" s="229">
        <v>6450</v>
      </c>
      <c r="H11" s="229">
        <v>4710</v>
      </c>
      <c r="I11" s="229">
        <v>252</v>
      </c>
      <c r="J11" s="229">
        <v>5480</v>
      </c>
      <c r="K11" s="229">
        <v>2810</v>
      </c>
      <c r="L11" s="229">
        <v>25</v>
      </c>
      <c r="M11" s="229">
        <v>501</v>
      </c>
      <c r="N11" s="229">
        <v>309</v>
      </c>
      <c r="O11" s="229">
        <v>191</v>
      </c>
      <c r="P11" s="229">
        <v>2700</v>
      </c>
      <c r="Q11" s="229">
        <v>2040</v>
      </c>
      <c r="R11" s="229">
        <v>88</v>
      </c>
      <c r="S11" s="229">
        <v>664</v>
      </c>
      <c r="T11" s="229">
        <v>397</v>
      </c>
    </row>
    <row r="12" spans="1:20" ht="15.75" customHeight="1">
      <c r="A12" s="433">
        <v>58</v>
      </c>
      <c r="B12" s="434"/>
      <c r="C12" s="230">
        <v>203</v>
      </c>
      <c r="D12" s="231">
        <v>5550</v>
      </c>
      <c r="E12" s="231">
        <v>3960</v>
      </c>
      <c r="F12" s="231">
        <v>168</v>
      </c>
      <c r="G12" s="231">
        <v>6000</v>
      </c>
      <c r="H12" s="231">
        <v>4240</v>
      </c>
      <c r="I12" s="231">
        <v>247</v>
      </c>
      <c r="J12" s="231">
        <v>5340</v>
      </c>
      <c r="K12" s="231">
        <v>2550</v>
      </c>
      <c r="L12" s="231">
        <v>28</v>
      </c>
      <c r="M12" s="231">
        <v>606</v>
      </c>
      <c r="N12" s="231">
        <v>398</v>
      </c>
      <c r="O12" s="231">
        <v>177</v>
      </c>
      <c r="P12" s="231">
        <v>2350</v>
      </c>
      <c r="Q12" s="231">
        <v>1770</v>
      </c>
      <c r="R12" s="231">
        <v>89</v>
      </c>
      <c r="S12" s="231">
        <v>614</v>
      </c>
      <c r="T12" s="231">
        <v>360</v>
      </c>
    </row>
    <row r="13" spans="1:20" ht="15.75" customHeight="1">
      <c r="A13" s="435">
        <v>59</v>
      </c>
      <c r="B13" s="434"/>
      <c r="C13" s="229">
        <v>202</v>
      </c>
      <c r="D13" s="229">
        <v>5710</v>
      </c>
      <c r="E13" s="231">
        <v>4020</v>
      </c>
      <c r="F13" s="232">
        <v>170</v>
      </c>
      <c r="G13" s="229">
        <v>6360</v>
      </c>
      <c r="H13" s="231">
        <v>4570</v>
      </c>
      <c r="I13" s="232">
        <v>239</v>
      </c>
      <c r="J13" s="232">
        <v>5510</v>
      </c>
      <c r="K13" s="231">
        <v>2740</v>
      </c>
      <c r="L13" s="232">
        <v>27</v>
      </c>
      <c r="M13" s="232">
        <v>576</v>
      </c>
      <c r="N13" s="231">
        <v>365</v>
      </c>
      <c r="O13" s="229">
        <v>189</v>
      </c>
      <c r="P13" s="229">
        <v>2880</v>
      </c>
      <c r="Q13" s="231">
        <v>2130</v>
      </c>
      <c r="R13" s="232">
        <v>88</v>
      </c>
      <c r="S13" s="229">
        <v>582</v>
      </c>
      <c r="T13" s="231">
        <v>340</v>
      </c>
    </row>
    <row r="14" spans="1:20" ht="15.75" customHeight="1">
      <c r="A14" s="435">
        <v>60</v>
      </c>
      <c r="B14" s="434"/>
      <c r="C14" s="229">
        <v>198</v>
      </c>
      <c r="D14" s="229">
        <v>5660</v>
      </c>
      <c r="E14" s="231">
        <v>4010</v>
      </c>
      <c r="F14" s="232">
        <v>169</v>
      </c>
      <c r="G14" s="229">
        <v>6440</v>
      </c>
      <c r="H14" s="231">
        <v>4740</v>
      </c>
      <c r="I14" s="232">
        <v>236</v>
      </c>
      <c r="J14" s="232">
        <v>4920</v>
      </c>
      <c r="K14" s="231">
        <v>2350</v>
      </c>
      <c r="L14" s="232">
        <v>27</v>
      </c>
      <c r="M14" s="232">
        <v>413</v>
      </c>
      <c r="N14" s="231">
        <v>237</v>
      </c>
      <c r="O14" s="229">
        <v>171</v>
      </c>
      <c r="P14" s="229">
        <v>2420</v>
      </c>
      <c r="Q14" s="231">
        <v>1750</v>
      </c>
      <c r="R14" s="232">
        <v>87</v>
      </c>
      <c r="S14" s="229">
        <v>691</v>
      </c>
      <c r="T14" s="231">
        <v>434</v>
      </c>
    </row>
    <row r="15" spans="1:20" s="15" customFormat="1" ht="15.75" customHeight="1">
      <c r="A15" s="440">
        <v>61</v>
      </c>
      <c r="B15" s="441"/>
      <c r="C15" s="273">
        <f>SUM(C17:C34)</f>
        <v>193</v>
      </c>
      <c r="D15" s="273">
        <f>SUM(D17:D34)</f>
        <v>5810</v>
      </c>
      <c r="E15" s="273">
        <f>SUM(E17:E34)</f>
        <v>4124</v>
      </c>
      <c r="F15" s="273">
        <f aca="true" t="shared" si="0" ref="F15:R15">SUM(F17:F34)</f>
        <v>169</v>
      </c>
      <c r="G15" s="273">
        <v>7130</v>
      </c>
      <c r="H15" s="273">
        <v>5050</v>
      </c>
      <c r="I15" s="273">
        <f t="shared" si="0"/>
        <v>231</v>
      </c>
      <c r="J15" s="273">
        <v>5310</v>
      </c>
      <c r="K15" s="273">
        <v>2660</v>
      </c>
      <c r="L15" s="273">
        <v>28</v>
      </c>
      <c r="M15" s="273">
        <f t="shared" si="0"/>
        <v>441</v>
      </c>
      <c r="N15" s="273">
        <f t="shared" si="0"/>
        <v>268</v>
      </c>
      <c r="O15" s="273">
        <f t="shared" si="0"/>
        <v>195</v>
      </c>
      <c r="P15" s="273">
        <v>2900</v>
      </c>
      <c r="Q15" s="273">
        <v>2190</v>
      </c>
      <c r="R15" s="273">
        <f t="shared" si="0"/>
        <v>88</v>
      </c>
      <c r="S15" s="273">
        <f>SUM(S17:S34)</f>
        <v>670</v>
      </c>
      <c r="T15" s="273">
        <f>SUM(T17:T34)</f>
        <v>419</v>
      </c>
    </row>
    <row r="16" spans="1:20" ht="15.75" customHeight="1">
      <c r="A16" s="85"/>
      <c r="B16" s="86"/>
      <c r="C16" s="229"/>
      <c r="D16" s="229"/>
      <c r="E16" s="229"/>
      <c r="F16" s="232"/>
      <c r="G16" s="229"/>
      <c r="H16" s="229"/>
      <c r="I16" s="232"/>
      <c r="J16" s="232"/>
      <c r="K16" s="232"/>
      <c r="L16" s="232"/>
      <c r="M16" s="232"/>
      <c r="N16" s="232"/>
      <c r="O16" s="229"/>
      <c r="P16" s="229"/>
      <c r="Q16" s="229"/>
      <c r="R16" s="232"/>
      <c r="S16" s="229"/>
      <c r="T16" s="229"/>
    </row>
    <row r="17" spans="1:20" ht="15.75" customHeight="1">
      <c r="A17" s="388" t="s">
        <v>1</v>
      </c>
      <c r="B17" s="439"/>
      <c r="C17" s="230">
        <v>48</v>
      </c>
      <c r="D17" s="231">
        <v>1970</v>
      </c>
      <c r="E17" s="231">
        <v>1840</v>
      </c>
      <c r="F17" s="231">
        <v>20</v>
      </c>
      <c r="G17" s="231">
        <v>1020</v>
      </c>
      <c r="H17" s="231">
        <v>878</v>
      </c>
      <c r="I17" s="231">
        <v>38</v>
      </c>
      <c r="J17" s="231">
        <v>1130</v>
      </c>
      <c r="K17" s="231">
        <v>905</v>
      </c>
      <c r="L17" s="231">
        <v>3</v>
      </c>
      <c r="M17" s="231">
        <v>28</v>
      </c>
      <c r="N17" s="231">
        <v>18</v>
      </c>
      <c r="O17" s="231">
        <v>6</v>
      </c>
      <c r="P17" s="231">
        <v>128</v>
      </c>
      <c r="Q17" s="231">
        <v>72</v>
      </c>
      <c r="R17" s="231">
        <v>13</v>
      </c>
      <c r="S17" s="231">
        <v>106</v>
      </c>
      <c r="T17" s="231">
        <v>78</v>
      </c>
    </row>
    <row r="18" spans="1:20" ht="15.75" customHeight="1">
      <c r="A18" s="388" t="s">
        <v>2</v>
      </c>
      <c r="B18" s="439"/>
      <c r="C18" s="229">
        <v>11</v>
      </c>
      <c r="D18" s="229">
        <v>254</v>
      </c>
      <c r="E18" s="231">
        <v>148</v>
      </c>
      <c r="F18" s="232">
        <v>9</v>
      </c>
      <c r="G18" s="229">
        <v>248</v>
      </c>
      <c r="H18" s="231">
        <v>119</v>
      </c>
      <c r="I18" s="232">
        <v>15</v>
      </c>
      <c r="J18" s="232">
        <v>315</v>
      </c>
      <c r="K18" s="231">
        <v>94</v>
      </c>
      <c r="L18" s="232">
        <v>4</v>
      </c>
      <c r="M18" s="232">
        <v>50</v>
      </c>
      <c r="N18" s="231">
        <v>42</v>
      </c>
      <c r="O18" s="229">
        <v>3</v>
      </c>
      <c r="P18" s="229">
        <v>30</v>
      </c>
      <c r="Q18" s="231">
        <v>12</v>
      </c>
      <c r="R18" s="232">
        <v>6</v>
      </c>
      <c r="S18" s="229">
        <v>35</v>
      </c>
      <c r="T18" s="231">
        <v>24</v>
      </c>
    </row>
    <row r="19" spans="1:20" ht="15.75" customHeight="1">
      <c r="A19" s="388" t="s">
        <v>3</v>
      </c>
      <c r="B19" s="439"/>
      <c r="C19" s="229">
        <v>21</v>
      </c>
      <c r="D19" s="229">
        <v>756</v>
      </c>
      <c r="E19" s="231">
        <v>602</v>
      </c>
      <c r="F19" s="232">
        <v>31</v>
      </c>
      <c r="G19" s="229">
        <v>1740</v>
      </c>
      <c r="H19" s="231">
        <v>1490</v>
      </c>
      <c r="I19" s="232">
        <v>22</v>
      </c>
      <c r="J19" s="232">
        <v>678</v>
      </c>
      <c r="K19" s="231">
        <v>494</v>
      </c>
      <c r="L19" s="232">
        <v>6</v>
      </c>
      <c r="M19" s="232">
        <v>141</v>
      </c>
      <c r="N19" s="231">
        <v>125</v>
      </c>
      <c r="O19" s="229">
        <v>13</v>
      </c>
      <c r="P19" s="229">
        <v>253</v>
      </c>
      <c r="Q19" s="231">
        <v>216</v>
      </c>
      <c r="R19" s="232">
        <v>19</v>
      </c>
      <c r="S19" s="229">
        <v>189</v>
      </c>
      <c r="T19" s="231">
        <v>167</v>
      </c>
    </row>
    <row r="20" spans="1:20" ht="15.75" customHeight="1">
      <c r="A20" s="442" t="s">
        <v>60</v>
      </c>
      <c r="B20" s="439"/>
      <c r="C20" s="229">
        <v>13</v>
      </c>
      <c r="D20" s="229">
        <v>186</v>
      </c>
      <c r="E20" s="231">
        <v>48</v>
      </c>
      <c r="F20" s="232">
        <v>5</v>
      </c>
      <c r="G20" s="229">
        <v>104</v>
      </c>
      <c r="H20" s="231">
        <v>49</v>
      </c>
      <c r="I20" s="232">
        <v>12</v>
      </c>
      <c r="J20" s="232">
        <v>194</v>
      </c>
      <c r="K20" s="231">
        <v>68</v>
      </c>
      <c r="L20" s="232">
        <v>1</v>
      </c>
      <c r="M20" s="232">
        <v>6</v>
      </c>
      <c r="N20" s="231">
        <v>2</v>
      </c>
      <c r="O20" s="229">
        <v>6</v>
      </c>
      <c r="P20" s="229">
        <v>53</v>
      </c>
      <c r="Q20" s="231">
        <v>18</v>
      </c>
      <c r="R20" s="232">
        <v>2</v>
      </c>
      <c r="S20" s="229">
        <v>11</v>
      </c>
      <c r="T20" s="231">
        <v>2</v>
      </c>
    </row>
    <row r="21" spans="1:20" ht="15.75" customHeight="1">
      <c r="A21" s="388" t="s">
        <v>5</v>
      </c>
      <c r="B21" s="439"/>
      <c r="C21" s="230">
        <v>6</v>
      </c>
      <c r="D21" s="231">
        <v>226</v>
      </c>
      <c r="E21" s="231">
        <v>148</v>
      </c>
      <c r="F21" s="231">
        <v>2</v>
      </c>
      <c r="G21" s="231">
        <v>54</v>
      </c>
      <c r="H21" s="231">
        <v>17</v>
      </c>
      <c r="I21" s="231">
        <v>11</v>
      </c>
      <c r="J21" s="231">
        <v>166</v>
      </c>
      <c r="K21" s="231">
        <v>15</v>
      </c>
      <c r="L21" s="231">
        <v>1</v>
      </c>
      <c r="M21" s="231">
        <v>11</v>
      </c>
      <c r="N21" s="231">
        <v>2</v>
      </c>
      <c r="O21" s="231">
        <v>55</v>
      </c>
      <c r="P21" s="231">
        <v>748</v>
      </c>
      <c r="Q21" s="231">
        <v>667</v>
      </c>
      <c r="R21" s="231">
        <v>4</v>
      </c>
      <c r="S21" s="231">
        <v>22</v>
      </c>
      <c r="T21" s="231">
        <v>1</v>
      </c>
    </row>
    <row r="22" spans="1:20" ht="15.75" customHeight="1">
      <c r="A22" s="388" t="s">
        <v>6</v>
      </c>
      <c r="B22" s="439"/>
      <c r="C22" s="229">
        <v>12</v>
      </c>
      <c r="D22" s="229">
        <v>400</v>
      </c>
      <c r="E22" s="231">
        <v>309</v>
      </c>
      <c r="F22" s="232">
        <v>17</v>
      </c>
      <c r="G22" s="229">
        <v>683</v>
      </c>
      <c r="H22" s="231">
        <v>493</v>
      </c>
      <c r="I22" s="232">
        <v>13</v>
      </c>
      <c r="J22" s="232">
        <v>397</v>
      </c>
      <c r="K22" s="231">
        <v>274</v>
      </c>
      <c r="L22" s="232">
        <v>2</v>
      </c>
      <c r="M22" s="232">
        <v>50</v>
      </c>
      <c r="N22" s="231">
        <v>42</v>
      </c>
      <c r="O22" s="229">
        <v>5</v>
      </c>
      <c r="P22" s="229">
        <v>86</v>
      </c>
      <c r="Q22" s="231">
        <v>65</v>
      </c>
      <c r="R22" s="232">
        <v>5</v>
      </c>
      <c r="S22" s="229">
        <v>49</v>
      </c>
      <c r="T22" s="231">
        <v>39</v>
      </c>
    </row>
    <row r="23" spans="1:20" ht="15.75" customHeight="1">
      <c r="A23" s="388" t="s">
        <v>7</v>
      </c>
      <c r="B23" s="439"/>
      <c r="C23" s="229">
        <v>4</v>
      </c>
      <c r="D23" s="229">
        <v>71</v>
      </c>
      <c r="E23" s="231">
        <v>2</v>
      </c>
      <c r="F23" s="232">
        <v>5</v>
      </c>
      <c r="G23" s="229">
        <v>125</v>
      </c>
      <c r="H23" s="231">
        <v>0</v>
      </c>
      <c r="I23" s="232">
        <v>7</v>
      </c>
      <c r="J23" s="232">
        <v>132</v>
      </c>
      <c r="K23" s="231">
        <v>10</v>
      </c>
      <c r="L23" s="232">
        <v>1</v>
      </c>
      <c r="M23" s="232">
        <v>15</v>
      </c>
      <c r="N23" s="231">
        <v>0</v>
      </c>
      <c r="O23" s="229">
        <v>3</v>
      </c>
      <c r="P23" s="229">
        <v>38</v>
      </c>
      <c r="Q23" s="231">
        <v>0</v>
      </c>
      <c r="R23" s="232">
        <v>2</v>
      </c>
      <c r="S23" s="229">
        <v>13</v>
      </c>
      <c r="T23" s="231">
        <v>0</v>
      </c>
    </row>
    <row r="24" spans="1:20" ht="15.75" customHeight="1">
      <c r="A24" s="388" t="s">
        <v>8</v>
      </c>
      <c r="B24" s="439"/>
      <c r="C24" s="229">
        <v>16</v>
      </c>
      <c r="D24" s="229">
        <v>793</v>
      </c>
      <c r="E24" s="231">
        <v>713</v>
      </c>
      <c r="F24" s="232">
        <v>27</v>
      </c>
      <c r="G24" s="229">
        <v>1660</v>
      </c>
      <c r="H24" s="231">
        <v>1470</v>
      </c>
      <c r="I24" s="232">
        <v>14</v>
      </c>
      <c r="J24" s="232">
        <v>314</v>
      </c>
      <c r="K24" s="231">
        <v>207</v>
      </c>
      <c r="L24" s="232">
        <v>0</v>
      </c>
      <c r="M24" s="232">
        <v>4</v>
      </c>
      <c r="N24" s="231">
        <v>1</v>
      </c>
      <c r="O24" s="229">
        <v>8</v>
      </c>
      <c r="P24" s="229">
        <v>166</v>
      </c>
      <c r="Q24" s="231">
        <v>122</v>
      </c>
      <c r="R24" s="232">
        <v>2</v>
      </c>
      <c r="S24" s="229">
        <v>11</v>
      </c>
      <c r="T24" s="231">
        <v>7</v>
      </c>
    </row>
    <row r="25" spans="1:20" ht="15.75" customHeight="1">
      <c r="A25" s="38"/>
      <c r="B25" s="39"/>
      <c r="C25" s="229"/>
      <c r="D25" s="229"/>
      <c r="E25" s="229"/>
      <c r="F25" s="232"/>
      <c r="G25" s="229"/>
      <c r="H25" s="229"/>
      <c r="I25" s="232"/>
      <c r="J25" s="232"/>
      <c r="K25" s="232"/>
      <c r="L25" s="232"/>
      <c r="M25" s="232"/>
      <c r="N25" s="232"/>
      <c r="O25" s="229"/>
      <c r="P25" s="229"/>
      <c r="Q25" s="229"/>
      <c r="R25" s="232"/>
      <c r="S25" s="229"/>
      <c r="T25" s="229"/>
    </row>
    <row r="26" spans="1:20" ht="15.75" customHeight="1">
      <c r="A26" s="388" t="s">
        <v>9</v>
      </c>
      <c r="B26" s="439"/>
      <c r="C26" s="230">
        <v>0</v>
      </c>
      <c r="D26" s="231">
        <v>6</v>
      </c>
      <c r="E26" s="231" t="s">
        <v>289</v>
      </c>
      <c r="F26" s="231">
        <v>1</v>
      </c>
      <c r="G26" s="231">
        <v>15</v>
      </c>
      <c r="H26" s="231" t="s">
        <v>265</v>
      </c>
      <c r="I26" s="231">
        <v>1</v>
      </c>
      <c r="J26" s="231">
        <v>24</v>
      </c>
      <c r="K26" s="231" t="s">
        <v>289</v>
      </c>
      <c r="L26" s="231">
        <v>0</v>
      </c>
      <c r="M26" s="231">
        <v>2</v>
      </c>
      <c r="N26" s="231">
        <v>0</v>
      </c>
      <c r="O26" s="231">
        <v>1</v>
      </c>
      <c r="P26" s="231">
        <v>6</v>
      </c>
      <c r="Q26" s="233">
        <v>0</v>
      </c>
      <c r="R26" s="231">
        <v>0</v>
      </c>
      <c r="S26" s="231">
        <v>1</v>
      </c>
      <c r="T26" s="231" t="s">
        <v>289</v>
      </c>
    </row>
    <row r="27" spans="1:20" ht="15.75" customHeight="1">
      <c r="A27" s="388" t="s">
        <v>125</v>
      </c>
      <c r="B27" s="439"/>
      <c r="C27" s="229">
        <v>5</v>
      </c>
      <c r="D27" s="229">
        <v>121</v>
      </c>
      <c r="E27" s="231">
        <v>56</v>
      </c>
      <c r="F27" s="232">
        <v>8</v>
      </c>
      <c r="G27" s="229">
        <v>212</v>
      </c>
      <c r="H27" s="231">
        <v>88</v>
      </c>
      <c r="I27" s="232">
        <v>14</v>
      </c>
      <c r="J27" s="232">
        <v>370</v>
      </c>
      <c r="K27" s="231">
        <v>150</v>
      </c>
      <c r="L27" s="232">
        <v>0</v>
      </c>
      <c r="M27" s="232">
        <v>8</v>
      </c>
      <c r="N27" s="231">
        <v>0</v>
      </c>
      <c r="O27" s="229">
        <v>3</v>
      </c>
      <c r="P27" s="229">
        <v>52</v>
      </c>
      <c r="Q27" s="233">
        <v>24</v>
      </c>
      <c r="R27" s="232">
        <v>4</v>
      </c>
      <c r="S27" s="229">
        <v>24</v>
      </c>
      <c r="T27" s="231">
        <v>15</v>
      </c>
    </row>
    <row r="28" spans="1:20" ht="15.75" customHeight="1">
      <c r="A28" s="388" t="s">
        <v>126</v>
      </c>
      <c r="B28" s="439"/>
      <c r="C28" s="229">
        <v>6</v>
      </c>
      <c r="D28" s="229">
        <v>118</v>
      </c>
      <c r="E28" s="231">
        <v>54</v>
      </c>
      <c r="F28" s="232">
        <v>8</v>
      </c>
      <c r="G28" s="229">
        <v>340</v>
      </c>
      <c r="H28" s="231">
        <v>196</v>
      </c>
      <c r="I28" s="232">
        <v>16</v>
      </c>
      <c r="J28" s="232">
        <v>265</v>
      </c>
      <c r="K28" s="231">
        <v>76</v>
      </c>
      <c r="L28" s="232">
        <v>0</v>
      </c>
      <c r="M28" s="232">
        <v>8</v>
      </c>
      <c r="N28" s="231">
        <v>0</v>
      </c>
      <c r="O28" s="229">
        <v>4</v>
      </c>
      <c r="P28" s="229">
        <v>63</v>
      </c>
      <c r="Q28" s="233">
        <v>16</v>
      </c>
      <c r="R28" s="232">
        <v>4</v>
      </c>
      <c r="S28" s="229">
        <v>37</v>
      </c>
      <c r="T28" s="231">
        <v>22</v>
      </c>
    </row>
    <row r="29" spans="1:20" ht="15.75" customHeight="1">
      <c r="A29" s="388" t="s">
        <v>127</v>
      </c>
      <c r="B29" s="439"/>
      <c r="C29" s="229">
        <v>15</v>
      </c>
      <c r="D29" s="229">
        <v>183</v>
      </c>
      <c r="E29" s="231">
        <v>57</v>
      </c>
      <c r="F29" s="232">
        <v>2</v>
      </c>
      <c r="G29" s="229">
        <v>75</v>
      </c>
      <c r="H29" s="231">
        <v>12</v>
      </c>
      <c r="I29" s="232">
        <v>14</v>
      </c>
      <c r="J29" s="232">
        <v>262</v>
      </c>
      <c r="K29" s="231">
        <v>89</v>
      </c>
      <c r="L29" s="232">
        <v>1</v>
      </c>
      <c r="M29" s="232">
        <v>13</v>
      </c>
      <c r="N29" s="231">
        <v>6</v>
      </c>
      <c r="O29" s="229">
        <v>10</v>
      </c>
      <c r="P29" s="229">
        <v>195</v>
      </c>
      <c r="Q29" s="233">
        <v>134</v>
      </c>
      <c r="R29" s="232">
        <v>11</v>
      </c>
      <c r="S29" s="229">
        <v>67</v>
      </c>
      <c r="T29" s="231">
        <v>27</v>
      </c>
    </row>
    <row r="30" spans="1:20" ht="15.75" customHeight="1">
      <c r="A30" s="388" t="s">
        <v>128</v>
      </c>
      <c r="B30" s="439"/>
      <c r="C30" s="230">
        <v>11</v>
      </c>
      <c r="D30" s="231">
        <v>204</v>
      </c>
      <c r="E30" s="231">
        <v>20</v>
      </c>
      <c r="F30" s="231">
        <v>12</v>
      </c>
      <c r="G30" s="231">
        <v>279</v>
      </c>
      <c r="H30" s="231">
        <v>12</v>
      </c>
      <c r="I30" s="231">
        <v>20</v>
      </c>
      <c r="J30" s="231">
        <v>502</v>
      </c>
      <c r="K30" s="231">
        <v>219</v>
      </c>
      <c r="L30" s="231">
        <v>5</v>
      </c>
      <c r="M30" s="231">
        <v>49</v>
      </c>
      <c r="N30" s="231">
        <v>2</v>
      </c>
      <c r="O30" s="231">
        <v>27</v>
      </c>
      <c r="P30" s="231">
        <v>449</v>
      </c>
      <c r="Q30" s="233">
        <v>330</v>
      </c>
      <c r="R30" s="231">
        <v>5</v>
      </c>
      <c r="S30" s="231">
        <v>32</v>
      </c>
      <c r="T30" s="231">
        <v>1</v>
      </c>
    </row>
    <row r="31" spans="1:20" ht="15.75" customHeight="1">
      <c r="A31" s="388" t="s">
        <v>129</v>
      </c>
      <c r="B31" s="439"/>
      <c r="C31" s="229">
        <v>12</v>
      </c>
      <c r="D31" s="229">
        <v>218</v>
      </c>
      <c r="E31" s="231">
        <v>3</v>
      </c>
      <c r="F31" s="232">
        <v>12</v>
      </c>
      <c r="G31" s="229">
        <v>279</v>
      </c>
      <c r="H31" s="231">
        <v>73</v>
      </c>
      <c r="I31" s="232">
        <v>13</v>
      </c>
      <c r="J31" s="232">
        <v>241</v>
      </c>
      <c r="K31" s="231">
        <v>18</v>
      </c>
      <c r="L31" s="232">
        <v>2</v>
      </c>
      <c r="M31" s="232">
        <v>37</v>
      </c>
      <c r="N31" s="231">
        <v>21</v>
      </c>
      <c r="O31" s="229">
        <v>25</v>
      </c>
      <c r="P31" s="229">
        <v>318</v>
      </c>
      <c r="Q31" s="233">
        <v>264</v>
      </c>
      <c r="R31" s="232">
        <v>3</v>
      </c>
      <c r="S31" s="229">
        <v>15</v>
      </c>
      <c r="T31" s="231">
        <v>3</v>
      </c>
    </row>
    <row r="32" spans="1:20" ht="15.75" customHeight="1">
      <c r="A32" s="388" t="s">
        <v>130</v>
      </c>
      <c r="B32" s="439"/>
      <c r="C32" s="229">
        <v>9</v>
      </c>
      <c r="D32" s="229">
        <v>150</v>
      </c>
      <c r="E32" s="231">
        <v>11</v>
      </c>
      <c r="F32" s="229">
        <v>6</v>
      </c>
      <c r="G32" s="229">
        <v>119</v>
      </c>
      <c r="H32" s="231">
        <v>5</v>
      </c>
      <c r="I32" s="229">
        <v>16</v>
      </c>
      <c r="J32" s="229">
        <v>232</v>
      </c>
      <c r="K32" s="231">
        <v>4</v>
      </c>
      <c r="L32" s="229">
        <v>0</v>
      </c>
      <c r="M32" s="229">
        <v>7</v>
      </c>
      <c r="N32" s="231">
        <v>0</v>
      </c>
      <c r="O32" s="229">
        <v>20</v>
      </c>
      <c r="P32" s="229">
        <v>241</v>
      </c>
      <c r="Q32" s="233">
        <v>191</v>
      </c>
      <c r="R32" s="229">
        <v>3</v>
      </c>
      <c r="S32" s="229">
        <v>21</v>
      </c>
      <c r="T32" s="231">
        <v>4</v>
      </c>
    </row>
    <row r="33" spans="1:20" ht="15.75" customHeight="1">
      <c r="A33" s="388" t="s">
        <v>131</v>
      </c>
      <c r="B33" s="439"/>
      <c r="C33" s="229">
        <v>4</v>
      </c>
      <c r="D33" s="229">
        <v>154</v>
      </c>
      <c r="E33" s="231">
        <v>113</v>
      </c>
      <c r="F33" s="229">
        <v>4</v>
      </c>
      <c r="G33" s="229">
        <v>181</v>
      </c>
      <c r="H33" s="231">
        <v>145</v>
      </c>
      <c r="I33" s="229">
        <v>5</v>
      </c>
      <c r="J33" s="229">
        <v>87</v>
      </c>
      <c r="K33" s="231">
        <v>35</v>
      </c>
      <c r="L33" s="229">
        <v>1</v>
      </c>
      <c r="M33" s="229">
        <v>12</v>
      </c>
      <c r="N33" s="231">
        <v>7</v>
      </c>
      <c r="O33" s="229">
        <v>6</v>
      </c>
      <c r="P33" s="229">
        <v>76</v>
      </c>
      <c r="Q33" s="233">
        <v>58</v>
      </c>
      <c r="R33" s="229">
        <v>5</v>
      </c>
      <c r="S33" s="229">
        <v>37</v>
      </c>
      <c r="T33" s="231">
        <v>29</v>
      </c>
    </row>
    <row r="34" spans="1:20" ht="15.75" customHeight="1">
      <c r="A34" s="153"/>
      <c r="B34" s="92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228"/>
      <c r="R34" s="98"/>
      <c r="S34" s="98"/>
      <c r="T34" s="98"/>
    </row>
    <row r="35" ht="15.75" customHeight="1">
      <c r="A35" s="16" t="s">
        <v>103</v>
      </c>
    </row>
    <row r="41" spans="1:20" ht="15.75" customHeight="1">
      <c r="A41" s="386" t="s">
        <v>210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</row>
    <row r="42" ht="15.75" customHeight="1" thickBot="1"/>
    <row r="43" spans="1:20" ht="15.75" customHeight="1">
      <c r="A43" s="401" t="s">
        <v>292</v>
      </c>
      <c r="B43" s="398"/>
      <c r="C43" s="436" t="s">
        <v>299</v>
      </c>
      <c r="D43" s="437"/>
      <c r="E43" s="438"/>
      <c r="F43" s="436" t="s">
        <v>300</v>
      </c>
      <c r="G43" s="437"/>
      <c r="H43" s="438"/>
      <c r="I43" s="436" t="s">
        <v>301</v>
      </c>
      <c r="J43" s="437"/>
      <c r="K43" s="438"/>
      <c r="L43" s="436" t="s">
        <v>302</v>
      </c>
      <c r="M43" s="437"/>
      <c r="N43" s="438"/>
      <c r="O43" s="436" t="s">
        <v>303</v>
      </c>
      <c r="P43" s="437"/>
      <c r="Q43" s="438"/>
      <c r="R43" s="436" t="s">
        <v>304</v>
      </c>
      <c r="S43" s="437"/>
      <c r="T43" s="437"/>
    </row>
    <row r="44" spans="1:20" ht="15.75" customHeight="1">
      <c r="A44" s="402"/>
      <c r="B44" s="399"/>
      <c r="C44" s="410" t="s">
        <v>123</v>
      </c>
      <c r="D44" s="412" t="s">
        <v>288</v>
      </c>
      <c r="E44" s="431" t="s">
        <v>102</v>
      </c>
      <c r="F44" s="410" t="s">
        <v>123</v>
      </c>
      <c r="G44" s="412" t="s">
        <v>288</v>
      </c>
      <c r="H44" s="431" t="s">
        <v>102</v>
      </c>
      <c r="I44" s="410" t="s">
        <v>123</v>
      </c>
      <c r="J44" s="412" t="s">
        <v>288</v>
      </c>
      <c r="K44" s="431" t="s">
        <v>102</v>
      </c>
      <c r="L44" s="410" t="s">
        <v>123</v>
      </c>
      <c r="M44" s="412" t="s">
        <v>288</v>
      </c>
      <c r="N44" s="431" t="s">
        <v>102</v>
      </c>
      <c r="O44" s="410" t="s">
        <v>123</v>
      </c>
      <c r="P44" s="412" t="s">
        <v>288</v>
      </c>
      <c r="Q44" s="431" t="s">
        <v>102</v>
      </c>
      <c r="R44" s="410" t="s">
        <v>123</v>
      </c>
      <c r="S44" s="412" t="s">
        <v>288</v>
      </c>
      <c r="T44" s="443" t="s">
        <v>102</v>
      </c>
    </row>
    <row r="45" spans="1:20" ht="15.75" customHeight="1">
      <c r="A45" s="403"/>
      <c r="B45" s="400"/>
      <c r="C45" s="411"/>
      <c r="D45" s="413"/>
      <c r="E45" s="432"/>
      <c r="F45" s="411"/>
      <c r="G45" s="413"/>
      <c r="H45" s="432"/>
      <c r="I45" s="411"/>
      <c r="J45" s="413"/>
      <c r="K45" s="432"/>
      <c r="L45" s="411"/>
      <c r="M45" s="413"/>
      <c r="N45" s="432"/>
      <c r="O45" s="411"/>
      <c r="P45" s="413"/>
      <c r="Q45" s="432"/>
      <c r="R45" s="411"/>
      <c r="S45" s="413"/>
      <c r="T45" s="444"/>
    </row>
    <row r="46" spans="1:20" ht="15.75" customHeight="1">
      <c r="A46" s="77"/>
      <c r="B46" s="78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5.75" customHeight="1">
      <c r="A47" s="388" t="s">
        <v>170</v>
      </c>
      <c r="B47" s="389"/>
      <c r="C47" s="229">
        <v>738</v>
      </c>
      <c r="D47" s="229">
        <v>35000</v>
      </c>
      <c r="E47" s="229">
        <v>29300</v>
      </c>
      <c r="F47" s="229">
        <v>108</v>
      </c>
      <c r="G47" s="229">
        <v>2340</v>
      </c>
      <c r="H47" s="229">
        <v>1740</v>
      </c>
      <c r="I47" s="229">
        <v>221</v>
      </c>
      <c r="J47" s="229">
        <v>7490</v>
      </c>
      <c r="K47" s="229">
        <v>5290</v>
      </c>
      <c r="L47" s="229">
        <v>268</v>
      </c>
      <c r="M47" s="229">
        <v>8110</v>
      </c>
      <c r="N47" s="229">
        <v>4870</v>
      </c>
      <c r="O47" s="229">
        <v>123</v>
      </c>
      <c r="P47" s="229">
        <v>1810</v>
      </c>
      <c r="Q47" s="229">
        <v>1320</v>
      </c>
      <c r="R47" s="229">
        <v>173</v>
      </c>
      <c r="S47" s="229">
        <v>4690</v>
      </c>
      <c r="T47" s="229">
        <v>2900</v>
      </c>
    </row>
    <row r="48" spans="1:20" ht="15.75" customHeight="1">
      <c r="A48" s="433">
        <v>58</v>
      </c>
      <c r="B48" s="434"/>
      <c r="C48" s="230">
        <v>725</v>
      </c>
      <c r="D48" s="231">
        <v>31600</v>
      </c>
      <c r="E48" s="231">
        <v>26100</v>
      </c>
      <c r="F48" s="231">
        <v>111</v>
      </c>
      <c r="G48" s="231">
        <v>2200</v>
      </c>
      <c r="H48" s="231">
        <v>1540</v>
      </c>
      <c r="I48" s="231">
        <v>231</v>
      </c>
      <c r="J48" s="231">
        <v>6780</v>
      </c>
      <c r="K48" s="231">
        <v>4710</v>
      </c>
      <c r="L48" s="231">
        <v>251</v>
      </c>
      <c r="M48" s="231">
        <v>7240</v>
      </c>
      <c r="N48" s="231">
        <v>4300</v>
      </c>
      <c r="O48" s="231">
        <v>126</v>
      </c>
      <c r="P48" s="231">
        <v>1730</v>
      </c>
      <c r="Q48" s="231">
        <v>1240</v>
      </c>
      <c r="R48" s="231">
        <v>175</v>
      </c>
      <c r="S48" s="231">
        <v>4200</v>
      </c>
      <c r="T48" s="231">
        <v>2480</v>
      </c>
    </row>
    <row r="49" spans="1:20" ht="15.75" customHeight="1">
      <c r="A49" s="435">
        <v>59</v>
      </c>
      <c r="B49" s="434"/>
      <c r="C49" s="229">
        <v>716</v>
      </c>
      <c r="D49" s="229">
        <v>32800</v>
      </c>
      <c r="E49" s="231">
        <v>27600</v>
      </c>
      <c r="F49" s="232">
        <v>106</v>
      </c>
      <c r="G49" s="229">
        <v>2090</v>
      </c>
      <c r="H49" s="231">
        <v>1420</v>
      </c>
      <c r="I49" s="232">
        <v>235</v>
      </c>
      <c r="J49" s="232">
        <v>7220</v>
      </c>
      <c r="K49" s="231">
        <v>4990</v>
      </c>
      <c r="L49" s="232">
        <v>252</v>
      </c>
      <c r="M49" s="232">
        <v>8420</v>
      </c>
      <c r="N49" s="231">
        <v>5270</v>
      </c>
      <c r="O49" s="229">
        <v>122</v>
      </c>
      <c r="P49" s="229">
        <v>1690</v>
      </c>
      <c r="Q49" s="231">
        <v>1190</v>
      </c>
      <c r="R49" s="232">
        <v>169</v>
      </c>
      <c r="S49" s="229">
        <v>4250</v>
      </c>
      <c r="T49" s="231">
        <v>2300</v>
      </c>
    </row>
    <row r="50" spans="1:20" ht="15.75" customHeight="1">
      <c r="A50" s="435">
        <v>60</v>
      </c>
      <c r="B50" s="434"/>
      <c r="C50" s="229">
        <v>710</v>
      </c>
      <c r="D50" s="229">
        <v>28800</v>
      </c>
      <c r="E50" s="231">
        <v>24100</v>
      </c>
      <c r="F50" s="232">
        <v>110</v>
      </c>
      <c r="G50" s="229">
        <v>1970</v>
      </c>
      <c r="H50" s="231">
        <v>1350</v>
      </c>
      <c r="I50" s="232">
        <v>216</v>
      </c>
      <c r="J50" s="232">
        <v>6180</v>
      </c>
      <c r="K50" s="231">
        <v>4060</v>
      </c>
      <c r="L50" s="232">
        <v>251</v>
      </c>
      <c r="M50" s="232">
        <v>7270</v>
      </c>
      <c r="N50" s="231">
        <v>4260</v>
      </c>
      <c r="O50" s="229">
        <v>119</v>
      </c>
      <c r="P50" s="229">
        <v>1690</v>
      </c>
      <c r="Q50" s="231">
        <v>1180</v>
      </c>
      <c r="R50" s="232">
        <v>166</v>
      </c>
      <c r="S50" s="229">
        <v>4010</v>
      </c>
      <c r="T50" s="231">
        <v>2170</v>
      </c>
    </row>
    <row r="51" spans="1:20" s="15" customFormat="1" ht="15.75" customHeight="1">
      <c r="A51" s="440">
        <v>61</v>
      </c>
      <c r="B51" s="441"/>
      <c r="C51" s="273">
        <f>SUM(C53:C69)</f>
        <v>753</v>
      </c>
      <c r="D51" s="273">
        <v>35100</v>
      </c>
      <c r="E51" s="273">
        <v>30300</v>
      </c>
      <c r="F51" s="273">
        <f>SUM(F53:F69)</f>
        <v>103</v>
      </c>
      <c r="G51" s="273">
        <v>2120</v>
      </c>
      <c r="H51" s="273">
        <v>1480</v>
      </c>
      <c r="I51" s="273">
        <f>SUM(I53:I69)</f>
        <v>197</v>
      </c>
      <c r="J51" s="273">
        <v>5910</v>
      </c>
      <c r="K51" s="273">
        <v>3790</v>
      </c>
      <c r="L51" s="273">
        <f>SUM(L53:L69)</f>
        <v>253</v>
      </c>
      <c r="M51" s="273">
        <v>8870</v>
      </c>
      <c r="N51" s="273">
        <v>5540</v>
      </c>
      <c r="O51" s="273">
        <f>SUM(O53:O69)</f>
        <v>118</v>
      </c>
      <c r="P51" s="273">
        <v>1400</v>
      </c>
      <c r="Q51" s="273">
        <f>SUM(Q53:Q69)</f>
        <v>888</v>
      </c>
      <c r="R51" s="273">
        <f>SUM(R53:R69)</f>
        <v>168</v>
      </c>
      <c r="S51" s="273">
        <v>4190</v>
      </c>
      <c r="T51" s="273">
        <v>2240</v>
      </c>
    </row>
    <row r="52" spans="1:20" ht="15.75" customHeight="1">
      <c r="A52" s="85"/>
      <c r="B52" s="86"/>
      <c r="C52" s="229"/>
      <c r="D52" s="229"/>
      <c r="E52" s="229"/>
      <c r="F52" s="232"/>
      <c r="G52" s="229"/>
      <c r="H52" s="229"/>
      <c r="I52" s="232"/>
      <c r="J52" s="232"/>
      <c r="K52" s="232"/>
      <c r="L52" s="232"/>
      <c r="M52" s="232"/>
      <c r="N52" s="232"/>
      <c r="O52" s="229"/>
      <c r="P52" s="229"/>
      <c r="Q52" s="229"/>
      <c r="R52" s="232"/>
      <c r="S52" s="229"/>
      <c r="T52" s="229"/>
    </row>
    <row r="53" spans="1:20" ht="15.75" customHeight="1">
      <c r="A53" s="388" t="s">
        <v>1</v>
      </c>
      <c r="B53" s="439"/>
      <c r="C53" s="230">
        <v>174</v>
      </c>
      <c r="D53" s="231">
        <v>9290</v>
      </c>
      <c r="E53" s="231">
        <v>8560</v>
      </c>
      <c r="F53" s="231">
        <v>10</v>
      </c>
      <c r="G53" s="231">
        <v>230</v>
      </c>
      <c r="H53" s="231">
        <v>195</v>
      </c>
      <c r="I53" s="231">
        <v>40</v>
      </c>
      <c r="J53" s="231">
        <v>1270</v>
      </c>
      <c r="K53" s="231">
        <v>967</v>
      </c>
      <c r="L53" s="231">
        <v>20</v>
      </c>
      <c r="M53" s="231">
        <v>685</v>
      </c>
      <c r="N53" s="231">
        <v>374</v>
      </c>
      <c r="O53" s="231">
        <v>41</v>
      </c>
      <c r="P53" s="231">
        <v>498</v>
      </c>
      <c r="Q53" s="231">
        <v>443</v>
      </c>
      <c r="R53" s="231">
        <v>48</v>
      </c>
      <c r="S53" s="231">
        <v>1400</v>
      </c>
      <c r="T53" s="231">
        <v>1100</v>
      </c>
    </row>
    <row r="54" spans="1:20" ht="15.75" customHeight="1">
      <c r="A54" s="388" t="s">
        <v>2</v>
      </c>
      <c r="B54" s="439"/>
      <c r="C54" s="229">
        <v>8</v>
      </c>
      <c r="D54" s="229">
        <v>188</v>
      </c>
      <c r="E54" s="231">
        <v>33</v>
      </c>
      <c r="F54" s="232">
        <v>4</v>
      </c>
      <c r="G54" s="229">
        <v>30</v>
      </c>
      <c r="H54" s="231">
        <v>4</v>
      </c>
      <c r="I54" s="232">
        <v>5</v>
      </c>
      <c r="J54" s="232">
        <v>159</v>
      </c>
      <c r="K54" s="231">
        <v>91</v>
      </c>
      <c r="L54" s="232">
        <v>15</v>
      </c>
      <c r="M54" s="232">
        <v>368</v>
      </c>
      <c r="N54" s="231">
        <v>140</v>
      </c>
      <c r="O54" s="229">
        <v>7</v>
      </c>
      <c r="P54" s="229">
        <v>84</v>
      </c>
      <c r="Q54" s="231">
        <v>67</v>
      </c>
      <c r="R54" s="232">
        <v>10</v>
      </c>
      <c r="S54" s="229">
        <v>235</v>
      </c>
      <c r="T54" s="231">
        <v>106</v>
      </c>
    </row>
    <row r="55" spans="1:20" ht="15.75" customHeight="1">
      <c r="A55" s="388" t="s">
        <v>3</v>
      </c>
      <c r="B55" s="439"/>
      <c r="C55" s="229">
        <v>18</v>
      </c>
      <c r="D55" s="229">
        <v>660</v>
      </c>
      <c r="E55" s="231">
        <v>471</v>
      </c>
      <c r="F55" s="232">
        <v>11</v>
      </c>
      <c r="G55" s="229">
        <v>226</v>
      </c>
      <c r="H55" s="231">
        <v>118</v>
      </c>
      <c r="I55" s="232">
        <v>10</v>
      </c>
      <c r="J55" s="232">
        <v>316</v>
      </c>
      <c r="K55" s="231">
        <v>246</v>
      </c>
      <c r="L55" s="232">
        <v>17</v>
      </c>
      <c r="M55" s="232">
        <v>644</v>
      </c>
      <c r="N55" s="231">
        <v>477</v>
      </c>
      <c r="O55" s="229">
        <v>16</v>
      </c>
      <c r="P55" s="229">
        <v>240</v>
      </c>
      <c r="Q55" s="231">
        <v>187</v>
      </c>
      <c r="R55" s="232">
        <v>19</v>
      </c>
      <c r="S55" s="229">
        <v>556</v>
      </c>
      <c r="T55" s="231">
        <v>380</v>
      </c>
    </row>
    <row r="56" spans="1:20" ht="15.75" customHeight="1">
      <c r="A56" s="442" t="s">
        <v>60</v>
      </c>
      <c r="B56" s="439"/>
      <c r="C56" s="229">
        <v>10</v>
      </c>
      <c r="D56" s="229">
        <v>163</v>
      </c>
      <c r="E56" s="231">
        <v>22</v>
      </c>
      <c r="F56" s="232">
        <v>2</v>
      </c>
      <c r="G56" s="229">
        <v>18</v>
      </c>
      <c r="H56" s="231">
        <v>5</v>
      </c>
      <c r="I56" s="232">
        <v>4</v>
      </c>
      <c r="J56" s="232">
        <v>72</v>
      </c>
      <c r="K56" s="231">
        <v>42</v>
      </c>
      <c r="L56" s="232">
        <v>13</v>
      </c>
      <c r="M56" s="232">
        <v>295</v>
      </c>
      <c r="N56" s="231">
        <v>76</v>
      </c>
      <c r="O56" s="229">
        <v>1</v>
      </c>
      <c r="P56" s="229">
        <v>13</v>
      </c>
      <c r="Q56" s="231">
        <v>7</v>
      </c>
      <c r="R56" s="232">
        <v>6</v>
      </c>
      <c r="S56" s="229">
        <v>110</v>
      </c>
      <c r="T56" s="231">
        <v>48</v>
      </c>
    </row>
    <row r="57" spans="1:20" ht="15.75" customHeight="1">
      <c r="A57" s="388" t="s">
        <v>5</v>
      </c>
      <c r="B57" s="439"/>
      <c r="C57" s="230">
        <v>28</v>
      </c>
      <c r="D57" s="231">
        <v>683</v>
      </c>
      <c r="E57" s="231">
        <v>368</v>
      </c>
      <c r="F57" s="231">
        <v>6</v>
      </c>
      <c r="G57" s="231">
        <v>88</v>
      </c>
      <c r="H57" s="231">
        <v>44</v>
      </c>
      <c r="I57" s="231">
        <v>8</v>
      </c>
      <c r="J57" s="231">
        <v>193</v>
      </c>
      <c r="K57" s="231">
        <v>28</v>
      </c>
      <c r="L57" s="231">
        <v>16</v>
      </c>
      <c r="M57" s="231">
        <v>403</v>
      </c>
      <c r="N57" s="231">
        <v>83</v>
      </c>
      <c r="O57" s="231">
        <v>3</v>
      </c>
      <c r="P57" s="231">
        <v>27</v>
      </c>
      <c r="Q57" s="231">
        <v>3</v>
      </c>
      <c r="R57" s="231">
        <v>3</v>
      </c>
      <c r="S57" s="231">
        <v>61</v>
      </c>
      <c r="T57" s="231">
        <v>19</v>
      </c>
    </row>
    <row r="58" spans="1:20" ht="15.75" customHeight="1">
      <c r="A58" s="388" t="s">
        <v>6</v>
      </c>
      <c r="B58" s="439"/>
      <c r="C58" s="229">
        <v>27</v>
      </c>
      <c r="D58" s="229">
        <v>1100</v>
      </c>
      <c r="E58" s="231">
        <v>911</v>
      </c>
      <c r="F58" s="232">
        <v>9</v>
      </c>
      <c r="G58" s="229">
        <v>213</v>
      </c>
      <c r="H58" s="231">
        <v>148</v>
      </c>
      <c r="I58" s="232">
        <v>8</v>
      </c>
      <c r="J58" s="232">
        <v>242</v>
      </c>
      <c r="K58" s="231">
        <v>190</v>
      </c>
      <c r="L58" s="232">
        <v>13</v>
      </c>
      <c r="M58" s="232">
        <v>540</v>
      </c>
      <c r="N58" s="231">
        <v>397</v>
      </c>
      <c r="O58" s="229">
        <v>7</v>
      </c>
      <c r="P58" s="229">
        <v>109</v>
      </c>
      <c r="Q58" s="231">
        <v>67</v>
      </c>
      <c r="R58" s="232">
        <v>12</v>
      </c>
      <c r="S58" s="229">
        <v>381</v>
      </c>
      <c r="T58" s="231">
        <v>263</v>
      </c>
    </row>
    <row r="59" spans="1:20" ht="15.75" customHeight="1">
      <c r="A59" s="388" t="s">
        <v>7</v>
      </c>
      <c r="B59" s="439"/>
      <c r="C59" s="229">
        <v>111</v>
      </c>
      <c r="D59" s="229">
        <v>6290</v>
      </c>
      <c r="E59" s="231">
        <v>6040</v>
      </c>
      <c r="F59" s="232">
        <v>4</v>
      </c>
      <c r="G59" s="229">
        <v>56</v>
      </c>
      <c r="H59" s="231">
        <v>25</v>
      </c>
      <c r="I59" s="232">
        <v>13</v>
      </c>
      <c r="J59" s="232">
        <v>365</v>
      </c>
      <c r="K59" s="231">
        <v>216</v>
      </c>
      <c r="L59" s="232">
        <v>7</v>
      </c>
      <c r="M59" s="232">
        <v>154</v>
      </c>
      <c r="N59" s="231">
        <v>16</v>
      </c>
      <c r="O59" s="229">
        <v>2</v>
      </c>
      <c r="P59" s="229">
        <v>24</v>
      </c>
      <c r="Q59" s="231">
        <v>0</v>
      </c>
      <c r="R59" s="232">
        <v>5</v>
      </c>
      <c r="S59" s="229">
        <v>99</v>
      </c>
      <c r="T59" s="231">
        <v>2</v>
      </c>
    </row>
    <row r="60" spans="1:20" ht="15.75" customHeight="1">
      <c r="A60" s="388" t="s">
        <v>8</v>
      </c>
      <c r="B60" s="439"/>
      <c r="C60" s="229">
        <v>9</v>
      </c>
      <c r="D60" s="229">
        <v>392</v>
      </c>
      <c r="E60" s="231">
        <v>217</v>
      </c>
      <c r="F60" s="232">
        <v>28</v>
      </c>
      <c r="G60" s="229">
        <v>761</v>
      </c>
      <c r="H60" s="231">
        <v>684</v>
      </c>
      <c r="I60" s="232">
        <v>19</v>
      </c>
      <c r="J60" s="232">
        <v>666</v>
      </c>
      <c r="K60" s="231">
        <v>488</v>
      </c>
      <c r="L60" s="232">
        <v>41</v>
      </c>
      <c r="M60" s="232">
        <v>2300</v>
      </c>
      <c r="N60" s="231">
        <v>2160</v>
      </c>
      <c r="O60" s="229">
        <v>6</v>
      </c>
      <c r="P60" s="229">
        <v>56</v>
      </c>
      <c r="Q60" s="231">
        <v>29</v>
      </c>
      <c r="R60" s="232">
        <v>4</v>
      </c>
      <c r="S60" s="229">
        <v>99</v>
      </c>
      <c r="T60" s="231">
        <v>51</v>
      </c>
    </row>
    <row r="61" spans="1:20" ht="15.75" customHeight="1">
      <c r="A61" s="38"/>
      <c r="B61" s="39"/>
      <c r="C61" s="229"/>
      <c r="D61" s="229"/>
      <c r="E61" s="229"/>
      <c r="F61" s="232"/>
      <c r="G61" s="229"/>
      <c r="H61" s="229"/>
      <c r="I61" s="232"/>
      <c r="J61" s="232"/>
      <c r="K61" s="232"/>
      <c r="L61" s="232"/>
      <c r="M61" s="232"/>
      <c r="N61" s="232"/>
      <c r="O61" s="229"/>
      <c r="P61" s="229"/>
      <c r="Q61" s="229"/>
      <c r="R61" s="232"/>
      <c r="S61" s="229"/>
      <c r="T61" s="229"/>
    </row>
    <row r="62" spans="1:20" ht="15.75" customHeight="1">
      <c r="A62" s="388" t="s">
        <v>9</v>
      </c>
      <c r="B62" s="439"/>
      <c r="C62" s="230">
        <v>1</v>
      </c>
      <c r="D62" s="231">
        <v>25</v>
      </c>
      <c r="E62" s="231" t="s">
        <v>289</v>
      </c>
      <c r="F62" s="231">
        <v>1</v>
      </c>
      <c r="G62" s="231">
        <v>7</v>
      </c>
      <c r="H62" s="231" t="s">
        <v>289</v>
      </c>
      <c r="I62" s="231">
        <v>1</v>
      </c>
      <c r="J62" s="231">
        <v>33</v>
      </c>
      <c r="K62" s="231" t="s">
        <v>289</v>
      </c>
      <c r="L62" s="231">
        <v>1</v>
      </c>
      <c r="M62" s="231">
        <v>25</v>
      </c>
      <c r="N62" s="231" t="s">
        <v>289</v>
      </c>
      <c r="O62" s="231">
        <v>1</v>
      </c>
      <c r="P62" s="231">
        <v>11</v>
      </c>
      <c r="Q62" s="231">
        <v>0</v>
      </c>
      <c r="R62" s="231">
        <v>1</v>
      </c>
      <c r="S62" s="231">
        <v>33</v>
      </c>
      <c r="T62" s="231">
        <v>11</v>
      </c>
    </row>
    <row r="63" spans="1:20" ht="15.75" customHeight="1">
      <c r="A63" s="388" t="s">
        <v>125</v>
      </c>
      <c r="B63" s="439"/>
      <c r="C63" s="229">
        <v>11</v>
      </c>
      <c r="D63" s="229">
        <v>303</v>
      </c>
      <c r="E63" s="231">
        <v>49</v>
      </c>
      <c r="F63" s="232">
        <v>4</v>
      </c>
      <c r="G63" s="229">
        <v>121</v>
      </c>
      <c r="H63" s="231">
        <v>94</v>
      </c>
      <c r="I63" s="232">
        <v>5</v>
      </c>
      <c r="J63" s="232">
        <v>138</v>
      </c>
      <c r="K63" s="231">
        <v>54</v>
      </c>
      <c r="L63" s="232">
        <v>10</v>
      </c>
      <c r="M63" s="232">
        <v>416</v>
      </c>
      <c r="N63" s="231">
        <v>297</v>
      </c>
      <c r="O63" s="229">
        <v>4</v>
      </c>
      <c r="P63" s="229">
        <v>63</v>
      </c>
      <c r="Q63" s="231">
        <v>0</v>
      </c>
      <c r="R63" s="232">
        <v>6</v>
      </c>
      <c r="S63" s="229">
        <v>178</v>
      </c>
      <c r="T63" s="231">
        <v>66</v>
      </c>
    </row>
    <row r="64" spans="1:20" ht="15.75" customHeight="1">
      <c r="A64" s="388" t="s">
        <v>126</v>
      </c>
      <c r="B64" s="439"/>
      <c r="C64" s="229">
        <v>16</v>
      </c>
      <c r="D64" s="229">
        <v>497</v>
      </c>
      <c r="E64" s="231" t="s">
        <v>289</v>
      </c>
      <c r="F64" s="232">
        <v>3</v>
      </c>
      <c r="G64" s="229">
        <v>43</v>
      </c>
      <c r="H64" s="231">
        <v>15</v>
      </c>
      <c r="I64" s="232">
        <v>9</v>
      </c>
      <c r="J64" s="232">
        <v>287</v>
      </c>
      <c r="K64" s="231">
        <v>152</v>
      </c>
      <c r="L64" s="232">
        <v>10</v>
      </c>
      <c r="M64" s="232">
        <v>317</v>
      </c>
      <c r="N64" s="231">
        <v>117</v>
      </c>
      <c r="O64" s="229">
        <v>12</v>
      </c>
      <c r="P64" s="229">
        <v>96</v>
      </c>
      <c r="Q64" s="231">
        <v>70</v>
      </c>
      <c r="R64" s="232">
        <v>5</v>
      </c>
      <c r="S64" s="229">
        <v>113</v>
      </c>
      <c r="T64" s="231">
        <v>11</v>
      </c>
    </row>
    <row r="65" spans="1:20" ht="15.75" customHeight="1">
      <c r="A65" s="388" t="s">
        <v>127</v>
      </c>
      <c r="B65" s="439"/>
      <c r="C65" s="229">
        <v>170</v>
      </c>
      <c r="D65" s="229">
        <v>8374</v>
      </c>
      <c r="E65" s="231">
        <v>7659</v>
      </c>
      <c r="F65" s="232">
        <v>4</v>
      </c>
      <c r="G65" s="229">
        <v>122</v>
      </c>
      <c r="H65" s="231">
        <v>70</v>
      </c>
      <c r="I65" s="232">
        <v>23</v>
      </c>
      <c r="J65" s="232">
        <v>599</v>
      </c>
      <c r="K65" s="231">
        <v>382</v>
      </c>
      <c r="L65" s="232">
        <v>17</v>
      </c>
      <c r="M65" s="232">
        <v>549</v>
      </c>
      <c r="N65" s="231">
        <v>374</v>
      </c>
      <c r="O65" s="229">
        <v>4</v>
      </c>
      <c r="P65" s="229">
        <v>29</v>
      </c>
      <c r="Q65" s="231">
        <v>1</v>
      </c>
      <c r="R65" s="232">
        <v>12</v>
      </c>
      <c r="S65" s="229">
        <v>207</v>
      </c>
      <c r="T65" s="231">
        <v>52</v>
      </c>
    </row>
    <row r="66" spans="1:20" ht="15.75" customHeight="1">
      <c r="A66" s="388" t="s">
        <v>128</v>
      </c>
      <c r="B66" s="439"/>
      <c r="C66" s="230">
        <v>85</v>
      </c>
      <c r="D66" s="231">
        <v>4597</v>
      </c>
      <c r="E66" s="231">
        <v>4147</v>
      </c>
      <c r="F66" s="231">
        <v>5</v>
      </c>
      <c r="G66" s="231">
        <v>56</v>
      </c>
      <c r="H66" s="231">
        <v>10</v>
      </c>
      <c r="I66" s="231">
        <v>25</v>
      </c>
      <c r="J66" s="231">
        <v>887</v>
      </c>
      <c r="K66" s="231">
        <v>631</v>
      </c>
      <c r="L66" s="231">
        <v>16</v>
      </c>
      <c r="M66" s="231">
        <v>356</v>
      </c>
      <c r="N66" s="231">
        <v>41</v>
      </c>
      <c r="O66" s="231">
        <v>5</v>
      </c>
      <c r="P66" s="231">
        <v>58</v>
      </c>
      <c r="Q66" s="231">
        <v>0</v>
      </c>
      <c r="R66" s="231">
        <v>10</v>
      </c>
      <c r="S66" s="231">
        <v>216</v>
      </c>
      <c r="T66" s="231">
        <v>14</v>
      </c>
    </row>
    <row r="67" spans="1:20" ht="15.75" customHeight="1">
      <c r="A67" s="388" t="s">
        <v>129</v>
      </c>
      <c r="B67" s="439"/>
      <c r="C67" s="229">
        <v>20</v>
      </c>
      <c r="D67" s="229">
        <v>446</v>
      </c>
      <c r="E67" s="231">
        <v>71</v>
      </c>
      <c r="F67" s="232">
        <v>6</v>
      </c>
      <c r="G67" s="229">
        <v>50</v>
      </c>
      <c r="H67" s="231">
        <v>2</v>
      </c>
      <c r="I67" s="232">
        <v>9</v>
      </c>
      <c r="J67" s="232">
        <v>229</v>
      </c>
      <c r="K67" s="231">
        <v>79</v>
      </c>
      <c r="L67" s="232">
        <v>18</v>
      </c>
      <c r="M67" s="232">
        <v>398</v>
      </c>
      <c r="N67" s="231">
        <v>45</v>
      </c>
      <c r="O67" s="229">
        <v>5</v>
      </c>
      <c r="P67" s="229">
        <v>49</v>
      </c>
      <c r="Q67" s="231">
        <v>5</v>
      </c>
      <c r="R67" s="232">
        <v>13</v>
      </c>
      <c r="S67" s="229">
        <v>237</v>
      </c>
      <c r="T67" s="231">
        <v>34</v>
      </c>
    </row>
    <row r="68" spans="1:20" ht="15.75" customHeight="1">
      <c r="A68" s="388" t="s">
        <v>130</v>
      </c>
      <c r="B68" s="439"/>
      <c r="C68" s="229">
        <v>51</v>
      </c>
      <c r="D68" s="229">
        <v>1696</v>
      </c>
      <c r="E68" s="231">
        <v>1441</v>
      </c>
      <c r="F68" s="229">
        <v>1</v>
      </c>
      <c r="G68" s="229">
        <v>12</v>
      </c>
      <c r="H68" s="231">
        <v>1</v>
      </c>
      <c r="I68" s="229">
        <v>6</v>
      </c>
      <c r="J68" s="229">
        <v>125</v>
      </c>
      <c r="K68" s="231">
        <v>8</v>
      </c>
      <c r="L68" s="229">
        <v>28</v>
      </c>
      <c r="M68" s="229">
        <v>1025</v>
      </c>
      <c r="N68" s="231">
        <v>679</v>
      </c>
      <c r="O68" s="229">
        <v>2</v>
      </c>
      <c r="P68" s="229">
        <v>21</v>
      </c>
      <c r="Q68" s="231">
        <v>0</v>
      </c>
      <c r="R68" s="229">
        <v>9</v>
      </c>
      <c r="S68" s="229">
        <v>154</v>
      </c>
      <c r="T68" s="231">
        <v>5</v>
      </c>
    </row>
    <row r="69" spans="1:20" ht="15.75" customHeight="1">
      <c r="A69" s="388" t="s">
        <v>131</v>
      </c>
      <c r="B69" s="439"/>
      <c r="C69" s="229">
        <v>14</v>
      </c>
      <c r="D69" s="229">
        <v>430</v>
      </c>
      <c r="E69" s="231">
        <v>350</v>
      </c>
      <c r="F69" s="229">
        <v>5</v>
      </c>
      <c r="G69" s="229">
        <v>82</v>
      </c>
      <c r="H69" s="231">
        <v>60</v>
      </c>
      <c r="I69" s="229">
        <v>12</v>
      </c>
      <c r="J69" s="229">
        <v>332</v>
      </c>
      <c r="K69" s="231">
        <v>219</v>
      </c>
      <c r="L69" s="229">
        <v>11</v>
      </c>
      <c r="M69" s="229">
        <v>398</v>
      </c>
      <c r="N69" s="231">
        <v>262</v>
      </c>
      <c r="O69" s="229">
        <v>2</v>
      </c>
      <c r="P69" s="229">
        <v>18</v>
      </c>
      <c r="Q69" s="231">
        <v>9</v>
      </c>
      <c r="R69" s="229">
        <v>5</v>
      </c>
      <c r="S69" s="229">
        <v>110</v>
      </c>
      <c r="T69" s="231">
        <v>76</v>
      </c>
    </row>
    <row r="70" spans="1:20" ht="15.75" customHeight="1">
      <c r="A70" s="153"/>
      <c r="B70" s="9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ht="15.75" customHeight="1">
      <c r="A71" s="16"/>
    </row>
  </sheetData>
  <sheetProtection/>
  <mergeCells count="94">
    <mergeCell ref="A68:B68"/>
    <mergeCell ref="A69:B69"/>
    <mergeCell ref="A64:B64"/>
    <mergeCell ref="A65:B65"/>
    <mergeCell ref="A66:B66"/>
    <mergeCell ref="A67:B67"/>
    <mergeCell ref="A59:B59"/>
    <mergeCell ref="A60:B60"/>
    <mergeCell ref="A62:B62"/>
    <mergeCell ref="A63:B63"/>
    <mergeCell ref="A55:B55"/>
    <mergeCell ref="A56:B56"/>
    <mergeCell ref="A57:B57"/>
    <mergeCell ref="A58:B58"/>
    <mergeCell ref="A53:B53"/>
    <mergeCell ref="A54:B54"/>
    <mergeCell ref="A49:B49"/>
    <mergeCell ref="A50:B50"/>
    <mergeCell ref="A51:B51"/>
    <mergeCell ref="H44:H45"/>
    <mergeCell ref="I44:I45"/>
    <mergeCell ref="A48:B48"/>
    <mergeCell ref="C44:C45"/>
    <mergeCell ref="D44:D45"/>
    <mergeCell ref="E44:E45"/>
    <mergeCell ref="A47:B47"/>
    <mergeCell ref="A43:B45"/>
    <mergeCell ref="C43:E43"/>
    <mergeCell ref="L43:N43"/>
    <mergeCell ref="O43:Q43"/>
    <mergeCell ref="F44:F45"/>
    <mergeCell ref="Q44:Q45"/>
    <mergeCell ref="L44:L45"/>
    <mergeCell ref="M44:M45"/>
    <mergeCell ref="P44:P45"/>
    <mergeCell ref="F43:H43"/>
    <mergeCell ref="I43:K43"/>
    <mergeCell ref="G44:G45"/>
    <mergeCell ref="T44:T45"/>
    <mergeCell ref="J44:J45"/>
    <mergeCell ref="K44:K45"/>
    <mergeCell ref="R44:R45"/>
    <mergeCell ref="S44:S45"/>
    <mergeCell ref="N44:N45"/>
    <mergeCell ref="O44:O45"/>
    <mergeCell ref="R43:T43"/>
    <mergeCell ref="O7:Q7"/>
    <mergeCell ref="R7:T7"/>
    <mergeCell ref="O8:O9"/>
    <mergeCell ref="P8:P9"/>
    <mergeCell ref="Q8:Q9"/>
    <mergeCell ref="R8:R9"/>
    <mergeCell ref="S8:S9"/>
    <mergeCell ref="T8:T9"/>
    <mergeCell ref="A41:T41"/>
    <mergeCell ref="A33:B33"/>
    <mergeCell ref="I7:K7"/>
    <mergeCell ref="L7:N7"/>
    <mergeCell ref="I8:I9"/>
    <mergeCell ref="J8:J9"/>
    <mergeCell ref="K8:K9"/>
    <mergeCell ref="L8:L9"/>
    <mergeCell ref="M8:M9"/>
    <mergeCell ref="N8:N9"/>
    <mergeCell ref="A29:B29"/>
    <mergeCell ref="A30:B30"/>
    <mergeCell ref="A31:B31"/>
    <mergeCell ref="A32:B32"/>
    <mergeCell ref="A24:B24"/>
    <mergeCell ref="A26:B26"/>
    <mergeCell ref="A27:B27"/>
    <mergeCell ref="A28:B28"/>
    <mergeCell ref="A21:B21"/>
    <mergeCell ref="A22:B22"/>
    <mergeCell ref="A15:B15"/>
    <mergeCell ref="A17:B17"/>
    <mergeCell ref="A18:B18"/>
    <mergeCell ref="A23:B23"/>
    <mergeCell ref="A19:B19"/>
    <mergeCell ref="A20:B20"/>
    <mergeCell ref="A5:T5"/>
    <mergeCell ref="A7:B9"/>
    <mergeCell ref="C7:E7"/>
    <mergeCell ref="F7:H7"/>
    <mergeCell ref="C8:C9"/>
    <mergeCell ref="D8:D9"/>
    <mergeCell ref="E8:E9"/>
    <mergeCell ref="F8:F9"/>
    <mergeCell ref="G8:G9"/>
    <mergeCell ref="H8:H9"/>
    <mergeCell ref="A12:B12"/>
    <mergeCell ref="A13:B13"/>
    <mergeCell ref="A14:B14"/>
    <mergeCell ref="A11:B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SheetLayoutView="75" zoomScalePageLayoutView="0" workbookViewId="0" topLeftCell="F1">
      <selection activeCell="A1" sqref="A1"/>
    </sheetView>
  </sheetViews>
  <sheetFormatPr defaultColWidth="8.796875" defaultRowHeight="15" customHeight="1"/>
  <cols>
    <col min="1" max="2" width="9" style="18" customWidth="1"/>
    <col min="3" max="20" width="12.59765625" style="18" customWidth="1"/>
    <col min="21" max="16384" width="9" style="18" customWidth="1"/>
  </cols>
  <sheetData>
    <row r="1" spans="1:20" ht="15" customHeight="1">
      <c r="A1" s="274" t="s">
        <v>447</v>
      </c>
      <c r="T1" s="76" t="s">
        <v>448</v>
      </c>
    </row>
    <row r="2" spans="1:20" ht="15" customHeight="1">
      <c r="A2" s="76"/>
      <c r="T2" s="274"/>
    </row>
    <row r="3" spans="1:20" ht="15" customHeight="1">
      <c r="A3" s="76"/>
      <c r="T3" s="274"/>
    </row>
    <row r="4" spans="1:12" ht="15" customHeight="1">
      <c r="A4" s="144"/>
      <c r="B4" s="132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20" ht="15" customHeight="1">
      <c r="A5" s="386" t="s">
        <v>187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</row>
    <row r="6" ht="15" customHeight="1" thickBot="1">
      <c r="T6" s="218" t="s">
        <v>291</v>
      </c>
    </row>
    <row r="7" spans="1:20" ht="15" customHeight="1">
      <c r="A7" s="401" t="s">
        <v>292</v>
      </c>
      <c r="B7" s="398"/>
      <c r="C7" s="436" t="s">
        <v>162</v>
      </c>
      <c r="D7" s="437"/>
      <c r="E7" s="438"/>
      <c r="F7" s="436" t="s">
        <v>163</v>
      </c>
      <c r="G7" s="437"/>
      <c r="H7" s="438"/>
      <c r="I7" s="436" t="s">
        <v>164</v>
      </c>
      <c r="J7" s="437"/>
      <c r="K7" s="438"/>
      <c r="L7" s="436" t="s">
        <v>165</v>
      </c>
      <c r="M7" s="437"/>
      <c r="N7" s="438"/>
      <c r="O7" s="436" t="s">
        <v>166</v>
      </c>
      <c r="P7" s="437"/>
      <c r="Q7" s="438"/>
      <c r="R7" s="436" t="s">
        <v>167</v>
      </c>
      <c r="S7" s="437"/>
      <c r="T7" s="437"/>
    </row>
    <row r="8" spans="1:20" ht="15" customHeight="1">
      <c r="A8" s="402"/>
      <c r="B8" s="399"/>
      <c r="C8" s="410" t="s">
        <v>123</v>
      </c>
      <c r="D8" s="412" t="s">
        <v>288</v>
      </c>
      <c r="E8" s="431" t="s">
        <v>102</v>
      </c>
      <c r="F8" s="410" t="s">
        <v>123</v>
      </c>
      <c r="G8" s="412" t="s">
        <v>288</v>
      </c>
      <c r="H8" s="431" t="s">
        <v>102</v>
      </c>
      <c r="I8" s="410" t="s">
        <v>123</v>
      </c>
      <c r="J8" s="412" t="s">
        <v>288</v>
      </c>
      <c r="K8" s="431" t="s">
        <v>102</v>
      </c>
      <c r="L8" s="410" t="s">
        <v>123</v>
      </c>
      <c r="M8" s="412" t="s">
        <v>288</v>
      </c>
      <c r="N8" s="431" t="s">
        <v>102</v>
      </c>
      <c r="O8" s="410" t="s">
        <v>123</v>
      </c>
      <c r="P8" s="412" t="s">
        <v>288</v>
      </c>
      <c r="Q8" s="431" t="s">
        <v>102</v>
      </c>
      <c r="R8" s="410" t="s">
        <v>123</v>
      </c>
      <c r="S8" s="412" t="s">
        <v>288</v>
      </c>
      <c r="T8" s="443" t="s">
        <v>102</v>
      </c>
    </row>
    <row r="9" spans="1:20" ht="15" customHeight="1">
      <c r="A9" s="403"/>
      <c r="B9" s="400"/>
      <c r="C9" s="411"/>
      <c r="D9" s="413"/>
      <c r="E9" s="432"/>
      <c r="F9" s="411"/>
      <c r="G9" s="413"/>
      <c r="H9" s="432"/>
      <c r="I9" s="411"/>
      <c r="J9" s="413"/>
      <c r="K9" s="432"/>
      <c r="L9" s="411"/>
      <c r="M9" s="413"/>
      <c r="N9" s="432"/>
      <c r="O9" s="411"/>
      <c r="P9" s="413"/>
      <c r="Q9" s="432"/>
      <c r="R9" s="411"/>
      <c r="S9" s="413"/>
      <c r="T9" s="444"/>
    </row>
    <row r="10" spans="1:20" ht="15" customHeight="1">
      <c r="A10" s="77"/>
      <c r="B10" s="7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5" customHeight="1">
      <c r="A11" s="388" t="s">
        <v>170</v>
      </c>
      <c r="B11" s="389"/>
      <c r="C11" s="229">
        <v>87</v>
      </c>
      <c r="D11" s="229">
        <v>1980</v>
      </c>
      <c r="E11" s="229">
        <v>581</v>
      </c>
      <c r="F11" s="229">
        <v>95</v>
      </c>
      <c r="G11" s="229">
        <v>1920</v>
      </c>
      <c r="H11" s="229">
        <v>1610</v>
      </c>
      <c r="I11" s="229">
        <v>877</v>
      </c>
      <c r="J11" s="229">
        <v>33500</v>
      </c>
      <c r="K11" s="229">
        <v>22550</v>
      </c>
      <c r="L11" s="229">
        <v>61</v>
      </c>
      <c r="M11" s="229">
        <v>1430</v>
      </c>
      <c r="N11" s="229">
        <v>1060</v>
      </c>
      <c r="O11" s="229">
        <v>90</v>
      </c>
      <c r="P11" s="229">
        <v>1590</v>
      </c>
      <c r="Q11" s="229">
        <v>990</v>
      </c>
      <c r="R11" s="229">
        <v>53</v>
      </c>
      <c r="S11" s="229">
        <v>659</v>
      </c>
      <c r="T11" s="229">
        <v>200</v>
      </c>
    </row>
    <row r="12" spans="1:20" ht="15" customHeight="1">
      <c r="A12" s="433">
        <v>58</v>
      </c>
      <c r="B12" s="434"/>
      <c r="C12" s="230">
        <v>89</v>
      </c>
      <c r="D12" s="231">
        <v>1920</v>
      </c>
      <c r="E12" s="231">
        <v>549</v>
      </c>
      <c r="F12" s="231">
        <v>107</v>
      </c>
      <c r="G12" s="231">
        <v>1790</v>
      </c>
      <c r="H12" s="231">
        <v>1500</v>
      </c>
      <c r="I12" s="231">
        <v>868</v>
      </c>
      <c r="J12" s="231">
        <v>29900</v>
      </c>
      <c r="K12" s="231">
        <v>19700</v>
      </c>
      <c r="L12" s="231">
        <v>63</v>
      </c>
      <c r="M12" s="231">
        <v>1400</v>
      </c>
      <c r="N12" s="231">
        <v>1030</v>
      </c>
      <c r="O12" s="231">
        <v>99</v>
      </c>
      <c r="P12" s="231">
        <v>1730</v>
      </c>
      <c r="Q12" s="231">
        <v>1130</v>
      </c>
      <c r="R12" s="231">
        <v>53</v>
      </c>
      <c r="S12" s="231">
        <v>649</v>
      </c>
      <c r="T12" s="231">
        <v>187</v>
      </c>
    </row>
    <row r="13" spans="1:20" ht="15" customHeight="1">
      <c r="A13" s="435">
        <v>59</v>
      </c>
      <c r="B13" s="434"/>
      <c r="C13" s="229">
        <v>89</v>
      </c>
      <c r="D13" s="229">
        <v>1820</v>
      </c>
      <c r="E13" s="231">
        <v>531</v>
      </c>
      <c r="F13" s="232">
        <v>109</v>
      </c>
      <c r="G13" s="229">
        <v>1970</v>
      </c>
      <c r="H13" s="231">
        <v>1640</v>
      </c>
      <c r="I13" s="232">
        <v>835</v>
      </c>
      <c r="J13" s="232">
        <v>34100</v>
      </c>
      <c r="K13" s="231">
        <v>22800</v>
      </c>
      <c r="L13" s="232">
        <v>60</v>
      </c>
      <c r="M13" s="232">
        <v>1440</v>
      </c>
      <c r="N13" s="231">
        <v>1040</v>
      </c>
      <c r="O13" s="229">
        <v>100</v>
      </c>
      <c r="P13" s="229">
        <v>1990</v>
      </c>
      <c r="Q13" s="231">
        <v>1310</v>
      </c>
      <c r="R13" s="232">
        <v>50</v>
      </c>
      <c r="S13" s="229">
        <v>605</v>
      </c>
      <c r="T13" s="231">
        <v>163</v>
      </c>
    </row>
    <row r="14" spans="1:20" ht="15" customHeight="1">
      <c r="A14" s="435">
        <v>60</v>
      </c>
      <c r="B14" s="434"/>
      <c r="C14" s="229">
        <v>88</v>
      </c>
      <c r="D14" s="229">
        <v>2010</v>
      </c>
      <c r="E14" s="231">
        <v>594</v>
      </c>
      <c r="F14" s="232">
        <v>101</v>
      </c>
      <c r="G14" s="229">
        <v>1460</v>
      </c>
      <c r="H14" s="231">
        <v>1170</v>
      </c>
      <c r="I14" s="232">
        <v>811</v>
      </c>
      <c r="J14" s="232">
        <v>29700</v>
      </c>
      <c r="K14" s="231">
        <v>19600</v>
      </c>
      <c r="L14" s="232">
        <v>57</v>
      </c>
      <c r="M14" s="232">
        <v>1220</v>
      </c>
      <c r="N14" s="231">
        <v>841</v>
      </c>
      <c r="O14" s="229">
        <v>106</v>
      </c>
      <c r="P14" s="229">
        <v>2010</v>
      </c>
      <c r="Q14" s="231">
        <v>1390</v>
      </c>
      <c r="R14" s="232">
        <v>49</v>
      </c>
      <c r="S14" s="229">
        <v>547</v>
      </c>
      <c r="T14" s="231">
        <v>150</v>
      </c>
    </row>
    <row r="15" spans="1:20" s="15" customFormat="1" ht="15" customHeight="1">
      <c r="A15" s="440">
        <v>61</v>
      </c>
      <c r="B15" s="441"/>
      <c r="C15" s="273">
        <f>SUM(C17:C33)</f>
        <v>89</v>
      </c>
      <c r="D15" s="273">
        <v>1780</v>
      </c>
      <c r="E15" s="273">
        <f aca="true" t="shared" si="0" ref="E15:O15">SUM(E17:E33)</f>
        <v>551</v>
      </c>
      <c r="F15" s="273">
        <f t="shared" si="0"/>
        <v>90</v>
      </c>
      <c r="G15" s="273">
        <v>1770</v>
      </c>
      <c r="H15" s="273">
        <v>1400</v>
      </c>
      <c r="I15" s="273">
        <f t="shared" si="0"/>
        <v>828</v>
      </c>
      <c r="J15" s="273">
        <v>33200</v>
      </c>
      <c r="K15" s="273">
        <v>22600</v>
      </c>
      <c r="L15" s="273">
        <v>59</v>
      </c>
      <c r="M15" s="273">
        <v>1370</v>
      </c>
      <c r="N15" s="273">
        <f t="shared" si="0"/>
        <v>882</v>
      </c>
      <c r="O15" s="273">
        <f t="shared" si="0"/>
        <v>113</v>
      </c>
      <c r="P15" s="273">
        <v>2320</v>
      </c>
      <c r="Q15" s="273">
        <v>1620</v>
      </c>
      <c r="R15" s="273">
        <f>SUM(R17:R33)</f>
        <v>48</v>
      </c>
      <c r="S15" s="273">
        <f>SUM(S17:S33)</f>
        <v>598</v>
      </c>
      <c r="T15" s="273">
        <f>SUM(T17:T33)</f>
        <v>162</v>
      </c>
    </row>
    <row r="16" spans="1:20" ht="15" customHeight="1">
      <c r="A16" s="85"/>
      <c r="B16" s="86"/>
      <c r="C16" s="229"/>
      <c r="D16" s="229"/>
      <c r="E16" s="229"/>
      <c r="F16" s="232"/>
      <c r="G16" s="229"/>
      <c r="H16" s="229"/>
      <c r="I16" s="232"/>
      <c r="J16" s="232"/>
      <c r="K16" s="232"/>
      <c r="L16" s="232"/>
      <c r="M16" s="232"/>
      <c r="N16" s="232"/>
      <c r="O16" s="229"/>
      <c r="P16" s="229"/>
      <c r="Q16" s="229"/>
      <c r="R16" s="232"/>
      <c r="S16" s="229"/>
      <c r="T16" s="229"/>
    </row>
    <row r="17" spans="1:20" ht="15" customHeight="1">
      <c r="A17" s="388" t="s">
        <v>1</v>
      </c>
      <c r="B17" s="439"/>
      <c r="C17" s="230">
        <v>5</v>
      </c>
      <c r="D17" s="231">
        <v>106</v>
      </c>
      <c r="E17" s="231">
        <v>17</v>
      </c>
      <c r="F17" s="231">
        <v>6</v>
      </c>
      <c r="G17" s="231">
        <v>53</v>
      </c>
      <c r="H17" s="231">
        <v>36</v>
      </c>
      <c r="I17" s="231">
        <v>175</v>
      </c>
      <c r="J17" s="231">
        <v>8610</v>
      </c>
      <c r="K17" s="231">
        <v>7520</v>
      </c>
      <c r="L17" s="231">
        <v>16</v>
      </c>
      <c r="M17" s="231">
        <v>381</v>
      </c>
      <c r="N17" s="231">
        <v>342</v>
      </c>
      <c r="O17" s="231">
        <v>10</v>
      </c>
      <c r="P17" s="231">
        <v>225</v>
      </c>
      <c r="Q17" s="231">
        <v>180</v>
      </c>
      <c r="R17" s="231">
        <v>3</v>
      </c>
      <c r="S17" s="231">
        <v>36</v>
      </c>
      <c r="T17" s="231">
        <v>24</v>
      </c>
    </row>
    <row r="18" spans="1:20" ht="15" customHeight="1">
      <c r="A18" s="388" t="s">
        <v>2</v>
      </c>
      <c r="B18" s="439"/>
      <c r="C18" s="229">
        <v>6</v>
      </c>
      <c r="D18" s="229">
        <v>135</v>
      </c>
      <c r="E18" s="231">
        <v>18</v>
      </c>
      <c r="F18" s="232">
        <v>1</v>
      </c>
      <c r="G18" s="229">
        <v>8</v>
      </c>
      <c r="H18" s="231">
        <v>3</v>
      </c>
      <c r="I18" s="232">
        <v>33</v>
      </c>
      <c r="J18" s="232">
        <v>1070</v>
      </c>
      <c r="K18" s="231">
        <v>458</v>
      </c>
      <c r="L18" s="232">
        <v>3</v>
      </c>
      <c r="M18" s="232">
        <v>41</v>
      </c>
      <c r="N18" s="231">
        <v>25</v>
      </c>
      <c r="O18" s="229">
        <v>7</v>
      </c>
      <c r="P18" s="229">
        <v>121</v>
      </c>
      <c r="Q18" s="231">
        <v>37</v>
      </c>
      <c r="R18" s="232">
        <v>5</v>
      </c>
      <c r="S18" s="229">
        <v>67</v>
      </c>
      <c r="T18" s="231">
        <v>32</v>
      </c>
    </row>
    <row r="19" spans="1:20" ht="15" customHeight="1">
      <c r="A19" s="388" t="s">
        <v>3</v>
      </c>
      <c r="B19" s="439"/>
      <c r="C19" s="229">
        <v>14</v>
      </c>
      <c r="D19" s="229">
        <v>348</v>
      </c>
      <c r="E19" s="231">
        <v>246</v>
      </c>
      <c r="F19" s="232">
        <v>6</v>
      </c>
      <c r="G19" s="229">
        <v>151</v>
      </c>
      <c r="H19" s="231">
        <v>115</v>
      </c>
      <c r="I19" s="232">
        <v>68</v>
      </c>
      <c r="J19" s="232">
        <v>2600</v>
      </c>
      <c r="K19" s="231">
        <v>1980</v>
      </c>
      <c r="L19" s="232">
        <v>6</v>
      </c>
      <c r="M19" s="232">
        <v>152</v>
      </c>
      <c r="N19" s="231">
        <v>108</v>
      </c>
      <c r="O19" s="229">
        <v>33</v>
      </c>
      <c r="P19" s="229">
        <v>1030</v>
      </c>
      <c r="Q19" s="231">
        <v>939</v>
      </c>
      <c r="R19" s="232">
        <v>2</v>
      </c>
      <c r="S19" s="229">
        <v>39</v>
      </c>
      <c r="T19" s="231">
        <v>31</v>
      </c>
    </row>
    <row r="20" spans="1:20" ht="15" customHeight="1">
      <c r="A20" s="442" t="s">
        <v>60</v>
      </c>
      <c r="B20" s="439"/>
      <c r="C20" s="229">
        <v>3</v>
      </c>
      <c r="D20" s="229">
        <v>75</v>
      </c>
      <c r="E20" s="231">
        <v>30</v>
      </c>
      <c r="F20" s="232">
        <v>1</v>
      </c>
      <c r="G20" s="229">
        <v>3</v>
      </c>
      <c r="H20" s="231">
        <v>0</v>
      </c>
      <c r="I20" s="232">
        <v>39</v>
      </c>
      <c r="J20" s="232">
        <v>955</v>
      </c>
      <c r="K20" s="231">
        <v>311</v>
      </c>
      <c r="L20" s="232">
        <v>2</v>
      </c>
      <c r="M20" s="232">
        <v>25</v>
      </c>
      <c r="N20" s="231">
        <v>10</v>
      </c>
      <c r="O20" s="229">
        <v>3</v>
      </c>
      <c r="P20" s="229">
        <v>27</v>
      </c>
      <c r="Q20" s="231">
        <v>11</v>
      </c>
      <c r="R20" s="232">
        <v>4</v>
      </c>
      <c r="S20" s="229">
        <v>36</v>
      </c>
      <c r="T20" s="231">
        <v>17</v>
      </c>
    </row>
    <row r="21" spans="1:20" ht="15" customHeight="1">
      <c r="A21" s="388" t="s">
        <v>5</v>
      </c>
      <c r="B21" s="439"/>
      <c r="C21" s="230">
        <v>3</v>
      </c>
      <c r="D21" s="231">
        <v>68</v>
      </c>
      <c r="E21" s="231">
        <v>6</v>
      </c>
      <c r="F21" s="231">
        <v>1</v>
      </c>
      <c r="G21" s="231">
        <v>5</v>
      </c>
      <c r="H21" s="231">
        <v>3</v>
      </c>
      <c r="I21" s="231">
        <v>21</v>
      </c>
      <c r="J21" s="231">
        <v>578</v>
      </c>
      <c r="K21" s="231">
        <v>71</v>
      </c>
      <c r="L21" s="231">
        <v>3</v>
      </c>
      <c r="M21" s="231">
        <v>48</v>
      </c>
      <c r="N21" s="231">
        <v>32</v>
      </c>
      <c r="O21" s="231">
        <v>4</v>
      </c>
      <c r="P21" s="231">
        <v>41</v>
      </c>
      <c r="Q21" s="231">
        <v>5</v>
      </c>
      <c r="R21" s="231">
        <v>5</v>
      </c>
      <c r="S21" s="231">
        <v>52</v>
      </c>
      <c r="T21" s="231">
        <v>9</v>
      </c>
    </row>
    <row r="22" spans="1:20" ht="15" customHeight="1">
      <c r="A22" s="388" t="s">
        <v>6</v>
      </c>
      <c r="B22" s="439"/>
      <c r="C22" s="229">
        <v>8</v>
      </c>
      <c r="D22" s="229">
        <v>174</v>
      </c>
      <c r="E22" s="231">
        <v>122</v>
      </c>
      <c r="F22" s="232">
        <v>4</v>
      </c>
      <c r="G22" s="229">
        <v>82</v>
      </c>
      <c r="H22" s="231">
        <v>48</v>
      </c>
      <c r="I22" s="232">
        <v>46</v>
      </c>
      <c r="J22" s="232">
        <v>1780</v>
      </c>
      <c r="K22" s="231">
        <v>1340</v>
      </c>
      <c r="L22" s="232">
        <v>2</v>
      </c>
      <c r="M22" s="232">
        <v>43</v>
      </c>
      <c r="N22" s="231">
        <v>23</v>
      </c>
      <c r="O22" s="229">
        <v>7</v>
      </c>
      <c r="P22" s="229">
        <v>175</v>
      </c>
      <c r="Q22" s="231">
        <v>147</v>
      </c>
      <c r="R22" s="232">
        <v>1</v>
      </c>
      <c r="S22" s="229">
        <v>20</v>
      </c>
      <c r="T22" s="231">
        <v>17</v>
      </c>
    </row>
    <row r="23" spans="1:20" ht="15" customHeight="1">
      <c r="A23" s="388" t="s">
        <v>7</v>
      </c>
      <c r="B23" s="439"/>
      <c r="C23" s="229">
        <v>5</v>
      </c>
      <c r="D23" s="229">
        <v>63</v>
      </c>
      <c r="E23" s="231">
        <v>1</v>
      </c>
      <c r="F23" s="232">
        <v>1</v>
      </c>
      <c r="G23" s="229">
        <v>8</v>
      </c>
      <c r="H23" s="231">
        <v>0</v>
      </c>
      <c r="I23" s="232">
        <v>57</v>
      </c>
      <c r="J23" s="232">
        <v>2880</v>
      </c>
      <c r="K23" s="231">
        <v>2490</v>
      </c>
      <c r="L23" s="232">
        <v>1</v>
      </c>
      <c r="M23" s="232">
        <v>14</v>
      </c>
      <c r="N23" s="231">
        <v>0</v>
      </c>
      <c r="O23" s="229">
        <v>3</v>
      </c>
      <c r="P23" s="229">
        <v>29</v>
      </c>
      <c r="Q23" s="231">
        <v>0</v>
      </c>
      <c r="R23" s="232">
        <v>3</v>
      </c>
      <c r="S23" s="229">
        <v>43</v>
      </c>
      <c r="T23" s="231">
        <v>1</v>
      </c>
    </row>
    <row r="24" spans="1:20" ht="15" customHeight="1">
      <c r="A24" s="388" t="s">
        <v>8</v>
      </c>
      <c r="B24" s="439"/>
      <c r="C24" s="229">
        <v>3</v>
      </c>
      <c r="D24" s="229">
        <v>68</v>
      </c>
      <c r="E24" s="231">
        <v>11</v>
      </c>
      <c r="F24" s="232">
        <v>27</v>
      </c>
      <c r="G24" s="229">
        <v>537</v>
      </c>
      <c r="H24" s="231">
        <v>411</v>
      </c>
      <c r="I24" s="232">
        <v>37</v>
      </c>
      <c r="J24" s="232">
        <v>1520</v>
      </c>
      <c r="K24" s="231">
        <v>953</v>
      </c>
      <c r="L24" s="232">
        <v>9</v>
      </c>
      <c r="M24" s="232">
        <v>209</v>
      </c>
      <c r="N24" s="231">
        <v>168</v>
      </c>
      <c r="O24" s="229">
        <v>10</v>
      </c>
      <c r="P24" s="229">
        <v>240</v>
      </c>
      <c r="Q24" s="231">
        <v>195</v>
      </c>
      <c r="R24" s="232">
        <v>1</v>
      </c>
      <c r="S24" s="229">
        <v>7</v>
      </c>
      <c r="T24" s="231">
        <v>2</v>
      </c>
    </row>
    <row r="25" spans="1:20" ht="15" customHeight="1">
      <c r="A25" s="38"/>
      <c r="B25" s="39"/>
      <c r="C25" s="229"/>
      <c r="D25" s="229"/>
      <c r="E25" s="229"/>
      <c r="F25" s="232"/>
      <c r="G25" s="229"/>
      <c r="H25" s="229"/>
      <c r="I25" s="232"/>
      <c r="J25" s="232"/>
      <c r="K25" s="232"/>
      <c r="L25" s="232"/>
      <c r="M25" s="232"/>
      <c r="N25" s="232"/>
      <c r="O25" s="229"/>
      <c r="P25" s="229"/>
      <c r="Q25" s="229"/>
      <c r="R25" s="232"/>
      <c r="S25" s="229"/>
      <c r="T25" s="229"/>
    </row>
    <row r="26" spans="1:20" ht="15" customHeight="1">
      <c r="A26" s="388" t="s">
        <v>9</v>
      </c>
      <c r="B26" s="439"/>
      <c r="C26" s="230">
        <v>0</v>
      </c>
      <c r="D26" s="231">
        <v>5</v>
      </c>
      <c r="E26" s="231" t="s">
        <v>265</v>
      </c>
      <c r="F26" s="231">
        <v>0</v>
      </c>
      <c r="G26" s="231">
        <v>2</v>
      </c>
      <c r="H26" s="231" t="s">
        <v>265</v>
      </c>
      <c r="I26" s="231">
        <v>2</v>
      </c>
      <c r="J26" s="231">
        <v>62</v>
      </c>
      <c r="K26" s="231" t="s">
        <v>265</v>
      </c>
      <c r="L26" s="231">
        <v>0</v>
      </c>
      <c r="M26" s="231">
        <v>2</v>
      </c>
      <c r="N26" s="231" t="s">
        <v>265</v>
      </c>
      <c r="O26" s="231">
        <v>1</v>
      </c>
      <c r="P26" s="231">
        <v>10</v>
      </c>
      <c r="Q26" s="231" t="s">
        <v>265</v>
      </c>
      <c r="R26" s="231">
        <v>0</v>
      </c>
      <c r="S26" s="231">
        <v>1</v>
      </c>
      <c r="T26" s="231" t="s">
        <v>265</v>
      </c>
    </row>
    <row r="27" spans="1:20" ht="15" customHeight="1">
      <c r="A27" s="388" t="s">
        <v>125</v>
      </c>
      <c r="B27" s="439"/>
      <c r="C27" s="229">
        <v>6</v>
      </c>
      <c r="D27" s="229">
        <v>107</v>
      </c>
      <c r="E27" s="231">
        <v>48</v>
      </c>
      <c r="F27" s="232">
        <v>0</v>
      </c>
      <c r="G27" s="229">
        <v>15</v>
      </c>
      <c r="H27" s="231" t="s">
        <v>265</v>
      </c>
      <c r="I27" s="232">
        <v>26</v>
      </c>
      <c r="J27" s="232">
        <v>901</v>
      </c>
      <c r="K27" s="231">
        <v>347</v>
      </c>
      <c r="L27" s="232">
        <v>1</v>
      </c>
      <c r="M27" s="232">
        <v>33</v>
      </c>
      <c r="N27" s="231">
        <v>22</v>
      </c>
      <c r="O27" s="229">
        <v>2</v>
      </c>
      <c r="P27" s="229">
        <v>68</v>
      </c>
      <c r="Q27" s="231">
        <v>43</v>
      </c>
      <c r="R27" s="232">
        <v>0</v>
      </c>
      <c r="S27" s="229">
        <v>8</v>
      </c>
      <c r="T27" s="231">
        <v>2</v>
      </c>
    </row>
    <row r="28" spans="1:20" ht="15" customHeight="1">
      <c r="A28" s="388" t="s">
        <v>126</v>
      </c>
      <c r="B28" s="439"/>
      <c r="C28" s="229">
        <v>3</v>
      </c>
      <c r="D28" s="229">
        <v>47</v>
      </c>
      <c r="E28" s="231">
        <v>4</v>
      </c>
      <c r="F28" s="232">
        <v>42</v>
      </c>
      <c r="G28" s="229">
        <v>859</v>
      </c>
      <c r="H28" s="231">
        <v>786</v>
      </c>
      <c r="I28" s="232">
        <v>23</v>
      </c>
      <c r="J28" s="232">
        <v>836</v>
      </c>
      <c r="K28" s="231">
        <v>165</v>
      </c>
      <c r="L28" s="232">
        <v>7</v>
      </c>
      <c r="M28" s="232">
        <v>162</v>
      </c>
      <c r="N28" s="231">
        <v>121</v>
      </c>
      <c r="O28" s="229">
        <v>1</v>
      </c>
      <c r="P28" s="229">
        <v>35</v>
      </c>
      <c r="Q28" s="231" t="s">
        <v>265</v>
      </c>
      <c r="R28" s="232">
        <v>0</v>
      </c>
      <c r="S28" s="229">
        <v>15</v>
      </c>
      <c r="T28" s="231" t="s">
        <v>265</v>
      </c>
    </row>
    <row r="29" spans="1:20" ht="15" customHeight="1">
      <c r="A29" s="388" t="s">
        <v>127</v>
      </c>
      <c r="B29" s="439"/>
      <c r="C29" s="229">
        <v>3</v>
      </c>
      <c r="D29" s="229">
        <v>80</v>
      </c>
      <c r="E29" s="231">
        <v>15</v>
      </c>
      <c r="F29" s="232">
        <v>0</v>
      </c>
      <c r="G29" s="229">
        <v>13</v>
      </c>
      <c r="H29" s="231" t="s">
        <v>265</v>
      </c>
      <c r="I29" s="232">
        <v>156</v>
      </c>
      <c r="J29" s="232">
        <v>7080</v>
      </c>
      <c r="K29" s="231">
        <v>5759</v>
      </c>
      <c r="L29" s="232">
        <v>1</v>
      </c>
      <c r="M29" s="232">
        <v>122</v>
      </c>
      <c r="N29" s="231">
        <v>3</v>
      </c>
      <c r="O29" s="229">
        <v>5</v>
      </c>
      <c r="P29" s="229">
        <v>87</v>
      </c>
      <c r="Q29" s="231">
        <v>37</v>
      </c>
      <c r="R29" s="232">
        <v>4</v>
      </c>
      <c r="S29" s="229">
        <v>31</v>
      </c>
      <c r="T29" s="231">
        <v>7</v>
      </c>
    </row>
    <row r="30" spans="1:20" ht="15" customHeight="1">
      <c r="A30" s="388" t="s">
        <v>128</v>
      </c>
      <c r="B30" s="439"/>
      <c r="C30" s="230">
        <v>12</v>
      </c>
      <c r="D30" s="231">
        <v>148</v>
      </c>
      <c r="E30" s="231">
        <v>3</v>
      </c>
      <c r="F30" s="231">
        <v>1</v>
      </c>
      <c r="G30" s="231">
        <v>13</v>
      </c>
      <c r="H30" s="231" t="s">
        <v>265</v>
      </c>
      <c r="I30" s="231">
        <v>37</v>
      </c>
      <c r="J30" s="231">
        <v>1324</v>
      </c>
      <c r="K30" s="231">
        <v>539</v>
      </c>
      <c r="L30" s="231">
        <v>2</v>
      </c>
      <c r="M30" s="231">
        <v>34</v>
      </c>
      <c r="N30" s="231" t="s">
        <v>265</v>
      </c>
      <c r="O30" s="231">
        <v>15</v>
      </c>
      <c r="P30" s="231">
        <v>99</v>
      </c>
      <c r="Q30" s="231">
        <v>7</v>
      </c>
      <c r="R30" s="231">
        <v>8</v>
      </c>
      <c r="S30" s="231">
        <v>112</v>
      </c>
      <c r="T30" s="231">
        <v>2</v>
      </c>
    </row>
    <row r="31" spans="1:20" ht="15" customHeight="1">
      <c r="A31" s="388" t="s">
        <v>129</v>
      </c>
      <c r="B31" s="439"/>
      <c r="C31" s="229">
        <v>10</v>
      </c>
      <c r="D31" s="229">
        <v>207</v>
      </c>
      <c r="E31" s="231">
        <v>9</v>
      </c>
      <c r="F31" s="232">
        <v>0</v>
      </c>
      <c r="G31" s="229">
        <v>8</v>
      </c>
      <c r="H31" s="231" t="s">
        <v>265</v>
      </c>
      <c r="I31" s="232">
        <v>41</v>
      </c>
      <c r="J31" s="232">
        <v>1338</v>
      </c>
      <c r="K31" s="231">
        <v>307</v>
      </c>
      <c r="L31" s="232">
        <v>3</v>
      </c>
      <c r="M31" s="232">
        <v>69</v>
      </c>
      <c r="N31" s="231">
        <v>19</v>
      </c>
      <c r="O31" s="229">
        <v>7</v>
      </c>
      <c r="P31" s="229">
        <v>88</v>
      </c>
      <c r="Q31" s="231">
        <v>8</v>
      </c>
      <c r="R31" s="232">
        <v>6</v>
      </c>
      <c r="S31" s="229">
        <v>75</v>
      </c>
      <c r="T31" s="231">
        <v>7</v>
      </c>
    </row>
    <row r="32" spans="1:20" ht="15" customHeight="1">
      <c r="A32" s="388" t="s">
        <v>130</v>
      </c>
      <c r="B32" s="439"/>
      <c r="C32" s="229">
        <v>6</v>
      </c>
      <c r="D32" s="229">
        <v>105</v>
      </c>
      <c r="E32" s="231" t="s">
        <v>265</v>
      </c>
      <c r="F32" s="229">
        <v>0</v>
      </c>
      <c r="G32" s="229">
        <v>2</v>
      </c>
      <c r="H32" s="231" t="s">
        <v>265</v>
      </c>
      <c r="I32" s="229">
        <v>59</v>
      </c>
      <c r="J32" s="229">
        <v>1403</v>
      </c>
      <c r="K32" s="231">
        <v>265</v>
      </c>
      <c r="L32" s="229">
        <v>1</v>
      </c>
      <c r="M32" s="229">
        <v>24</v>
      </c>
      <c r="N32" s="231">
        <v>2</v>
      </c>
      <c r="O32" s="229">
        <v>2</v>
      </c>
      <c r="P32" s="229">
        <v>21</v>
      </c>
      <c r="Q32" s="231" t="s">
        <v>265</v>
      </c>
      <c r="R32" s="229">
        <v>4</v>
      </c>
      <c r="S32" s="229">
        <v>34</v>
      </c>
      <c r="T32" s="231">
        <v>1</v>
      </c>
    </row>
    <row r="33" spans="1:20" ht="15" customHeight="1">
      <c r="A33" s="388" t="s">
        <v>131</v>
      </c>
      <c r="B33" s="439"/>
      <c r="C33" s="229">
        <v>2</v>
      </c>
      <c r="D33" s="229">
        <v>47</v>
      </c>
      <c r="E33" s="231">
        <v>21</v>
      </c>
      <c r="F33" s="229">
        <v>0</v>
      </c>
      <c r="G33" s="229">
        <v>4</v>
      </c>
      <c r="H33" s="231">
        <v>2</v>
      </c>
      <c r="I33" s="229">
        <v>8</v>
      </c>
      <c r="J33" s="229">
        <v>266</v>
      </c>
      <c r="K33" s="231">
        <v>117</v>
      </c>
      <c r="L33" s="229">
        <v>1</v>
      </c>
      <c r="M33" s="229">
        <v>15</v>
      </c>
      <c r="N33" s="231">
        <v>7</v>
      </c>
      <c r="O33" s="229">
        <v>3</v>
      </c>
      <c r="P33" s="229">
        <v>26</v>
      </c>
      <c r="Q33" s="231">
        <v>10</v>
      </c>
      <c r="R33" s="229">
        <v>2</v>
      </c>
      <c r="S33" s="229">
        <v>22</v>
      </c>
      <c r="T33" s="231">
        <v>10</v>
      </c>
    </row>
    <row r="34" spans="1:20" ht="15" customHeight="1">
      <c r="A34" s="153"/>
      <c r="B34" s="92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ht="15" customHeight="1">
      <c r="A35" s="16"/>
    </row>
    <row r="41" spans="1:20" ht="15" customHeight="1">
      <c r="A41" s="386" t="s">
        <v>186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</row>
    <row r="42" ht="15" customHeight="1" thickBot="1"/>
    <row r="43" spans="1:20" ht="15" customHeight="1">
      <c r="A43" s="401" t="s">
        <v>292</v>
      </c>
      <c r="B43" s="398"/>
      <c r="C43" s="436" t="s">
        <v>211</v>
      </c>
      <c r="D43" s="437"/>
      <c r="E43" s="438"/>
      <c r="F43" s="436" t="s">
        <v>212</v>
      </c>
      <c r="G43" s="437"/>
      <c r="H43" s="438"/>
      <c r="I43" s="436" t="s">
        <v>213</v>
      </c>
      <c r="J43" s="437"/>
      <c r="K43" s="438"/>
      <c r="L43" s="436" t="s">
        <v>214</v>
      </c>
      <c r="M43" s="437"/>
      <c r="N43" s="438"/>
      <c r="O43" s="436" t="s">
        <v>215</v>
      </c>
      <c r="P43" s="437"/>
      <c r="Q43" s="438"/>
      <c r="R43" s="436" t="s">
        <v>216</v>
      </c>
      <c r="S43" s="437"/>
      <c r="T43" s="437"/>
    </row>
    <row r="44" spans="1:20" ht="15" customHeight="1">
      <c r="A44" s="402"/>
      <c r="B44" s="399"/>
      <c r="C44" s="410" t="s">
        <v>123</v>
      </c>
      <c r="D44" s="412" t="s">
        <v>288</v>
      </c>
      <c r="E44" s="431" t="s">
        <v>102</v>
      </c>
      <c r="F44" s="410" t="s">
        <v>123</v>
      </c>
      <c r="G44" s="412" t="s">
        <v>288</v>
      </c>
      <c r="H44" s="431" t="s">
        <v>102</v>
      </c>
      <c r="I44" s="410" t="s">
        <v>123</v>
      </c>
      <c r="J44" s="412" t="s">
        <v>288</v>
      </c>
      <c r="K44" s="431" t="s">
        <v>102</v>
      </c>
      <c r="L44" s="410" t="s">
        <v>123</v>
      </c>
      <c r="M44" s="412" t="s">
        <v>288</v>
      </c>
      <c r="N44" s="431" t="s">
        <v>102</v>
      </c>
      <c r="O44" s="410" t="s">
        <v>123</v>
      </c>
      <c r="P44" s="412" t="s">
        <v>288</v>
      </c>
      <c r="Q44" s="431" t="s">
        <v>102</v>
      </c>
      <c r="R44" s="410" t="s">
        <v>123</v>
      </c>
      <c r="S44" s="412" t="s">
        <v>288</v>
      </c>
      <c r="T44" s="443" t="s">
        <v>102</v>
      </c>
    </row>
    <row r="45" spans="1:20" ht="15" customHeight="1">
      <c r="A45" s="403"/>
      <c r="B45" s="400"/>
      <c r="C45" s="411"/>
      <c r="D45" s="413"/>
      <c r="E45" s="432"/>
      <c r="F45" s="411"/>
      <c r="G45" s="413"/>
      <c r="H45" s="432"/>
      <c r="I45" s="411"/>
      <c r="J45" s="413"/>
      <c r="K45" s="432"/>
      <c r="L45" s="411"/>
      <c r="M45" s="413"/>
      <c r="N45" s="432"/>
      <c r="O45" s="411"/>
      <c r="P45" s="413"/>
      <c r="Q45" s="432"/>
      <c r="R45" s="411"/>
      <c r="S45" s="413"/>
      <c r="T45" s="444"/>
    </row>
    <row r="46" spans="1:20" ht="15" customHeight="1">
      <c r="A46" s="77"/>
      <c r="B46" s="78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ht="15" customHeight="1">
      <c r="A47" s="388" t="s">
        <v>170</v>
      </c>
      <c r="B47" s="389"/>
      <c r="C47" s="229">
        <v>98</v>
      </c>
      <c r="D47" s="229">
        <v>1250</v>
      </c>
      <c r="E47" s="229">
        <v>491</v>
      </c>
      <c r="F47" s="229">
        <v>128</v>
      </c>
      <c r="G47" s="229">
        <v>1470</v>
      </c>
      <c r="H47" s="229">
        <v>870</v>
      </c>
      <c r="I47" s="229">
        <v>49</v>
      </c>
      <c r="J47" s="229">
        <v>530</v>
      </c>
      <c r="K47" s="229">
        <v>283</v>
      </c>
      <c r="L47" s="229">
        <v>413</v>
      </c>
      <c r="M47" s="229">
        <v>3510</v>
      </c>
      <c r="N47" s="229">
        <v>3180</v>
      </c>
      <c r="O47" s="229">
        <v>43</v>
      </c>
      <c r="P47" s="229">
        <v>241</v>
      </c>
      <c r="Q47" s="229">
        <v>66</v>
      </c>
      <c r="R47" s="229">
        <v>60</v>
      </c>
      <c r="S47" s="229">
        <v>366</v>
      </c>
      <c r="T47" s="229">
        <v>189</v>
      </c>
    </row>
    <row r="48" spans="1:20" ht="15" customHeight="1">
      <c r="A48" s="433">
        <v>58</v>
      </c>
      <c r="B48" s="434"/>
      <c r="C48" s="230">
        <v>95</v>
      </c>
      <c r="D48" s="231">
        <v>1160</v>
      </c>
      <c r="E48" s="231">
        <v>427</v>
      </c>
      <c r="F48" s="231">
        <v>132</v>
      </c>
      <c r="G48" s="231">
        <v>1600</v>
      </c>
      <c r="H48" s="231">
        <v>927</v>
      </c>
      <c r="I48" s="231">
        <v>52</v>
      </c>
      <c r="J48" s="231">
        <v>543</v>
      </c>
      <c r="K48" s="231">
        <v>318</v>
      </c>
      <c r="L48" s="231">
        <v>396</v>
      </c>
      <c r="M48" s="231">
        <v>2520</v>
      </c>
      <c r="N48" s="231">
        <v>2300</v>
      </c>
      <c r="O48" s="231">
        <v>44</v>
      </c>
      <c r="P48" s="231">
        <v>260</v>
      </c>
      <c r="Q48" s="231">
        <v>73</v>
      </c>
      <c r="R48" s="231">
        <v>57</v>
      </c>
      <c r="S48" s="231">
        <v>350</v>
      </c>
      <c r="T48" s="231">
        <v>189</v>
      </c>
    </row>
    <row r="49" spans="1:20" ht="15" customHeight="1">
      <c r="A49" s="435">
        <v>59</v>
      </c>
      <c r="B49" s="434"/>
      <c r="C49" s="229">
        <v>94</v>
      </c>
      <c r="D49" s="229">
        <v>1000</v>
      </c>
      <c r="E49" s="231">
        <v>356</v>
      </c>
      <c r="F49" s="232">
        <v>133</v>
      </c>
      <c r="G49" s="229">
        <v>1830</v>
      </c>
      <c r="H49" s="231">
        <v>1240</v>
      </c>
      <c r="I49" s="232">
        <v>53</v>
      </c>
      <c r="J49" s="232">
        <v>626</v>
      </c>
      <c r="K49" s="231">
        <v>387</v>
      </c>
      <c r="L49" s="232">
        <v>397</v>
      </c>
      <c r="M49" s="232">
        <v>3090</v>
      </c>
      <c r="N49" s="231">
        <v>2670</v>
      </c>
      <c r="O49" s="229">
        <v>43</v>
      </c>
      <c r="P49" s="229">
        <v>240</v>
      </c>
      <c r="Q49" s="231">
        <v>72</v>
      </c>
      <c r="R49" s="232">
        <v>59</v>
      </c>
      <c r="S49" s="229">
        <v>387</v>
      </c>
      <c r="T49" s="231">
        <v>203</v>
      </c>
    </row>
    <row r="50" spans="1:20" ht="15" customHeight="1">
      <c r="A50" s="435">
        <v>60</v>
      </c>
      <c r="B50" s="434"/>
      <c r="C50" s="229">
        <v>92</v>
      </c>
      <c r="D50" s="229">
        <v>863</v>
      </c>
      <c r="E50" s="231">
        <v>331</v>
      </c>
      <c r="F50" s="232">
        <v>131</v>
      </c>
      <c r="G50" s="229">
        <v>1800</v>
      </c>
      <c r="H50" s="231">
        <v>1220</v>
      </c>
      <c r="I50" s="232">
        <v>57</v>
      </c>
      <c r="J50" s="232">
        <v>702</v>
      </c>
      <c r="K50" s="231">
        <v>425</v>
      </c>
      <c r="L50" s="232">
        <v>395</v>
      </c>
      <c r="M50" s="232">
        <v>2350</v>
      </c>
      <c r="N50" s="231">
        <v>1990</v>
      </c>
      <c r="O50" s="229">
        <v>43</v>
      </c>
      <c r="P50" s="229">
        <v>265</v>
      </c>
      <c r="Q50" s="231">
        <v>80</v>
      </c>
      <c r="R50" s="232">
        <v>57</v>
      </c>
      <c r="S50" s="229">
        <v>345</v>
      </c>
      <c r="T50" s="231">
        <v>175</v>
      </c>
    </row>
    <row r="51" spans="1:20" s="15" customFormat="1" ht="15" customHeight="1">
      <c r="A51" s="440">
        <v>61</v>
      </c>
      <c r="B51" s="441"/>
      <c r="C51" s="273">
        <f>SUM(C53:C69)</f>
        <v>92</v>
      </c>
      <c r="D51" s="273">
        <v>1020</v>
      </c>
      <c r="E51" s="273">
        <f aca="true" t="shared" si="1" ref="E51:T51">SUM(E53:E69)</f>
        <v>426</v>
      </c>
      <c r="F51" s="273">
        <f t="shared" si="1"/>
        <v>126</v>
      </c>
      <c r="G51" s="273">
        <v>1860</v>
      </c>
      <c r="H51" s="273">
        <v>1370</v>
      </c>
      <c r="I51" s="273">
        <f t="shared" si="1"/>
        <v>59</v>
      </c>
      <c r="J51" s="273">
        <f t="shared" si="1"/>
        <v>827</v>
      </c>
      <c r="K51" s="273">
        <f t="shared" si="1"/>
        <v>548</v>
      </c>
      <c r="L51" s="273">
        <f t="shared" si="1"/>
        <v>395</v>
      </c>
      <c r="M51" s="273">
        <v>2890</v>
      </c>
      <c r="N51" s="273">
        <v>2480</v>
      </c>
      <c r="O51" s="273">
        <f t="shared" si="1"/>
        <v>44</v>
      </c>
      <c r="P51" s="273">
        <f t="shared" si="1"/>
        <v>232</v>
      </c>
      <c r="Q51" s="273">
        <f t="shared" si="1"/>
        <v>63</v>
      </c>
      <c r="R51" s="273">
        <f t="shared" si="1"/>
        <v>69</v>
      </c>
      <c r="S51" s="273">
        <f t="shared" si="1"/>
        <v>448</v>
      </c>
      <c r="T51" s="273">
        <f t="shared" si="1"/>
        <v>242</v>
      </c>
    </row>
    <row r="52" spans="1:20" ht="15" customHeight="1">
      <c r="A52" s="85"/>
      <c r="B52" s="86"/>
      <c r="C52" s="229"/>
      <c r="D52" s="229"/>
      <c r="E52" s="229"/>
      <c r="F52" s="232"/>
      <c r="G52" s="229"/>
      <c r="H52" s="229"/>
      <c r="I52" s="232"/>
      <c r="J52" s="232"/>
      <c r="K52" s="232"/>
      <c r="L52" s="232"/>
      <c r="M52" s="232"/>
      <c r="N52" s="232"/>
      <c r="O52" s="229"/>
      <c r="P52" s="229"/>
      <c r="Q52" s="229"/>
      <c r="R52" s="232"/>
      <c r="S52" s="229"/>
      <c r="T52" s="229"/>
    </row>
    <row r="53" spans="1:20" ht="15" customHeight="1">
      <c r="A53" s="388" t="s">
        <v>1</v>
      </c>
      <c r="B53" s="439"/>
      <c r="C53" s="230">
        <v>15</v>
      </c>
      <c r="D53" s="231">
        <v>196</v>
      </c>
      <c r="E53" s="231">
        <v>154</v>
      </c>
      <c r="F53" s="231">
        <v>92</v>
      </c>
      <c r="G53" s="231">
        <v>1440</v>
      </c>
      <c r="H53" s="231">
        <v>1130</v>
      </c>
      <c r="I53" s="231">
        <v>3</v>
      </c>
      <c r="J53" s="231">
        <v>65</v>
      </c>
      <c r="K53" s="231">
        <v>56</v>
      </c>
      <c r="L53" s="231">
        <v>255</v>
      </c>
      <c r="M53" s="231">
        <v>2130</v>
      </c>
      <c r="N53" s="231">
        <v>1860</v>
      </c>
      <c r="O53" s="231">
        <v>5</v>
      </c>
      <c r="P53" s="231">
        <v>26</v>
      </c>
      <c r="Q53" s="231">
        <v>10</v>
      </c>
      <c r="R53" s="231">
        <v>8</v>
      </c>
      <c r="S53" s="231">
        <v>82</v>
      </c>
      <c r="T53" s="231">
        <v>71</v>
      </c>
    </row>
    <row r="54" spans="1:20" ht="15" customHeight="1">
      <c r="A54" s="388" t="s">
        <v>2</v>
      </c>
      <c r="B54" s="439"/>
      <c r="C54" s="229">
        <v>3</v>
      </c>
      <c r="D54" s="229">
        <v>33</v>
      </c>
      <c r="E54" s="231">
        <v>11</v>
      </c>
      <c r="F54" s="232">
        <v>3</v>
      </c>
      <c r="G54" s="229">
        <v>29</v>
      </c>
      <c r="H54" s="231">
        <v>22</v>
      </c>
      <c r="I54" s="232">
        <v>0</v>
      </c>
      <c r="J54" s="232">
        <v>2</v>
      </c>
      <c r="K54" s="231">
        <v>0</v>
      </c>
      <c r="L54" s="234">
        <v>4</v>
      </c>
      <c r="M54" s="234">
        <v>20</v>
      </c>
      <c r="N54" s="231">
        <v>19</v>
      </c>
      <c r="O54" s="235">
        <v>1</v>
      </c>
      <c r="P54" s="235">
        <v>3</v>
      </c>
      <c r="Q54" s="231">
        <v>2</v>
      </c>
      <c r="R54" s="234">
        <v>3</v>
      </c>
      <c r="S54" s="235">
        <v>15</v>
      </c>
      <c r="T54" s="231">
        <v>6</v>
      </c>
    </row>
    <row r="55" spans="1:20" ht="15" customHeight="1">
      <c r="A55" s="388" t="s">
        <v>3</v>
      </c>
      <c r="B55" s="439"/>
      <c r="C55" s="229">
        <v>7</v>
      </c>
      <c r="D55" s="229">
        <v>138</v>
      </c>
      <c r="E55" s="231">
        <v>94</v>
      </c>
      <c r="F55" s="232">
        <v>2</v>
      </c>
      <c r="G55" s="229">
        <v>32</v>
      </c>
      <c r="H55" s="231">
        <v>28</v>
      </c>
      <c r="I55" s="232">
        <v>9</v>
      </c>
      <c r="J55" s="232">
        <v>150</v>
      </c>
      <c r="K55" s="231">
        <v>103</v>
      </c>
      <c r="L55" s="234">
        <v>49</v>
      </c>
      <c r="M55" s="234">
        <v>237</v>
      </c>
      <c r="N55" s="231">
        <v>203</v>
      </c>
      <c r="O55" s="235">
        <v>5</v>
      </c>
      <c r="P55" s="235">
        <v>32</v>
      </c>
      <c r="Q55" s="231">
        <v>13</v>
      </c>
      <c r="R55" s="234">
        <v>6</v>
      </c>
      <c r="S55" s="235">
        <v>49</v>
      </c>
      <c r="T55" s="231">
        <v>25</v>
      </c>
    </row>
    <row r="56" spans="1:20" ht="15" customHeight="1">
      <c r="A56" s="442" t="s">
        <v>60</v>
      </c>
      <c r="B56" s="439"/>
      <c r="C56" s="229">
        <v>7</v>
      </c>
      <c r="D56" s="229">
        <v>67</v>
      </c>
      <c r="E56" s="231">
        <v>35</v>
      </c>
      <c r="F56" s="232">
        <v>1</v>
      </c>
      <c r="G56" s="229">
        <v>8</v>
      </c>
      <c r="H56" s="231">
        <v>3</v>
      </c>
      <c r="I56" s="232">
        <v>1</v>
      </c>
      <c r="J56" s="232">
        <v>5</v>
      </c>
      <c r="K56" s="231">
        <v>3</v>
      </c>
      <c r="L56" s="231" t="s">
        <v>265</v>
      </c>
      <c r="M56" s="231" t="s">
        <v>265</v>
      </c>
      <c r="N56" s="231" t="s">
        <v>265</v>
      </c>
      <c r="O56" s="235">
        <v>2</v>
      </c>
      <c r="P56" s="235">
        <v>8</v>
      </c>
      <c r="Q56" s="231">
        <v>2</v>
      </c>
      <c r="R56" s="234">
        <v>6</v>
      </c>
      <c r="S56" s="235">
        <v>28</v>
      </c>
      <c r="T56" s="231">
        <v>20</v>
      </c>
    </row>
    <row r="57" spans="1:20" ht="15" customHeight="1">
      <c r="A57" s="388" t="s">
        <v>5</v>
      </c>
      <c r="B57" s="439"/>
      <c r="C57" s="230">
        <v>9</v>
      </c>
      <c r="D57" s="231">
        <v>43</v>
      </c>
      <c r="E57" s="231">
        <v>4</v>
      </c>
      <c r="F57" s="231">
        <v>4</v>
      </c>
      <c r="G57" s="231">
        <v>33</v>
      </c>
      <c r="H57" s="231">
        <v>24</v>
      </c>
      <c r="I57" s="231">
        <v>3</v>
      </c>
      <c r="J57" s="231">
        <v>13</v>
      </c>
      <c r="K57" s="231">
        <v>6</v>
      </c>
      <c r="L57" s="231" t="s">
        <v>265</v>
      </c>
      <c r="M57" s="231" t="s">
        <v>265</v>
      </c>
      <c r="N57" s="231" t="s">
        <v>265</v>
      </c>
      <c r="O57" s="231">
        <v>3</v>
      </c>
      <c r="P57" s="231">
        <v>12</v>
      </c>
      <c r="Q57" s="231">
        <v>3</v>
      </c>
      <c r="R57" s="231">
        <v>4</v>
      </c>
      <c r="S57" s="231">
        <v>23</v>
      </c>
      <c r="T57" s="231">
        <v>15</v>
      </c>
    </row>
    <row r="58" spans="1:20" ht="15" customHeight="1">
      <c r="A58" s="388" t="s">
        <v>6</v>
      </c>
      <c r="B58" s="439"/>
      <c r="C58" s="229">
        <v>6</v>
      </c>
      <c r="D58" s="229">
        <v>115</v>
      </c>
      <c r="E58" s="231">
        <v>74</v>
      </c>
      <c r="F58" s="232">
        <v>1</v>
      </c>
      <c r="G58" s="229">
        <v>17</v>
      </c>
      <c r="H58" s="231">
        <v>14</v>
      </c>
      <c r="I58" s="232">
        <v>3</v>
      </c>
      <c r="J58" s="232">
        <v>71</v>
      </c>
      <c r="K58" s="231">
        <v>50</v>
      </c>
      <c r="L58" s="234">
        <v>9</v>
      </c>
      <c r="M58" s="234">
        <v>70</v>
      </c>
      <c r="N58" s="231">
        <v>62</v>
      </c>
      <c r="O58" s="235">
        <v>3</v>
      </c>
      <c r="P58" s="235">
        <v>21</v>
      </c>
      <c r="Q58" s="231">
        <v>13</v>
      </c>
      <c r="R58" s="234">
        <v>3</v>
      </c>
      <c r="S58" s="235">
        <v>23</v>
      </c>
      <c r="T58" s="231">
        <v>11</v>
      </c>
    </row>
    <row r="59" spans="1:20" ht="15" customHeight="1">
      <c r="A59" s="388" t="s">
        <v>7</v>
      </c>
      <c r="B59" s="439"/>
      <c r="C59" s="229">
        <v>3</v>
      </c>
      <c r="D59" s="229">
        <v>25</v>
      </c>
      <c r="E59" s="231">
        <v>0</v>
      </c>
      <c r="F59" s="232">
        <v>1</v>
      </c>
      <c r="G59" s="229">
        <v>11</v>
      </c>
      <c r="H59" s="231">
        <v>4</v>
      </c>
      <c r="I59" s="232">
        <v>1</v>
      </c>
      <c r="J59" s="232">
        <v>5</v>
      </c>
      <c r="K59" s="231">
        <v>0</v>
      </c>
      <c r="L59" s="231" t="s">
        <v>265</v>
      </c>
      <c r="M59" s="231" t="s">
        <v>265</v>
      </c>
      <c r="N59" s="231" t="s">
        <v>265</v>
      </c>
      <c r="O59" s="235">
        <v>1</v>
      </c>
      <c r="P59" s="235">
        <v>5</v>
      </c>
      <c r="Q59" s="231" t="s">
        <v>265</v>
      </c>
      <c r="R59" s="234">
        <v>1</v>
      </c>
      <c r="S59" s="235">
        <v>6</v>
      </c>
      <c r="T59" s="231">
        <v>0</v>
      </c>
    </row>
    <row r="60" spans="1:20" ht="15" customHeight="1">
      <c r="A60" s="388" t="s">
        <v>8</v>
      </c>
      <c r="B60" s="439"/>
      <c r="C60" s="229">
        <v>2</v>
      </c>
      <c r="D60" s="229">
        <v>15</v>
      </c>
      <c r="E60" s="231">
        <v>2</v>
      </c>
      <c r="F60" s="232">
        <v>1</v>
      </c>
      <c r="G60" s="229">
        <v>7</v>
      </c>
      <c r="H60" s="231" t="s">
        <v>265</v>
      </c>
      <c r="I60" s="232">
        <v>0</v>
      </c>
      <c r="J60" s="232">
        <v>3</v>
      </c>
      <c r="K60" s="231">
        <v>0</v>
      </c>
      <c r="L60" s="231" t="s">
        <v>265</v>
      </c>
      <c r="M60" s="231" t="s">
        <v>265</v>
      </c>
      <c r="N60" s="231" t="s">
        <v>265</v>
      </c>
      <c r="O60" s="235">
        <v>3</v>
      </c>
      <c r="P60" s="235">
        <v>17</v>
      </c>
      <c r="Q60" s="231">
        <v>11</v>
      </c>
      <c r="R60" s="234">
        <v>2</v>
      </c>
      <c r="S60" s="235">
        <v>18</v>
      </c>
      <c r="T60" s="231">
        <v>9</v>
      </c>
    </row>
    <row r="61" spans="1:20" ht="15" customHeight="1">
      <c r="A61" s="38"/>
      <c r="B61" s="39"/>
      <c r="C61" s="229"/>
      <c r="D61" s="229"/>
      <c r="E61" s="229"/>
      <c r="F61" s="232"/>
      <c r="G61" s="229"/>
      <c r="H61" s="229"/>
      <c r="I61" s="232"/>
      <c r="J61" s="232"/>
      <c r="K61" s="232"/>
      <c r="L61" s="234"/>
      <c r="M61" s="234"/>
      <c r="N61" s="234"/>
      <c r="O61" s="235"/>
      <c r="P61" s="235"/>
      <c r="Q61" s="235"/>
      <c r="R61" s="234"/>
      <c r="S61" s="235"/>
      <c r="T61" s="235"/>
    </row>
    <row r="62" spans="1:20" ht="15" customHeight="1">
      <c r="A62" s="388" t="s">
        <v>9</v>
      </c>
      <c r="B62" s="439"/>
      <c r="C62" s="230">
        <v>3</v>
      </c>
      <c r="D62" s="231">
        <v>48</v>
      </c>
      <c r="E62" s="231">
        <v>22</v>
      </c>
      <c r="F62" s="231">
        <v>0</v>
      </c>
      <c r="G62" s="231">
        <v>0</v>
      </c>
      <c r="H62" s="231" t="s">
        <v>265</v>
      </c>
      <c r="I62" s="231">
        <v>3</v>
      </c>
      <c r="J62" s="231">
        <v>53</v>
      </c>
      <c r="K62" s="231">
        <v>43</v>
      </c>
      <c r="L62" s="231">
        <v>3</v>
      </c>
      <c r="M62" s="231">
        <v>28</v>
      </c>
      <c r="N62" s="231">
        <v>16</v>
      </c>
      <c r="O62" s="231">
        <v>0</v>
      </c>
      <c r="P62" s="231">
        <v>1</v>
      </c>
      <c r="Q62" s="231" t="s">
        <v>265</v>
      </c>
      <c r="R62" s="231">
        <v>1</v>
      </c>
      <c r="S62" s="231">
        <v>5</v>
      </c>
      <c r="T62" s="231" t="s">
        <v>265</v>
      </c>
    </row>
    <row r="63" spans="1:20" ht="15" customHeight="1">
      <c r="A63" s="388" t="s">
        <v>125</v>
      </c>
      <c r="B63" s="439"/>
      <c r="C63" s="229">
        <v>4</v>
      </c>
      <c r="D63" s="229">
        <v>67</v>
      </c>
      <c r="E63" s="231">
        <v>10</v>
      </c>
      <c r="F63" s="232">
        <v>0</v>
      </c>
      <c r="G63" s="229">
        <v>10</v>
      </c>
      <c r="H63" s="231">
        <v>10</v>
      </c>
      <c r="I63" s="232">
        <v>15</v>
      </c>
      <c r="J63" s="232">
        <v>225</v>
      </c>
      <c r="K63" s="231">
        <v>139</v>
      </c>
      <c r="L63" s="234">
        <v>1</v>
      </c>
      <c r="M63" s="234">
        <v>7</v>
      </c>
      <c r="N63" s="231">
        <v>4</v>
      </c>
      <c r="O63" s="235">
        <v>4</v>
      </c>
      <c r="P63" s="235">
        <v>19</v>
      </c>
      <c r="Q63" s="231" t="s">
        <v>265</v>
      </c>
      <c r="R63" s="234">
        <v>1</v>
      </c>
      <c r="S63" s="235">
        <v>13</v>
      </c>
      <c r="T63" s="231">
        <v>1</v>
      </c>
    </row>
    <row r="64" spans="1:20" ht="15" customHeight="1">
      <c r="A64" s="388" t="s">
        <v>126</v>
      </c>
      <c r="B64" s="439"/>
      <c r="C64" s="229">
        <v>1</v>
      </c>
      <c r="D64" s="229">
        <v>18</v>
      </c>
      <c r="E64" s="231">
        <v>1</v>
      </c>
      <c r="F64" s="232">
        <v>0</v>
      </c>
      <c r="G64" s="229">
        <v>9</v>
      </c>
      <c r="H64" s="231" t="s">
        <v>265</v>
      </c>
      <c r="I64" s="232">
        <v>5</v>
      </c>
      <c r="J64" s="232">
        <v>51</v>
      </c>
      <c r="K64" s="231">
        <v>44</v>
      </c>
      <c r="L64" s="234">
        <v>34</v>
      </c>
      <c r="M64" s="234">
        <v>204</v>
      </c>
      <c r="N64" s="231">
        <v>154</v>
      </c>
      <c r="O64" s="235">
        <v>2</v>
      </c>
      <c r="P64" s="235">
        <v>13</v>
      </c>
      <c r="Q64" s="231">
        <v>3</v>
      </c>
      <c r="R64" s="234">
        <v>3</v>
      </c>
      <c r="S64" s="235">
        <v>17</v>
      </c>
      <c r="T64" s="231">
        <v>6</v>
      </c>
    </row>
    <row r="65" spans="1:20" ht="15" customHeight="1">
      <c r="A65" s="388" t="s">
        <v>127</v>
      </c>
      <c r="B65" s="439"/>
      <c r="C65" s="229">
        <v>4</v>
      </c>
      <c r="D65" s="229">
        <v>34</v>
      </c>
      <c r="E65" s="231">
        <v>5</v>
      </c>
      <c r="F65" s="232">
        <v>13</v>
      </c>
      <c r="G65" s="229">
        <v>169</v>
      </c>
      <c r="H65" s="231">
        <v>113</v>
      </c>
      <c r="I65" s="232">
        <v>4</v>
      </c>
      <c r="J65" s="232">
        <v>101</v>
      </c>
      <c r="K65" s="231">
        <v>77</v>
      </c>
      <c r="L65" s="234">
        <v>27</v>
      </c>
      <c r="M65" s="234">
        <v>162</v>
      </c>
      <c r="N65" s="231">
        <v>126</v>
      </c>
      <c r="O65" s="235">
        <v>6</v>
      </c>
      <c r="P65" s="235">
        <v>31</v>
      </c>
      <c r="Q65" s="231">
        <v>4</v>
      </c>
      <c r="R65" s="234">
        <v>5</v>
      </c>
      <c r="S65" s="235">
        <v>25</v>
      </c>
      <c r="T65" s="231">
        <v>7</v>
      </c>
    </row>
    <row r="66" spans="1:20" ht="15" customHeight="1">
      <c r="A66" s="388" t="s">
        <v>128</v>
      </c>
      <c r="B66" s="439"/>
      <c r="C66" s="230">
        <v>7</v>
      </c>
      <c r="D66" s="231">
        <v>59</v>
      </c>
      <c r="E66" s="231" t="s">
        <v>265</v>
      </c>
      <c r="F66" s="231">
        <v>5</v>
      </c>
      <c r="G66" s="231">
        <v>57</v>
      </c>
      <c r="H66" s="231">
        <v>11</v>
      </c>
      <c r="I66" s="231">
        <v>4</v>
      </c>
      <c r="J66" s="231">
        <v>34</v>
      </c>
      <c r="K66" s="231">
        <v>6</v>
      </c>
      <c r="L66" s="231" t="s">
        <v>265</v>
      </c>
      <c r="M66" s="231" t="s">
        <v>265</v>
      </c>
      <c r="N66" s="231" t="s">
        <v>265</v>
      </c>
      <c r="O66" s="231">
        <v>2</v>
      </c>
      <c r="P66" s="231">
        <v>12</v>
      </c>
      <c r="Q66" s="231" t="s">
        <v>265</v>
      </c>
      <c r="R66" s="231">
        <v>5</v>
      </c>
      <c r="S66" s="231">
        <v>34</v>
      </c>
      <c r="T66" s="231">
        <v>4</v>
      </c>
    </row>
    <row r="67" spans="1:20" ht="15" customHeight="1">
      <c r="A67" s="388" t="s">
        <v>129</v>
      </c>
      <c r="B67" s="439"/>
      <c r="C67" s="229">
        <v>6</v>
      </c>
      <c r="D67" s="229">
        <v>60</v>
      </c>
      <c r="E67" s="231">
        <v>5</v>
      </c>
      <c r="F67" s="232">
        <v>2</v>
      </c>
      <c r="G67" s="229">
        <v>28</v>
      </c>
      <c r="H67" s="231">
        <v>9</v>
      </c>
      <c r="I67" s="232">
        <v>6</v>
      </c>
      <c r="J67" s="232">
        <v>40</v>
      </c>
      <c r="K67" s="231">
        <v>19</v>
      </c>
      <c r="L67" s="231" t="s">
        <v>265</v>
      </c>
      <c r="M67" s="231" t="s">
        <v>265</v>
      </c>
      <c r="N67" s="231" t="s">
        <v>265</v>
      </c>
      <c r="O67" s="235">
        <v>1</v>
      </c>
      <c r="P67" s="235">
        <v>8</v>
      </c>
      <c r="Q67" s="231" t="s">
        <v>265</v>
      </c>
      <c r="R67" s="234">
        <v>5</v>
      </c>
      <c r="S67" s="235">
        <v>21</v>
      </c>
      <c r="T67" s="231">
        <v>5</v>
      </c>
    </row>
    <row r="68" spans="1:20" ht="15" customHeight="1">
      <c r="A68" s="388" t="s">
        <v>130</v>
      </c>
      <c r="B68" s="439"/>
      <c r="C68" s="229">
        <v>10</v>
      </c>
      <c r="D68" s="229">
        <v>81</v>
      </c>
      <c r="E68" s="231">
        <v>1</v>
      </c>
      <c r="F68" s="229">
        <v>0</v>
      </c>
      <c r="G68" s="229">
        <v>3</v>
      </c>
      <c r="H68" s="231" t="s">
        <v>265</v>
      </c>
      <c r="I68" s="229">
        <v>1</v>
      </c>
      <c r="J68" s="229">
        <v>5</v>
      </c>
      <c r="K68" s="231" t="s">
        <v>265</v>
      </c>
      <c r="L68" s="235">
        <v>13</v>
      </c>
      <c r="M68" s="235">
        <v>40</v>
      </c>
      <c r="N68" s="231">
        <v>35</v>
      </c>
      <c r="O68" s="235">
        <v>4</v>
      </c>
      <c r="P68" s="235">
        <v>15</v>
      </c>
      <c r="Q68" s="231" t="s">
        <v>265</v>
      </c>
      <c r="R68" s="235">
        <v>14</v>
      </c>
      <c r="S68" s="235">
        <v>80</v>
      </c>
      <c r="T68" s="231">
        <v>60</v>
      </c>
    </row>
    <row r="69" spans="1:20" ht="15" customHeight="1">
      <c r="A69" s="388" t="s">
        <v>131</v>
      </c>
      <c r="B69" s="439"/>
      <c r="C69" s="229">
        <v>5</v>
      </c>
      <c r="D69" s="229">
        <v>24</v>
      </c>
      <c r="E69" s="231">
        <v>8</v>
      </c>
      <c r="F69" s="229">
        <v>1</v>
      </c>
      <c r="G69" s="229">
        <v>5</v>
      </c>
      <c r="H69" s="231">
        <v>1</v>
      </c>
      <c r="I69" s="229">
        <v>1</v>
      </c>
      <c r="J69" s="229">
        <v>4</v>
      </c>
      <c r="K69" s="231">
        <v>2</v>
      </c>
      <c r="L69" s="231" t="s">
        <v>265</v>
      </c>
      <c r="M69" s="231" t="s">
        <v>265</v>
      </c>
      <c r="N69" s="231" t="s">
        <v>265</v>
      </c>
      <c r="O69" s="235">
        <v>2</v>
      </c>
      <c r="P69" s="235">
        <v>9</v>
      </c>
      <c r="Q69" s="231">
        <v>2</v>
      </c>
      <c r="R69" s="235">
        <v>2</v>
      </c>
      <c r="S69" s="235">
        <v>9</v>
      </c>
      <c r="T69" s="231">
        <v>2</v>
      </c>
    </row>
    <row r="70" spans="1:20" ht="15" customHeight="1">
      <c r="A70" s="153"/>
      <c r="B70" s="92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ht="15" customHeight="1">
      <c r="A71" s="16"/>
    </row>
  </sheetData>
  <sheetProtection/>
  <mergeCells count="94">
    <mergeCell ref="A47:B47"/>
    <mergeCell ref="A5:T5"/>
    <mergeCell ref="A41:T41"/>
    <mergeCell ref="A7:B9"/>
    <mergeCell ref="C7:E7"/>
    <mergeCell ref="F7:H7"/>
    <mergeCell ref="E8:E9"/>
    <mergeCell ref="F8:F9"/>
    <mergeCell ref="G8:G9"/>
    <mergeCell ref="H8:H9"/>
    <mergeCell ref="D8:D9"/>
    <mergeCell ref="A20:B20"/>
    <mergeCell ref="A21:B21"/>
    <mergeCell ref="A14:B14"/>
    <mergeCell ref="A11:B11"/>
    <mergeCell ref="A15:B15"/>
    <mergeCell ref="A17:B17"/>
    <mergeCell ref="A13:B13"/>
    <mergeCell ref="A23:B23"/>
    <mergeCell ref="A30:B30"/>
    <mergeCell ref="A19:B19"/>
    <mergeCell ref="C8:C9"/>
    <mergeCell ref="A18:B18"/>
    <mergeCell ref="A12:B12"/>
    <mergeCell ref="L7:N7"/>
    <mergeCell ref="I8:I9"/>
    <mergeCell ref="J8:J9"/>
    <mergeCell ref="K8:K9"/>
    <mergeCell ref="L8:L9"/>
    <mergeCell ref="M8:M9"/>
    <mergeCell ref="N8:N9"/>
    <mergeCell ref="A31:B31"/>
    <mergeCell ref="A33:B33"/>
    <mergeCell ref="I7:K7"/>
    <mergeCell ref="A32:B32"/>
    <mergeCell ref="A24:B24"/>
    <mergeCell ref="A26:B26"/>
    <mergeCell ref="A27:B27"/>
    <mergeCell ref="A28:B28"/>
    <mergeCell ref="A22:B22"/>
    <mergeCell ref="A29:B29"/>
    <mergeCell ref="O7:Q7"/>
    <mergeCell ref="R7:T7"/>
    <mergeCell ref="O8:O9"/>
    <mergeCell ref="P8:P9"/>
    <mergeCell ref="Q8:Q9"/>
    <mergeCell ref="R8:R9"/>
    <mergeCell ref="S8:S9"/>
    <mergeCell ref="T8:T9"/>
    <mergeCell ref="A48:B48"/>
    <mergeCell ref="R44:R45"/>
    <mergeCell ref="S44:S45"/>
    <mergeCell ref="N44:N45"/>
    <mergeCell ref="O44:O45"/>
    <mergeCell ref="A43:B45"/>
    <mergeCell ref="C43:E43"/>
    <mergeCell ref="F43:H43"/>
    <mergeCell ref="I43:K43"/>
    <mergeCell ref="J44:J45"/>
    <mergeCell ref="R43:T43"/>
    <mergeCell ref="C44:C45"/>
    <mergeCell ref="D44:D45"/>
    <mergeCell ref="E44:E45"/>
    <mergeCell ref="T44:T45"/>
    <mergeCell ref="K44:K45"/>
    <mergeCell ref="L43:N43"/>
    <mergeCell ref="O43:Q43"/>
    <mergeCell ref="A49:B49"/>
    <mergeCell ref="A50:B50"/>
    <mergeCell ref="P44:P45"/>
    <mergeCell ref="Q44:Q45"/>
    <mergeCell ref="L44:L45"/>
    <mergeCell ref="M44:M45"/>
    <mergeCell ref="F44:F45"/>
    <mergeCell ref="G44:G45"/>
    <mergeCell ref="H44:H45"/>
    <mergeCell ref="I44:I45"/>
    <mergeCell ref="A68:B68"/>
    <mergeCell ref="A51:B51"/>
    <mergeCell ref="A53:B53"/>
    <mergeCell ref="A54:B54"/>
    <mergeCell ref="A55:B55"/>
    <mergeCell ref="A56:B56"/>
    <mergeCell ref="A57:B57"/>
    <mergeCell ref="A69:B69"/>
    <mergeCell ref="A64:B64"/>
    <mergeCell ref="A65:B65"/>
    <mergeCell ref="A66:B66"/>
    <mergeCell ref="A67:B67"/>
    <mergeCell ref="A58:B58"/>
    <mergeCell ref="A59:B59"/>
    <mergeCell ref="A60:B60"/>
    <mergeCell ref="A62:B62"/>
    <mergeCell ref="A63:B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9" style="18" customWidth="1"/>
    <col min="2" max="2" width="8.69921875" style="18" customWidth="1"/>
    <col min="3" max="17" width="14.59765625" style="18" customWidth="1"/>
    <col min="18" max="16384" width="9" style="18" customWidth="1"/>
  </cols>
  <sheetData>
    <row r="1" spans="1:17" ht="14.25">
      <c r="A1" s="274" t="s">
        <v>449</v>
      </c>
      <c r="Q1" s="149" t="s">
        <v>450</v>
      </c>
    </row>
    <row r="2" spans="1:17" ht="14.25">
      <c r="A2" s="76"/>
      <c r="Q2" s="149"/>
    </row>
    <row r="3" spans="1:17" ht="14.25">
      <c r="A3" s="76"/>
      <c r="Q3" s="149"/>
    </row>
    <row r="4" spans="1:12" ht="18.75">
      <c r="A4" s="144"/>
      <c r="B4" s="132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7" ht="17.25">
      <c r="A5" s="386" t="s">
        <v>226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</row>
    <row r="6" ht="15" thickBot="1">
      <c r="Q6" s="218" t="s">
        <v>305</v>
      </c>
    </row>
    <row r="7" spans="1:17" ht="14.25" customHeight="1">
      <c r="A7" s="401" t="s">
        <v>292</v>
      </c>
      <c r="B7" s="398"/>
      <c r="C7" s="436" t="s">
        <v>306</v>
      </c>
      <c r="D7" s="437"/>
      <c r="E7" s="438"/>
      <c r="F7" s="436" t="s">
        <v>307</v>
      </c>
      <c r="G7" s="437"/>
      <c r="H7" s="438"/>
      <c r="I7" s="436" t="s">
        <v>308</v>
      </c>
      <c r="J7" s="437"/>
      <c r="K7" s="438"/>
      <c r="L7" s="436" t="s">
        <v>309</v>
      </c>
      <c r="M7" s="437"/>
      <c r="N7" s="438"/>
      <c r="O7" s="436" t="s">
        <v>310</v>
      </c>
      <c r="P7" s="437"/>
      <c r="Q7" s="438"/>
    </row>
    <row r="8" spans="1:17" ht="14.25" customHeight="1">
      <c r="A8" s="402"/>
      <c r="B8" s="399"/>
      <c r="C8" s="410" t="s">
        <v>123</v>
      </c>
      <c r="D8" s="412" t="s">
        <v>288</v>
      </c>
      <c r="E8" s="431" t="s">
        <v>102</v>
      </c>
      <c r="F8" s="410" t="s">
        <v>123</v>
      </c>
      <c r="G8" s="412" t="s">
        <v>288</v>
      </c>
      <c r="H8" s="431" t="s">
        <v>102</v>
      </c>
      <c r="I8" s="410" t="s">
        <v>123</v>
      </c>
      <c r="J8" s="412" t="s">
        <v>288</v>
      </c>
      <c r="K8" s="431" t="s">
        <v>102</v>
      </c>
      <c r="L8" s="410" t="s">
        <v>123</v>
      </c>
      <c r="M8" s="412" t="s">
        <v>288</v>
      </c>
      <c r="N8" s="431" t="s">
        <v>102</v>
      </c>
      <c r="O8" s="410" t="s">
        <v>123</v>
      </c>
      <c r="P8" s="412" t="s">
        <v>288</v>
      </c>
      <c r="Q8" s="431" t="s">
        <v>102</v>
      </c>
    </row>
    <row r="9" spans="1:17" ht="14.25">
      <c r="A9" s="403"/>
      <c r="B9" s="400"/>
      <c r="C9" s="411"/>
      <c r="D9" s="413"/>
      <c r="E9" s="432"/>
      <c r="F9" s="411"/>
      <c r="G9" s="413"/>
      <c r="H9" s="432"/>
      <c r="I9" s="411"/>
      <c r="J9" s="413"/>
      <c r="K9" s="432"/>
      <c r="L9" s="411"/>
      <c r="M9" s="413"/>
      <c r="N9" s="432"/>
      <c r="O9" s="411"/>
      <c r="P9" s="413"/>
      <c r="Q9" s="432"/>
    </row>
    <row r="10" spans="1:17" ht="14.25">
      <c r="A10" s="161"/>
      <c r="B10" s="162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pans="1:17" ht="14.25">
      <c r="A11" s="388" t="s">
        <v>170</v>
      </c>
      <c r="B11" s="389"/>
      <c r="C11" s="229">
        <v>135</v>
      </c>
      <c r="D11" s="229">
        <v>1120</v>
      </c>
      <c r="E11" s="229">
        <v>969</v>
      </c>
      <c r="F11" s="229">
        <v>200</v>
      </c>
      <c r="G11" s="229">
        <v>2940</v>
      </c>
      <c r="H11" s="229">
        <v>2810</v>
      </c>
      <c r="I11" s="229">
        <v>367</v>
      </c>
      <c r="J11" s="229">
        <v>3570</v>
      </c>
      <c r="K11" s="229">
        <v>3390</v>
      </c>
      <c r="L11" s="231" t="s">
        <v>168</v>
      </c>
      <c r="M11" s="231" t="s">
        <v>168</v>
      </c>
      <c r="N11" s="231" t="s">
        <v>168</v>
      </c>
      <c r="O11" s="229">
        <v>60</v>
      </c>
      <c r="P11" s="229">
        <v>360</v>
      </c>
      <c r="Q11" s="229">
        <v>340</v>
      </c>
    </row>
    <row r="12" spans="1:17" ht="14.25">
      <c r="A12" s="433">
        <v>58</v>
      </c>
      <c r="B12" s="434"/>
      <c r="C12" s="230">
        <v>153</v>
      </c>
      <c r="D12" s="231">
        <v>1360</v>
      </c>
      <c r="E12" s="231">
        <v>1199</v>
      </c>
      <c r="F12" s="231">
        <v>199</v>
      </c>
      <c r="G12" s="231">
        <v>3630</v>
      </c>
      <c r="H12" s="231">
        <v>3470</v>
      </c>
      <c r="I12" s="231">
        <v>360</v>
      </c>
      <c r="J12" s="231">
        <v>3690</v>
      </c>
      <c r="K12" s="231">
        <v>3490</v>
      </c>
      <c r="L12" s="231" t="s">
        <v>168</v>
      </c>
      <c r="M12" s="231" t="s">
        <v>168</v>
      </c>
      <c r="N12" s="231" t="s">
        <v>168</v>
      </c>
      <c r="O12" s="231">
        <v>61</v>
      </c>
      <c r="P12" s="231">
        <v>330</v>
      </c>
      <c r="Q12" s="231">
        <v>310</v>
      </c>
    </row>
    <row r="13" spans="1:17" ht="14.25">
      <c r="A13" s="435">
        <v>59</v>
      </c>
      <c r="B13" s="434"/>
      <c r="C13" s="229">
        <v>158</v>
      </c>
      <c r="D13" s="229">
        <v>1180</v>
      </c>
      <c r="E13" s="231">
        <v>1067</v>
      </c>
      <c r="F13" s="232">
        <v>200</v>
      </c>
      <c r="G13" s="229">
        <v>3700</v>
      </c>
      <c r="H13" s="231">
        <v>3470</v>
      </c>
      <c r="I13" s="232">
        <v>355</v>
      </c>
      <c r="J13" s="232">
        <v>3860</v>
      </c>
      <c r="K13" s="231">
        <v>6620</v>
      </c>
      <c r="L13" s="231" t="s">
        <v>168</v>
      </c>
      <c r="M13" s="231" t="s">
        <v>168</v>
      </c>
      <c r="N13" s="231" t="s">
        <v>168</v>
      </c>
      <c r="O13" s="229">
        <v>58</v>
      </c>
      <c r="P13" s="229">
        <v>314</v>
      </c>
      <c r="Q13" s="231">
        <v>296</v>
      </c>
    </row>
    <row r="14" spans="1:17" ht="14.25">
      <c r="A14" s="435">
        <v>60</v>
      </c>
      <c r="B14" s="434"/>
      <c r="C14" s="229">
        <v>162</v>
      </c>
      <c r="D14" s="229">
        <v>1070</v>
      </c>
      <c r="E14" s="231">
        <v>937</v>
      </c>
      <c r="F14" s="232">
        <v>201</v>
      </c>
      <c r="G14" s="229">
        <v>3780</v>
      </c>
      <c r="H14" s="231">
        <v>3540</v>
      </c>
      <c r="I14" s="232">
        <v>342</v>
      </c>
      <c r="J14" s="232">
        <v>3920</v>
      </c>
      <c r="K14" s="231">
        <v>3620</v>
      </c>
      <c r="L14" s="232">
        <v>27</v>
      </c>
      <c r="M14" s="232">
        <v>145</v>
      </c>
      <c r="N14" s="231">
        <v>122</v>
      </c>
      <c r="O14" s="229">
        <v>47</v>
      </c>
      <c r="P14" s="229">
        <v>259</v>
      </c>
      <c r="Q14" s="231">
        <v>236</v>
      </c>
    </row>
    <row r="15" spans="1:17" ht="14.25">
      <c r="A15" s="448">
        <v>61</v>
      </c>
      <c r="B15" s="449"/>
      <c r="C15" s="275">
        <f>SUM(C17:C33)</f>
        <v>161</v>
      </c>
      <c r="D15" s="275">
        <v>1110</v>
      </c>
      <c r="E15" s="275">
        <f>SUM(E17:E33)</f>
        <v>969</v>
      </c>
      <c r="F15" s="275">
        <f aca="true" t="shared" si="0" ref="F15:Q15">SUM(F17:F33)</f>
        <v>200</v>
      </c>
      <c r="G15" s="275">
        <v>3530</v>
      </c>
      <c r="H15" s="275">
        <v>3320</v>
      </c>
      <c r="I15" s="275">
        <f t="shared" si="0"/>
        <v>332</v>
      </c>
      <c r="J15" s="275">
        <v>3870</v>
      </c>
      <c r="K15" s="275">
        <v>3580</v>
      </c>
      <c r="L15" s="275">
        <f t="shared" si="0"/>
        <v>34</v>
      </c>
      <c r="M15" s="275">
        <f t="shared" si="0"/>
        <v>176</v>
      </c>
      <c r="N15" s="275">
        <f t="shared" si="0"/>
        <v>135</v>
      </c>
      <c r="O15" s="275">
        <f t="shared" si="0"/>
        <v>48</v>
      </c>
      <c r="P15" s="275">
        <f t="shared" si="0"/>
        <v>264</v>
      </c>
      <c r="Q15" s="275">
        <f t="shared" si="0"/>
        <v>245</v>
      </c>
    </row>
    <row r="16" spans="1:17" ht="14.25">
      <c r="A16" s="163"/>
      <c r="B16" s="164"/>
      <c r="C16" s="229"/>
      <c r="D16" s="229"/>
      <c r="E16" s="229"/>
      <c r="F16" s="232"/>
      <c r="G16" s="229"/>
      <c r="H16" s="229"/>
      <c r="I16" s="232"/>
      <c r="J16" s="232"/>
      <c r="K16" s="232"/>
      <c r="L16" s="232"/>
      <c r="M16" s="232"/>
      <c r="N16" s="232"/>
      <c r="O16" s="229"/>
      <c r="P16" s="229"/>
      <c r="Q16" s="229"/>
    </row>
    <row r="17" spans="1:17" ht="14.25">
      <c r="A17" s="388" t="s">
        <v>1</v>
      </c>
      <c r="B17" s="439"/>
      <c r="C17" s="230">
        <v>76</v>
      </c>
      <c r="D17" s="231">
        <v>719</v>
      </c>
      <c r="E17" s="231">
        <v>639</v>
      </c>
      <c r="F17" s="231">
        <v>61</v>
      </c>
      <c r="G17" s="231">
        <v>1160</v>
      </c>
      <c r="H17" s="231">
        <v>1100</v>
      </c>
      <c r="I17" s="231">
        <v>36</v>
      </c>
      <c r="J17" s="231">
        <v>476</v>
      </c>
      <c r="K17" s="231">
        <v>448</v>
      </c>
      <c r="L17" s="231">
        <v>3</v>
      </c>
      <c r="M17" s="231">
        <v>7</v>
      </c>
      <c r="N17" s="231">
        <v>5</v>
      </c>
      <c r="O17" s="231">
        <v>20</v>
      </c>
      <c r="P17" s="231">
        <v>158</v>
      </c>
      <c r="Q17" s="231">
        <v>153</v>
      </c>
    </row>
    <row r="18" spans="1:17" ht="14.25">
      <c r="A18" s="388" t="s">
        <v>2</v>
      </c>
      <c r="B18" s="439"/>
      <c r="C18" s="235">
        <v>0</v>
      </c>
      <c r="D18" s="235">
        <v>2</v>
      </c>
      <c r="E18" s="231">
        <v>2</v>
      </c>
      <c r="F18" s="234">
        <v>1</v>
      </c>
      <c r="G18" s="235">
        <v>8</v>
      </c>
      <c r="H18" s="231">
        <v>8</v>
      </c>
      <c r="I18" s="235" t="s">
        <v>289</v>
      </c>
      <c r="J18" s="235" t="s">
        <v>289</v>
      </c>
      <c r="K18" s="235" t="s">
        <v>289</v>
      </c>
      <c r="L18" s="235" t="s">
        <v>289</v>
      </c>
      <c r="M18" s="235" t="s">
        <v>289</v>
      </c>
      <c r="N18" s="235" t="s">
        <v>289</v>
      </c>
      <c r="O18" s="229">
        <v>0</v>
      </c>
      <c r="P18" s="229">
        <v>0</v>
      </c>
      <c r="Q18" s="231">
        <v>0</v>
      </c>
    </row>
    <row r="19" spans="1:17" ht="14.25">
      <c r="A19" s="388" t="s">
        <v>3</v>
      </c>
      <c r="B19" s="439"/>
      <c r="C19" s="235">
        <v>0</v>
      </c>
      <c r="D19" s="235">
        <v>7</v>
      </c>
      <c r="E19" s="231">
        <v>7</v>
      </c>
      <c r="F19" s="234">
        <v>0</v>
      </c>
      <c r="G19" s="235">
        <v>10</v>
      </c>
      <c r="H19" s="231">
        <v>10</v>
      </c>
      <c r="I19" s="234">
        <v>19</v>
      </c>
      <c r="J19" s="234">
        <v>116</v>
      </c>
      <c r="K19" s="231">
        <v>100</v>
      </c>
      <c r="L19" s="232">
        <v>2</v>
      </c>
      <c r="M19" s="232">
        <v>21</v>
      </c>
      <c r="N19" s="231">
        <v>17</v>
      </c>
      <c r="O19" s="229">
        <v>2</v>
      </c>
      <c r="P19" s="229">
        <v>10</v>
      </c>
      <c r="Q19" s="231">
        <v>8</v>
      </c>
    </row>
    <row r="20" spans="1:17" ht="14.25">
      <c r="A20" s="442" t="s">
        <v>60</v>
      </c>
      <c r="B20" s="439"/>
      <c r="C20" s="235">
        <v>1</v>
      </c>
      <c r="D20" s="235">
        <v>1</v>
      </c>
      <c r="E20" s="231">
        <v>1</v>
      </c>
      <c r="F20" s="234">
        <v>0</v>
      </c>
      <c r="G20" s="235" t="s">
        <v>289</v>
      </c>
      <c r="H20" s="235" t="s">
        <v>289</v>
      </c>
      <c r="I20" s="234">
        <v>0</v>
      </c>
      <c r="J20" s="235" t="s">
        <v>289</v>
      </c>
      <c r="K20" s="235" t="s">
        <v>289</v>
      </c>
      <c r="L20" s="232">
        <v>0</v>
      </c>
      <c r="M20" s="235" t="s">
        <v>289</v>
      </c>
      <c r="N20" s="235" t="s">
        <v>289</v>
      </c>
      <c r="O20" s="235">
        <v>0</v>
      </c>
      <c r="P20" s="235" t="s">
        <v>289</v>
      </c>
      <c r="Q20" s="235" t="s">
        <v>289</v>
      </c>
    </row>
    <row r="21" spans="1:17" ht="14.25">
      <c r="A21" s="388" t="s">
        <v>5</v>
      </c>
      <c r="B21" s="439"/>
      <c r="C21" s="230">
        <v>24</v>
      </c>
      <c r="D21" s="231">
        <v>194</v>
      </c>
      <c r="E21" s="231">
        <v>156</v>
      </c>
      <c r="F21" s="231">
        <v>3</v>
      </c>
      <c r="G21" s="231">
        <v>7</v>
      </c>
      <c r="H21" s="231">
        <v>5</v>
      </c>
      <c r="I21" s="231">
        <v>0</v>
      </c>
      <c r="J21" s="231">
        <v>1</v>
      </c>
      <c r="K21" s="231">
        <v>0</v>
      </c>
      <c r="L21" s="231">
        <v>1</v>
      </c>
      <c r="M21" s="231">
        <v>2</v>
      </c>
      <c r="N21" s="231">
        <v>1</v>
      </c>
      <c r="O21" s="231">
        <v>0</v>
      </c>
      <c r="P21" s="231">
        <v>2</v>
      </c>
      <c r="Q21" s="231">
        <v>1</v>
      </c>
    </row>
    <row r="22" spans="1:17" ht="14.25">
      <c r="A22" s="388" t="s">
        <v>6</v>
      </c>
      <c r="B22" s="439"/>
      <c r="C22" s="235">
        <v>2</v>
      </c>
      <c r="D22" s="235">
        <v>3</v>
      </c>
      <c r="E22" s="231">
        <v>3</v>
      </c>
      <c r="F22" s="234">
        <v>99</v>
      </c>
      <c r="G22" s="235">
        <v>1680</v>
      </c>
      <c r="H22" s="231">
        <v>1550</v>
      </c>
      <c r="I22" s="234">
        <v>38</v>
      </c>
      <c r="J22" s="234">
        <v>245</v>
      </c>
      <c r="K22" s="231">
        <v>215</v>
      </c>
      <c r="L22" s="232">
        <v>8</v>
      </c>
      <c r="M22" s="232">
        <v>36</v>
      </c>
      <c r="N22" s="231">
        <v>28</v>
      </c>
      <c r="O22" s="229">
        <v>2</v>
      </c>
      <c r="P22" s="229">
        <v>10</v>
      </c>
      <c r="Q22" s="231">
        <v>8</v>
      </c>
    </row>
    <row r="23" spans="1:17" ht="14.25">
      <c r="A23" s="388" t="s">
        <v>7</v>
      </c>
      <c r="B23" s="439"/>
      <c r="C23" s="235">
        <v>2</v>
      </c>
      <c r="D23" s="235">
        <v>14</v>
      </c>
      <c r="E23" s="231">
        <v>12</v>
      </c>
      <c r="F23" s="234">
        <v>0</v>
      </c>
      <c r="G23" s="235" t="s">
        <v>289</v>
      </c>
      <c r="H23" s="235" t="s">
        <v>289</v>
      </c>
      <c r="I23" s="234">
        <v>4</v>
      </c>
      <c r="J23" s="234">
        <v>51</v>
      </c>
      <c r="K23" s="231">
        <v>48</v>
      </c>
      <c r="L23" s="232">
        <v>2</v>
      </c>
      <c r="M23" s="232">
        <v>8</v>
      </c>
      <c r="N23" s="231">
        <v>2</v>
      </c>
      <c r="O23" s="229">
        <v>7</v>
      </c>
      <c r="P23" s="229">
        <v>30</v>
      </c>
      <c r="Q23" s="231">
        <v>26</v>
      </c>
    </row>
    <row r="24" spans="1:17" ht="14.25">
      <c r="A24" s="388" t="s">
        <v>8</v>
      </c>
      <c r="B24" s="439"/>
      <c r="C24" s="235">
        <v>0</v>
      </c>
      <c r="D24" s="235" t="s">
        <v>289</v>
      </c>
      <c r="E24" s="235" t="s">
        <v>289</v>
      </c>
      <c r="F24" s="234">
        <v>31</v>
      </c>
      <c r="G24" s="235">
        <v>626</v>
      </c>
      <c r="H24" s="231">
        <v>599</v>
      </c>
      <c r="I24" s="234">
        <v>2</v>
      </c>
      <c r="J24" s="234">
        <v>24</v>
      </c>
      <c r="K24" s="231">
        <v>22</v>
      </c>
      <c r="L24" s="232">
        <v>0</v>
      </c>
      <c r="M24" s="235" t="s">
        <v>289</v>
      </c>
      <c r="N24" s="235" t="s">
        <v>289</v>
      </c>
      <c r="O24" s="229">
        <v>0</v>
      </c>
      <c r="P24" s="229">
        <v>0</v>
      </c>
      <c r="Q24" s="235" t="s">
        <v>289</v>
      </c>
    </row>
    <row r="25" spans="1:17" ht="14.25">
      <c r="A25" s="38"/>
      <c r="B25" s="39"/>
      <c r="C25" s="235"/>
      <c r="D25" s="235"/>
      <c r="E25" s="235"/>
      <c r="F25" s="234"/>
      <c r="G25" s="235"/>
      <c r="H25" s="235"/>
      <c r="I25" s="234"/>
      <c r="J25" s="234"/>
      <c r="K25" s="232"/>
      <c r="L25" s="232"/>
      <c r="M25" s="232"/>
      <c r="N25" s="232"/>
      <c r="O25" s="229"/>
      <c r="P25" s="229"/>
      <c r="Q25" s="229"/>
    </row>
    <row r="26" spans="1:17" ht="14.25">
      <c r="A26" s="388" t="s">
        <v>9</v>
      </c>
      <c r="B26" s="439"/>
      <c r="C26" s="230">
        <v>0</v>
      </c>
      <c r="D26" s="235" t="s">
        <v>289</v>
      </c>
      <c r="E26" s="235" t="s">
        <v>289</v>
      </c>
      <c r="F26" s="231">
        <v>0</v>
      </c>
      <c r="G26" s="235" t="s">
        <v>289</v>
      </c>
      <c r="H26" s="235" t="s">
        <v>289</v>
      </c>
      <c r="I26" s="235" t="s">
        <v>289</v>
      </c>
      <c r="J26" s="235" t="s">
        <v>289</v>
      </c>
      <c r="K26" s="235" t="s">
        <v>289</v>
      </c>
      <c r="L26" s="235" t="s">
        <v>289</v>
      </c>
      <c r="M26" s="235" t="s">
        <v>289</v>
      </c>
      <c r="N26" s="235" t="s">
        <v>289</v>
      </c>
      <c r="O26" s="235" t="s">
        <v>289</v>
      </c>
      <c r="P26" s="235" t="s">
        <v>289</v>
      </c>
      <c r="Q26" s="235" t="s">
        <v>289</v>
      </c>
    </row>
    <row r="27" spans="1:17" ht="14.25">
      <c r="A27" s="388" t="s">
        <v>125</v>
      </c>
      <c r="B27" s="439"/>
      <c r="C27" s="235" t="s">
        <v>289</v>
      </c>
      <c r="D27" s="235" t="s">
        <v>289</v>
      </c>
      <c r="E27" s="235" t="s">
        <v>289</v>
      </c>
      <c r="F27" s="235" t="s">
        <v>289</v>
      </c>
      <c r="G27" s="235" t="s">
        <v>289</v>
      </c>
      <c r="H27" s="235" t="s">
        <v>289</v>
      </c>
      <c r="I27" s="234">
        <v>4</v>
      </c>
      <c r="J27" s="234">
        <v>35</v>
      </c>
      <c r="K27" s="231">
        <v>29</v>
      </c>
      <c r="L27" s="232">
        <v>1</v>
      </c>
      <c r="M27" s="232">
        <v>12</v>
      </c>
      <c r="N27" s="231">
        <v>10</v>
      </c>
      <c r="O27" s="235" t="s">
        <v>289</v>
      </c>
      <c r="P27" s="235" t="s">
        <v>289</v>
      </c>
      <c r="Q27" s="235" t="s">
        <v>289</v>
      </c>
    </row>
    <row r="28" spans="1:17" ht="14.25">
      <c r="A28" s="388" t="s">
        <v>126</v>
      </c>
      <c r="B28" s="439"/>
      <c r="C28" s="235">
        <v>3</v>
      </c>
      <c r="D28" s="235">
        <v>30</v>
      </c>
      <c r="E28" s="231">
        <v>25</v>
      </c>
      <c r="F28" s="234">
        <v>4</v>
      </c>
      <c r="G28" s="235">
        <v>37</v>
      </c>
      <c r="H28" s="231">
        <v>32</v>
      </c>
      <c r="I28" s="235" t="s">
        <v>289</v>
      </c>
      <c r="J28" s="235" t="s">
        <v>289</v>
      </c>
      <c r="K28" s="235" t="s">
        <v>289</v>
      </c>
      <c r="L28" s="232">
        <v>11</v>
      </c>
      <c r="M28" s="232">
        <v>80</v>
      </c>
      <c r="N28" s="231">
        <v>70</v>
      </c>
      <c r="O28" s="235" t="s">
        <v>289</v>
      </c>
      <c r="P28" s="235" t="s">
        <v>289</v>
      </c>
      <c r="Q28" s="235" t="s">
        <v>289</v>
      </c>
    </row>
    <row r="29" spans="1:17" ht="14.25">
      <c r="A29" s="388" t="s">
        <v>127</v>
      </c>
      <c r="B29" s="439"/>
      <c r="C29" s="235">
        <v>3</v>
      </c>
      <c r="D29" s="235" t="s">
        <v>289</v>
      </c>
      <c r="E29" s="235" t="s">
        <v>289</v>
      </c>
      <c r="F29" s="234">
        <v>1</v>
      </c>
      <c r="G29" s="235">
        <v>10</v>
      </c>
      <c r="H29" s="231">
        <v>9</v>
      </c>
      <c r="I29" s="234">
        <v>186</v>
      </c>
      <c r="J29" s="234">
        <v>2356</v>
      </c>
      <c r="K29" s="231">
        <v>2183</v>
      </c>
      <c r="L29" s="235" t="s">
        <v>289</v>
      </c>
      <c r="M29" s="235" t="s">
        <v>289</v>
      </c>
      <c r="N29" s="235" t="s">
        <v>289</v>
      </c>
      <c r="O29" s="229">
        <v>7</v>
      </c>
      <c r="P29" s="229">
        <v>29</v>
      </c>
      <c r="Q29" s="231">
        <v>27</v>
      </c>
    </row>
    <row r="30" spans="1:17" ht="14.25">
      <c r="A30" s="388" t="s">
        <v>128</v>
      </c>
      <c r="B30" s="439"/>
      <c r="C30" s="230">
        <v>20</v>
      </c>
      <c r="D30" s="231">
        <v>115</v>
      </c>
      <c r="E30" s="231">
        <v>105</v>
      </c>
      <c r="F30" s="231">
        <v>0</v>
      </c>
      <c r="G30" s="235" t="s">
        <v>289</v>
      </c>
      <c r="H30" s="235" t="s">
        <v>289</v>
      </c>
      <c r="I30" s="231">
        <v>43</v>
      </c>
      <c r="J30" s="231">
        <v>567</v>
      </c>
      <c r="K30" s="231">
        <v>537</v>
      </c>
      <c r="L30" s="231">
        <v>2</v>
      </c>
      <c r="M30" s="231">
        <v>9</v>
      </c>
      <c r="N30" s="231">
        <v>2</v>
      </c>
      <c r="O30" s="231">
        <v>2</v>
      </c>
      <c r="P30" s="231">
        <v>18</v>
      </c>
      <c r="Q30" s="231">
        <v>17</v>
      </c>
    </row>
    <row r="31" spans="1:17" ht="14.25">
      <c r="A31" s="388" t="s">
        <v>129</v>
      </c>
      <c r="B31" s="439"/>
      <c r="C31" s="235">
        <v>1</v>
      </c>
      <c r="D31" s="235">
        <v>1</v>
      </c>
      <c r="E31" s="231">
        <v>1</v>
      </c>
      <c r="F31" s="235" t="s">
        <v>289</v>
      </c>
      <c r="G31" s="235" t="s">
        <v>289</v>
      </c>
      <c r="H31" s="235" t="s">
        <v>289</v>
      </c>
      <c r="I31" s="235" t="s">
        <v>289</v>
      </c>
      <c r="J31" s="235" t="s">
        <v>289</v>
      </c>
      <c r="K31" s="235" t="s">
        <v>289</v>
      </c>
      <c r="L31" s="235" t="s">
        <v>289</v>
      </c>
      <c r="M31" s="235" t="s">
        <v>289</v>
      </c>
      <c r="N31" s="235" t="s">
        <v>289</v>
      </c>
      <c r="O31" s="229">
        <v>8</v>
      </c>
      <c r="P31" s="229">
        <v>7</v>
      </c>
      <c r="Q31" s="231">
        <v>5</v>
      </c>
    </row>
    <row r="32" spans="1:17" ht="14.25">
      <c r="A32" s="388" t="s">
        <v>130</v>
      </c>
      <c r="B32" s="439"/>
      <c r="C32" s="235">
        <v>29</v>
      </c>
      <c r="D32" s="235">
        <v>19</v>
      </c>
      <c r="E32" s="231">
        <v>18</v>
      </c>
      <c r="F32" s="235">
        <v>0</v>
      </c>
      <c r="G32" s="235" t="s">
        <v>289</v>
      </c>
      <c r="H32" s="235" t="s">
        <v>289</v>
      </c>
      <c r="I32" s="235" t="s">
        <v>289</v>
      </c>
      <c r="J32" s="235" t="s">
        <v>289</v>
      </c>
      <c r="K32" s="235" t="s">
        <v>289</v>
      </c>
      <c r="L32" s="229">
        <v>3</v>
      </c>
      <c r="M32" s="235" t="s">
        <v>289</v>
      </c>
      <c r="N32" s="235" t="s">
        <v>289</v>
      </c>
      <c r="O32" s="229">
        <v>0</v>
      </c>
      <c r="P32" s="229">
        <v>0</v>
      </c>
      <c r="Q32" s="235" t="s">
        <v>289</v>
      </c>
    </row>
    <row r="33" spans="1:17" ht="14.25">
      <c r="A33" s="388" t="s">
        <v>131</v>
      </c>
      <c r="B33" s="439"/>
      <c r="C33" s="235">
        <v>0</v>
      </c>
      <c r="D33" s="235" t="s">
        <v>289</v>
      </c>
      <c r="E33" s="235" t="s">
        <v>289</v>
      </c>
      <c r="F33" s="235">
        <v>0</v>
      </c>
      <c r="G33" s="235">
        <v>0</v>
      </c>
      <c r="H33" s="234">
        <v>0</v>
      </c>
      <c r="I33" s="235" t="s">
        <v>289</v>
      </c>
      <c r="J33" s="235" t="s">
        <v>289</v>
      </c>
      <c r="K33" s="235" t="s">
        <v>289</v>
      </c>
      <c r="L33" s="229">
        <v>1</v>
      </c>
      <c r="M33" s="229">
        <v>1</v>
      </c>
      <c r="N33" s="231">
        <v>0</v>
      </c>
      <c r="O33" s="235">
        <v>0</v>
      </c>
      <c r="P33" s="235" t="s">
        <v>289</v>
      </c>
      <c r="Q33" s="235" t="s">
        <v>289</v>
      </c>
    </row>
    <row r="34" spans="1:17" ht="14.25">
      <c r="A34" s="38"/>
      <c r="B34" s="88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 ht="14.25">
      <c r="A35" s="153"/>
      <c r="B35" s="92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</row>
    <row r="36" ht="14.25">
      <c r="A36" s="16" t="s">
        <v>104</v>
      </c>
    </row>
    <row r="42" spans="1:17" ht="17.25">
      <c r="A42" s="386" t="s">
        <v>228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136"/>
      <c r="M42" s="446" t="s">
        <v>227</v>
      </c>
      <c r="N42" s="447"/>
      <c r="O42" s="447"/>
      <c r="P42" s="447"/>
      <c r="Q42" s="447"/>
    </row>
    <row r="43" spans="15:18" ht="15" thickBot="1">
      <c r="O43" s="445" t="s">
        <v>172</v>
      </c>
      <c r="P43" s="445"/>
      <c r="Q43" s="445"/>
      <c r="R43" s="45"/>
    </row>
    <row r="44" spans="1:17" ht="14.25" customHeight="1">
      <c r="A44" s="401" t="s">
        <v>292</v>
      </c>
      <c r="B44" s="398"/>
      <c r="C44" s="456" t="s">
        <v>217</v>
      </c>
      <c r="D44" s="457"/>
      <c r="E44" s="458"/>
      <c r="F44" s="456" t="s">
        <v>218</v>
      </c>
      <c r="G44" s="457"/>
      <c r="H44" s="458"/>
      <c r="I44" s="456" t="s">
        <v>219</v>
      </c>
      <c r="J44" s="457"/>
      <c r="K44" s="457"/>
      <c r="L44" s="94"/>
      <c r="M44" s="398" t="s">
        <v>207</v>
      </c>
      <c r="N44" s="418" t="s">
        <v>133</v>
      </c>
      <c r="O44" s="451"/>
      <c r="P44" s="459" t="s">
        <v>134</v>
      </c>
      <c r="Q44" s="419"/>
    </row>
    <row r="45" spans="1:17" ht="14.25" customHeight="1">
      <c r="A45" s="402"/>
      <c r="B45" s="399"/>
      <c r="C45" s="410" t="s">
        <v>123</v>
      </c>
      <c r="D45" s="412" t="s">
        <v>288</v>
      </c>
      <c r="E45" s="431" t="s">
        <v>102</v>
      </c>
      <c r="F45" s="410" t="s">
        <v>123</v>
      </c>
      <c r="G45" s="412" t="s">
        <v>288</v>
      </c>
      <c r="H45" s="431" t="s">
        <v>102</v>
      </c>
      <c r="I45" s="410" t="s">
        <v>123</v>
      </c>
      <c r="J45" s="412" t="s">
        <v>288</v>
      </c>
      <c r="K45" s="443" t="s">
        <v>102</v>
      </c>
      <c r="L45" s="99"/>
      <c r="M45" s="399"/>
      <c r="N45" s="452" t="s">
        <v>209</v>
      </c>
      <c r="O45" s="454" t="s">
        <v>63</v>
      </c>
      <c r="P45" s="450" t="s">
        <v>132</v>
      </c>
      <c r="Q45" s="454" t="s">
        <v>63</v>
      </c>
    </row>
    <row r="46" spans="1:17" ht="14.25">
      <c r="A46" s="403"/>
      <c r="B46" s="400"/>
      <c r="C46" s="411"/>
      <c r="D46" s="413"/>
      <c r="E46" s="432"/>
      <c r="F46" s="411"/>
      <c r="G46" s="413"/>
      <c r="H46" s="432"/>
      <c r="I46" s="411"/>
      <c r="J46" s="413"/>
      <c r="K46" s="444"/>
      <c r="L46" s="138"/>
      <c r="M46" s="400"/>
      <c r="N46" s="453"/>
      <c r="O46" s="455"/>
      <c r="P46" s="450"/>
      <c r="Q46" s="455"/>
    </row>
    <row r="47" spans="1:17" ht="14.25" customHeight="1">
      <c r="A47" s="161"/>
      <c r="B47" s="162"/>
      <c r="C47" s="229"/>
      <c r="D47" s="229"/>
      <c r="E47" s="229"/>
      <c r="F47" s="229"/>
      <c r="G47" s="229"/>
      <c r="H47" s="229"/>
      <c r="I47" s="229"/>
      <c r="J47" s="229"/>
      <c r="K47" s="229"/>
      <c r="L47" s="97"/>
      <c r="M47" s="162"/>
      <c r="N47" s="229"/>
      <c r="O47" s="229"/>
      <c r="P47" s="229"/>
      <c r="Q47" s="232"/>
    </row>
    <row r="48" spans="1:17" ht="14.25" customHeight="1">
      <c r="A48" s="388" t="s">
        <v>170</v>
      </c>
      <c r="B48" s="389"/>
      <c r="C48" s="229">
        <v>110</v>
      </c>
      <c r="D48" s="229">
        <v>249</v>
      </c>
      <c r="E48" s="229">
        <v>138</v>
      </c>
      <c r="F48" s="229">
        <v>353</v>
      </c>
      <c r="G48" s="229">
        <v>1470</v>
      </c>
      <c r="H48" s="229">
        <v>583</v>
      </c>
      <c r="I48" s="229">
        <v>1410</v>
      </c>
      <c r="J48" s="229">
        <v>463</v>
      </c>
      <c r="K48" s="229">
        <v>392</v>
      </c>
      <c r="L48" s="97"/>
      <c r="M48" s="39" t="s">
        <v>311</v>
      </c>
      <c r="N48" s="229">
        <v>839</v>
      </c>
      <c r="O48" s="229">
        <v>2300</v>
      </c>
      <c r="P48" s="229">
        <v>44</v>
      </c>
      <c r="Q48" s="232">
        <v>130</v>
      </c>
    </row>
    <row r="49" spans="1:17" ht="14.25">
      <c r="A49" s="433">
        <v>58</v>
      </c>
      <c r="B49" s="434"/>
      <c r="C49" s="230">
        <v>115</v>
      </c>
      <c r="D49" s="231">
        <v>193</v>
      </c>
      <c r="E49" s="231">
        <v>104</v>
      </c>
      <c r="F49" s="231">
        <v>355</v>
      </c>
      <c r="G49" s="231">
        <v>1370</v>
      </c>
      <c r="H49" s="231">
        <v>511</v>
      </c>
      <c r="I49" s="231">
        <v>1300</v>
      </c>
      <c r="J49" s="231">
        <v>529</v>
      </c>
      <c r="K49" s="231">
        <v>488</v>
      </c>
      <c r="L49" s="96"/>
      <c r="M49" s="220" t="s">
        <v>312</v>
      </c>
      <c r="N49" s="231">
        <v>842</v>
      </c>
      <c r="O49" s="231">
        <v>2380</v>
      </c>
      <c r="P49" s="231">
        <v>39</v>
      </c>
      <c r="Q49" s="231">
        <v>122</v>
      </c>
    </row>
    <row r="50" spans="1:17" ht="14.25">
      <c r="A50" s="435">
        <v>59</v>
      </c>
      <c r="B50" s="434"/>
      <c r="C50" s="229">
        <v>123</v>
      </c>
      <c r="D50" s="229">
        <v>163</v>
      </c>
      <c r="E50" s="231">
        <v>87</v>
      </c>
      <c r="F50" s="232">
        <v>387</v>
      </c>
      <c r="G50" s="229">
        <v>1390</v>
      </c>
      <c r="H50" s="231">
        <v>530</v>
      </c>
      <c r="I50" s="232">
        <v>1250</v>
      </c>
      <c r="J50" s="232">
        <v>261</v>
      </c>
      <c r="K50" s="231">
        <v>223</v>
      </c>
      <c r="L50" s="96"/>
      <c r="M50" s="220" t="s">
        <v>279</v>
      </c>
      <c r="N50" s="231">
        <v>867</v>
      </c>
      <c r="O50" s="229">
        <v>2170</v>
      </c>
      <c r="P50" s="229">
        <v>30</v>
      </c>
      <c r="Q50" s="232">
        <v>85</v>
      </c>
    </row>
    <row r="51" spans="1:17" ht="14.25">
      <c r="A51" s="435">
        <v>60</v>
      </c>
      <c r="B51" s="434"/>
      <c r="C51" s="229">
        <v>132</v>
      </c>
      <c r="D51" s="229">
        <v>218</v>
      </c>
      <c r="E51" s="231">
        <v>116</v>
      </c>
      <c r="F51" s="232">
        <v>406</v>
      </c>
      <c r="G51" s="229">
        <v>1480</v>
      </c>
      <c r="H51" s="231">
        <v>582</v>
      </c>
      <c r="I51" s="232">
        <v>1020</v>
      </c>
      <c r="J51" s="232">
        <v>398</v>
      </c>
      <c r="K51" s="231">
        <v>345</v>
      </c>
      <c r="L51" s="96"/>
      <c r="M51" s="220" t="s">
        <v>280</v>
      </c>
      <c r="N51" s="231">
        <v>810</v>
      </c>
      <c r="O51" s="229">
        <v>1990</v>
      </c>
      <c r="P51" s="229">
        <v>28</v>
      </c>
      <c r="Q51" s="232">
        <v>36</v>
      </c>
    </row>
    <row r="52" spans="1:17" ht="14.25">
      <c r="A52" s="440">
        <v>61</v>
      </c>
      <c r="B52" s="441"/>
      <c r="C52" s="273">
        <f aca="true" t="shared" si="1" ref="C52:K52">SUM(C54:C70)</f>
        <v>131</v>
      </c>
      <c r="D52" s="273">
        <f t="shared" si="1"/>
        <v>164</v>
      </c>
      <c r="E52" s="273">
        <f t="shared" si="1"/>
        <v>83</v>
      </c>
      <c r="F52" s="273">
        <f t="shared" si="1"/>
        <v>409</v>
      </c>
      <c r="G52" s="273">
        <v>1490</v>
      </c>
      <c r="H52" s="273">
        <f t="shared" si="1"/>
        <v>598</v>
      </c>
      <c r="I52" s="273">
        <f t="shared" si="1"/>
        <v>877</v>
      </c>
      <c r="J52" s="273">
        <f t="shared" si="1"/>
        <v>234</v>
      </c>
      <c r="K52" s="273">
        <f t="shared" si="1"/>
        <v>196</v>
      </c>
      <c r="L52" s="96"/>
      <c r="M52" s="221" t="s">
        <v>281</v>
      </c>
      <c r="N52" s="276">
        <f>SUM(N54:N71)</f>
        <v>816</v>
      </c>
      <c r="O52" s="276">
        <v>2130</v>
      </c>
      <c r="P52" s="276">
        <f>SUM(P54:P71)</f>
        <v>24</v>
      </c>
      <c r="Q52" s="276">
        <f>SUM(Q54:Q71)</f>
        <v>16</v>
      </c>
    </row>
    <row r="53" spans="1:17" ht="14.25">
      <c r="A53" s="85"/>
      <c r="B53" s="86"/>
      <c r="C53" s="229"/>
      <c r="D53" s="229"/>
      <c r="E53" s="229"/>
      <c r="F53" s="232"/>
      <c r="G53" s="229"/>
      <c r="H53" s="229"/>
      <c r="I53" s="232"/>
      <c r="J53" s="232"/>
      <c r="K53" s="232"/>
      <c r="L53" s="97"/>
      <c r="M53" s="86"/>
      <c r="N53" s="232"/>
      <c r="O53" s="229"/>
      <c r="P53" s="229"/>
      <c r="Q53" s="232"/>
    </row>
    <row r="54" spans="1:17" ht="14.25">
      <c r="A54" s="388" t="s">
        <v>1</v>
      </c>
      <c r="B54" s="439"/>
      <c r="C54" s="230">
        <v>7</v>
      </c>
      <c r="D54" s="231">
        <v>20</v>
      </c>
      <c r="E54" s="231">
        <v>17</v>
      </c>
      <c r="F54" s="231">
        <v>23</v>
      </c>
      <c r="G54" s="231">
        <v>165</v>
      </c>
      <c r="H54" s="231">
        <v>132</v>
      </c>
      <c r="I54" s="231">
        <v>4</v>
      </c>
      <c r="J54" s="231">
        <v>3</v>
      </c>
      <c r="K54" s="231">
        <v>2</v>
      </c>
      <c r="L54" s="96"/>
      <c r="M54" s="39" t="s">
        <v>220</v>
      </c>
      <c r="N54" s="231">
        <v>3</v>
      </c>
      <c r="O54" s="231">
        <v>8</v>
      </c>
      <c r="P54" s="231">
        <v>2</v>
      </c>
      <c r="Q54" s="231">
        <v>1</v>
      </c>
    </row>
    <row r="55" spans="1:17" ht="14.25">
      <c r="A55" s="388" t="s">
        <v>2</v>
      </c>
      <c r="B55" s="439"/>
      <c r="C55" s="235">
        <v>7</v>
      </c>
      <c r="D55" s="235">
        <v>9</v>
      </c>
      <c r="E55" s="231">
        <v>6</v>
      </c>
      <c r="F55" s="234">
        <v>10</v>
      </c>
      <c r="G55" s="235">
        <v>42</v>
      </c>
      <c r="H55" s="231">
        <v>12</v>
      </c>
      <c r="I55" s="234">
        <v>1</v>
      </c>
      <c r="J55" s="234">
        <v>1</v>
      </c>
      <c r="K55" s="231">
        <v>1</v>
      </c>
      <c r="L55" s="96"/>
      <c r="M55" s="39" t="s">
        <v>221</v>
      </c>
      <c r="N55" s="231">
        <v>2</v>
      </c>
      <c r="O55" s="229">
        <v>6</v>
      </c>
      <c r="P55" s="231" t="s">
        <v>289</v>
      </c>
      <c r="Q55" s="234" t="s">
        <v>289</v>
      </c>
    </row>
    <row r="56" spans="1:17" ht="14.25">
      <c r="A56" s="388" t="s">
        <v>3</v>
      </c>
      <c r="B56" s="439"/>
      <c r="C56" s="235">
        <v>5</v>
      </c>
      <c r="D56" s="235">
        <v>7</v>
      </c>
      <c r="E56" s="231">
        <v>5</v>
      </c>
      <c r="F56" s="234">
        <v>9</v>
      </c>
      <c r="G56" s="235">
        <v>42</v>
      </c>
      <c r="H56" s="231">
        <v>18</v>
      </c>
      <c r="I56" s="234">
        <v>1</v>
      </c>
      <c r="J56" s="234">
        <v>1</v>
      </c>
      <c r="K56" s="231">
        <v>0</v>
      </c>
      <c r="L56" s="96"/>
      <c r="M56" s="39" t="s">
        <v>222</v>
      </c>
      <c r="N56" s="231">
        <v>24</v>
      </c>
      <c r="O56" s="229">
        <v>60</v>
      </c>
      <c r="P56" s="229">
        <v>5</v>
      </c>
      <c r="Q56" s="234" t="s">
        <v>289</v>
      </c>
    </row>
    <row r="57" spans="1:17" ht="14.25">
      <c r="A57" s="442" t="s">
        <v>60</v>
      </c>
      <c r="B57" s="439"/>
      <c r="C57" s="235">
        <v>7</v>
      </c>
      <c r="D57" s="235">
        <v>9</v>
      </c>
      <c r="E57" s="231">
        <v>3</v>
      </c>
      <c r="F57" s="234">
        <v>19</v>
      </c>
      <c r="G57" s="235">
        <v>50</v>
      </c>
      <c r="H57" s="231">
        <v>5</v>
      </c>
      <c r="I57" s="234">
        <v>157</v>
      </c>
      <c r="J57" s="234">
        <v>48</v>
      </c>
      <c r="K57" s="231">
        <v>43</v>
      </c>
      <c r="L57" s="96"/>
      <c r="M57" s="222" t="s">
        <v>60</v>
      </c>
      <c r="N57" s="231">
        <v>22</v>
      </c>
      <c r="O57" s="229">
        <v>49</v>
      </c>
      <c r="P57" s="229">
        <v>2</v>
      </c>
      <c r="Q57" s="232">
        <v>0</v>
      </c>
    </row>
    <row r="58" spans="1:17" ht="14.25">
      <c r="A58" s="388" t="s">
        <v>5</v>
      </c>
      <c r="B58" s="439"/>
      <c r="C58" s="230">
        <v>4</v>
      </c>
      <c r="D58" s="231">
        <v>6</v>
      </c>
      <c r="E58" s="231">
        <v>4</v>
      </c>
      <c r="F58" s="231">
        <v>15</v>
      </c>
      <c r="G58" s="231">
        <v>53</v>
      </c>
      <c r="H58" s="231">
        <v>23</v>
      </c>
      <c r="I58" s="231">
        <v>33</v>
      </c>
      <c r="J58" s="231">
        <v>17</v>
      </c>
      <c r="K58" s="231">
        <v>13</v>
      </c>
      <c r="L58" s="96"/>
      <c r="M58" s="39" t="s">
        <v>223</v>
      </c>
      <c r="N58" s="231">
        <v>199</v>
      </c>
      <c r="O58" s="231">
        <v>521</v>
      </c>
      <c r="P58" s="231">
        <v>0</v>
      </c>
      <c r="Q58" s="231">
        <v>0</v>
      </c>
    </row>
    <row r="59" spans="1:17" ht="14.25">
      <c r="A59" s="388" t="s">
        <v>6</v>
      </c>
      <c r="B59" s="439"/>
      <c r="C59" s="235">
        <v>5</v>
      </c>
      <c r="D59" s="235">
        <v>13</v>
      </c>
      <c r="E59" s="231">
        <v>10</v>
      </c>
      <c r="F59" s="234">
        <v>7</v>
      </c>
      <c r="G59" s="235">
        <v>34</v>
      </c>
      <c r="H59" s="231">
        <v>12</v>
      </c>
      <c r="I59" s="234">
        <v>2</v>
      </c>
      <c r="J59" s="234">
        <v>2</v>
      </c>
      <c r="K59" s="231">
        <v>1</v>
      </c>
      <c r="L59" s="96"/>
      <c r="M59" s="39" t="s">
        <v>224</v>
      </c>
      <c r="N59" s="231">
        <v>35</v>
      </c>
      <c r="O59" s="229">
        <v>85</v>
      </c>
      <c r="P59" s="229">
        <v>10</v>
      </c>
      <c r="Q59" s="232">
        <v>13</v>
      </c>
    </row>
    <row r="60" spans="1:17" ht="14.25">
      <c r="A60" s="388" t="s">
        <v>7</v>
      </c>
      <c r="B60" s="439"/>
      <c r="C60" s="235">
        <v>3</v>
      </c>
      <c r="D60" s="235">
        <v>6</v>
      </c>
      <c r="E60" s="231">
        <v>1</v>
      </c>
      <c r="F60" s="234">
        <v>11</v>
      </c>
      <c r="G60" s="235">
        <v>45</v>
      </c>
      <c r="H60" s="231">
        <v>17</v>
      </c>
      <c r="I60" s="234">
        <v>0</v>
      </c>
      <c r="J60" s="234">
        <v>0</v>
      </c>
      <c r="K60" s="231">
        <v>0</v>
      </c>
      <c r="L60" s="96"/>
      <c r="M60" s="39" t="s">
        <v>225</v>
      </c>
      <c r="N60" s="231">
        <v>8</v>
      </c>
      <c r="O60" s="229">
        <v>21</v>
      </c>
      <c r="P60" s="231" t="s">
        <v>289</v>
      </c>
      <c r="Q60" s="231" t="s">
        <v>289</v>
      </c>
    </row>
    <row r="61" spans="1:17" ht="14.25">
      <c r="A61" s="388" t="s">
        <v>8</v>
      </c>
      <c r="B61" s="439"/>
      <c r="C61" s="235">
        <v>1</v>
      </c>
      <c r="D61" s="235">
        <v>3</v>
      </c>
      <c r="E61" s="231">
        <v>0</v>
      </c>
      <c r="F61" s="234">
        <v>5</v>
      </c>
      <c r="G61" s="235">
        <v>30</v>
      </c>
      <c r="H61" s="231">
        <v>5</v>
      </c>
      <c r="I61" s="231" t="s">
        <v>289</v>
      </c>
      <c r="J61" s="231" t="s">
        <v>289</v>
      </c>
      <c r="K61" s="231" t="s">
        <v>289</v>
      </c>
      <c r="L61" s="96"/>
      <c r="M61" s="39" t="s">
        <v>8</v>
      </c>
      <c r="N61" s="231" t="s">
        <v>289</v>
      </c>
      <c r="O61" s="231" t="s">
        <v>289</v>
      </c>
      <c r="P61" s="231" t="s">
        <v>289</v>
      </c>
      <c r="Q61" s="231" t="s">
        <v>289</v>
      </c>
    </row>
    <row r="62" spans="1:17" ht="14.25">
      <c r="A62" s="38"/>
      <c r="B62" s="39"/>
      <c r="C62" s="235"/>
      <c r="D62" s="235"/>
      <c r="E62" s="235"/>
      <c r="F62" s="234"/>
      <c r="G62" s="235"/>
      <c r="H62" s="235"/>
      <c r="I62" s="234"/>
      <c r="J62" s="234"/>
      <c r="K62" s="234"/>
      <c r="L62" s="97"/>
      <c r="M62" s="39"/>
      <c r="N62" s="232"/>
      <c r="O62" s="229"/>
      <c r="P62" s="229"/>
      <c r="Q62" s="232"/>
    </row>
    <row r="63" spans="1:17" ht="14.25">
      <c r="A63" s="388" t="s">
        <v>9</v>
      </c>
      <c r="B63" s="439"/>
      <c r="C63" s="230">
        <v>0</v>
      </c>
      <c r="D63" s="231" t="s">
        <v>289</v>
      </c>
      <c r="E63" s="231" t="s">
        <v>289</v>
      </c>
      <c r="F63" s="231">
        <v>1</v>
      </c>
      <c r="G63" s="231">
        <v>5</v>
      </c>
      <c r="H63" s="231" t="s">
        <v>289</v>
      </c>
      <c r="I63" s="231">
        <v>1</v>
      </c>
      <c r="J63" s="231">
        <v>1</v>
      </c>
      <c r="K63" s="231">
        <v>0</v>
      </c>
      <c r="L63" s="96"/>
      <c r="M63" s="39" t="s">
        <v>9</v>
      </c>
      <c r="N63" s="231" t="s">
        <v>289</v>
      </c>
      <c r="O63" s="231" t="s">
        <v>289</v>
      </c>
      <c r="P63" s="231" t="s">
        <v>289</v>
      </c>
      <c r="Q63" s="231" t="s">
        <v>289</v>
      </c>
    </row>
    <row r="64" spans="1:17" ht="14.25">
      <c r="A64" s="388" t="s">
        <v>125</v>
      </c>
      <c r="B64" s="439"/>
      <c r="C64" s="235">
        <v>6</v>
      </c>
      <c r="D64" s="235">
        <v>4</v>
      </c>
      <c r="E64" s="231" t="s">
        <v>289</v>
      </c>
      <c r="F64" s="234">
        <v>6</v>
      </c>
      <c r="G64" s="235">
        <v>26</v>
      </c>
      <c r="H64" s="231">
        <v>5</v>
      </c>
      <c r="I64" s="231" t="s">
        <v>289</v>
      </c>
      <c r="J64" s="231" t="s">
        <v>289</v>
      </c>
      <c r="K64" s="231" t="s">
        <v>289</v>
      </c>
      <c r="L64" s="96"/>
      <c r="M64" s="39" t="s">
        <v>125</v>
      </c>
      <c r="N64" s="231" t="s">
        <v>289</v>
      </c>
      <c r="O64" s="231" t="s">
        <v>289</v>
      </c>
      <c r="P64" s="231" t="s">
        <v>289</v>
      </c>
      <c r="Q64" s="231" t="s">
        <v>289</v>
      </c>
    </row>
    <row r="65" spans="1:17" ht="14.25">
      <c r="A65" s="388" t="s">
        <v>126</v>
      </c>
      <c r="B65" s="439"/>
      <c r="C65" s="235">
        <v>1</v>
      </c>
      <c r="D65" s="235">
        <v>3</v>
      </c>
      <c r="E65" s="231" t="s">
        <v>289</v>
      </c>
      <c r="F65" s="234">
        <v>13</v>
      </c>
      <c r="G65" s="235">
        <v>97</v>
      </c>
      <c r="H65" s="231">
        <v>8</v>
      </c>
      <c r="I65" s="234">
        <v>1</v>
      </c>
      <c r="J65" s="231" t="s">
        <v>289</v>
      </c>
      <c r="K65" s="231" t="s">
        <v>289</v>
      </c>
      <c r="L65" s="96"/>
      <c r="M65" s="39" t="s">
        <v>126</v>
      </c>
      <c r="N65" s="231">
        <v>2</v>
      </c>
      <c r="O65" s="229">
        <v>6</v>
      </c>
      <c r="P65" s="231" t="s">
        <v>289</v>
      </c>
      <c r="Q65" s="231" t="s">
        <v>289</v>
      </c>
    </row>
    <row r="66" spans="1:17" ht="14.25">
      <c r="A66" s="388" t="s">
        <v>127</v>
      </c>
      <c r="B66" s="439"/>
      <c r="C66" s="235">
        <v>16</v>
      </c>
      <c r="D66" s="235">
        <v>24</v>
      </c>
      <c r="E66" s="231">
        <v>15</v>
      </c>
      <c r="F66" s="234">
        <v>41</v>
      </c>
      <c r="G66" s="235">
        <v>103</v>
      </c>
      <c r="H66" s="231">
        <v>12</v>
      </c>
      <c r="I66" s="234">
        <v>12</v>
      </c>
      <c r="J66" s="234">
        <v>4</v>
      </c>
      <c r="K66" s="231">
        <v>3</v>
      </c>
      <c r="L66" s="96"/>
      <c r="M66" s="39" t="s">
        <v>127</v>
      </c>
      <c r="N66" s="231">
        <v>7</v>
      </c>
      <c r="O66" s="229">
        <v>16</v>
      </c>
      <c r="P66" s="229">
        <v>3</v>
      </c>
      <c r="Q66" s="232">
        <v>1</v>
      </c>
    </row>
    <row r="67" spans="1:17" ht="14.25">
      <c r="A67" s="388" t="s">
        <v>128</v>
      </c>
      <c r="B67" s="439"/>
      <c r="C67" s="230">
        <v>17</v>
      </c>
      <c r="D67" s="231">
        <v>24</v>
      </c>
      <c r="E67" s="231">
        <v>7</v>
      </c>
      <c r="F67" s="231">
        <v>115</v>
      </c>
      <c r="G67" s="231">
        <v>466</v>
      </c>
      <c r="H67" s="231">
        <v>278</v>
      </c>
      <c r="I67" s="231">
        <v>27</v>
      </c>
      <c r="J67" s="231">
        <v>17</v>
      </c>
      <c r="K67" s="231">
        <v>14</v>
      </c>
      <c r="L67" s="96"/>
      <c r="M67" s="39" t="s">
        <v>128</v>
      </c>
      <c r="N67" s="231">
        <v>165</v>
      </c>
      <c r="O67" s="231">
        <v>486</v>
      </c>
      <c r="P67" s="231" t="s">
        <v>289</v>
      </c>
      <c r="Q67" s="231" t="s">
        <v>289</v>
      </c>
    </row>
    <row r="68" spans="1:17" ht="14.25">
      <c r="A68" s="388" t="s">
        <v>129</v>
      </c>
      <c r="B68" s="439"/>
      <c r="C68" s="235">
        <v>23</v>
      </c>
      <c r="D68" s="235">
        <v>20</v>
      </c>
      <c r="E68" s="231">
        <v>13</v>
      </c>
      <c r="F68" s="234">
        <v>51</v>
      </c>
      <c r="G68" s="235">
        <v>168</v>
      </c>
      <c r="H68" s="231">
        <v>28</v>
      </c>
      <c r="I68" s="234">
        <v>7</v>
      </c>
      <c r="J68" s="234">
        <v>4</v>
      </c>
      <c r="K68" s="231">
        <v>4</v>
      </c>
      <c r="L68" s="96"/>
      <c r="M68" s="39" t="s">
        <v>129</v>
      </c>
      <c r="N68" s="231">
        <v>75</v>
      </c>
      <c r="O68" s="229">
        <v>198</v>
      </c>
      <c r="P68" s="231" t="s">
        <v>289</v>
      </c>
      <c r="Q68" s="231" t="s">
        <v>289</v>
      </c>
    </row>
    <row r="69" spans="1:17" ht="14.25">
      <c r="A69" s="388" t="s">
        <v>130</v>
      </c>
      <c r="B69" s="439"/>
      <c r="C69" s="235">
        <v>28</v>
      </c>
      <c r="D69" s="235">
        <v>15</v>
      </c>
      <c r="E69" s="231">
        <v>1</v>
      </c>
      <c r="F69" s="235">
        <v>59</v>
      </c>
      <c r="G69" s="235">
        <v>123</v>
      </c>
      <c r="H69" s="231">
        <v>10</v>
      </c>
      <c r="I69" s="235">
        <v>630</v>
      </c>
      <c r="J69" s="235">
        <v>136</v>
      </c>
      <c r="K69" s="231">
        <v>115</v>
      </c>
      <c r="L69" s="96"/>
      <c r="M69" s="39" t="s">
        <v>130</v>
      </c>
      <c r="N69" s="231">
        <v>117</v>
      </c>
      <c r="O69" s="229">
        <v>289</v>
      </c>
      <c r="P69" s="229">
        <v>1</v>
      </c>
      <c r="Q69" s="231" t="s">
        <v>289</v>
      </c>
    </row>
    <row r="70" spans="1:17" ht="14.25">
      <c r="A70" s="388" t="s">
        <v>131</v>
      </c>
      <c r="B70" s="439"/>
      <c r="C70" s="235">
        <v>1</v>
      </c>
      <c r="D70" s="235">
        <v>1</v>
      </c>
      <c r="E70" s="231">
        <v>1</v>
      </c>
      <c r="F70" s="235">
        <v>24</v>
      </c>
      <c r="G70" s="235">
        <v>42</v>
      </c>
      <c r="H70" s="231">
        <v>33</v>
      </c>
      <c r="I70" s="235">
        <v>1</v>
      </c>
      <c r="J70" s="235">
        <v>0</v>
      </c>
      <c r="K70" s="231">
        <v>0</v>
      </c>
      <c r="L70" s="96"/>
      <c r="M70" s="39" t="s">
        <v>131</v>
      </c>
      <c r="N70" s="231">
        <v>157</v>
      </c>
      <c r="O70" s="229">
        <v>389</v>
      </c>
      <c r="P70" s="229">
        <v>1</v>
      </c>
      <c r="Q70" s="232">
        <v>1</v>
      </c>
    </row>
    <row r="71" spans="1:17" ht="14.25">
      <c r="A71" s="153"/>
      <c r="B71" s="92"/>
      <c r="C71" s="236"/>
      <c r="D71" s="236"/>
      <c r="E71" s="236"/>
      <c r="F71" s="236"/>
      <c r="G71" s="236"/>
      <c r="H71" s="236"/>
      <c r="I71" s="236"/>
      <c r="J71" s="236"/>
      <c r="K71" s="236"/>
      <c r="L71" s="97"/>
      <c r="M71" s="49"/>
      <c r="N71" s="236"/>
      <c r="O71" s="236"/>
      <c r="P71" s="236"/>
      <c r="Q71" s="236"/>
    </row>
    <row r="72" spans="1:17" ht="14.25">
      <c r="A72" s="16"/>
      <c r="M72" s="18" t="s">
        <v>313</v>
      </c>
      <c r="Q72" s="45"/>
    </row>
    <row r="73" ht="14.25">
      <c r="M73" s="18" t="s">
        <v>314</v>
      </c>
    </row>
  </sheetData>
  <sheetProtection/>
  <mergeCells count="87">
    <mergeCell ref="A63:B63"/>
    <mergeCell ref="A69:B69"/>
    <mergeCell ref="A70:B70"/>
    <mergeCell ref="A65:B65"/>
    <mergeCell ref="A66:B66"/>
    <mergeCell ref="A67:B67"/>
    <mergeCell ref="A68:B68"/>
    <mergeCell ref="A64:B64"/>
    <mergeCell ref="A56:B56"/>
    <mergeCell ref="A57:B57"/>
    <mergeCell ref="A58:B58"/>
    <mergeCell ref="A59:B59"/>
    <mergeCell ref="A52:B52"/>
    <mergeCell ref="A54:B54"/>
    <mergeCell ref="A55:B55"/>
    <mergeCell ref="A60:B60"/>
    <mergeCell ref="A61:B61"/>
    <mergeCell ref="Q45:Q46"/>
    <mergeCell ref="A49:B49"/>
    <mergeCell ref="A44:B46"/>
    <mergeCell ref="C44:E44"/>
    <mergeCell ref="F44:H44"/>
    <mergeCell ref="I44:K44"/>
    <mergeCell ref="G45:G46"/>
    <mergeCell ref="P44:Q44"/>
    <mergeCell ref="J45:J46"/>
    <mergeCell ref="K45:K46"/>
    <mergeCell ref="O45:O46"/>
    <mergeCell ref="A50:B50"/>
    <mergeCell ref="A51:B51"/>
    <mergeCell ref="A48:B48"/>
    <mergeCell ref="P45:P46"/>
    <mergeCell ref="N44:O44"/>
    <mergeCell ref="C45:C46"/>
    <mergeCell ref="D45:D46"/>
    <mergeCell ref="E45:E46"/>
    <mergeCell ref="F45:F46"/>
    <mergeCell ref="M44:M46"/>
    <mergeCell ref="H45:H46"/>
    <mergeCell ref="I45:I46"/>
    <mergeCell ref="N45:N46"/>
    <mergeCell ref="A33:B33"/>
    <mergeCell ref="I7:K7"/>
    <mergeCell ref="L7:N7"/>
    <mergeCell ref="I8:I9"/>
    <mergeCell ref="J8:J9"/>
    <mergeCell ref="O7:Q7"/>
    <mergeCell ref="O8:O9"/>
    <mergeCell ref="P8:P9"/>
    <mergeCell ref="Q8:Q9"/>
    <mergeCell ref="A22:B22"/>
    <mergeCell ref="A23:B23"/>
    <mergeCell ref="A17:B17"/>
    <mergeCell ref="G8:G9"/>
    <mergeCell ref="A18:B18"/>
    <mergeCell ref="A19:B19"/>
    <mergeCell ref="A20:B20"/>
    <mergeCell ref="A21:B21"/>
    <mergeCell ref="A14:B14"/>
    <mergeCell ref="A15:B15"/>
    <mergeCell ref="F8:F9"/>
    <mergeCell ref="K8:K9"/>
    <mergeCell ref="L8:L9"/>
    <mergeCell ref="M8:M9"/>
    <mergeCell ref="N8:N9"/>
    <mergeCell ref="A30:B30"/>
    <mergeCell ref="A31:B31"/>
    <mergeCell ref="H8:H9"/>
    <mergeCell ref="A12:B12"/>
    <mergeCell ref="A13:B13"/>
    <mergeCell ref="A11:B11"/>
    <mergeCell ref="A32:B32"/>
    <mergeCell ref="A24:B24"/>
    <mergeCell ref="A26:B26"/>
    <mergeCell ref="A27:B27"/>
    <mergeCell ref="A28:B28"/>
    <mergeCell ref="A29:B29"/>
    <mergeCell ref="O43:Q43"/>
    <mergeCell ref="A5:Q5"/>
    <mergeCell ref="A42:K42"/>
    <mergeCell ref="M42:Q42"/>
    <mergeCell ref="A7:B9"/>
    <mergeCell ref="C7:E7"/>
    <mergeCell ref="F7:H7"/>
    <mergeCell ref="C8:C9"/>
    <mergeCell ref="D8:D9"/>
    <mergeCell ref="E8:E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6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9"/>
  <sheetViews>
    <sheetView tabSelected="1"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7.3984375" style="18" customWidth="1"/>
    <col min="2" max="2" width="5.59765625" style="18" customWidth="1"/>
    <col min="3" max="4" width="4.59765625" style="18" customWidth="1"/>
    <col min="5" max="5" width="9.59765625" style="18" customWidth="1"/>
    <col min="6" max="6" width="3.8984375" style="18" customWidth="1"/>
    <col min="7" max="7" width="4.3984375" style="18" customWidth="1"/>
    <col min="8" max="8" width="10.19921875" style="18" customWidth="1"/>
    <col min="9" max="9" width="3" style="18" customWidth="1"/>
    <col min="10" max="10" width="2.5" style="18" customWidth="1"/>
    <col min="11" max="11" width="9" style="18" customWidth="1"/>
    <col min="12" max="12" width="3.59765625" style="18" customWidth="1"/>
    <col min="13" max="13" width="5" style="18" customWidth="1"/>
    <col min="14" max="14" width="6" style="18" customWidth="1"/>
    <col min="15" max="15" width="7.09765625" style="18" customWidth="1"/>
    <col min="16" max="16" width="9" style="18" customWidth="1"/>
    <col min="17" max="17" width="6.59765625" style="18" customWidth="1"/>
    <col min="18" max="18" width="9.19921875" style="18" customWidth="1"/>
    <col min="19" max="19" width="5" style="18" customWidth="1"/>
    <col min="20" max="20" width="12.19921875" style="18" customWidth="1"/>
    <col min="21" max="21" width="9" style="18" customWidth="1"/>
    <col min="22" max="22" width="4.59765625" style="18" customWidth="1"/>
    <col min="23" max="23" width="12.5" style="18" customWidth="1"/>
    <col min="24" max="24" width="14" style="18" customWidth="1"/>
    <col min="25" max="25" width="13.19921875" style="18" customWidth="1"/>
    <col min="26" max="26" width="3" style="18" customWidth="1"/>
    <col min="27" max="27" width="8.8984375" style="18" customWidth="1"/>
    <col min="28" max="28" width="5.3984375" style="18" customWidth="1"/>
    <col min="29" max="29" width="6.69921875" style="18" customWidth="1"/>
    <col min="30" max="30" width="8.5" style="18" customWidth="1"/>
    <col min="31" max="34" width="9" style="18" hidden="1" customWidth="1"/>
    <col min="35" max="35" width="2" style="18" customWidth="1"/>
    <col min="36" max="36" width="1.8984375" style="18" customWidth="1"/>
    <col min="37" max="37" width="11.69921875" style="18" customWidth="1"/>
    <col min="38" max="38" width="12.3984375" style="18" customWidth="1"/>
    <col min="39" max="39" width="11.09765625" style="18" customWidth="1"/>
    <col min="40" max="40" width="4.59765625" style="18" customWidth="1"/>
    <col min="41" max="41" width="5.59765625" style="18" customWidth="1"/>
    <col min="42" max="42" width="9.59765625" style="18" customWidth="1"/>
    <col min="43" max="16384" width="9" style="18" customWidth="1"/>
  </cols>
  <sheetData>
    <row r="1" spans="1:42" ht="16.5" customHeight="1">
      <c r="A1" s="274" t="s">
        <v>451</v>
      </c>
      <c r="AP1" s="149" t="s">
        <v>452</v>
      </c>
    </row>
    <row r="2" spans="1:42" ht="16.5" customHeight="1">
      <c r="A2" s="76"/>
      <c r="AP2" s="149"/>
    </row>
    <row r="3" spans="1:42" ht="16.5" customHeight="1">
      <c r="A3" s="76"/>
      <c r="AP3" s="149"/>
    </row>
    <row r="4" ht="16.5" customHeight="1">
      <c r="A4" s="76"/>
    </row>
    <row r="5" spans="1:42" ht="16.5" customHeight="1">
      <c r="A5" s="299" t="s">
        <v>173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V5" s="299" t="s">
        <v>437</v>
      </c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</row>
    <row r="6" spans="1:20" ht="16.5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42" ht="16.5" customHeight="1" thickBot="1">
      <c r="A7" s="476" t="s">
        <v>315</v>
      </c>
      <c r="B7" s="476"/>
      <c r="C7" s="477"/>
      <c r="D7" s="465" t="s">
        <v>318</v>
      </c>
      <c r="E7" s="465"/>
      <c r="F7" s="465"/>
      <c r="G7" s="465" t="s">
        <v>319</v>
      </c>
      <c r="H7" s="482"/>
      <c r="I7" s="482"/>
      <c r="J7" s="482"/>
      <c r="K7" s="465" t="s">
        <v>320</v>
      </c>
      <c r="L7" s="465"/>
      <c r="M7" s="466"/>
      <c r="N7" s="474" t="s">
        <v>321</v>
      </c>
      <c r="O7" s="475"/>
      <c r="P7" s="475"/>
      <c r="Q7" s="475"/>
      <c r="R7" s="475"/>
      <c r="S7" s="475"/>
      <c r="T7" s="475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39" t="s">
        <v>366</v>
      </c>
    </row>
    <row r="8" spans="1:43" ht="16.5" customHeight="1">
      <c r="A8" s="478"/>
      <c r="B8" s="478"/>
      <c r="C8" s="479"/>
      <c r="D8" s="467"/>
      <c r="E8" s="467"/>
      <c r="F8" s="467"/>
      <c r="G8" s="483"/>
      <c r="H8" s="483"/>
      <c r="I8" s="483"/>
      <c r="J8" s="483"/>
      <c r="K8" s="467"/>
      <c r="L8" s="467"/>
      <c r="M8" s="468"/>
      <c r="N8" s="312" t="s">
        <v>138</v>
      </c>
      <c r="O8" s="312"/>
      <c r="P8" s="312"/>
      <c r="Q8" s="312" t="s">
        <v>322</v>
      </c>
      <c r="R8" s="312"/>
      <c r="S8" s="470" t="s">
        <v>323</v>
      </c>
      <c r="T8" s="471"/>
      <c r="U8" s="45"/>
      <c r="V8" s="514" t="s">
        <v>357</v>
      </c>
      <c r="W8" s="545"/>
      <c r="X8" s="554" t="s">
        <v>358</v>
      </c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6"/>
      <c r="AN8" s="550" t="s">
        <v>363</v>
      </c>
      <c r="AO8" s="551"/>
      <c r="AP8" s="551"/>
      <c r="AQ8" s="45"/>
    </row>
    <row r="9" spans="1:43" ht="16.5" customHeight="1">
      <c r="A9" s="480"/>
      <c r="B9" s="480"/>
      <c r="C9" s="481"/>
      <c r="D9" s="467"/>
      <c r="E9" s="467"/>
      <c r="F9" s="467"/>
      <c r="G9" s="483"/>
      <c r="H9" s="483"/>
      <c r="I9" s="483"/>
      <c r="J9" s="483"/>
      <c r="K9" s="467"/>
      <c r="L9" s="467"/>
      <c r="M9" s="468"/>
      <c r="N9" s="469"/>
      <c r="O9" s="469"/>
      <c r="P9" s="469"/>
      <c r="Q9" s="469"/>
      <c r="R9" s="469"/>
      <c r="S9" s="472"/>
      <c r="T9" s="473"/>
      <c r="U9" s="45"/>
      <c r="V9" s="485"/>
      <c r="W9" s="486"/>
      <c r="X9" s="469" t="s">
        <v>359</v>
      </c>
      <c r="Y9" s="469"/>
      <c r="Z9" s="469" t="s">
        <v>360</v>
      </c>
      <c r="AA9" s="469"/>
      <c r="AB9" s="469"/>
      <c r="AC9" s="469"/>
      <c r="AD9" s="469" t="s">
        <v>361</v>
      </c>
      <c r="AE9" s="469"/>
      <c r="AF9" s="469"/>
      <c r="AG9" s="469"/>
      <c r="AH9" s="469"/>
      <c r="AI9" s="469"/>
      <c r="AJ9" s="469"/>
      <c r="AK9" s="469"/>
      <c r="AL9" s="469" t="s">
        <v>362</v>
      </c>
      <c r="AM9" s="469"/>
      <c r="AN9" s="552"/>
      <c r="AO9" s="485"/>
      <c r="AP9" s="485"/>
      <c r="AQ9" s="45"/>
    </row>
    <row r="10" spans="1:43" ht="16.5" customHeight="1">
      <c r="A10" s="100"/>
      <c r="B10" s="100"/>
      <c r="C10" s="101"/>
      <c r="U10" s="45"/>
      <c r="V10" s="485"/>
      <c r="W10" s="486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553"/>
      <c r="AO10" s="542"/>
      <c r="AP10" s="542"/>
      <c r="AQ10" s="45"/>
    </row>
    <row r="11" spans="1:43" ht="16.5" customHeight="1">
      <c r="A11" s="315" t="s">
        <v>174</v>
      </c>
      <c r="B11" s="489"/>
      <c r="C11" s="490"/>
      <c r="D11" s="488">
        <v>2526</v>
      </c>
      <c r="E11" s="488"/>
      <c r="F11" s="488"/>
      <c r="G11" s="488">
        <v>241</v>
      </c>
      <c r="H11" s="488"/>
      <c r="I11" s="488"/>
      <c r="J11" s="488"/>
      <c r="K11" s="488">
        <v>2559</v>
      </c>
      <c r="L11" s="488"/>
      <c r="M11" s="488"/>
      <c r="N11" s="488">
        <v>88813</v>
      </c>
      <c r="O11" s="488"/>
      <c r="P11" s="488"/>
      <c r="Q11" s="488">
        <v>85988</v>
      </c>
      <c r="R11" s="488"/>
      <c r="S11" s="488">
        <v>2825</v>
      </c>
      <c r="T11" s="488"/>
      <c r="U11" s="45"/>
      <c r="V11" s="485"/>
      <c r="W11" s="486"/>
      <c r="X11" s="469" t="s">
        <v>136</v>
      </c>
      <c r="Y11" s="469" t="s">
        <v>364</v>
      </c>
      <c r="Z11" s="469" t="s">
        <v>136</v>
      </c>
      <c r="AA11" s="469"/>
      <c r="AB11" s="469" t="s">
        <v>364</v>
      </c>
      <c r="AC11" s="469"/>
      <c r="AD11" s="469" t="s">
        <v>105</v>
      </c>
      <c r="AE11" s="469"/>
      <c r="AF11" s="469"/>
      <c r="AG11" s="469"/>
      <c r="AH11" s="469"/>
      <c r="AI11" s="469"/>
      <c r="AJ11" s="469"/>
      <c r="AK11" s="469" t="s">
        <v>364</v>
      </c>
      <c r="AL11" s="469" t="s">
        <v>136</v>
      </c>
      <c r="AM11" s="469" t="s">
        <v>364</v>
      </c>
      <c r="AN11" s="546" t="s">
        <v>365</v>
      </c>
      <c r="AO11" s="469"/>
      <c r="AP11" s="549" t="s">
        <v>364</v>
      </c>
      <c r="AQ11" s="45"/>
    </row>
    <row r="12" spans="1:43" ht="16.5" customHeight="1">
      <c r="A12" s="484">
        <v>58</v>
      </c>
      <c r="B12" s="485"/>
      <c r="C12" s="486"/>
      <c r="D12" s="488">
        <v>2528</v>
      </c>
      <c r="E12" s="488"/>
      <c r="F12" s="488"/>
      <c r="G12" s="488">
        <v>241</v>
      </c>
      <c r="H12" s="488"/>
      <c r="I12" s="488"/>
      <c r="J12" s="488"/>
      <c r="K12" s="488">
        <v>2882</v>
      </c>
      <c r="L12" s="488"/>
      <c r="M12" s="488"/>
      <c r="N12" s="488">
        <v>95618</v>
      </c>
      <c r="O12" s="488"/>
      <c r="P12" s="488"/>
      <c r="Q12" s="488">
        <v>92880</v>
      </c>
      <c r="R12" s="488"/>
      <c r="S12" s="488">
        <v>2738</v>
      </c>
      <c r="T12" s="488"/>
      <c r="U12" s="45"/>
      <c r="V12" s="542"/>
      <c r="W12" s="543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549"/>
      <c r="AQ12" s="45"/>
    </row>
    <row r="13" spans="1:23" ht="16.5" customHeight="1">
      <c r="A13" s="484">
        <v>59</v>
      </c>
      <c r="B13" s="485"/>
      <c r="C13" s="486"/>
      <c r="D13" s="488">
        <v>2347</v>
      </c>
      <c r="E13" s="488"/>
      <c r="F13" s="488"/>
      <c r="G13" s="488">
        <v>215</v>
      </c>
      <c r="H13" s="488"/>
      <c r="I13" s="488"/>
      <c r="J13" s="488"/>
      <c r="K13" s="488">
        <v>2324</v>
      </c>
      <c r="L13" s="488"/>
      <c r="M13" s="488"/>
      <c r="N13" s="488">
        <v>70776</v>
      </c>
      <c r="O13" s="488"/>
      <c r="P13" s="488"/>
      <c r="Q13" s="488">
        <v>67938</v>
      </c>
      <c r="R13" s="488"/>
      <c r="S13" s="488">
        <v>2838</v>
      </c>
      <c r="T13" s="488"/>
      <c r="V13" s="100"/>
      <c r="W13" s="101"/>
    </row>
    <row r="14" spans="1:43" ht="16.5" customHeight="1">
      <c r="A14" s="484">
        <v>60</v>
      </c>
      <c r="B14" s="485"/>
      <c r="C14" s="486"/>
      <c r="D14" s="488">
        <v>2346</v>
      </c>
      <c r="E14" s="488"/>
      <c r="F14" s="488"/>
      <c r="G14" s="488">
        <v>213</v>
      </c>
      <c r="H14" s="488"/>
      <c r="I14" s="488"/>
      <c r="J14" s="488"/>
      <c r="K14" s="488">
        <v>1963</v>
      </c>
      <c r="L14" s="488"/>
      <c r="M14" s="488"/>
      <c r="N14" s="488">
        <v>62286</v>
      </c>
      <c r="O14" s="488"/>
      <c r="P14" s="488"/>
      <c r="Q14" s="488">
        <v>60302</v>
      </c>
      <c r="R14" s="488"/>
      <c r="S14" s="488">
        <v>1984</v>
      </c>
      <c r="T14" s="488"/>
      <c r="V14" s="547" t="s">
        <v>138</v>
      </c>
      <c r="W14" s="548"/>
      <c r="X14" s="277">
        <f>SUM(X16:X32)</f>
        <v>36502</v>
      </c>
      <c r="Y14" s="277">
        <f>SUM(Y16:Y32)</f>
        <v>642</v>
      </c>
      <c r="Z14" s="538">
        <f>SUM(Z16:AA32)</f>
        <v>7547</v>
      </c>
      <c r="AA14" s="538"/>
      <c r="AB14" s="538">
        <f>SUM(AB16:AC32)</f>
        <v>452</v>
      </c>
      <c r="AC14" s="538"/>
      <c r="AD14" s="538">
        <f>SUM(AD16:AJ32)</f>
        <v>8936</v>
      </c>
      <c r="AE14" s="538"/>
      <c r="AF14" s="538"/>
      <c r="AG14" s="538"/>
      <c r="AH14" s="538"/>
      <c r="AI14" s="538"/>
      <c r="AJ14" s="538"/>
      <c r="AK14" s="277">
        <f>SUM(AK16:AK32)</f>
        <v>821</v>
      </c>
      <c r="AL14" s="277">
        <f>SUM(AL16:AL33)</f>
        <v>436</v>
      </c>
      <c r="AM14" s="277">
        <f>SUM(AM16:AM33)</f>
        <v>66</v>
      </c>
      <c r="AN14" s="538">
        <f>SUM(AN16:AO32)</f>
        <v>34944</v>
      </c>
      <c r="AO14" s="538"/>
      <c r="AP14" s="277">
        <f>SUM(AP16:AP33)</f>
        <v>1038</v>
      </c>
      <c r="AQ14" s="102"/>
    </row>
    <row r="15" spans="1:42" ht="16.5" customHeight="1">
      <c r="A15" s="491">
        <v>61</v>
      </c>
      <c r="B15" s="492"/>
      <c r="C15" s="493"/>
      <c r="D15" s="487">
        <f>SUM(D17:F33)</f>
        <v>2298</v>
      </c>
      <c r="E15" s="487"/>
      <c r="F15" s="487"/>
      <c r="G15" s="487">
        <f>SUM(G18:J33)</f>
        <v>210</v>
      </c>
      <c r="H15" s="487"/>
      <c r="I15" s="487"/>
      <c r="J15" s="487"/>
      <c r="K15" s="487">
        <f>SUM(K19:M33)</f>
        <v>1640</v>
      </c>
      <c r="L15" s="487"/>
      <c r="M15" s="487"/>
      <c r="N15" s="487">
        <f>SUM(N20:P33)</f>
        <v>59165</v>
      </c>
      <c r="O15" s="487"/>
      <c r="P15" s="487"/>
      <c r="Q15" s="487">
        <f>SUM(Q19:R33)</f>
        <v>57660</v>
      </c>
      <c r="R15" s="487"/>
      <c r="S15" s="487">
        <f>SUM(S20:T32)</f>
        <v>1505</v>
      </c>
      <c r="T15" s="487"/>
      <c r="V15" s="240"/>
      <c r="W15" s="241"/>
      <c r="X15" s="43"/>
      <c r="Y15" s="43"/>
      <c r="Z15" s="559"/>
      <c r="AA15" s="559"/>
      <c r="AB15" s="559"/>
      <c r="AC15" s="559"/>
      <c r="AD15" s="561"/>
      <c r="AE15" s="561"/>
      <c r="AF15" s="561"/>
      <c r="AG15" s="561"/>
      <c r="AH15" s="561"/>
      <c r="AI15" s="561"/>
      <c r="AJ15" s="561"/>
      <c r="AK15" s="43"/>
      <c r="AL15" s="43"/>
      <c r="AM15" s="43"/>
      <c r="AN15" s="559"/>
      <c r="AO15" s="559"/>
      <c r="AP15" s="43"/>
    </row>
    <row r="16" spans="1:42" ht="16.5" customHeight="1">
      <c r="A16" s="45"/>
      <c r="B16" s="45"/>
      <c r="C16" s="103"/>
      <c r="D16" s="488"/>
      <c r="E16" s="488"/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V16" s="388" t="s">
        <v>1</v>
      </c>
      <c r="W16" s="316"/>
      <c r="X16" s="115">
        <v>2823</v>
      </c>
      <c r="Y16" s="115">
        <v>144</v>
      </c>
      <c r="Z16" s="544">
        <v>1797</v>
      </c>
      <c r="AA16" s="544"/>
      <c r="AB16" s="544">
        <v>172</v>
      </c>
      <c r="AC16" s="544"/>
      <c r="AD16" s="544">
        <v>1275</v>
      </c>
      <c r="AE16" s="544"/>
      <c r="AF16" s="544"/>
      <c r="AG16" s="544"/>
      <c r="AH16" s="544"/>
      <c r="AI16" s="544"/>
      <c r="AJ16" s="544"/>
      <c r="AK16" s="115">
        <v>161</v>
      </c>
      <c r="AL16" s="115">
        <v>45</v>
      </c>
      <c r="AM16" s="115">
        <v>11</v>
      </c>
      <c r="AN16" s="544">
        <v>3629</v>
      </c>
      <c r="AO16" s="544"/>
      <c r="AP16" s="115">
        <v>144</v>
      </c>
    </row>
    <row r="17" spans="1:42" ht="16.5" customHeight="1">
      <c r="A17" s="315" t="s">
        <v>139</v>
      </c>
      <c r="B17" s="489"/>
      <c r="C17" s="490"/>
      <c r="D17" s="494" t="s">
        <v>265</v>
      </c>
      <c r="E17" s="494"/>
      <c r="F17" s="494"/>
      <c r="G17" s="494" t="s">
        <v>265</v>
      </c>
      <c r="H17" s="494"/>
      <c r="I17" s="494"/>
      <c r="J17" s="494"/>
      <c r="K17" s="494" t="s">
        <v>265</v>
      </c>
      <c r="L17" s="494"/>
      <c r="M17" s="494"/>
      <c r="N17" s="494" t="s">
        <v>265</v>
      </c>
      <c r="O17" s="494"/>
      <c r="P17" s="494"/>
      <c r="Q17" s="494" t="s">
        <v>265</v>
      </c>
      <c r="R17" s="494"/>
      <c r="S17" s="494" t="s">
        <v>265</v>
      </c>
      <c r="T17" s="494"/>
      <c r="V17" s="388" t="s">
        <v>2</v>
      </c>
      <c r="W17" s="316"/>
      <c r="X17" s="115">
        <v>2818</v>
      </c>
      <c r="Y17" s="115">
        <v>45</v>
      </c>
      <c r="Z17" s="544">
        <v>208</v>
      </c>
      <c r="AA17" s="544"/>
      <c r="AB17" s="544">
        <v>6</v>
      </c>
      <c r="AC17" s="544"/>
      <c r="AD17" s="544">
        <v>131</v>
      </c>
      <c r="AE17" s="544"/>
      <c r="AF17" s="544"/>
      <c r="AG17" s="544"/>
      <c r="AH17" s="544"/>
      <c r="AI17" s="544"/>
      <c r="AJ17" s="544"/>
      <c r="AK17" s="115">
        <v>5</v>
      </c>
      <c r="AL17" s="115">
        <v>8</v>
      </c>
      <c r="AM17" s="115">
        <v>6</v>
      </c>
      <c r="AN17" s="544">
        <v>1791</v>
      </c>
      <c r="AO17" s="544"/>
      <c r="AP17" s="115">
        <v>70</v>
      </c>
    </row>
    <row r="18" spans="1:42" ht="16.5" customHeight="1">
      <c r="A18" s="315" t="s">
        <v>140</v>
      </c>
      <c r="B18" s="489"/>
      <c r="C18" s="490"/>
      <c r="D18" s="494">
        <v>50</v>
      </c>
      <c r="E18" s="494"/>
      <c r="F18" s="494"/>
      <c r="G18" s="494">
        <v>4</v>
      </c>
      <c r="H18" s="494"/>
      <c r="I18" s="494"/>
      <c r="J18" s="494"/>
      <c r="K18" s="494" t="s">
        <v>265</v>
      </c>
      <c r="L18" s="494"/>
      <c r="M18" s="494"/>
      <c r="N18" s="494" t="s">
        <v>265</v>
      </c>
      <c r="O18" s="494"/>
      <c r="P18" s="494"/>
      <c r="Q18" s="494" t="s">
        <v>265</v>
      </c>
      <c r="R18" s="494"/>
      <c r="S18" s="494" t="s">
        <v>265</v>
      </c>
      <c r="T18" s="494"/>
      <c r="V18" s="388" t="s">
        <v>3</v>
      </c>
      <c r="W18" s="316"/>
      <c r="X18" s="115">
        <v>1973</v>
      </c>
      <c r="Y18" s="115">
        <v>31</v>
      </c>
      <c r="Z18" s="544">
        <v>828</v>
      </c>
      <c r="AA18" s="544"/>
      <c r="AB18" s="544">
        <v>35</v>
      </c>
      <c r="AC18" s="544"/>
      <c r="AD18" s="544">
        <v>980</v>
      </c>
      <c r="AE18" s="544"/>
      <c r="AF18" s="544"/>
      <c r="AG18" s="544"/>
      <c r="AH18" s="544"/>
      <c r="AI18" s="544"/>
      <c r="AJ18" s="544"/>
      <c r="AK18" s="115">
        <v>49</v>
      </c>
      <c r="AL18" s="115">
        <v>41</v>
      </c>
      <c r="AM18" s="115">
        <v>3</v>
      </c>
      <c r="AN18" s="544">
        <v>2353</v>
      </c>
      <c r="AO18" s="544"/>
      <c r="AP18" s="115">
        <v>68</v>
      </c>
    </row>
    <row r="19" spans="1:42" ht="16.5" customHeight="1">
      <c r="A19" s="315" t="s">
        <v>141</v>
      </c>
      <c r="B19" s="489"/>
      <c r="C19" s="490"/>
      <c r="D19" s="494" t="s">
        <v>265</v>
      </c>
      <c r="E19" s="494"/>
      <c r="F19" s="494"/>
      <c r="G19" s="494" t="s">
        <v>265</v>
      </c>
      <c r="H19" s="494"/>
      <c r="I19" s="494"/>
      <c r="J19" s="494"/>
      <c r="K19" s="494" t="s">
        <v>265</v>
      </c>
      <c r="L19" s="494"/>
      <c r="M19" s="494"/>
      <c r="N19" s="494" t="s">
        <v>265</v>
      </c>
      <c r="O19" s="494"/>
      <c r="P19" s="494"/>
      <c r="Q19" s="494" t="s">
        <v>265</v>
      </c>
      <c r="R19" s="494"/>
      <c r="S19" s="494" t="s">
        <v>265</v>
      </c>
      <c r="T19" s="494"/>
      <c r="V19" s="442" t="s">
        <v>60</v>
      </c>
      <c r="W19" s="316"/>
      <c r="X19" s="115">
        <v>2778</v>
      </c>
      <c r="Y19" s="115">
        <v>42</v>
      </c>
      <c r="Z19" s="544">
        <v>188</v>
      </c>
      <c r="AA19" s="544"/>
      <c r="AB19" s="544">
        <v>16</v>
      </c>
      <c r="AC19" s="544"/>
      <c r="AD19" s="544">
        <v>105</v>
      </c>
      <c r="AE19" s="544"/>
      <c r="AF19" s="544"/>
      <c r="AG19" s="544"/>
      <c r="AH19" s="544"/>
      <c r="AI19" s="544"/>
      <c r="AJ19" s="544"/>
      <c r="AK19" s="115">
        <v>21</v>
      </c>
      <c r="AL19" s="115">
        <v>7</v>
      </c>
      <c r="AM19" s="115">
        <v>2</v>
      </c>
      <c r="AN19" s="544">
        <v>1553</v>
      </c>
      <c r="AO19" s="544"/>
      <c r="AP19" s="115">
        <v>62</v>
      </c>
    </row>
    <row r="20" spans="1:42" ht="16.5" customHeight="1">
      <c r="A20" s="315" t="s">
        <v>142</v>
      </c>
      <c r="B20" s="489"/>
      <c r="C20" s="490"/>
      <c r="D20" s="494">
        <v>173</v>
      </c>
      <c r="E20" s="494"/>
      <c r="F20" s="494"/>
      <c r="G20" s="494">
        <v>14</v>
      </c>
      <c r="H20" s="494"/>
      <c r="I20" s="494"/>
      <c r="J20" s="494"/>
      <c r="K20" s="494">
        <v>64</v>
      </c>
      <c r="L20" s="494"/>
      <c r="M20" s="494"/>
      <c r="N20" s="494">
        <v>2489</v>
      </c>
      <c r="O20" s="494"/>
      <c r="P20" s="494"/>
      <c r="Q20" s="494">
        <v>2425</v>
      </c>
      <c r="R20" s="494"/>
      <c r="S20" s="494">
        <v>64</v>
      </c>
      <c r="T20" s="494"/>
      <c r="V20" s="388" t="s">
        <v>5</v>
      </c>
      <c r="W20" s="316"/>
      <c r="X20" s="115">
        <v>3278</v>
      </c>
      <c r="Y20" s="115">
        <v>39</v>
      </c>
      <c r="Z20" s="544">
        <v>311</v>
      </c>
      <c r="AA20" s="544"/>
      <c r="AB20" s="544">
        <v>9</v>
      </c>
      <c r="AC20" s="544"/>
      <c r="AD20" s="544">
        <v>170</v>
      </c>
      <c r="AE20" s="544"/>
      <c r="AF20" s="544"/>
      <c r="AG20" s="544"/>
      <c r="AH20" s="544"/>
      <c r="AI20" s="544"/>
      <c r="AJ20" s="544"/>
      <c r="AK20" s="115">
        <v>7</v>
      </c>
      <c r="AL20" s="115">
        <v>33</v>
      </c>
      <c r="AM20" s="115">
        <v>1</v>
      </c>
      <c r="AN20" s="544">
        <v>1740</v>
      </c>
      <c r="AO20" s="544"/>
      <c r="AP20" s="115">
        <v>78</v>
      </c>
    </row>
    <row r="21" spans="1:42" ht="16.5" customHeight="1">
      <c r="A21" s="315" t="s">
        <v>143</v>
      </c>
      <c r="B21" s="489"/>
      <c r="C21" s="490"/>
      <c r="D21" s="494">
        <v>431</v>
      </c>
      <c r="E21" s="494"/>
      <c r="F21" s="494"/>
      <c r="G21" s="494">
        <v>44</v>
      </c>
      <c r="H21" s="494"/>
      <c r="I21" s="494"/>
      <c r="J21" s="494"/>
      <c r="K21" s="494">
        <v>449</v>
      </c>
      <c r="L21" s="494"/>
      <c r="M21" s="494"/>
      <c r="N21" s="494">
        <v>17223</v>
      </c>
      <c r="O21" s="494"/>
      <c r="P21" s="494"/>
      <c r="Q21" s="494">
        <v>16858</v>
      </c>
      <c r="R21" s="494"/>
      <c r="S21" s="494">
        <v>365</v>
      </c>
      <c r="T21" s="494"/>
      <c r="V21" s="388" t="s">
        <v>6</v>
      </c>
      <c r="W21" s="316"/>
      <c r="X21" s="115">
        <v>1064</v>
      </c>
      <c r="Y21" s="115">
        <v>4</v>
      </c>
      <c r="Z21" s="544">
        <v>325</v>
      </c>
      <c r="AA21" s="544"/>
      <c r="AB21" s="544">
        <v>13</v>
      </c>
      <c r="AC21" s="544"/>
      <c r="AD21" s="544">
        <v>973</v>
      </c>
      <c r="AE21" s="544"/>
      <c r="AF21" s="544"/>
      <c r="AG21" s="544"/>
      <c r="AH21" s="544"/>
      <c r="AI21" s="544"/>
      <c r="AJ21" s="544"/>
      <c r="AK21" s="115">
        <v>64</v>
      </c>
      <c r="AL21" s="115">
        <v>31</v>
      </c>
      <c r="AM21" s="115">
        <v>3</v>
      </c>
      <c r="AN21" s="544">
        <v>1605</v>
      </c>
      <c r="AO21" s="544"/>
      <c r="AP21" s="115">
        <v>28</v>
      </c>
    </row>
    <row r="22" spans="1:42" ht="16.5" customHeight="1">
      <c r="A22" s="315" t="s">
        <v>144</v>
      </c>
      <c r="B22" s="489"/>
      <c r="C22" s="490"/>
      <c r="D22" s="494">
        <v>13</v>
      </c>
      <c r="E22" s="494"/>
      <c r="F22" s="494"/>
      <c r="G22" s="494">
        <v>6</v>
      </c>
      <c r="H22" s="494"/>
      <c r="I22" s="494"/>
      <c r="J22" s="494"/>
      <c r="K22" s="494">
        <v>2</v>
      </c>
      <c r="L22" s="494"/>
      <c r="M22" s="494"/>
      <c r="N22" s="494">
        <v>79</v>
      </c>
      <c r="O22" s="494"/>
      <c r="P22" s="494"/>
      <c r="Q22" s="494">
        <v>78</v>
      </c>
      <c r="R22" s="494"/>
      <c r="S22" s="494">
        <v>1</v>
      </c>
      <c r="T22" s="494"/>
      <c r="V22" s="388" t="s">
        <v>7</v>
      </c>
      <c r="W22" s="316"/>
      <c r="X22" s="115">
        <v>1762</v>
      </c>
      <c r="Y22" s="115">
        <v>22</v>
      </c>
      <c r="Z22" s="544">
        <v>264</v>
      </c>
      <c r="AA22" s="544"/>
      <c r="AB22" s="544">
        <v>9</v>
      </c>
      <c r="AC22" s="544"/>
      <c r="AD22" s="544">
        <v>357</v>
      </c>
      <c r="AE22" s="544"/>
      <c r="AF22" s="544"/>
      <c r="AG22" s="544"/>
      <c r="AH22" s="544"/>
      <c r="AI22" s="544"/>
      <c r="AJ22" s="544"/>
      <c r="AK22" s="115">
        <v>22</v>
      </c>
      <c r="AL22" s="115">
        <v>9</v>
      </c>
      <c r="AM22" s="115">
        <v>3</v>
      </c>
      <c r="AN22" s="544">
        <v>1928</v>
      </c>
      <c r="AO22" s="544"/>
      <c r="AP22" s="115">
        <v>24</v>
      </c>
    </row>
    <row r="23" spans="1:42" ht="16.5" customHeight="1">
      <c r="A23" s="315" t="s">
        <v>145</v>
      </c>
      <c r="B23" s="489"/>
      <c r="C23" s="490"/>
      <c r="D23" s="494" t="s">
        <v>265</v>
      </c>
      <c r="E23" s="494"/>
      <c r="F23" s="494"/>
      <c r="G23" s="494" t="s">
        <v>265</v>
      </c>
      <c r="H23" s="494"/>
      <c r="I23" s="494"/>
      <c r="J23" s="494"/>
      <c r="K23" s="494" t="s">
        <v>265</v>
      </c>
      <c r="L23" s="494"/>
      <c r="M23" s="494"/>
      <c r="N23" s="494" t="s">
        <v>265</v>
      </c>
      <c r="O23" s="494"/>
      <c r="P23" s="494"/>
      <c r="Q23" s="494" t="s">
        <v>265</v>
      </c>
      <c r="R23" s="494"/>
      <c r="S23" s="494" t="s">
        <v>265</v>
      </c>
      <c r="T23" s="494"/>
      <c r="V23" s="388" t="s">
        <v>8</v>
      </c>
      <c r="W23" s="316"/>
      <c r="X23" s="115">
        <v>550</v>
      </c>
      <c r="Y23" s="115">
        <v>29</v>
      </c>
      <c r="Z23" s="544">
        <v>424</v>
      </c>
      <c r="AA23" s="544"/>
      <c r="AB23" s="544">
        <v>16</v>
      </c>
      <c r="AC23" s="544"/>
      <c r="AD23" s="544">
        <v>1191</v>
      </c>
      <c r="AE23" s="544"/>
      <c r="AF23" s="544"/>
      <c r="AG23" s="544"/>
      <c r="AH23" s="544"/>
      <c r="AI23" s="544"/>
      <c r="AJ23" s="544"/>
      <c r="AK23" s="115">
        <v>133</v>
      </c>
      <c r="AL23" s="115">
        <v>58</v>
      </c>
      <c r="AM23" s="115">
        <v>10</v>
      </c>
      <c r="AN23" s="544">
        <v>2089</v>
      </c>
      <c r="AO23" s="544"/>
      <c r="AP23" s="115">
        <v>75</v>
      </c>
    </row>
    <row r="24" spans="1:42" ht="16.5" customHeight="1">
      <c r="A24" s="315" t="s">
        <v>146</v>
      </c>
      <c r="B24" s="489"/>
      <c r="C24" s="490"/>
      <c r="D24" s="494" t="s">
        <v>265</v>
      </c>
      <c r="E24" s="494"/>
      <c r="F24" s="494"/>
      <c r="G24" s="494" t="s">
        <v>265</v>
      </c>
      <c r="H24" s="494"/>
      <c r="I24" s="494"/>
      <c r="J24" s="494"/>
      <c r="K24" s="494" t="s">
        <v>265</v>
      </c>
      <c r="L24" s="494"/>
      <c r="M24" s="494"/>
      <c r="N24" s="494" t="s">
        <v>265</v>
      </c>
      <c r="O24" s="494"/>
      <c r="P24" s="494"/>
      <c r="Q24" s="494" t="s">
        <v>265</v>
      </c>
      <c r="R24" s="494"/>
      <c r="S24" s="494" t="s">
        <v>265</v>
      </c>
      <c r="T24" s="494"/>
      <c r="V24" s="38"/>
      <c r="W24" s="165"/>
      <c r="X24" s="115"/>
      <c r="Y24" s="115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115"/>
      <c r="AL24" s="115"/>
      <c r="AM24" s="115"/>
      <c r="AN24" s="544"/>
      <c r="AO24" s="544"/>
      <c r="AP24" s="115"/>
    </row>
    <row r="25" spans="1:42" ht="16.5" customHeight="1">
      <c r="A25" s="315"/>
      <c r="B25" s="489"/>
      <c r="C25" s="490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4"/>
      <c r="R25" s="494"/>
      <c r="S25" s="494"/>
      <c r="T25" s="494"/>
      <c r="V25" s="388" t="s">
        <v>9</v>
      </c>
      <c r="W25" s="316"/>
      <c r="X25" s="115">
        <v>108</v>
      </c>
      <c r="Y25" s="115">
        <v>2</v>
      </c>
      <c r="Z25" s="544">
        <v>11</v>
      </c>
      <c r="AA25" s="544"/>
      <c r="AB25" s="544">
        <v>2</v>
      </c>
      <c r="AC25" s="544"/>
      <c r="AD25" s="544">
        <v>18</v>
      </c>
      <c r="AE25" s="544"/>
      <c r="AF25" s="544"/>
      <c r="AG25" s="544"/>
      <c r="AH25" s="544"/>
      <c r="AI25" s="544"/>
      <c r="AJ25" s="544"/>
      <c r="AK25" s="115">
        <v>1</v>
      </c>
      <c r="AL25" s="115" t="s">
        <v>265</v>
      </c>
      <c r="AM25" s="115" t="s">
        <v>265</v>
      </c>
      <c r="AN25" s="544">
        <v>108</v>
      </c>
      <c r="AO25" s="544"/>
      <c r="AP25" s="115">
        <v>3</v>
      </c>
    </row>
    <row r="26" spans="1:42" ht="16.5" customHeight="1">
      <c r="A26" s="315" t="s">
        <v>147</v>
      </c>
      <c r="B26" s="489"/>
      <c r="C26" s="490"/>
      <c r="D26" s="494" t="s">
        <v>265</v>
      </c>
      <c r="E26" s="494"/>
      <c r="F26" s="494"/>
      <c r="G26" s="494" t="s">
        <v>265</v>
      </c>
      <c r="H26" s="494"/>
      <c r="I26" s="494"/>
      <c r="J26" s="494"/>
      <c r="K26" s="494" t="s">
        <v>265</v>
      </c>
      <c r="L26" s="494"/>
      <c r="M26" s="494"/>
      <c r="N26" s="494" t="s">
        <v>265</v>
      </c>
      <c r="O26" s="494"/>
      <c r="P26" s="494"/>
      <c r="Q26" s="494" t="s">
        <v>265</v>
      </c>
      <c r="R26" s="494"/>
      <c r="S26" s="494" t="s">
        <v>265</v>
      </c>
      <c r="T26" s="494"/>
      <c r="V26" s="388" t="s">
        <v>125</v>
      </c>
      <c r="W26" s="316"/>
      <c r="X26" s="115">
        <v>791</v>
      </c>
      <c r="Y26" s="115">
        <v>28</v>
      </c>
      <c r="Z26" s="544">
        <v>461</v>
      </c>
      <c r="AA26" s="544"/>
      <c r="AB26" s="544">
        <v>40</v>
      </c>
      <c r="AC26" s="544"/>
      <c r="AD26" s="544">
        <v>873</v>
      </c>
      <c r="AE26" s="544"/>
      <c r="AF26" s="544"/>
      <c r="AG26" s="544"/>
      <c r="AH26" s="544"/>
      <c r="AI26" s="544"/>
      <c r="AJ26" s="544"/>
      <c r="AK26" s="115">
        <v>109</v>
      </c>
      <c r="AL26" s="115">
        <v>44</v>
      </c>
      <c r="AM26" s="115">
        <v>6</v>
      </c>
      <c r="AN26" s="544">
        <v>2022</v>
      </c>
      <c r="AO26" s="544"/>
      <c r="AP26" s="115">
        <v>78</v>
      </c>
    </row>
    <row r="27" spans="1:42" ht="16.5" customHeight="1">
      <c r="A27" s="315" t="s">
        <v>125</v>
      </c>
      <c r="B27" s="489"/>
      <c r="C27" s="490"/>
      <c r="D27" s="494" t="s">
        <v>265</v>
      </c>
      <c r="E27" s="494"/>
      <c r="F27" s="494"/>
      <c r="G27" s="494" t="s">
        <v>265</v>
      </c>
      <c r="H27" s="494"/>
      <c r="I27" s="494"/>
      <c r="J27" s="494"/>
      <c r="K27" s="494" t="s">
        <v>265</v>
      </c>
      <c r="L27" s="494"/>
      <c r="M27" s="494"/>
      <c r="N27" s="494" t="s">
        <v>265</v>
      </c>
      <c r="O27" s="494"/>
      <c r="P27" s="494"/>
      <c r="Q27" s="494" t="s">
        <v>265</v>
      </c>
      <c r="R27" s="494"/>
      <c r="S27" s="494" t="s">
        <v>265</v>
      </c>
      <c r="T27" s="494"/>
      <c r="V27" s="388" t="s">
        <v>126</v>
      </c>
      <c r="W27" s="316"/>
      <c r="X27" s="115">
        <v>1195</v>
      </c>
      <c r="Y27" s="115">
        <v>40</v>
      </c>
      <c r="Z27" s="544">
        <v>452</v>
      </c>
      <c r="AA27" s="544"/>
      <c r="AB27" s="544">
        <v>33</v>
      </c>
      <c r="AC27" s="544"/>
      <c r="AD27" s="544">
        <v>787</v>
      </c>
      <c r="AE27" s="544"/>
      <c r="AF27" s="544"/>
      <c r="AG27" s="544"/>
      <c r="AH27" s="544"/>
      <c r="AI27" s="544"/>
      <c r="AJ27" s="544"/>
      <c r="AK27" s="115">
        <v>101</v>
      </c>
      <c r="AL27" s="115">
        <v>27</v>
      </c>
      <c r="AM27" s="115">
        <v>3</v>
      </c>
      <c r="AN27" s="544">
        <v>1667</v>
      </c>
      <c r="AO27" s="544"/>
      <c r="AP27" s="115">
        <v>68</v>
      </c>
    </row>
    <row r="28" spans="1:42" ht="16.5" customHeight="1">
      <c r="A28" s="315" t="s">
        <v>126</v>
      </c>
      <c r="B28" s="489"/>
      <c r="C28" s="490"/>
      <c r="D28" s="494">
        <v>332</v>
      </c>
      <c r="E28" s="494"/>
      <c r="F28" s="494"/>
      <c r="G28" s="494">
        <v>21</v>
      </c>
      <c r="H28" s="494"/>
      <c r="I28" s="494"/>
      <c r="J28" s="494"/>
      <c r="K28" s="494">
        <v>35</v>
      </c>
      <c r="L28" s="494"/>
      <c r="M28" s="494"/>
      <c r="N28" s="494">
        <v>1305</v>
      </c>
      <c r="O28" s="494"/>
      <c r="P28" s="494"/>
      <c r="Q28" s="494">
        <v>1264</v>
      </c>
      <c r="R28" s="494"/>
      <c r="S28" s="494">
        <v>41</v>
      </c>
      <c r="T28" s="494"/>
      <c r="V28" s="388" t="s">
        <v>127</v>
      </c>
      <c r="W28" s="316"/>
      <c r="X28" s="115">
        <v>2129</v>
      </c>
      <c r="Y28" s="115">
        <v>69</v>
      </c>
      <c r="Z28" s="544">
        <v>665</v>
      </c>
      <c r="AA28" s="544"/>
      <c r="AB28" s="544">
        <v>33</v>
      </c>
      <c r="AC28" s="544"/>
      <c r="AD28" s="544">
        <v>498</v>
      </c>
      <c r="AE28" s="544"/>
      <c r="AF28" s="544"/>
      <c r="AG28" s="544"/>
      <c r="AH28" s="544"/>
      <c r="AI28" s="544"/>
      <c r="AJ28" s="544"/>
      <c r="AK28" s="115">
        <v>53</v>
      </c>
      <c r="AL28" s="115">
        <v>31</v>
      </c>
      <c r="AM28" s="115">
        <v>5</v>
      </c>
      <c r="AN28" s="544">
        <v>2567</v>
      </c>
      <c r="AO28" s="544"/>
      <c r="AP28" s="115">
        <v>88</v>
      </c>
    </row>
    <row r="29" spans="1:42" ht="16.5" customHeight="1">
      <c r="A29" s="315" t="s">
        <v>127</v>
      </c>
      <c r="B29" s="489"/>
      <c r="C29" s="490"/>
      <c r="D29" s="494">
        <v>3</v>
      </c>
      <c r="E29" s="494"/>
      <c r="F29" s="494"/>
      <c r="G29" s="494">
        <v>1</v>
      </c>
      <c r="H29" s="494"/>
      <c r="I29" s="494"/>
      <c r="J29" s="494"/>
      <c r="K29" s="494">
        <v>3</v>
      </c>
      <c r="L29" s="494"/>
      <c r="M29" s="494"/>
      <c r="N29" s="494">
        <v>111</v>
      </c>
      <c r="O29" s="494"/>
      <c r="P29" s="494"/>
      <c r="Q29" s="494">
        <v>108</v>
      </c>
      <c r="R29" s="494"/>
      <c r="S29" s="494">
        <v>3</v>
      </c>
      <c r="T29" s="494"/>
      <c r="V29" s="388" t="s">
        <v>128</v>
      </c>
      <c r="W29" s="316"/>
      <c r="X29" s="115">
        <v>4230</v>
      </c>
      <c r="Y29" s="115">
        <v>43</v>
      </c>
      <c r="Z29" s="544">
        <v>665</v>
      </c>
      <c r="AA29" s="544"/>
      <c r="AB29" s="544">
        <v>29</v>
      </c>
      <c r="AC29" s="544"/>
      <c r="AD29" s="544">
        <v>777</v>
      </c>
      <c r="AE29" s="544"/>
      <c r="AF29" s="544"/>
      <c r="AG29" s="544"/>
      <c r="AH29" s="544"/>
      <c r="AI29" s="544"/>
      <c r="AJ29" s="544"/>
      <c r="AK29" s="115">
        <v>43</v>
      </c>
      <c r="AL29" s="115">
        <v>31</v>
      </c>
      <c r="AM29" s="115">
        <v>4</v>
      </c>
      <c r="AN29" s="544">
        <v>3959</v>
      </c>
      <c r="AO29" s="544"/>
      <c r="AP29" s="115">
        <v>85</v>
      </c>
    </row>
    <row r="30" spans="1:42" ht="16.5" customHeight="1">
      <c r="A30" s="315" t="s">
        <v>128</v>
      </c>
      <c r="B30" s="489"/>
      <c r="C30" s="490"/>
      <c r="D30" s="494">
        <v>460</v>
      </c>
      <c r="E30" s="494"/>
      <c r="F30" s="494"/>
      <c r="G30" s="494">
        <v>43</v>
      </c>
      <c r="H30" s="494"/>
      <c r="I30" s="494"/>
      <c r="J30" s="494"/>
      <c r="K30" s="494">
        <v>495</v>
      </c>
      <c r="L30" s="494"/>
      <c r="M30" s="494"/>
      <c r="N30" s="494">
        <v>18222</v>
      </c>
      <c r="O30" s="494"/>
      <c r="P30" s="494"/>
      <c r="Q30" s="494">
        <v>17807</v>
      </c>
      <c r="R30" s="494"/>
      <c r="S30" s="494">
        <v>415</v>
      </c>
      <c r="T30" s="494"/>
      <c r="V30" s="388" t="s">
        <v>129</v>
      </c>
      <c r="W30" s="316"/>
      <c r="X30" s="115">
        <v>4373</v>
      </c>
      <c r="Y30" s="115">
        <v>72</v>
      </c>
      <c r="Z30" s="544">
        <v>321</v>
      </c>
      <c r="AA30" s="544"/>
      <c r="AB30" s="544">
        <v>21</v>
      </c>
      <c r="AC30" s="544"/>
      <c r="AD30" s="544">
        <v>279</v>
      </c>
      <c r="AE30" s="544"/>
      <c r="AF30" s="544"/>
      <c r="AG30" s="544"/>
      <c r="AH30" s="544"/>
      <c r="AI30" s="544"/>
      <c r="AJ30" s="544"/>
      <c r="AK30" s="115">
        <v>28</v>
      </c>
      <c r="AL30" s="115">
        <v>14</v>
      </c>
      <c r="AM30" s="115">
        <v>3</v>
      </c>
      <c r="AN30" s="544">
        <v>3403</v>
      </c>
      <c r="AO30" s="544"/>
      <c r="AP30" s="115">
        <v>108</v>
      </c>
    </row>
    <row r="31" spans="1:42" ht="16.5" customHeight="1">
      <c r="A31" s="315" t="s">
        <v>129</v>
      </c>
      <c r="B31" s="489"/>
      <c r="C31" s="490"/>
      <c r="D31" s="494">
        <v>285</v>
      </c>
      <c r="E31" s="494"/>
      <c r="F31" s="494"/>
      <c r="G31" s="494">
        <v>24</v>
      </c>
      <c r="H31" s="494"/>
      <c r="I31" s="494"/>
      <c r="J31" s="494"/>
      <c r="K31" s="494">
        <v>218</v>
      </c>
      <c r="L31" s="494"/>
      <c r="M31" s="494"/>
      <c r="N31" s="494">
        <v>6130</v>
      </c>
      <c r="O31" s="494"/>
      <c r="P31" s="494"/>
      <c r="Q31" s="494">
        <v>5844</v>
      </c>
      <c r="R31" s="494"/>
      <c r="S31" s="494">
        <v>286</v>
      </c>
      <c r="T31" s="494"/>
      <c r="V31" s="388" t="s">
        <v>130</v>
      </c>
      <c r="W31" s="316"/>
      <c r="X31" s="115">
        <v>5473</v>
      </c>
      <c r="Y31" s="115">
        <v>27</v>
      </c>
      <c r="Z31" s="544">
        <v>562</v>
      </c>
      <c r="AA31" s="544"/>
      <c r="AB31" s="544">
        <v>16</v>
      </c>
      <c r="AC31" s="544"/>
      <c r="AD31" s="544">
        <v>381</v>
      </c>
      <c r="AE31" s="544"/>
      <c r="AF31" s="544"/>
      <c r="AG31" s="544"/>
      <c r="AH31" s="544"/>
      <c r="AI31" s="544"/>
      <c r="AJ31" s="544"/>
      <c r="AK31" s="115">
        <v>19</v>
      </c>
      <c r="AL31" s="115">
        <v>47</v>
      </c>
      <c r="AM31" s="115">
        <v>5</v>
      </c>
      <c r="AN31" s="544">
        <v>3934</v>
      </c>
      <c r="AO31" s="544"/>
      <c r="AP31" s="115">
        <v>48</v>
      </c>
    </row>
    <row r="32" spans="1:42" ht="16.5" customHeight="1">
      <c r="A32" s="315" t="s">
        <v>130</v>
      </c>
      <c r="B32" s="489"/>
      <c r="C32" s="490"/>
      <c r="D32" s="494">
        <v>547</v>
      </c>
      <c r="E32" s="494"/>
      <c r="F32" s="494"/>
      <c r="G32" s="494">
        <v>49</v>
      </c>
      <c r="H32" s="494"/>
      <c r="I32" s="494"/>
      <c r="J32" s="494"/>
      <c r="K32" s="494">
        <v>374</v>
      </c>
      <c r="L32" s="494"/>
      <c r="M32" s="494"/>
      <c r="N32" s="494">
        <v>13606</v>
      </c>
      <c r="O32" s="494"/>
      <c r="P32" s="494"/>
      <c r="Q32" s="494">
        <v>13276</v>
      </c>
      <c r="R32" s="494"/>
      <c r="S32" s="494">
        <v>330</v>
      </c>
      <c r="T32" s="494"/>
      <c r="V32" s="388" t="s">
        <v>131</v>
      </c>
      <c r="W32" s="316"/>
      <c r="X32" s="115">
        <v>1157</v>
      </c>
      <c r="Y32" s="115">
        <v>5</v>
      </c>
      <c r="Z32" s="544">
        <v>65</v>
      </c>
      <c r="AA32" s="544"/>
      <c r="AB32" s="544">
        <v>2</v>
      </c>
      <c r="AC32" s="544"/>
      <c r="AD32" s="544">
        <v>141</v>
      </c>
      <c r="AE32" s="544"/>
      <c r="AF32" s="544"/>
      <c r="AG32" s="544"/>
      <c r="AH32" s="544"/>
      <c r="AI32" s="544"/>
      <c r="AJ32" s="544"/>
      <c r="AK32" s="115">
        <v>5</v>
      </c>
      <c r="AL32" s="115">
        <v>10</v>
      </c>
      <c r="AM32" s="115">
        <v>1</v>
      </c>
      <c r="AN32" s="544">
        <v>596</v>
      </c>
      <c r="AO32" s="544"/>
      <c r="AP32" s="115">
        <v>11</v>
      </c>
    </row>
    <row r="33" spans="1:45" ht="16.5" customHeight="1">
      <c r="A33" s="442" t="s">
        <v>131</v>
      </c>
      <c r="B33" s="495"/>
      <c r="C33" s="496"/>
      <c r="D33" s="497">
        <v>4</v>
      </c>
      <c r="E33" s="497"/>
      <c r="F33" s="497"/>
      <c r="G33" s="497">
        <v>4</v>
      </c>
      <c r="H33" s="497"/>
      <c r="I33" s="497"/>
      <c r="J33" s="497"/>
      <c r="K33" s="494" t="s">
        <v>265</v>
      </c>
      <c r="L33" s="494"/>
      <c r="M33" s="494"/>
      <c r="N33" s="494" t="s">
        <v>265</v>
      </c>
      <c r="O33" s="494"/>
      <c r="P33" s="494"/>
      <c r="Q33" s="494" t="s">
        <v>265</v>
      </c>
      <c r="R33" s="494"/>
      <c r="S33" s="494" t="s">
        <v>265</v>
      </c>
      <c r="T33" s="494"/>
      <c r="V33" s="155"/>
      <c r="W33" s="166"/>
      <c r="Z33" s="560"/>
      <c r="AA33" s="560"/>
      <c r="AB33" s="560"/>
      <c r="AC33" s="560"/>
      <c r="AD33" s="562"/>
      <c r="AE33" s="562"/>
      <c r="AF33" s="562"/>
      <c r="AG33" s="562"/>
      <c r="AH33" s="562"/>
      <c r="AI33" s="562"/>
      <c r="AJ33" s="562"/>
      <c r="AN33" s="560"/>
      <c r="AO33" s="560"/>
      <c r="AQ33" s="45"/>
      <c r="AR33" s="45"/>
      <c r="AS33" s="45"/>
    </row>
    <row r="34" spans="1:45" ht="16.5" customHeight="1">
      <c r="A34" s="106"/>
      <c r="B34" s="106"/>
      <c r="C34" s="10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V34" s="167"/>
      <c r="W34" s="168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45"/>
      <c r="AR34" s="45"/>
      <c r="AS34" s="45"/>
    </row>
    <row r="35" spans="1:45" ht="16.5" customHeight="1">
      <c r="A35" s="237" t="s">
        <v>316</v>
      </c>
      <c r="B35" s="45"/>
      <c r="C35" s="45"/>
      <c r="AQ35" s="45"/>
      <c r="AR35" s="45"/>
      <c r="AS35" s="45"/>
    </row>
    <row r="36" ht="16.5" customHeight="1">
      <c r="A36" s="18" t="s">
        <v>317</v>
      </c>
    </row>
    <row r="38" spans="1:20" ht="16.5" customHeight="1">
      <c r="A38" s="587" t="s">
        <v>175</v>
      </c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146"/>
      <c r="M38" s="299" t="s">
        <v>176</v>
      </c>
      <c r="N38" s="463"/>
      <c r="O38" s="463"/>
      <c r="P38" s="463"/>
      <c r="Q38" s="463"/>
      <c r="R38" s="463"/>
      <c r="S38" s="463"/>
      <c r="T38" s="463"/>
    </row>
    <row r="39" spans="1:20" ht="16.5" customHeight="1" thickBo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239" t="s">
        <v>148</v>
      </c>
      <c r="M39" s="19"/>
      <c r="N39" s="19"/>
      <c r="O39" s="19"/>
      <c r="P39" s="19"/>
      <c r="Q39" s="19"/>
      <c r="R39" s="19"/>
      <c r="S39" s="19"/>
      <c r="T39" s="19"/>
    </row>
    <row r="40" spans="1:20" ht="16.5" customHeight="1">
      <c r="A40" s="315" t="s">
        <v>153</v>
      </c>
      <c r="B40" s="316"/>
      <c r="C40" s="318" t="s">
        <v>149</v>
      </c>
      <c r="D40" s="498"/>
      <c r="E40" s="501" t="s">
        <v>150</v>
      </c>
      <c r="F40" s="501" t="s">
        <v>151</v>
      </c>
      <c r="G40" s="501"/>
      <c r="H40" s="503" t="s">
        <v>230</v>
      </c>
      <c r="I40" s="504"/>
      <c r="J40" s="507" t="s">
        <v>152</v>
      </c>
      <c r="K40" s="508"/>
      <c r="L40" s="109"/>
      <c r="M40" s="510" t="s">
        <v>153</v>
      </c>
      <c r="N40" s="313"/>
      <c r="O40" s="511" t="s">
        <v>331</v>
      </c>
      <c r="P40" s="477"/>
      <c r="Q40" s="511" t="s">
        <v>332</v>
      </c>
      <c r="R40" s="477"/>
      <c r="S40" s="513" t="s">
        <v>333</v>
      </c>
      <c r="T40" s="514"/>
    </row>
    <row r="41" spans="1:20" ht="16.5" customHeight="1">
      <c r="A41" s="317"/>
      <c r="B41" s="318"/>
      <c r="C41" s="499"/>
      <c r="D41" s="500"/>
      <c r="E41" s="502"/>
      <c r="F41" s="502"/>
      <c r="G41" s="502"/>
      <c r="H41" s="505"/>
      <c r="I41" s="506"/>
      <c r="J41" s="466"/>
      <c r="K41" s="509"/>
      <c r="L41" s="109"/>
      <c r="M41" s="317"/>
      <c r="N41" s="317"/>
      <c r="O41" s="588" t="s">
        <v>330</v>
      </c>
      <c r="P41" s="589"/>
      <c r="Q41" s="512"/>
      <c r="R41" s="481"/>
      <c r="S41" s="472"/>
      <c r="T41" s="473"/>
    </row>
    <row r="42" spans="2:14" ht="16.5" customHeight="1">
      <c r="B42" s="101"/>
      <c r="M42" s="100"/>
      <c r="N42" s="101"/>
    </row>
    <row r="43" spans="1:20" ht="16.5" customHeight="1">
      <c r="A43" s="388" t="s">
        <v>124</v>
      </c>
      <c r="B43" s="389"/>
      <c r="C43" s="515">
        <v>9110</v>
      </c>
      <c r="D43" s="516"/>
      <c r="E43" s="119">
        <v>5170</v>
      </c>
      <c r="F43" s="516">
        <v>87500</v>
      </c>
      <c r="G43" s="516"/>
      <c r="H43" s="516">
        <v>2443</v>
      </c>
      <c r="I43" s="516"/>
      <c r="J43" s="516">
        <v>83</v>
      </c>
      <c r="K43" s="516"/>
      <c r="M43" s="388" t="s">
        <v>170</v>
      </c>
      <c r="N43" s="490"/>
      <c r="O43" s="518">
        <v>1804</v>
      </c>
      <c r="P43" s="518"/>
      <c r="Q43" s="519" t="s">
        <v>229</v>
      </c>
      <c r="R43" s="519"/>
      <c r="S43" s="518">
        <v>26988</v>
      </c>
      <c r="T43" s="516"/>
    </row>
    <row r="44" spans="1:20" ht="16.5" customHeight="1">
      <c r="A44" s="390" t="s">
        <v>324</v>
      </c>
      <c r="B44" s="391"/>
      <c r="C44" s="515">
        <v>8900</v>
      </c>
      <c r="D44" s="516"/>
      <c r="E44" s="119">
        <v>5630</v>
      </c>
      <c r="F44" s="516">
        <v>89100</v>
      </c>
      <c r="G44" s="516"/>
      <c r="H44" s="516">
        <v>2411</v>
      </c>
      <c r="I44" s="516"/>
      <c r="J44" s="516">
        <v>128</v>
      </c>
      <c r="K44" s="516"/>
      <c r="M44" s="390" t="s">
        <v>334</v>
      </c>
      <c r="N44" s="517"/>
      <c r="O44" s="518">
        <v>1858</v>
      </c>
      <c r="P44" s="518"/>
      <c r="Q44" s="519">
        <v>14.9</v>
      </c>
      <c r="R44" s="519"/>
      <c r="S44" s="518">
        <v>27759</v>
      </c>
      <c r="T44" s="516"/>
    </row>
    <row r="45" spans="1:42" ht="16.5" customHeight="1">
      <c r="A45" s="390" t="s">
        <v>325</v>
      </c>
      <c r="B45" s="391"/>
      <c r="C45" s="515">
        <v>9240</v>
      </c>
      <c r="D45" s="516"/>
      <c r="E45" s="119">
        <v>5840</v>
      </c>
      <c r="F45" s="516">
        <v>90100</v>
      </c>
      <c r="G45" s="516"/>
      <c r="H45" s="516">
        <v>2796</v>
      </c>
      <c r="I45" s="516"/>
      <c r="J45" s="516">
        <v>137</v>
      </c>
      <c r="K45" s="516"/>
      <c r="M45" s="390" t="s">
        <v>335</v>
      </c>
      <c r="N45" s="517"/>
      <c r="O45" s="518">
        <v>1931</v>
      </c>
      <c r="P45" s="518"/>
      <c r="Q45" s="519">
        <v>15.4</v>
      </c>
      <c r="R45" s="519"/>
      <c r="S45" s="518">
        <v>29651</v>
      </c>
      <c r="T45" s="516"/>
      <c r="V45" s="464" t="s">
        <v>367</v>
      </c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</row>
    <row r="46" spans="1:20" ht="16.5" customHeight="1">
      <c r="A46" s="390" t="s">
        <v>326</v>
      </c>
      <c r="B46" s="391"/>
      <c r="C46" s="515">
        <v>8820</v>
      </c>
      <c r="D46" s="516"/>
      <c r="E46" s="119">
        <v>5250</v>
      </c>
      <c r="F46" s="516">
        <v>87100</v>
      </c>
      <c r="G46" s="516"/>
      <c r="H46" s="516">
        <v>2964</v>
      </c>
      <c r="I46" s="516"/>
      <c r="J46" s="516">
        <v>128</v>
      </c>
      <c r="K46" s="516"/>
      <c r="M46" s="390" t="s">
        <v>325</v>
      </c>
      <c r="N46" s="517"/>
      <c r="O46" s="518">
        <v>2170</v>
      </c>
      <c r="P46" s="518"/>
      <c r="Q46" s="519">
        <v>15.8</v>
      </c>
      <c r="R46" s="519"/>
      <c r="S46" s="518">
        <v>34264</v>
      </c>
      <c r="T46" s="516"/>
    </row>
    <row r="47" spans="1:42" ht="16.5" customHeight="1">
      <c r="A47" s="396" t="s">
        <v>327</v>
      </c>
      <c r="B47" s="397"/>
      <c r="C47" s="521">
        <v>8300</v>
      </c>
      <c r="D47" s="520"/>
      <c r="E47" s="169">
        <v>5030</v>
      </c>
      <c r="F47" s="520">
        <v>82100</v>
      </c>
      <c r="G47" s="520"/>
      <c r="H47" s="520">
        <v>2949</v>
      </c>
      <c r="I47" s="520"/>
      <c r="J47" s="520">
        <v>124</v>
      </c>
      <c r="K47" s="520"/>
      <c r="L47" s="170"/>
      <c r="M47" s="396" t="s">
        <v>336</v>
      </c>
      <c r="N47" s="523"/>
      <c r="O47" s="522">
        <v>2369</v>
      </c>
      <c r="P47" s="522"/>
      <c r="Q47" s="524">
        <v>16.7</v>
      </c>
      <c r="R47" s="524"/>
      <c r="S47" s="522">
        <v>39478</v>
      </c>
      <c r="T47" s="520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ht="16.5" customHeight="1" thickBot="1">
      <c r="A48" s="50"/>
      <c r="B48" s="108"/>
      <c r="C48" s="50"/>
      <c r="D48" s="50"/>
      <c r="E48" s="50"/>
      <c r="F48" s="50"/>
      <c r="G48" s="50"/>
      <c r="H48" s="50"/>
      <c r="I48" s="50"/>
      <c r="J48" s="50"/>
      <c r="K48" s="50"/>
      <c r="M48" s="50"/>
      <c r="N48" s="108"/>
      <c r="O48" s="50"/>
      <c r="P48" s="50"/>
      <c r="Q48" s="50"/>
      <c r="R48" s="50"/>
      <c r="S48" s="50"/>
      <c r="T48" s="50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 t="s">
        <v>135</v>
      </c>
      <c r="AP48" s="19"/>
    </row>
    <row r="49" spans="1:42" ht="16.5" customHeight="1">
      <c r="A49" s="16" t="s">
        <v>329</v>
      </c>
      <c r="M49" s="16" t="s">
        <v>338</v>
      </c>
      <c r="V49" s="557" t="s">
        <v>357</v>
      </c>
      <c r="W49" s="338"/>
      <c r="X49" s="563" t="s">
        <v>368</v>
      </c>
      <c r="Y49" s="303"/>
      <c r="Z49" s="303"/>
      <c r="AA49" s="566" t="s">
        <v>369</v>
      </c>
      <c r="AB49" s="567"/>
      <c r="AC49" s="567"/>
      <c r="AD49" s="567"/>
      <c r="AE49" s="171"/>
      <c r="AF49" s="171"/>
      <c r="AG49" s="171"/>
      <c r="AH49" s="171"/>
      <c r="AI49" s="566" t="s">
        <v>154</v>
      </c>
      <c r="AJ49" s="567"/>
      <c r="AK49" s="567"/>
      <c r="AL49" s="572"/>
      <c r="AM49" s="575" t="s">
        <v>155</v>
      </c>
      <c r="AN49" s="575"/>
      <c r="AO49" s="575"/>
      <c r="AP49" s="575"/>
    </row>
    <row r="50" spans="1:42" ht="16.5" customHeight="1">
      <c r="A50" s="18" t="s">
        <v>328</v>
      </c>
      <c r="M50" s="18" t="s">
        <v>337</v>
      </c>
      <c r="V50" s="349"/>
      <c r="W50" s="558"/>
      <c r="X50" s="563"/>
      <c r="Y50" s="303"/>
      <c r="Z50" s="303"/>
      <c r="AA50" s="568"/>
      <c r="AB50" s="569"/>
      <c r="AC50" s="569"/>
      <c r="AD50" s="569"/>
      <c r="AE50" s="172"/>
      <c r="AF50" s="172"/>
      <c r="AG50" s="172"/>
      <c r="AH50" s="172"/>
      <c r="AI50" s="568"/>
      <c r="AJ50" s="569"/>
      <c r="AK50" s="569"/>
      <c r="AL50" s="573"/>
      <c r="AM50" s="575"/>
      <c r="AN50" s="575"/>
      <c r="AO50" s="575"/>
      <c r="AP50" s="575"/>
    </row>
    <row r="51" spans="22:42" ht="16.5" customHeight="1">
      <c r="V51" s="349"/>
      <c r="W51" s="558"/>
      <c r="X51" s="564"/>
      <c r="Y51" s="565"/>
      <c r="Z51" s="565"/>
      <c r="AA51" s="570"/>
      <c r="AB51" s="571"/>
      <c r="AC51" s="571"/>
      <c r="AD51" s="571"/>
      <c r="AE51" s="173"/>
      <c r="AF51" s="173"/>
      <c r="AG51" s="173"/>
      <c r="AH51" s="173"/>
      <c r="AI51" s="570"/>
      <c r="AJ51" s="571"/>
      <c r="AK51" s="571"/>
      <c r="AL51" s="574"/>
      <c r="AM51" s="571"/>
      <c r="AN51" s="571"/>
      <c r="AO51" s="571"/>
      <c r="AP51" s="571"/>
    </row>
    <row r="52" spans="1:42" ht="16.5" customHeight="1">
      <c r="A52" s="463" t="s">
        <v>438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V52" s="349"/>
      <c r="W52" s="558"/>
      <c r="X52" s="469" t="s">
        <v>136</v>
      </c>
      <c r="Y52" s="469" t="s">
        <v>364</v>
      </c>
      <c r="Z52" s="469"/>
      <c r="AA52" s="469" t="s">
        <v>105</v>
      </c>
      <c r="AB52" s="469"/>
      <c r="AC52" s="469" t="s">
        <v>364</v>
      </c>
      <c r="AD52" s="469"/>
      <c r="AE52" s="238"/>
      <c r="AF52" s="238"/>
      <c r="AG52" s="238"/>
      <c r="AH52" s="238"/>
      <c r="AI52" s="469" t="s">
        <v>105</v>
      </c>
      <c r="AJ52" s="469"/>
      <c r="AK52" s="469"/>
      <c r="AL52" s="469" t="s">
        <v>137</v>
      </c>
      <c r="AM52" s="469" t="s">
        <v>105</v>
      </c>
      <c r="AN52" s="469"/>
      <c r="AO52" s="469" t="s">
        <v>364</v>
      </c>
      <c r="AP52" s="469"/>
    </row>
    <row r="53" spans="1:42" ht="16.5" customHeight="1" thickBo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39" t="s">
        <v>156</v>
      </c>
      <c r="V53" s="349"/>
      <c r="W53" s="558"/>
      <c r="X53" s="469"/>
      <c r="Y53" s="469"/>
      <c r="Z53" s="469"/>
      <c r="AA53" s="469"/>
      <c r="AB53" s="469"/>
      <c r="AC53" s="469"/>
      <c r="AD53" s="469"/>
      <c r="AE53" s="238"/>
      <c r="AF53" s="238"/>
      <c r="AG53" s="238"/>
      <c r="AH53" s="238"/>
      <c r="AI53" s="469"/>
      <c r="AJ53" s="469"/>
      <c r="AK53" s="469"/>
      <c r="AL53" s="469"/>
      <c r="AM53" s="469"/>
      <c r="AN53" s="469"/>
      <c r="AO53" s="469"/>
      <c r="AP53" s="469"/>
    </row>
    <row r="54" spans="1:23" ht="16.5" customHeight="1">
      <c r="A54" s="313" t="s">
        <v>157</v>
      </c>
      <c r="B54" s="313"/>
      <c r="C54" s="314"/>
      <c r="D54" s="312" t="s">
        <v>339</v>
      </c>
      <c r="E54" s="312"/>
      <c r="F54" s="312" t="s">
        <v>340</v>
      </c>
      <c r="G54" s="312"/>
      <c r="H54" s="312"/>
      <c r="I54" s="550" t="s">
        <v>341</v>
      </c>
      <c r="J54" s="514"/>
      <c r="K54" s="514"/>
      <c r="L54" s="578"/>
      <c r="M54" s="530" t="s">
        <v>342</v>
      </c>
      <c r="N54" s="531"/>
      <c r="O54" s="531"/>
      <c r="P54" s="531"/>
      <c r="Q54" s="531"/>
      <c r="R54" s="531"/>
      <c r="S54" s="531"/>
      <c r="T54" s="531"/>
      <c r="U54" s="45"/>
      <c r="V54" s="100"/>
      <c r="W54" s="101"/>
    </row>
    <row r="55" spans="1:42" ht="16.5" customHeight="1">
      <c r="A55" s="315"/>
      <c r="B55" s="315"/>
      <c r="C55" s="316"/>
      <c r="D55" s="469"/>
      <c r="E55" s="469"/>
      <c r="F55" s="469"/>
      <c r="G55" s="469"/>
      <c r="H55" s="469"/>
      <c r="I55" s="579"/>
      <c r="J55" s="580"/>
      <c r="K55" s="580"/>
      <c r="L55" s="581"/>
      <c r="M55" s="502" t="s">
        <v>118</v>
      </c>
      <c r="N55" s="502"/>
      <c r="O55" s="502"/>
      <c r="P55" s="502" t="s">
        <v>158</v>
      </c>
      <c r="Q55" s="502"/>
      <c r="R55" s="469" t="s">
        <v>159</v>
      </c>
      <c r="S55" s="469"/>
      <c r="T55" s="586" t="s">
        <v>343</v>
      </c>
      <c r="U55" s="45"/>
      <c r="V55" s="547" t="s">
        <v>138</v>
      </c>
      <c r="W55" s="548"/>
      <c r="X55" s="277">
        <f>SUM(X57:X74)</f>
        <v>24533</v>
      </c>
      <c r="Y55" s="538">
        <f>SUM(Y57:Z73)</f>
        <v>2099</v>
      </c>
      <c r="Z55" s="538"/>
      <c r="AA55" s="538">
        <f>SUM(AA57:AB73)</f>
        <v>18984</v>
      </c>
      <c r="AB55" s="538"/>
      <c r="AC55" s="538">
        <f>SUM(AC57:AD73)</f>
        <v>383</v>
      </c>
      <c r="AD55" s="538"/>
      <c r="AE55" s="277"/>
      <c r="AF55" s="277"/>
      <c r="AG55" s="277"/>
      <c r="AH55" s="277"/>
      <c r="AI55" s="538">
        <f>SUM(AI57:AK73)</f>
        <v>19320</v>
      </c>
      <c r="AJ55" s="538"/>
      <c r="AK55" s="538"/>
      <c r="AL55" s="277">
        <f>SUM(AL57:AL74)</f>
        <v>1225</v>
      </c>
      <c r="AM55" s="538">
        <f>SUM(AM57:AN73)</f>
        <v>24005</v>
      </c>
      <c r="AN55" s="538"/>
      <c r="AO55" s="538">
        <f>SUM(AO57:AP73)</f>
        <v>439</v>
      </c>
      <c r="AP55" s="538"/>
    </row>
    <row r="56" spans="1:42" ht="16.5" customHeight="1">
      <c r="A56" s="317"/>
      <c r="B56" s="317"/>
      <c r="C56" s="318"/>
      <c r="D56" s="469"/>
      <c r="E56" s="469"/>
      <c r="F56" s="469"/>
      <c r="G56" s="469"/>
      <c r="H56" s="469"/>
      <c r="I56" s="582"/>
      <c r="J56" s="583"/>
      <c r="K56" s="583"/>
      <c r="L56" s="584"/>
      <c r="M56" s="502"/>
      <c r="N56" s="502"/>
      <c r="O56" s="502"/>
      <c r="P56" s="502"/>
      <c r="Q56" s="502"/>
      <c r="R56" s="469"/>
      <c r="S56" s="469"/>
      <c r="T56" s="472"/>
      <c r="U56" s="45"/>
      <c r="V56" s="45"/>
      <c r="W56" s="103"/>
      <c r="Y56" s="560"/>
      <c r="Z56" s="560"/>
      <c r="AA56" s="560"/>
      <c r="AB56" s="560"/>
      <c r="AC56" s="560"/>
      <c r="AD56" s="560"/>
      <c r="AI56" s="560"/>
      <c r="AJ56" s="560"/>
      <c r="AK56" s="560"/>
      <c r="AM56" s="560"/>
      <c r="AN56" s="560"/>
      <c r="AO56" s="561"/>
      <c r="AP56" s="576"/>
    </row>
    <row r="57" spans="1:42" ht="16.5" customHeight="1">
      <c r="A57" s="100"/>
      <c r="B57" s="100"/>
      <c r="C57" s="101"/>
      <c r="V57" s="388" t="s">
        <v>1</v>
      </c>
      <c r="W57" s="316"/>
      <c r="X57" s="115">
        <v>3048</v>
      </c>
      <c r="Y57" s="544">
        <v>400</v>
      </c>
      <c r="Z57" s="544"/>
      <c r="AA57" s="544">
        <v>1747</v>
      </c>
      <c r="AB57" s="544"/>
      <c r="AC57" s="544">
        <v>62</v>
      </c>
      <c r="AD57" s="544"/>
      <c r="AE57" s="115"/>
      <c r="AF57" s="115"/>
      <c r="AG57" s="115"/>
      <c r="AH57" s="115"/>
      <c r="AI57" s="544">
        <v>2945</v>
      </c>
      <c r="AJ57" s="544"/>
      <c r="AK57" s="544"/>
      <c r="AL57" s="115">
        <v>170</v>
      </c>
      <c r="AM57" s="544">
        <v>3489</v>
      </c>
      <c r="AN57" s="544"/>
      <c r="AO57" s="544">
        <v>59</v>
      </c>
      <c r="AP57" s="577"/>
    </row>
    <row r="58" spans="1:42" ht="16.5" customHeight="1">
      <c r="A58" s="315" t="s">
        <v>170</v>
      </c>
      <c r="B58" s="489"/>
      <c r="C58" s="490"/>
      <c r="E58" s="115">
        <v>33896</v>
      </c>
      <c r="F58" s="115"/>
      <c r="G58" s="115"/>
      <c r="H58" s="115">
        <v>8727</v>
      </c>
      <c r="I58" s="115"/>
      <c r="J58" s="115"/>
      <c r="K58" s="460">
        <v>1874</v>
      </c>
      <c r="L58" s="460"/>
      <c r="M58" s="460">
        <v>40749</v>
      </c>
      <c r="N58" s="460"/>
      <c r="O58" s="460"/>
      <c r="P58" s="460">
        <v>38372</v>
      </c>
      <c r="Q58" s="460"/>
      <c r="R58" s="460">
        <v>1598</v>
      </c>
      <c r="S58" s="460"/>
      <c r="T58" s="115">
        <v>779</v>
      </c>
      <c r="U58" s="105"/>
      <c r="V58" s="388" t="s">
        <v>2</v>
      </c>
      <c r="W58" s="316"/>
      <c r="X58" s="115">
        <v>1312</v>
      </c>
      <c r="Y58" s="544">
        <v>87</v>
      </c>
      <c r="Z58" s="544"/>
      <c r="AA58" s="544">
        <v>1785</v>
      </c>
      <c r="AB58" s="544"/>
      <c r="AC58" s="544">
        <v>27</v>
      </c>
      <c r="AD58" s="544"/>
      <c r="AE58" s="115"/>
      <c r="AF58" s="115"/>
      <c r="AG58" s="115"/>
      <c r="AH58" s="115"/>
      <c r="AI58" s="544">
        <v>740</v>
      </c>
      <c r="AJ58" s="544"/>
      <c r="AK58" s="544"/>
      <c r="AL58" s="115">
        <v>34</v>
      </c>
      <c r="AM58" s="544">
        <v>1576</v>
      </c>
      <c r="AN58" s="544"/>
      <c r="AO58" s="544">
        <v>18</v>
      </c>
      <c r="AP58" s="577"/>
    </row>
    <row r="59" spans="1:42" ht="16.5" customHeight="1">
      <c r="A59" s="532">
        <v>58</v>
      </c>
      <c r="B59" s="533"/>
      <c r="C59" s="534"/>
      <c r="E59" s="115">
        <v>34504</v>
      </c>
      <c r="F59" s="115"/>
      <c r="G59" s="115"/>
      <c r="H59" s="115">
        <v>6298</v>
      </c>
      <c r="I59" s="115"/>
      <c r="J59" s="115"/>
      <c r="K59" s="460">
        <v>1810</v>
      </c>
      <c r="L59" s="460"/>
      <c r="M59" s="460">
        <v>38992</v>
      </c>
      <c r="N59" s="460"/>
      <c r="O59" s="460"/>
      <c r="P59" s="460">
        <v>36605</v>
      </c>
      <c r="Q59" s="460"/>
      <c r="R59" s="460">
        <v>1703</v>
      </c>
      <c r="S59" s="460"/>
      <c r="T59" s="115">
        <v>684</v>
      </c>
      <c r="V59" s="388" t="s">
        <v>3</v>
      </c>
      <c r="W59" s="316"/>
      <c r="X59" s="115">
        <v>2303</v>
      </c>
      <c r="Y59" s="544">
        <v>154</v>
      </c>
      <c r="Z59" s="544"/>
      <c r="AA59" s="544">
        <v>709</v>
      </c>
      <c r="AB59" s="544"/>
      <c r="AC59" s="544">
        <v>14</v>
      </c>
      <c r="AD59" s="544"/>
      <c r="AE59" s="115"/>
      <c r="AF59" s="115"/>
      <c r="AG59" s="115"/>
      <c r="AH59" s="115"/>
      <c r="AI59" s="544">
        <v>2207</v>
      </c>
      <c r="AJ59" s="544"/>
      <c r="AK59" s="544"/>
      <c r="AL59" s="115">
        <v>84</v>
      </c>
      <c r="AM59" s="544">
        <v>2226</v>
      </c>
      <c r="AN59" s="544"/>
      <c r="AO59" s="544">
        <v>32</v>
      </c>
      <c r="AP59" s="577"/>
    </row>
    <row r="60" spans="1:42" ht="16.5" customHeight="1">
      <c r="A60" s="532">
        <v>59</v>
      </c>
      <c r="B60" s="533"/>
      <c r="C60" s="534"/>
      <c r="E60" s="115">
        <v>35512</v>
      </c>
      <c r="F60" s="115"/>
      <c r="G60" s="115"/>
      <c r="H60" s="115">
        <v>5206</v>
      </c>
      <c r="I60" s="115"/>
      <c r="J60" s="115"/>
      <c r="K60" s="460">
        <v>1376</v>
      </c>
      <c r="L60" s="460"/>
      <c r="M60" s="460">
        <v>39342</v>
      </c>
      <c r="N60" s="460"/>
      <c r="O60" s="460"/>
      <c r="P60" s="460">
        <v>37517</v>
      </c>
      <c r="Q60" s="460"/>
      <c r="R60" s="460">
        <v>1282</v>
      </c>
      <c r="S60" s="460"/>
      <c r="T60" s="115">
        <v>543</v>
      </c>
      <c r="V60" s="442" t="s">
        <v>60</v>
      </c>
      <c r="W60" s="316"/>
      <c r="X60" s="115">
        <v>915</v>
      </c>
      <c r="Y60" s="544">
        <v>79</v>
      </c>
      <c r="Z60" s="544"/>
      <c r="AA60" s="544">
        <v>1479</v>
      </c>
      <c r="AB60" s="544"/>
      <c r="AC60" s="544">
        <v>42</v>
      </c>
      <c r="AD60" s="544"/>
      <c r="AE60" s="115"/>
      <c r="AF60" s="115"/>
      <c r="AG60" s="115"/>
      <c r="AH60" s="115"/>
      <c r="AI60" s="544">
        <v>324</v>
      </c>
      <c r="AJ60" s="544"/>
      <c r="AK60" s="544"/>
      <c r="AL60" s="115">
        <v>52</v>
      </c>
      <c r="AM60" s="544">
        <v>871</v>
      </c>
      <c r="AN60" s="544"/>
      <c r="AO60" s="544">
        <v>39</v>
      </c>
      <c r="AP60" s="577"/>
    </row>
    <row r="61" spans="1:42" ht="16.5" customHeight="1">
      <c r="A61" s="532">
        <v>60</v>
      </c>
      <c r="B61" s="533"/>
      <c r="C61" s="534"/>
      <c r="E61" s="115">
        <v>36119</v>
      </c>
      <c r="F61" s="115"/>
      <c r="G61" s="115"/>
      <c r="H61" s="115">
        <v>3923</v>
      </c>
      <c r="I61" s="115"/>
      <c r="J61" s="115"/>
      <c r="K61" s="460">
        <v>1401</v>
      </c>
      <c r="L61" s="460"/>
      <c r="M61" s="460">
        <v>38641</v>
      </c>
      <c r="N61" s="460"/>
      <c r="O61" s="460"/>
      <c r="P61" s="460">
        <v>37993</v>
      </c>
      <c r="Q61" s="460"/>
      <c r="R61" s="460">
        <v>285</v>
      </c>
      <c r="S61" s="460"/>
      <c r="T61" s="115">
        <v>363</v>
      </c>
      <c r="V61" s="388" t="s">
        <v>5</v>
      </c>
      <c r="W61" s="316"/>
      <c r="X61" s="115">
        <v>1237</v>
      </c>
      <c r="Y61" s="544">
        <v>45</v>
      </c>
      <c r="Z61" s="544"/>
      <c r="AA61" s="544">
        <v>1876</v>
      </c>
      <c r="AB61" s="544"/>
      <c r="AC61" s="544">
        <v>39</v>
      </c>
      <c r="AD61" s="544"/>
      <c r="AE61" s="115"/>
      <c r="AF61" s="115"/>
      <c r="AG61" s="115"/>
      <c r="AH61" s="115"/>
      <c r="AI61" s="544">
        <v>352</v>
      </c>
      <c r="AJ61" s="544"/>
      <c r="AK61" s="544"/>
      <c r="AL61" s="115">
        <v>19</v>
      </c>
      <c r="AM61" s="544">
        <v>977</v>
      </c>
      <c r="AN61" s="544"/>
      <c r="AO61" s="544">
        <v>8</v>
      </c>
      <c r="AP61" s="577"/>
    </row>
    <row r="62" spans="1:42" ht="16.5" customHeight="1">
      <c r="A62" s="525">
        <v>61</v>
      </c>
      <c r="B62" s="526"/>
      <c r="C62" s="527"/>
      <c r="D62" s="170"/>
      <c r="E62" s="266">
        <f>SUM(E64:E77)</f>
        <v>36795</v>
      </c>
      <c r="F62" s="266"/>
      <c r="G62" s="266"/>
      <c r="H62" s="266">
        <f>SUM(H64:H77)</f>
        <v>3694</v>
      </c>
      <c r="I62" s="266"/>
      <c r="J62" s="266"/>
      <c r="K62" s="462">
        <f>SUM(K64:K77)</f>
        <v>1016</v>
      </c>
      <c r="L62" s="462"/>
      <c r="M62" s="462">
        <f>SUM(M64:O77)</f>
        <v>39473</v>
      </c>
      <c r="N62" s="462"/>
      <c r="O62" s="462"/>
      <c r="P62" s="462">
        <f>SUM(P64:Q77)</f>
        <v>38982</v>
      </c>
      <c r="Q62" s="462"/>
      <c r="R62" s="462">
        <f>SUM(R64:S77)</f>
        <v>128</v>
      </c>
      <c r="S62" s="462"/>
      <c r="T62" s="266">
        <f>SUM(T64:T77)</f>
        <v>363</v>
      </c>
      <c r="V62" s="388" t="s">
        <v>6</v>
      </c>
      <c r="W62" s="316"/>
      <c r="X62" s="115">
        <v>1446</v>
      </c>
      <c r="Y62" s="544">
        <v>107</v>
      </c>
      <c r="Z62" s="544"/>
      <c r="AA62" s="544">
        <v>324</v>
      </c>
      <c r="AB62" s="544"/>
      <c r="AC62" s="544" t="s">
        <v>265</v>
      </c>
      <c r="AD62" s="544"/>
      <c r="AE62" s="115"/>
      <c r="AF62" s="115"/>
      <c r="AG62" s="115"/>
      <c r="AH62" s="115"/>
      <c r="AI62" s="544">
        <v>1525</v>
      </c>
      <c r="AJ62" s="544"/>
      <c r="AK62" s="544"/>
      <c r="AL62" s="115">
        <v>59</v>
      </c>
      <c r="AM62" s="544">
        <v>1628</v>
      </c>
      <c r="AN62" s="544"/>
      <c r="AO62" s="544">
        <v>8</v>
      </c>
      <c r="AP62" s="577"/>
    </row>
    <row r="63" spans="1:42" ht="16.5" customHeight="1">
      <c r="A63" s="45"/>
      <c r="B63" s="45"/>
      <c r="C63" s="103"/>
      <c r="E63" s="115"/>
      <c r="F63" s="115"/>
      <c r="G63" s="115"/>
      <c r="H63" s="115"/>
      <c r="I63" s="115"/>
      <c r="J63" s="115"/>
      <c r="K63" s="116"/>
      <c r="L63" s="116"/>
      <c r="M63" s="460"/>
      <c r="N63" s="460"/>
      <c r="O63" s="460"/>
      <c r="P63" s="460"/>
      <c r="Q63" s="460"/>
      <c r="R63" s="460"/>
      <c r="S63" s="460"/>
      <c r="T63" s="115"/>
      <c r="V63" s="388" t="s">
        <v>7</v>
      </c>
      <c r="W63" s="316"/>
      <c r="X63" s="115">
        <v>1081</v>
      </c>
      <c r="Y63" s="544">
        <v>76</v>
      </c>
      <c r="Z63" s="544"/>
      <c r="AA63" s="544">
        <v>587</v>
      </c>
      <c r="AB63" s="544"/>
      <c r="AC63" s="544">
        <v>14</v>
      </c>
      <c r="AD63" s="544"/>
      <c r="AE63" s="115"/>
      <c r="AF63" s="115"/>
      <c r="AG63" s="115"/>
      <c r="AH63" s="115"/>
      <c r="AI63" s="544">
        <v>1050</v>
      </c>
      <c r="AJ63" s="544"/>
      <c r="AK63" s="544"/>
      <c r="AL63" s="115">
        <v>68</v>
      </c>
      <c r="AM63" s="544">
        <v>1256</v>
      </c>
      <c r="AN63" s="544"/>
      <c r="AO63" s="544">
        <v>15</v>
      </c>
      <c r="AP63" s="577"/>
    </row>
    <row r="64" spans="1:42" ht="16.5" customHeight="1">
      <c r="A64" s="315" t="s">
        <v>344</v>
      </c>
      <c r="B64" s="489"/>
      <c r="C64" s="490"/>
      <c r="E64" s="115">
        <v>3033</v>
      </c>
      <c r="F64" s="115"/>
      <c r="G64" s="115"/>
      <c r="H64" s="115">
        <v>170</v>
      </c>
      <c r="I64" s="115"/>
      <c r="J64" s="115"/>
      <c r="K64" s="460">
        <v>107</v>
      </c>
      <c r="L64" s="460"/>
      <c r="M64" s="460">
        <v>3096</v>
      </c>
      <c r="N64" s="460"/>
      <c r="O64" s="460"/>
      <c r="P64" s="460">
        <v>3039</v>
      </c>
      <c r="Q64" s="460"/>
      <c r="R64" s="460">
        <v>35</v>
      </c>
      <c r="S64" s="460"/>
      <c r="T64" s="115">
        <v>22</v>
      </c>
      <c r="V64" s="388" t="s">
        <v>8</v>
      </c>
      <c r="W64" s="316"/>
      <c r="X64" s="115">
        <v>1503</v>
      </c>
      <c r="Y64" s="544">
        <v>191</v>
      </c>
      <c r="Z64" s="544"/>
      <c r="AA64" s="544">
        <v>149</v>
      </c>
      <c r="AB64" s="544"/>
      <c r="AC64" s="544">
        <v>2</v>
      </c>
      <c r="AD64" s="544"/>
      <c r="AE64" s="115"/>
      <c r="AF64" s="115"/>
      <c r="AG64" s="115"/>
      <c r="AH64" s="115"/>
      <c r="AI64" s="544">
        <v>1413</v>
      </c>
      <c r="AJ64" s="544"/>
      <c r="AK64" s="544"/>
      <c r="AL64" s="115">
        <v>93</v>
      </c>
      <c r="AM64" s="544">
        <v>752</v>
      </c>
      <c r="AN64" s="544"/>
      <c r="AO64" s="544">
        <v>6</v>
      </c>
      <c r="AP64" s="577"/>
    </row>
    <row r="65" spans="1:42" ht="16.5" customHeight="1">
      <c r="A65" s="528" t="s">
        <v>345</v>
      </c>
      <c r="B65" s="529"/>
      <c r="C65" s="517"/>
      <c r="E65" s="115">
        <v>2835</v>
      </c>
      <c r="F65" s="115"/>
      <c r="G65" s="115"/>
      <c r="H65" s="115">
        <v>143</v>
      </c>
      <c r="I65" s="115"/>
      <c r="J65" s="115"/>
      <c r="K65" s="460">
        <v>74</v>
      </c>
      <c r="L65" s="460"/>
      <c r="M65" s="460">
        <v>2904</v>
      </c>
      <c r="N65" s="460"/>
      <c r="O65" s="460"/>
      <c r="P65" s="460">
        <v>2878</v>
      </c>
      <c r="Q65" s="460"/>
      <c r="R65" s="460">
        <v>4</v>
      </c>
      <c r="S65" s="460"/>
      <c r="T65" s="115">
        <v>22</v>
      </c>
      <c r="V65" s="38"/>
      <c r="W65" s="165"/>
      <c r="X65" s="115"/>
      <c r="Y65" s="544"/>
      <c r="Z65" s="544"/>
      <c r="AA65" s="544"/>
      <c r="AB65" s="544"/>
      <c r="AC65" s="544"/>
      <c r="AD65" s="544"/>
      <c r="AE65" s="115"/>
      <c r="AF65" s="115"/>
      <c r="AG65" s="115"/>
      <c r="AH65" s="115"/>
      <c r="AI65" s="544"/>
      <c r="AJ65" s="544"/>
      <c r="AK65" s="544"/>
      <c r="AL65" s="115"/>
      <c r="AM65" s="544"/>
      <c r="AN65" s="544"/>
      <c r="AO65" s="544"/>
      <c r="AP65" s="577"/>
    </row>
    <row r="66" spans="1:42" ht="16.5" customHeight="1">
      <c r="A66" s="528" t="s">
        <v>346</v>
      </c>
      <c r="B66" s="529"/>
      <c r="C66" s="517"/>
      <c r="E66" s="115">
        <v>3239</v>
      </c>
      <c r="F66" s="115"/>
      <c r="G66" s="115"/>
      <c r="H66" s="115">
        <v>171</v>
      </c>
      <c r="I66" s="115"/>
      <c r="J66" s="115"/>
      <c r="K66" s="460">
        <v>155</v>
      </c>
      <c r="L66" s="460"/>
      <c r="M66" s="460">
        <v>3255</v>
      </c>
      <c r="N66" s="460"/>
      <c r="O66" s="460"/>
      <c r="P66" s="460">
        <v>3186</v>
      </c>
      <c r="Q66" s="460"/>
      <c r="R66" s="460">
        <v>47</v>
      </c>
      <c r="S66" s="460"/>
      <c r="T66" s="115">
        <v>22</v>
      </c>
      <c r="V66" s="388" t="s">
        <v>9</v>
      </c>
      <c r="W66" s="316"/>
      <c r="X66" s="115">
        <v>41</v>
      </c>
      <c r="Y66" s="544">
        <v>10</v>
      </c>
      <c r="Z66" s="544"/>
      <c r="AA66" s="544">
        <v>45</v>
      </c>
      <c r="AB66" s="544"/>
      <c r="AC66" s="544">
        <v>5</v>
      </c>
      <c r="AD66" s="544"/>
      <c r="AE66" s="115"/>
      <c r="AF66" s="115"/>
      <c r="AG66" s="115"/>
      <c r="AH66" s="115"/>
      <c r="AI66" s="544">
        <v>27</v>
      </c>
      <c r="AJ66" s="544"/>
      <c r="AK66" s="544"/>
      <c r="AL66" s="115">
        <v>6</v>
      </c>
      <c r="AM66" s="544">
        <v>45</v>
      </c>
      <c r="AN66" s="544"/>
      <c r="AO66" s="544">
        <v>6</v>
      </c>
      <c r="AP66" s="577"/>
    </row>
    <row r="67" spans="1:42" ht="16.5" customHeight="1">
      <c r="A67" s="528" t="s">
        <v>347</v>
      </c>
      <c r="B67" s="529"/>
      <c r="C67" s="517"/>
      <c r="E67" s="115">
        <v>3237</v>
      </c>
      <c r="F67" s="115"/>
      <c r="G67" s="115"/>
      <c r="H67" s="115">
        <v>211</v>
      </c>
      <c r="I67" s="115"/>
      <c r="J67" s="115"/>
      <c r="K67" s="460">
        <v>101</v>
      </c>
      <c r="L67" s="460"/>
      <c r="M67" s="460">
        <v>3347</v>
      </c>
      <c r="N67" s="460"/>
      <c r="O67" s="460"/>
      <c r="P67" s="460">
        <v>3322</v>
      </c>
      <c r="Q67" s="460"/>
      <c r="R67" s="460">
        <v>2</v>
      </c>
      <c r="S67" s="460"/>
      <c r="T67" s="115">
        <v>23</v>
      </c>
      <c r="V67" s="388" t="s">
        <v>125</v>
      </c>
      <c r="W67" s="316"/>
      <c r="X67" s="115">
        <v>1517</v>
      </c>
      <c r="Y67" s="544">
        <v>147</v>
      </c>
      <c r="Z67" s="544"/>
      <c r="AA67" s="544">
        <v>474</v>
      </c>
      <c r="AB67" s="544"/>
      <c r="AC67" s="544">
        <v>18</v>
      </c>
      <c r="AD67" s="544"/>
      <c r="AE67" s="115"/>
      <c r="AF67" s="115"/>
      <c r="AG67" s="115"/>
      <c r="AH67" s="115"/>
      <c r="AI67" s="544">
        <v>1377</v>
      </c>
      <c r="AJ67" s="544"/>
      <c r="AK67" s="544"/>
      <c r="AL67" s="115">
        <v>133</v>
      </c>
      <c r="AM67" s="544">
        <v>1218</v>
      </c>
      <c r="AN67" s="544"/>
      <c r="AO67" s="544">
        <v>34</v>
      </c>
      <c r="AP67" s="577"/>
    </row>
    <row r="68" spans="1:42" ht="16.5" customHeight="1">
      <c r="A68" s="535"/>
      <c r="B68" s="536"/>
      <c r="C68" s="537"/>
      <c r="E68" s="115"/>
      <c r="F68" s="115"/>
      <c r="G68" s="115"/>
      <c r="H68" s="115"/>
      <c r="I68" s="115"/>
      <c r="J68" s="115"/>
      <c r="K68" s="116"/>
      <c r="L68" s="116"/>
      <c r="M68" s="460"/>
      <c r="N68" s="460"/>
      <c r="O68" s="460"/>
      <c r="P68" s="460"/>
      <c r="Q68" s="460"/>
      <c r="R68" s="460"/>
      <c r="S68" s="460"/>
      <c r="T68" s="115"/>
      <c r="V68" s="388" t="s">
        <v>126</v>
      </c>
      <c r="W68" s="316"/>
      <c r="X68" s="115">
        <v>1351</v>
      </c>
      <c r="Y68" s="544">
        <v>184</v>
      </c>
      <c r="Z68" s="544"/>
      <c r="AA68" s="544">
        <v>446</v>
      </c>
      <c r="AB68" s="544"/>
      <c r="AC68" s="544">
        <v>11</v>
      </c>
      <c r="AD68" s="544"/>
      <c r="AE68" s="115"/>
      <c r="AF68" s="115"/>
      <c r="AG68" s="115"/>
      <c r="AH68" s="115"/>
      <c r="AI68" s="544">
        <v>1213</v>
      </c>
      <c r="AJ68" s="544"/>
      <c r="AK68" s="544"/>
      <c r="AL68" s="115">
        <v>156</v>
      </c>
      <c r="AM68" s="544">
        <v>1082</v>
      </c>
      <c r="AN68" s="544"/>
      <c r="AO68" s="544">
        <v>45</v>
      </c>
      <c r="AP68" s="577"/>
    </row>
    <row r="69" spans="1:42" ht="16.5" customHeight="1">
      <c r="A69" s="528" t="s">
        <v>348</v>
      </c>
      <c r="B69" s="529"/>
      <c r="C69" s="517"/>
      <c r="E69" s="115">
        <v>3420</v>
      </c>
      <c r="F69" s="115"/>
      <c r="G69" s="115"/>
      <c r="H69" s="115">
        <v>301</v>
      </c>
      <c r="I69" s="115"/>
      <c r="J69" s="115"/>
      <c r="K69" s="460">
        <v>122</v>
      </c>
      <c r="L69" s="460"/>
      <c r="M69" s="460">
        <v>3599</v>
      </c>
      <c r="N69" s="460"/>
      <c r="O69" s="460"/>
      <c r="P69" s="460">
        <v>3573</v>
      </c>
      <c r="Q69" s="460"/>
      <c r="R69" s="460">
        <v>2</v>
      </c>
      <c r="S69" s="460"/>
      <c r="T69" s="115">
        <v>24</v>
      </c>
      <c r="V69" s="388" t="s">
        <v>127</v>
      </c>
      <c r="W69" s="316"/>
      <c r="X69" s="115">
        <v>1671</v>
      </c>
      <c r="Y69" s="544">
        <v>219</v>
      </c>
      <c r="Z69" s="544"/>
      <c r="AA69" s="544">
        <v>540</v>
      </c>
      <c r="AB69" s="544"/>
      <c r="AC69" s="544">
        <v>13</v>
      </c>
      <c r="AD69" s="544"/>
      <c r="AE69" s="115"/>
      <c r="AF69" s="115"/>
      <c r="AG69" s="115"/>
      <c r="AH69" s="115"/>
      <c r="AI69" s="544">
        <v>1891</v>
      </c>
      <c r="AJ69" s="544"/>
      <c r="AK69" s="544"/>
      <c r="AL69" s="115">
        <v>120</v>
      </c>
      <c r="AM69" s="544">
        <v>2244</v>
      </c>
      <c r="AN69" s="544"/>
      <c r="AO69" s="544">
        <v>32</v>
      </c>
      <c r="AP69" s="577"/>
    </row>
    <row r="70" spans="1:42" ht="16.5" customHeight="1">
      <c r="A70" s="528" t="s">
        <v>349</v>
      </c>
      <c r="B70" s="529"/>
      <c r="C70" s="517"/>
      <c r="E70" s="115">
        <v>3236</v>
      </c>
      <c r="F70" s="115"/>
      <c r="G70" s="115"/>
      <c r="H70" s="115">
        <v>264</v>
      </c>
      <c r="I70" s="115"/>
      <c r="J70" s="115"/>
      <c r="K70" s="460">
        <v>30</v>
      </c>
      <c r="L70" s="460"/>
      <c r="M70" s="460">
        <v>3470</v>
      </c>
      <c r="N70" s="460"/>
      <c r="O70" s="460"/>
      <c r="P70" s="460">
        <v>3435</v>
      </c>
      <c r="Q70" s="460"/>
      <c r="R70" s="460">
        <v>1</v>
      </c>
      <c r="S70" s="460"/>
      <c r="T70" s="115">
        <v>34</v>
      </c>
      <c r="V70" s="388" t="s">
        <v>128</v>
      </c>
      <c r="W70" s="316"/>
      <c r="X70" s="115">
        <v>2668</v>
      </c>
      <c r="Y70" s="544">
        <v>181</v>
      </c>
      <c r="Z70" s="544"/>
      <c r="AA70" s="544">
        <v>2612</v>
      </c>
      <c r="AB70" s="544"/>
      <c r="AC70" s="544">
        <v>45</v>
      </c>
      <c r="AD70" s="544"/>
      <c r="AE70" s="115"/>
      <c r="AF70" s="115"/>
      <c r="AG70" s="115"/>
      <c r="AH70" s="115"/>
      <c r="AI70" s="544">
        <v>1922</v>
      </c>
      <c r="AJ70" s="544"/>
      <c r="AK70" s="544"/>
      <c r="AL70" s="115">
        <v>115</v>
      </c>
      <c r="AM70" s="544">
        <v>2224</v>
      </c>
      <c r="AN70" s="544"/>
      <c r="AO70" s="544">
        <v>52</v>
      </c>
      <c r="AP70" s="577"/>
    </row>
    <row r="71" spans="1:42" ht="16.5" customHeight="1">
      <c r="A71" s="528" t="s">
        <v>350</v>
      </c>
      <c r="B71" s="529"/>
      <c r="C71" s="517"/>
      <c r="E71" s="115">
        <v>3243</v>
      </c>
      <c r="F71" s="115"/>
      <c r="G71" s="115"/>
      <c r="H71" s="115">
        <v>343</v>
      </c>
      <c r="I71" s="115"/>
      <c r="J71" s="115"/>
      <c r="K71" s="460">
        <v>62</v>
      </c>
      <c r="L71" s="460"/>
      <c r="M71" s="460">
        <v>3524</v>
      </c>
      <c r="N71" s="460"/>
      <c r="O71" s="460"/>
      <c r="P71" s="460">
        <v>3481</v>
      </c>
      <c r="Q71" s="460"/>
      <c r="R71" s="460">
        <v>8</v>
      </c>
      <c r="S71" s="460"/>
      <c r="T71" s="115">
        <v>35</v>
      </c>
      <c r="V71" s="388" t="s">
        <v>129</v>
      </c>
      <c r="W71" s="316"/>
      <c r="X71" s="115">
        <v>2044</v>
      </c>
      <c r="Y71" s="544">
        <v>145</v>
      </c>
      <c r="Z71" s="544"/>
      <c r="AA71" s="544">
        <v>2630</v>
      </c>
      <c r="AB71" s="544"/>
      <c r="AC71" s="544">
        <v>53</v>
      </c>
      <c r="AD71" s="544"/>
      <c r="AE71" s="115"/>
      <c r="AF71" s="115"/>
      <c r="AG71" s="115"/>
      <c r="AH71" s="115"/>
      <c r="AI71" s="544">
        <v>1377</v>
      </c>
      <c r="AJ71" s="544"/>
      <c r="AK71" s="544"/>
      <c r="AL71" s="115">
        <v>88</v>
      </c>
      <c r="AM71" s="544">
        <v>2213</v>
      </c>
      <c r="AN71" s="544"/>
      <c r="AO71" s="544">
        <v>65</v>
      </c>
      <c r="AP71" s="577"/>
    </row>
    <row r="72" spans="1:42" ht="16.5" customHeight="1">
      <c r="A72" s="528" t="s">
        <v>351</v>
      </c>
      <c r="B72" s="529"/>
      <c r="C72" s="517"/>
      <c r="E72" s="115">
        <v>3135</v>
      </c>
      <c r="F72" s="115"/>
      <c r="G72" s="115"/>
      <c r="H72" s="115">
        <v>473</v>
      </c>
      <c r="I72" s="115"/>
      <c r="J72" s="115"/>
      <c r="K72" s="460">
        <v>117</v>
      </c>
      <c r="L72" s="460"/>
      <c r="M72" s="460">
        <v>3491</v>
      </c>
      <c r="N72" s="460"/>
      <c r="O72" s="460"/>
      <c r="P72" s="460">
        <v>3454</v>
      </c>
      <c r="Q72" s="460"/>
      <c r="R72" s="460">
        <v>2</v>
      </c>
      <c r="S72" s="460"/>
      <c r="T72" s="115">
        <v>35</v>
      </c>
      <c r="V72" s="388" t="s">
        <v>130</v>
      </c>
      <c r="W72" s="316"/>
      <c r="X72" s="115">
        <v>2191</v>
      </c>
      <c r="Y72" s="544">
        <v>69</v>
      </c>
      <c r="Z72" s="544"/>
      <c r="AA72" s="544">
        <v>3194</v>
      </c>
      <c r="AB72" s="544"/>
      <c r="AC72" s="544">
        <v>32</v>
      </c>
      <c r="AD72" s="544"/>
      <c r="AE72" s="115"/>
      <c r="AF72" s="115"/>
      <c r="AG72" s="115"/>
      <c r="AH72" s="115"/>
      <c r="AI72" s="544">
        <v>893</v>
      </c>
      <c r="AJ72" s="544"/>
      <c r="AK72" s="544"/>
      <c r="AL72" s="115">
        <v>23</v>
      </c>
      <c r="AM72" s="544">
        <v>2001</v>
      </c>
      <c r="AN72" s="544"/>
      <c r="AO72" s="544">
        <v>16</v>
      </c>
      <c r="AP72" s="577"/>
    </row>
    <row r="73" spans="1:42" ht="16.5" customHeight="1">
      <c r="A73" s="539"/>
      <c r="B73" s="540"/>
      <c r="C73" s="541"/>
      <c r="E73" s="115"/>
      <c r="F73" s="115"/>
      <c r="G73" s="115"/>
      <c r="H73" s="115"/>
      <c r="I73" s="115"/>
      <c r="J73" s="115"/>
      <c r="K73" s="116"/>
      <c r="L73" s="116"/>
      <c r="M73" s="460"/>
      <c r="N73" s="460"/>
      <c r="O73" s="460"/>
      <c r="P73" s="460"/>
      <c r="Q73" s="460"/>
      <c r="R73" s="460"/>
      <c r="S73" s="460"/>
      <c r="T73" s="115"/>
      <c r="V73" s="388" t="s">
        <v>131</v>
      </c>
      <c r="W73" s="316"/>
      <c r="X73" s="115">
        <v>205</v>
      </c>
      <c r="Y73" s="544">
        <v>5</v>
      </c>
      <c r="Z73" s="544"/>
      <c r="AA73" s="544">
        <v>387</v>
      </c>
      <c r="AB73" s="544"/>
      <c r="AC73" s="544">
        <v>6</v>
      </c>
      <c r="AD73" s="544"/>
      <c r="AE73" s="115"/>
      <c r="AF73" s="115"/>
      <c r="AG73" s="115"/>
      <c r="AH73" s="115"/>
      <c r="AI73" s="544">
        <v>64</v>
      </c>
      <c r="AJ73" s="544"/>
      <c r="AK73" s="544"/>
      <c r="AL73" s="115">
        <v>5</v>
      </c>
      <c r="AM73" s="544">
        <v>203</v>
      </c>
      <c r="AN73" s="544"/>
      <c r="AO73" s="544">
        <v>4</v>
      </c>
      <c r="AP73" s="577"/>
    </row>
    <row r="74" spans="1:42" ht="16.5" customHeight="1">
      <c r="A74" s="528" t="s">
        <v>352</v>
      </c>
      <c r="B74" s="529"/>
      <c r="C74" s="517"/>
      <c r="E74" s="115">
        <v>3011</v>
      </c>
      <c r="F74" s="115"/>
      <c r="G74" s="115"/>
      <c r="H74" s="115">
        <v>643</v>
      </c>
      <c r="I74" s="115"/>
      <c r="J74" s="115"/>
      <c r="K74" s="460">
        <v>55</v>
      </c>
      <c r="L74" s="460"/>
      <c r="M74" s="460">
        <v>3599</v>
      </c>
      <c r="N74" s="460"/>
      <c r="O74" s="460"/>
      <c r="P74" s="460">
        <v>3562</v>
      </c>
      <c r="Q74" s="460"/>
      <c r="R74" s="460">
        <v>3</v>
      </c>
      <c r="S74" s="460"/>
      <c r="T74" s="115">
        <v>34</v>
      </c>
      <c r="V74" s="38"/>
      <c r="W74" s="104"/>
      <c r="Y74" s="560"/>
      <c r="Z74" s="560"/>
      <c r="AA74" s="560"/>
      <c r="AB74" s="560"/>
      <c r="AC74" s="560"/>
      <c r="AD74" s="560"/>
      <c r="AI74" s="560"/>
      <c r="AJ74" s="560"/>
      <c r="AK74" s="560"/>
      <c r="AM74" s="560"/>
      <c r="AN74" s="560"/>
      <c r="AO74" s="561"/>
      <c r="AP74" s="576"/>
    </row>
    <row r="75" spans="1:42" ht="16.5" customHeight="1">
      <c r="A75" s="528" t="s">
        <v>353</v>
      </c>
      <c r="B75" s="529"/>
      <c r="C75" s="517"/>
      <c r="E75" s="115">
        <v>2936</v>
      </c>
      <c r="F75" s="115"/>
      <c r="G75" s="115"/>
      <c r="H75" s="115">
        <v>349</v>
      </c>
      <c r="I75" s="115"/>
      <c r="J75" s="115"/>
      <c r="K75" s="460">
        <v>48</v>
      </c>
      <c r="L75" s="460"/>
      <c r="M75" s="460">
        <v>3237</v>
      </c>
      <c r="N75" s="460"/>
      <c r="O75" s="460"/>
      <c r="P75" s="460">
        <v>3200</v>
      </c>
      <c r="Q75" s="460"/>
      <c r="R75" s="460">
        <v>2</v>
      </c>
      <c r="S75" s="460"/>
      <c r="T75" s="115">
        <v>35</v>
      </c>
      <c r="V75" s="45"/>
      <c r="W75" s="103"/>
      <c r="X75" s="45"/>
      <c r="Y75" s="45"/>
      <c r="Z75" s="45"/>
      <c r="AA75" s="45"/>
      <c r="AB75" s="45"/>
      <c r="AC75" s="560"/>
      <c r="AD75" s="560"/>
      <c r="AE75" s="45"/>
      <c r="AF75" s="45"/>
      <c r="AG75" s="45"/>
      <c r="AH75" s="45"/>
      <c r="AI75" s="560"/>
      <c r="AJ75" s="560"/>
      <c r="AK75" s="560"/>
      <c r="AL75" s="45"/>
      <c r="AM75" s="560"/>
      <c r="AN75" s="560"/>
      <c r="AO75" s="45"/>
      <c r="AP75" s="45"/>
    </row>
    <row r="76" spans="1:42" ht="16.5" customHeight="1">
      <c r="A76" s="528" t="s">
        <v>354</v>
      </c>
      <c r="B76" s="529"/>
      <c r="C76" s="517"/>
      <c r="E76" s="115">
        <v>2729</v>
      </c>
      <c r="F76" s="115"/>
      <c r="G76" s="115"/>
      <c r="H76" s="115">
        <v>259</v>
      </c>
      <c r="I76" s="115"/>
      <c r="J76" s="115"/>
      <c r="K76" s="460">
        <v>48</v>
      </c>
      <c r="L76" s="460"/>
      <c r="M76" s="460">
        <v>2940</v>
      </c>
      <c r="N76" s="460"/>
      <c r="O76" s="460"/>
      <c r="P76" s="460">
        <v>2900</v>
      </c>
      <c r="Q76" s="460"/>
      <c r="R76" s="460">
        <v>2</v>
      </c>
      <c r="S76" s="460"/>
      <c r="T76" s="115">
        <v>38</v>
      </c>
      <c r="V76" s="50"/>
      <c r="W76" s="108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</row>
    <row r="77" spans="1:22" ht="16.5" customHeight="1">
      <c r="A77" s="528" t="s">
        <v>355</v>
      </c>
      <c r="B77" s="529"/>
      <c r="C77" s="517"/>
      <c r="D77" s="45"/>
      <c r="E77" s="116">
        <v>2741</v>
      </c>
      <c r="F77" s="116"/>
      <c r="G77" s="116"/>
      <c r="H77" s="116">
        <v>367</v>
      </c>
      <c r="I77" s="116"/>
      <c r="J77" s="116"/>
      <c r="K77" s="460">
        <v>97</v>
      </c>
      <c r="L77" s="460"/>
      <c r="M77" s="460">
        <v>3011</v>
      </c>
      <c r="N77" s="460"/>
      <c r="O77" s="460"/>
      <c r="P77" s="460">
        <v>2952</v>
      </c>
      <c r="Q77" s="460"/>
      <c r="R77" s="460">
        <v>20</v>
      </c>
      <c r="S77" s="460"/>
      <c r="T77" s="115">
        <v>39</v>
      </c>
      <c r="V77" s="18" t="s">
        <v>370</v>
      </c>
    </row>
    <row r="78" spans="1:20" ht="16.5" customHeight="1">
      <c r="A78" s="473"/>
      <c r="B78" s="542"/>
      <c r="C78" s="543"/>
      <c r="D78" s="50"/>
      <c r="E78" s="50"/>
      <c r="F78" s="50"/>
      <c r="G78" s="50"/>
      <c r="H78" s="50"/>
      <c r="I78" s="50"/>
      <c r="J78" s="50"/>
      <c r="K78" s="120"/>
      <c r="L78" s="120"/>
      <c r="M78" s="461"/>
      <c r="N78" s="461"/>
      <c r="O78" s="461"/>
      <c r="P78" s="461"/>
      <c r="Q78" s="461"/>
      <c r="R78" s="461"/>
      <c r="S78" s="461"/>
      <c r="T78" s="50"/>
    </row>
    <row r="79" ht="16.5" customHeight="1">
      <c r="A79" s="16" t="s">
        <v>356</v>
      </c>
    </row>
  </sheetData>
  <sheetProtection/>
  <mergeCells count="606">
    <mergeCell ref="K60:L60"/>
    <mergeCell ref="K59:L59"/>
    <mergeCell ref="K58:L58"/>
    <mergeCell ref="K77:L77"/>
    <mergeCell ref="K76:L76"/>
    <mergeCell ref="K75:L75"/>
    <mergeCell ref="K65:L65"/>
    <mergeCell ref="K64:L64"/>
    <mergeCell ref="K62:L62"/>
    <mergeCell ref="K61:L61"/>
    <mergeCell ref="A38:K38"/>
    <mergeCell ref="O40:P40"/>
    <mergeCell ref="O41:P41"/>
    <mergeCell ref="K74:L74"/>
    <mergeCell ref="K72:L72"/>
    <mergeCell ref="K71:L71"/>
    <mergeCell ref="K70:L70"/>
    <mergeCell ref="K69:L69"/>
    <mergeCell ref="K67:L67"/>
    <mergeCell ref="K66:L66"/>
    <mergeCell ref="I54:L56"/>
    <mergeCell ref="A52:T52"/>
    <mergeCell ref="A58:C58"/>
    <mergeCell ref="M58:O58"/>
    <mergeCell ref="P58:Q58"/>
    <mergeCell ref="R58:S58"/>
    <mergeCell ref="T55:T56"/>
    <mergeCell ref="A54:C56"/>
    <mergeCell ref="D54:E56"/>
    <mergeCell ref="F54:H56"/>
    <mergeCell ref="M43:N43"/>
    <mergeCell ref="O43:P43"/>
    <mergeCell ref="Q43:R43"/>
    <mergeCell ref="S43:T43"/>
    <mergeCell ref="C43:D43"/>
    <mergeCell ref="F43:G43"/>
    <mergeCell ref="H43:I43"/>
    <mergeCell ref="J43:K43"/>
    <mergeCell ref="AO71:AP71"/>
    <mergeCell ref="AO72:AP72"/>
    <mergeCell ref="AO73:AP73"/>
    <mergeCell ref="AO74:AP74"/>
    <mergeCell ref="AO67:AP67"/>
    <mergeCell ref="AO68:AP68"/>
    <mergeCell ref="AO69:AP69"/>
    <mergeCell ref="AO70:AP70"/>
    <mergeCell ref="AO63:AP63"/>
    <mergeCell ref="AO64:AP64"/>
    <mergeCell ref="AO65:AP65"/>
    <mergeCell ref="AO66:AP66"/>
    <mergeCell ref="AO59:AP59"/>
    <mergeCell ref="AO60:AP60"/>
    <mergeCell ref="AO61:AP61"/>
    <mergeCell ref="AO62:AP62"/>
    <mergeCell ref="AO55:AP55"/>
    <mergeCell ref="AO56:AP56"/>
    <mergeCell ref="AO57:AP57"/>
    <mergeCell ref="AO58:AP58"/>
    <mergeCell ref="AM72:AN72"/>
    <mergeCell ref="AM73:AN73"/>
    <mergeCell ref="AM64:AN64"/>
    <mergeCell ref="AM65:AN65"/>
    <mergeCell ref="AM66:AN66"/>
    <mergeCell ref="AM67:AN67"/>
    <mergeCell ref="AM74:AN74"/>
    <mergeCell ref="AM75:AN75"/>
    <mergeCell ref="AM68:AN68"/>
    <mergeCell ref="AM69:AN69"/>
    <mergeCell ref="AM70:AN70"/>
    <mergeCell ref="AM71:AN71"/>
    <mergeCell ref="AM60:AN60"/>
    <mergeCell ref="AM61:AN61"/>
    <mergeCell ref="AM62:AN62"/>
    <mergeCell ref="AM63:AN63"/>
    <mergeCell ref="AI72:AK72"/>
    <mergeCell ref="AI73:AK73"/>
    <mergeCell ref="AI64:AK64"/>
    <mergeCell ref="AI65:AK65"/>
    <mergeCell ref="AI66:AK66"/>
    <mergeCell ref="AI67:AK67"/>
    <mergeCell ref="AI74:AK74"/>
    <mergeCell ref="AI75:AK75"/>
    <mergeCell ref="AI68:AK68"/>
    <mergeCell ref="AI69:AK69"/>
    <mergeCell ref="AI70:AK70"/>
    <mergeCell ref="AI71:AK71"/>
    <mergeCell ref="AC74:AD74"/>
    <mergeCell ref="AC75:AD75"/>
    <mergeCell ref="AC66:AD66"/>
    <mergeCell ref="AC67:AD67"/>
    <mergeCell ref="AC68:AD68"/>
    <mergeCell ref="AC69:AD69"/>
    <mergeCell ref="Y72:Z72"/>
    <mergeCell ref="Y73:Z73"/>
    <mergeCell ref="AI60:AK60"/>
    <mergeCell ref="AI61:AK61"/>
    <mergeCell ref="AI62:AK62"/>
    <mergeCell ref="AI63:AK63"/>
    <mergeCell ref="AC62:AD62"/>
    <mergeCell ref="AC63:AD63"/>
    <mergeCell ref="AA68:AB68"/>
    <mergeCell ref="AA69:AB69"/>
    <mergeCell ref="AA74:AB74"/>
    <mergeCell ref="Y74:Z74"/>
    <mergeCell ref="AC70:AD70"/>
    <mergeCell ref="AC71:AD71"/>
    <mergeCell ref="AC72:AD72"/>
    <mergeCell ref="AC73:AD73"/>
    <mergeCell ref="AA72:AB72"/>
    <mergeCell ref="AA73:AB73"/>
    <mergeCell ref="AA70:AB70"/>
    <mergeCell ref="AA71:AB71"/>
    <mergeCell ref="AA64:AB64"/>
    <mergeCell ref="AA65:AB65"/>
    <mergeCell ref="AA66:AB66"/>
    <mergeCell ref="AA67:AB67"/>
    <mergeCell ref="AA58:AB58"/>
    <mergeCell ref="AA59:AB59"/>
    <mergeCell ref="AA60:AB60"/>
    <mergeCell ref="AA61:AB61"/>
    <mergeCell ref="AA62:AB62"/>
    <mergeCell ref="AA63:AB63"/>
    <mergeCell ref="AC64:AD64"/>
    <mergeCell ref="AC65:AD65"/>
    <mergeCell ref="AC58:AD58"/>
    <mergeCell ref="AC59:AD59"/>
    <mergeCell ref="AC60:AD60"/>
    <mergeCell ref="AC61:AD61"/>
    <mergeCell ref="Y68:Z68"/>
    <mergeCell ref="Y69:Z69"/>
    <mergeCell ref="Y70:Z70"/>
    <mergeCell ref="Y71:Z71"/>
    <mergeCell ref="Y64:Z64"/>
    <mergeCell ref="Y65:Z65"/>
    <mergeCell ref="Y66:Z66"/>
    <mergeCell ref="Y67:Z67"/>
    <mergeCell ref="Y60:Z60"/>
    <mergeCell ref="Y61:Z61"/>
    <mergeCell ref="Y62:Z62"/>
    <mergeCell ref="Y63:Z63"/>
    <mergeCell ref="AM56:AN56"/>
    <mergeCell ref="AM57:AN57"/>
    <mergeCell ref="Y58:Z58"/>
    <mergeCell ref="Y59:Z59"/>
    <mergeCell ref="AI56:AK56"/>
    <mergeCell ref="AI57:AK57"/>
    <mergeCell ref="AI58:AK58"/>
    <mergeCell ref="AI59:AK59"/>
    <mergeCell ref="AM58:AN58"/>
    <mergeCell ref="AM59:AN59"/>
    <mergeCell ref="Y56:Z56"/>
    <mergeCell ref="Y57:Z57"/>
    <mergeCell ref="AC56:AD56"/>
    <mergeCell ref="AC57:AD57"/>
    <mergeCell ref="AA56:AB56"/>
    <mergeCell ref="AA57:AB57"/>
    <mergeCell ref="AA55:AB55"/>
    <mergeCell ref="AC55:AD55"/>
    <mergeCell ref="AI55:AK55"/>
    <mergeCell ref="AM55:AN55"/>
    <mergeCell ref="AO52:AP53"/>
    <mergeCell ref="X49:Z51"/>
    <mergeCell ref="AA49:AD51"/>
    <mergeCell ref="AI49:AL51"/>
    <mergeCell ref="AM49:AP51"/>
    <mergeCell ref="AC52:AD53"/>
    <mergeCell ref="AI52:AK53"/>
    <mergeCell ref="AL52:AL53"/>
    <mergeCell ref="AM52:AN53"/>
    <mergeCell ref="AN30:AO30"/>
    <mergeCell ref="AN31:AO31"/>
    <mergeCell ref="AN32:AO32"/>
    <mergeCell ref="AN33:AO33"/>
    <mergeCell ref="AD33:AJ33"/>
    <mergeCell ref="AN26:AO26"/>
    <mergeCell ref="AN27:AO27"/>
    <mergeCell ref="AN28:AO28"/>
    <mergeCell ref="AN29:AO29"/>
    <mergeCell ref="AN22:AO22"/>
    <mergeCell ref="AN23:AO23"/>
    <mergeCell ref="AN24:AO24"/>
    <mergeCell ref="AN25:AO25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D29:AJ29"/>
    <mergeCell ref="AD31:AJ31"/>
    <mergeCell ref="AD32:AJ32"/>
    <mergeCell ref="AD25:AJ25"/>
    <mergeCell ref="AD26:AJ26"/>
    <mergeCell ref="AD27:AJ27"/>
    <mergeCell ref="AD28:AJ28"/>
    <mergeCell ref="AD22:AJ22"/>
    <mergeCell ref="AD23:AJ23"/>
    <mergeCell ref="AD24:AJ24"/>
    <mergeCell ref="AD30:AJ30"/>
    <mergeCell ref="AB33:AC33"/>
    <mergeCell ref="AD15:AJ15"/>
    <mergeCell ref="AD16:AJ16"/>
    <mergeCell ref="AD17:AJ17"/>
    <mergeCell ref="AD18:AJ18"/>
    <mergeCell ref="AD19:AJ19"/>
    <mergeCell ref="AD20:AJ20"/>
    <mergeCell ref="AB29:AC29"/>
    <mergeCell ref="AB30:AC30"/>
    <mergeCell ref="AB31:AC31"/>
    <mergeCell ref="AB22:AC22"/>
    <mergeCell ref="AB23:AC23"/>
    <mergeCell ref="AB24:AC24"/>
    <mergeCell ref="AB20:AC20"/>
    <mergeCell ref="Z27:AA27"/>
    <mergeCell ref="Z28:AA28"/>
    <mergeCell ref="AB32:AC32"/>
    <mergeCell ref="AB25:AC25"/>
    <mergeCell ref="AB26:AC26"/>
    <mergeCell ref="AB27:AC27"/>
    <mergeCell ref="AB28:AC28"/>
    <mergeCell ref="Z31:AA31"/>
    <mergeCell ref="Z32:AA32"/>
    <mergeCell ref="AB14:AC14"/>
    <mergeCell ref="AB15:AC15"/>
    <mergeCell ref="AB16:AC16"/>
    <mergeCell ref="AB17:AC17"/>
    <mergeCell ref="AB18:AC18"/>
    <mergeCell ref="AB19:AC19"/>
    <mergeCell ref="Z26:AA26"/>
    <mergeCell ref="V73:W73"/>
    <mergeCell ref="Z14:AA14"/>
    <mergeCell ref="Z15:AA15"/>
    <mergeCell ref="Z16:AA16"/>
    <mergeCell ref="Z17:AA17"/>
    <mergeCell ref="Z18:AA18"/>
    <mergeCell ref="Z33:AA33"/>
    <mergeCell ref="Z29:AA29"/>
    <mergeCell ref="Z30:AA30"/>
    <mergeCell ref="Z22:AA22"/>
    <mergeCell ref="V70:W70"/>
    <mergeCell ref="V71:W71"/>
    <mergeCell ref="V63:W63"/>
    <mergeCell ref="X52:X53"/>
    <mergeCell ref="V57:W57"/>
    <mergeCell ref="V58:W58"/>
    <mergeCell ref="Z23:AA23"/>
    <mergeCell ref="Z24:AA24"/>
    <mergeCell ref="Z25:AA25"/>
    <mergeCell ref="V72:W72"/>
    <mergeCell ref="V49:W53"/>
    <mergeCell ref="V55:W55"/>
    <mergeCell ref="V64:W64"/>
    <mergeCell ref="V66:W66"/>
    <mergeCell ref="V67:W67"/>
    <mergeCell ref="V68:W68"/>
    <mergeCell ref="V69:W69"/>
    <mergeCell ref="V61:W61"/>
    <mergeCell ref="V62:W62"/>
    <mergeCell ref="V59:W59"/>
    <mergeCell ref="V60:W60"/>
    <mergeCell ref="AP11:AP12"/>
    <mergeCell ref="AD9:AK10"/>
    <mergeCell ref="AL9:AM10"/>
    <mergeCell ref="AN8:AP10"/>
    <mergeCell ref="X8:AM8"/>
    <mergeCell ref="AK11:AK12"/>
    <mergeCell ref="AL11:AL12"/>
    <mergeCell ref="AM11:AM12"/>
    <mergeCell ref="AN11:AO12"/>
    <mergeCell ref="AD11:AJ12"/>
    <mergeCell ref="AD14:AJ14"/>
    <mergeCell ref="V19:W19"/>
    <mergeCell ref="V20:W20"/>
    <mergeCell ref="V21:W21"/>
    <mergeCell ref="V16:W16"/>
    <mergeCell ref="V17:W17"/>
    <mergeCell ref="V18:W18"/>
    <mergeCell ref="V14:W14"/>
    <mergeCell ref="AB21:AC21"/>
    <mergeCell ref="AD21:AJ21"/>
    <mergeCell ref="V22:W22"/>
    <mergeCell ref="V8:W12"/>
    <mergeCell ref="X11:X12"/>
    <mergeCell ref="Y11:Y12"/>
    <mergeCell ref="X9:Y10"/>
    <mergeCell ref="Z19:AA19"/>
    <mergeCell ref="Z20:AA20"/>
    <mergeCell ref="Z21:AA21"/>
    <mergeCell ref="A78:C78"/>
    <mergeCell ref="A69:C69"/>
    <mergeCell ref="Z11:AA12"/>
    <mergeCell ref="AB11:AC12"/>
    <mergeCell ref="V23:W23"/>
    <mergeCell ref="V25:W25"/>
    <mergeCell ref="V26:W26"/>
    <mergeCell ref="V27:W27"/>
    <mergeCell ref="V28:W28"/>
    <mergeCell ref="V29:W29"/>
    <mergeCell ref="A74:C74"/>
    <mergeCell ref="A75:C75"/>
    <mergeCell ref="A76:C76"/>
    <mergeCell ref="A77:C77"/>
    <mergeCell ref="A70:C70"/>
    <mergeCell ref="A71:C71"/>
    <mergeCell ref="A72:C72"/>
    <mergeCell ref="A73:C73"/>
    <mergeCell ref="A66:C66"/>
    <mergeCell ref="A67:C67"/>
    <mergeCell ref="A68:C68"/>
    <mergeCell ref="Z9:AC10"/>
    <mergeCell ref="V30:W30"/>
    <mergeCell ref="V31:W31"/>
    <mergeCell ref="V32:W32"/>
    <mergeCell ref="Y52:Z53"/>
    <mergeCell ref="AA52:AB53"/>
    <mergeCell ref="Y55:Z55"/>
    <mergeCell ref="A62:C62"/>
    <mergeCell ref="A64:C64"/>
    <mergeCell ref="A65:C65"/>
    <mergeCell ref="M54:T54"/>
    <mergeCell ref="A59:C59"/>
    <mergeCell ref="A60:C60"/>
    <mergeCell ref="A61:C61"/>
    <mergeCell ref="M55:O56"/>
    <mergeCell ref="P55:Q56"/>
    <mergeCell ref="R55:S56"/>
    <mergeCell ref="Q45:R45"/>
    <mergeCell ref="Q46:R46"/>
    <mergeCell ref="Q47:R47"/>
    <mergeCell ref="S44:T44"/>
    <mergeCell ref="S45:T45"/>
    <mergeCell ref="S46:T46"/>
    <mergeCell ref="S47:T47"/>
    <mergeCell ref="O45:P45"/>
    <mergeCell ref="O46:P46"/>
    <mergeCell ref="O47:P47"/>
    <mergeCell ref="M45:N45"/>
    <mergeCell ref="M46:N46"/>
    <mergeCell ref="M47:N47"/>
    <mergeCell ref="J45:K45"/>
    <mergeCell ref="J46:K46"/>
    <mergeCell ref="J47:K47"/>
    <mergeCell ref="H45:I45"/>
    <mergeCell ref="H46:I46"/>
    <mergeCell ref="H47:I47"/>
    <mergeCell ref="A45:B45"/>
    <mergeCell ref="A46:B46"/>
    <mergeCell ref="A47:B47"/>
    <mergeCell ref="F45:G45"/>
    <mergeCell ref="F46:G46"/>
    <mergeCell ref="F47:G47"/>
    <mergeCell ref="C45:D45"/>
    <mergeCell ref="C46:D46"/>
    <mergeCell ref="C47:D47"/>
    <mergeCell ref="S40:T41"/>
    <mergeCell ref="A44:B44"/>
    <mergeCell ref="C44:D44"/>
    <mergeCell ref="F44:G44"/>
    <mergeCell ref="H44:I44"/>
    <mergeCell ref="J44:K44"/>
    <mergeCell ref="M44:N44"/>
    <mergeCell ref="O44:P44"/>
    <mergeCell ref="A43:B43"/>
    <mergeCell ref="Q44:R44"/>
    <mergeCell ref="S32:T32"/>
    <mergeCell ref="S33:T33"/>
    <mergeCell ref="A40:B41"/>
    <mergeCell ref="C40:D41"/>
    <mergeCell ref="E40:E41"/>
    <mergeCell ref="F40:G41"/>
    <mergeCell ref="H40:I41"/>
    <mergeCell ref="J40:K41"/>
    <mergeCell ref="M40:N41"/>
    <mergeCell ref="Q40:R41"/>
    <mergeCell ref="S28:T28"/>
    <mergeCell ref="S29:T29"/>
    <mergeCell ref="S30:T30"/>
    <mergeCell ref="S31:T31"/>
    <mergeCell ref="S24:T24"/>
    <mergeCell ref="S25:T25"/>
    <mergeCell ref="S26:T26"/>
    <mergeCell ref="S27:T27"/>
    <mergeCell ref="S22:T22"/>
    <mergeCell ref="S23:T23"/>
    <mergeCell ref="S12:T12"/>
    <mergeCell ref="S13:T13"/>
    <mergeCell ref="S14:T14"/>
    <mergeCell ref="S15:T15"/>
    <mergeCell ref="S19:T19"/>
    <mergeCell ref="S20:T20"/>
    <mergeCell ref="S16:T16"/>
    <mergeCell ref="S17:T17"/>
    <mergeCell ref="S18:T18"/>
    <mergeCell ref="S21:T21"/>
    <mergeCell ref="Q30:R30"/>
    <mergeCell ref="Q31:R31"/>
    <mergeCell ref="Q22:R22"/>
    <mergeCell ref="Q23:R23"/>
    <mergeCell ref="Q24:R24"/>
    <mergeCell ref="Q25:R25"/>
    <mergeCell ref="Q18:R18"/>
    <mergeCell ref="Q19:R19"/>
    <mergeCell ref="Q33:R33"/>
    <mergeCell ref="Q26:R26"/>
    <mergeCell ref="Q27:R27"/>
    <mergeCell ref="Q28:R28"/>
    <mergeCell ref="Q29:R29"/>
    <mergeCell ref="Q20:R20"/>
    <mergeCell ref="Q21:R21"/>
    <mergeCell ref="Q32:R32"/>
    <mergeCell ref="N31:P31"/>
    <mergeCell ref="N32:P32"/>
    <mergeCell ref="N30:P30"/>
    <mergeCell ref="N23:P23"/>
    <mergeCell ref="N24:P24"/>
    <mergeCell ref="N25:P25"/>
    <mergeCell ref="N26:P26"/>
    <mergeCell ref="N33:P33"/>
    <mergeCell ref="Q12:R12"/>
    <mergeCell ref="Q13:R13"/>
    <mergeCell ref="Q14:R14"/>
    <mergeCell ref="Q15:R15"/>
    <mergeCell ref="Q16:R16"/>
    <mergeCell ref="Q17:R17"/>
    <mergeCell ref="N27:P27"/>
    <mergeCell ref="N28:P28"/>
    <mergeCell ref="N29:P29"/>
    <mergeCell ref="K31:M31"/>
    <mergeCell ref="K32:M32"/>
    <mergeCell ref="K33:M33"/>
    <mergeCell ref="N16:P16"/>
    <mergeCell ref="N17:P17"/>
    <mergeCell ref="N18:P18"/>
    <mergeCell ref="N19:P19"/>
    <mergeCell ref="N20:P20"/>
    <mergeCell ref="N21:P21"/>
    <mergeCell ref="N22:P22"/>
    <mergeCell ref="K29:M29"/>
    <mergeCell ref="K30:M30"/>
    <mergeCell ref="K23:M23"/>
    <mergeCell ref="K24:M24"/>
    <mergeCell ref="K25:M25"/>
    <mergeCell ref="K26:M26"/>
    <mergeCell ref="K21:M21"/>
    <mergeCell ref="K22:M22"/>
    <mergeCell ref="G31:J31"/>
    <mergeCell ref="G32:J32"/>
    <mergeCell ref="G30:J30"/>
    <mergeCell ref="G23:J23"/>
    <mergeCell ref="G24:J24"/>
    <mergeCell ref="G25:J25"/>
    <mergeCell ref="K27:M27"/>
    <mergeCell ref="K28:M28"/>
    <mergeCell ref="G33:J33"/>
    <mergeCell ref="K12:M12"/>
    <mergeCell ref="K13:M13"/>
    <mergeCell ref="K14:M14"/>
    <mergeCell ref="K15:M15"/>
    <mergeCell ref="K16:M16"/>
    <mergeCell ref="K17:M17"/>
    <mergeCell ref="G27:J27"/>
    <mergeCell ref="G28:J28"/>
    <mergeCell ref="G29:J29"/>
    <mergeCell ref="G26:J26"/>
    <mergeCell ref="G19:J19"/>
    <mergeCell ref="G20:J20"/>
    <mergeCell ref="G21:J21"/>
    <mergeCell ref="G22:J22"/>
    <mergeCell ref="D32:F32"/>
    <mergeCell ref="D30:F30"/>
    <mergeCell ref="D31:F31"/>
    <mergeCell ref="D24:F24"/>
    <mergeCell ref="D25:F25"/>
    <mergeCell ref="D33:F33"/>
    <mergeCell ref="G12:J12"/>
    <mergeCell ref="G13:J13"/>
    <mergeCell ref="G14:J14"/>
    <mergeCell ref="G15:J15"/>
    <mergeCell ref="G16:J16"/>
    <mergeCell ref="G17:J17"/>
    <mergeCell ref="G18:J18"/>
    <mergeCell ref="D28:F28"/>
    <mergeCell ref="D29:F29"/>
    <mergeCell ref="D26:F26"/>
    <mergeCell ref="D27:F27"/>
    <mergeCell ref="D20:F20"/>
    <mergeCell ref="D21:F21"/>
    <mergeCell ref="D22:F22"/>
    <mergeCell ref="D23:F23"/>
    <mergeCell ref="A33:C33"/>
    <mergeCell ref="D12:F12"/>
    <mergeCell ref="D13:F13"/>
    <mergeCell ref="D14:F14"/>
    <mergeCell ref="D15:F15"/>
    <mergeCell ref="D16:F16"/>
    <mergeCell ref="D17:F17"/>
    <mergeCell ref="D18:F18"/>
    <mergeCell ref="D19:F19"/>
    <mergeCell ref="A29:C29"/>
    <mergeCell ref="A32:C32"/>
    <mergeCell ref="A25:C25"/>
    <mergeCell ref="A26:C26"/>
    <mergeCell ref="A27:C27"/>
    <mergeCell ref="A28:C28"/>
    <mergeCell ref="A23:C23"/>
    <mergeCell ref="A24:C24"/>
    <mergeCell ref="A30:C30"/>
    <mergeCell ref="A31:C31"/>
    <mergeCell ref="A21:C21"/>
    <mergeCell ref="A22:C22"/>
    <mergeCell ref="A15:C15"/>
    <mergeCell ref="N8:P9"/>
    <mergeCell ref="A17:C17"/>
    <mergeCell ref="A18:C18"/>
    <mergeCell ref="K18:M18"/>
    <mergeCell ref="N12:P12"/>
    <mergeCell ref="K19:M19"/>
    <mergeCell ref="K20:M20"/>
    <mergeCell ref="Q11:R11"/>
    <mergeCell ref="S11:T11"/>
    <mergeCell ref="A13:C13"/>
    <mergeCell ref="A14:C14"/>
    <mergeCell ref="D11:F11"/>
    <mergeCell ref="G11:J11"/>
    <mergeCell ref="N13:P13"/>
    <mergeCell ref="N14:P14"/>
    <mergeCell ref="A11:C11"/>
    <mergeCell ref="K11:M11"/>
    <mergeCell ref="G7:J9"/>
    <mergeCell ref="A12:C12"/>
    <mergeCell ref="M65:O65"/>
    <mergeCell ref="M66:O66"/>
    <mergeCell ref="M61:O61"/>
    <mergeCell ref="M62:O62"/>
    <mergeCell ref="N15:P15"/>
    <mergeCell ref="N11:P11"/>
    <mergeCell ref="A19:C19"/>
    <mergeCell ref="A20:C20"/>
    <mergeCell ref="V5:AP5"/>
    <mergeCell ref="M38:T38"/>
    <mergeCell ref="V45:AP45"/>
    <mergeCell ref="K7:M9"/>
    <mergeCell ref="Q8:R9"/>
    <mergeCell ref="S8:T9"/>
    <mergeCell ref="N7:T7"/>
    <mergeCell ref="A5:T5"/>
    <mergeCell ref="A7:C9"/>
    <mergeCell ref="D7:F9"/>
    <mergeCell ref="M78:O78"/>
    <mergeCell ref="M71:O71"/>
    <mergeCell ref="M72:O72"/>
    <mergeCell ref="M73:O73"/>
    <mergeCell ref="M74:O74"/>
    <mergeCell ref="R61:S61"/>
    <mergeCell ref="M75:O75"/>
    <mergeCell ref="M76:O76"/>
    <mergeCell ref="M77:O77"/>
    <mergeCell ref="M67:O67"/>
    <mergeCell ref="M68:O68"/>
    <mergeCell ref="M69:O69"/>
    <mergeCell ref="M70:O70"/>
    <mergeCell ref="M63:O63"/>
    <mergeCell ref="M64:O64"/>
    <mergeCell ref="R59:S59"/>
    <mergeCell ref="P60:Q60"/>
    <mergeCell ref="M59:O59"/>
    <mergeCell ref="M60:O60"/>
    <mergeCell ref="R60:S60"/>
    <mergeCell ref="P62:Q62"/>
    <mergeCell ref="P59:Q59"/>
    <mergeCell ref="P61:Q61"/>
    <mergeCell ref="P77:Q77"/>
    <mergeCell ref="P78:Q78"/>
    <mergeCell ref="P71:Q71"/>
    <mergeCell ref="P72:Q72"/>
    <mergeCell ref="P73:Q73"/>
    <mergeCell ref="P74:Q74"/>
    <mergeCell ref="P76:Q76"/>
    <mergeCell ref="P67:Q67"/>
    <mergeCell ref="P68:Q68"/>
    <mergeCell ref="P69:Q69"/>
    <mergeCell ref="P70:Q70"/>
    <mergeCell ref="R62:S62"/>
    <mergeCell ref="R63:S63"/>
    <mergeCell ref="R64:S64"/>
    <mergeCell ref="R66:S66"/>
    <mergeCell ref="R67:S67"/>
    <mergeCell ref="R68:S68"/>
    <mergeCell ref="P75:Q75"/>
    <mergeCell ref="R69:S69"/>
    <mergeCell ref="P63:Q63"/>
    <mergeCell ref="P64:Q64"/>
    <mergeCell ref="P65:Q65"/>
    <mergeCell ref="P66:Q66"/>
    <mergeCell ref="R70:S70"/>
    <mergeCell ref="R71:S71"/>
    <mergeCell ref="R72:S72"/>
    <mergeCell ref="R65:S65"/>
    <mergeCell ref="R73:S73"/>
    <mergeCell ref="R78:S78"/>
    <mergeCell ref="R74:S74"/>
    <mergeCell ref="R75:S75"/>
    <mergeCell ref="R76:S76"/>
    <mergeCell ref="R77:S7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3" width="3.59765625" style="2" customWidth="1"/>
    <col min="4" max="4" width="25" style="2" customWidth="1"/>
    <col min="5" max="5" width="21" style="2" customWidth="1"/>
    <col min="6" max="14" width="14.59765625" style="2" customWidth="1"/>
    <col min="15" max="16384" width="10.59765625" style="2" customWidth="1"/>
  </cols>
  <sheetData>
    <row r="1" spans="1:14" s="18" customFormat="1" ht="14.25">
      <c r="A1" s="274" t="s">
        <v>453</v>
      </c>
      <c r="N1" s="149" t="s">
        <v>454</v>
      </c>
    </row>
    <row r="2" spans="1:14" s="18" customFormat="1" ht="14.25">
      <c r="A2" s="76"/>
      <c r="N2" s="149"/>
    </row>
    <row r="3" spans="1:14" s="18" customFormat="1" ht="14.25">
      <c r="A3" s="76"/>
      <c r="N3" s="149"/>
    </row>
    <row r="4" spans="1:14" s="18" customFormat="1" ht="18.75">
      <c r="A4" s="304" t="s">
        <v>236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</row>
    <row r="5" spans="1:14" s="18" customFormat="1" ht="18.7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s="18" customFormat="1" ht="17.25">
      <c r="A6" s="386" t="s">
        <v>237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</row>
    <row r="7" spans="1:12" s="18" customFormat="1" ht="20.25" customHeight="1">
      <c r="A7" s="14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4" ht="20.25" customHeight="1" thickBot="1">
      <c r="A8" s="3" t="s">
        <v>235</v>
      </c>
      <c r="N8" s="4" t="s">
        <v>106</v>
      </c>
    </row>
    <row r="9" spans="1:15" ht="20.25" customHeight="1">
      <c r="A9" s="617" t="s">
        <v>372</v>
      </c>
      <c r="B9" s="618"/>
      <c r="C9" s="618"/>
      <c r="D9" s="619"/>
      <c r="E9" s="613" t="s">
        <v>180</v>
      </c>
      <c r="F9" s="613" t="s">
        <v>181</v>
      </c>
      <c r="G9" s="613" t="s">
        <v>107</v>
      </c>
      <c r="H9" s="613" t="s">
        <v>108</v>
      </c>
      <c r="I9" s="613" t="s">
        <v>109</v>
      </c>
      <c r="J9" s="615" t="s">
        <v>371</v>
      </c>
      <c r="K9" s="616"/>
      <c r="L9" s="616"/>
      <c r="M9" s="616"/>
      <c r="N9" s="616"/>
      <c r="O9" s="9"/>
    </row>
    <row r="10" spans="1:15" ht="20.25" customHeight="1">
      <c r="A10" s="620"/>
      <c r="B10" s="620"/>
      <c r="C10" s="620"/>
      <c r="D10" s="621"/>
      <c r="E10" s="614"/>
      <c r="F10" s="614"/>
      <c r="G10" s="614"/>
      <c r="H10" s="614"/>
      <c r="I10" s="614"/>
      <c r="J10" s="5" t="s">
        <v>231</v>
      </c>
      <c r="K10" s="5" t="s">
        <v>65</v>
      </c>
      <c r="L10" s="5" t="s">
        <v>66</v>
      </c>
      <c r="M10" s="5" t="s">
        <v>67</v>
      </c>
      <c r="N10" s="131" t="s">
        <v>232</v>
      </c>
      <c r="O10" s="9"/>
    </row>
    <row r="11" spans="1:15" ht="20.25" customHeight="1">
      <c r="A11" s="607" t="s">
        <v>373</v>
      </c>
      <c r="B11" s="605" t="s">
        <v>177</v>
      </c>
      <c r="C11" s="595"/>
      <c r="D11" s="606"/>
      <c r="E11" s="250">
        <v>4.52</v>
      </c>
      <c r="F11" s="251">
        <v>4.57</v>
      </c>
      <c r="G11" s="251">
        <v>4.55</v>
      </c>
      <c r="H11" s="251">
        <v>4.56</v>
      </c>
      <c r="I11" s="251">
        <v>4.33</v>
      </c>
      <c r="J11" s="251">
        <v>3.79</v>
      </c>
      <c r="K11" s="251">
        <v>4.13</v>
      </c>
      <c r="L11" s="251">
        <v>4.47</v>
      </c>
      <c r="M11" s="251">
        <v>5.42</v>
      </c>
      <c r="N11" s="251">
        <v>5.51</v>
      </c>
      <c r="O11" s="9"/>
    </row>
    <row r="12" spans="1:15" ht="20.25" customHeight="1">
      <c r="A12" s="608"/>
      <c r="B12" s="597" t="s">
        <v>68</v>
      </c>
      <c r="C12" s="598"/>
      <c r="D12" s="599"/>
      <c r="E12" s="249">
        <v>88.7</v>
      </c>
      <c r="F12" s="244">
        <v>92.5</v>
      </c>
      <c r="G12" s="243">
        <v>94</v>
      </c>
      <c r="H12" s="243">
        <v>93.4</v>
      </c>
      <c r="I12" s="243">
        <v>92</v>
      </c>
      <c r="J12" s="243">
        <v>31.4</v>
      </c>
      <c r="K12" s="243">
        <v>68.3</v>
      </c>
      <c r="L12" s="243">
        <v>119.2</v>
      </c>
      <c r="M12" s="243">
        <v>167.2</v>
      </c>
      <c r="N12" s="243">
        <v>317.5</v>
      </c>
      <c r="O12" s="9"/>
    </row>
    <row r="13" spans="1:15" ht="20.25" customHeight="1">
      <c r="A13" s="608"/>
      <c r="B13" s="597" t="s">
        <v>69</v>
      </c>
      <c r="C13" s="598"/>
      <c r="D13" s="599"/>
      <c r="E13" s="245">
        <v>1137</v>
      </c>
      <c r="F13" s="246">
        <v>1075</v>
      </c>
      <c r="G13" s="246">
        <v>1098</v>
      </c>
      <c r="H13" s="246">
        <v>1073</v>
      </c>
      <c r="I13" s="246">
        <v>1075</v>
      </c>
      <c r="J13" s="246">
        <v>645</v>
      </c>
      <c r="K13" s="246">
        <v>908</v>
      </c>
      <c r="L13" s="246">
        <v>965</v>
      </c>
      <c r="M13" s="246">
        <v>1804</v>
      </c>
      <c r="N13" s="246">
        <v>2804</v>
      </c>
      <c r="O13" s="9"/>
    </row>
    <row r="14" spans="1:15" ht="20.25" customHeight="1">
      <c r="A14" s="609"/>
      <c r="B14" s="625" t="s">
        <v>178</v>
      </c>
      <c r="C14" s="626"/>
      <c r="D14" s="627"/>
      <c r="E14" s="247">
        <v>139</v>
      </c>
      <c r="F14" s="248">
        <v>153</v>
      </c>
      <c r="G14" s="248">
        <v>147</v>
      </c>
      <c r="H14" s="248">
        <v>142</v>
      </c>
      <c r="I14" s="248"/>
      <c r="J14" s="248"/>
      <c r="K14" s="248"/>
      <c r="L14" s="248"/>
      <c r="M14" s="248"/>
      <c r="N14" s="248"/>
      <c r="O14" s="9"/>
    </row>
    <row r="15" spans="1:14" ht="20.25" customHeight="1">
      <c r="A15" s="610" t="s">
        <v>374</v>
      </c>
      <c r="B15" s="628" t="s">
        <v>160</v>
      </c>
      <c r="C15" s="629"/>
      <c r="D15" s="630"/>
      <c r="E15" s="243">
        <v>1611</v>
      </c>
      <c r="F15" s="243">
        <v>1770.7</v>
      </c>
      <c r="G15" s="243">
        <v>1640.2</v>
      </c>
      <c r="H15" s="243">
        <v>1932.1</v>
      </c>
      <c r="I15" s="243">
        <v>1948.1</v>
      </c>
      <c r="J15" s="243">
        <v>1367</v>
      </c>
      <c r="K15" s="243">
        <v>1121</v>
      </c>
      <c r="L15" s="243">
        <v>2943.3</v>
      </c>
      <c r="M15" s="243">
        <v>2938.5</v>
      </c>
      <c r="N15" s="243">
        <v>5691</v>
      </c>
    </row>
    <row r="16" spans="1:14" ht="20.25" customHeight="1">
      <c r="A16" s="611"/>
      <c r="B16" s="13"/>
      <c r="C16" s="12"/>
      <c r="D16" s="14" t="s">
        <v>70</v>
      </c>
      <c r="E16" s="243">
        <v>843.6</v>
      </c>
      <c r="F16" s="243">
        <v>808.1</v>
      </c>
      <c r="G16" s="243">
        <v>786.5</v>
      </c>
      <c r="H16" s="243">
        <v>820.7</v>
      </c>
      <c r="I16" s="243">
        <v>800.1</v>
      </c>
      <c r="J16" s="243">
        <v>502.7</v>
      </c>
      <c r="K16" s="243">
        <v>541.8</v>
      </c>
      <c r="L16" s="243">
        <v>1196.1</v>
      </c>
      <c r="M16" s="243">
        <v>1225.6</v>
      </c>
      <c r="N16" s="243">
        <v>2181</v>
      </c>
    </row>
    <row r="17" spans="1:14" ht="20.25" customHeight="1">
      <c r="A17" s="611"/>
      <c r="B17" s="598" t="s">
        <v>375</v>
      </c>
      <c r="C17" s="598"/>
      <c r="D17" s="599"/>
      <c r="E17" s="278">
        <f aca="true" t="shared" si="0" ref="E17:N17">SUM(E18,E21)</f>
        <v>5330.300000000001</v>
      </c>
      <c r="F17" s="279">
        <f t="shared" si="0"/>
        <v>5678.799999999999</v>
      </c>
      <c r="G17" s="279">
        <f t="shared" si="0"/>
        <v>5902.200000000001</v>
      </c>
      <c r="H17" s="279">
        <f t="shared" si="0"/>
        <v>5998.4000000000015</v>
      </c>
      <c r="I17" s="279">
        <f t="shared" si="0"/>
        <v>6175.599999999999</v>
      </c>
      <c r="J17" s="279">
        <f t="shared" si="0"/>
        <v>4699.1</v>
      </c>
      <c r="K17" s="279">
        <f t="shared" si="0"/>
        <v>6238.5</v>
      </c>
      <c r="L17" s="279">
        <f t="shared" si="0"/>
        <v>6476.8</v>
      </c>
      <c r="M17" s="279">
        <f t="shared" si="0"/>
        <v>8366.9</v>
      </c>
      <c r="N17" s="279">
        <f t="shared" si="0"/>
        <v>8658.400000000001</v>
      </c>
    </row>
    <row r="18" spans="1:14" ht="20.25" customHeight="1">
      <c r="A18" s="611"/>
      <c r="B18" s="622" t="s">
        <v>376</v>
      </c>
      <c r="C18" s="623"/>
      <c r="D18" s="624"/>
      <c r="E18" s="278">
        <f aca="true" t="shared" si="1" ref="E18:N18">E19-E20</f>
        <v>701.4000000000001</v>
      </c>
      <c r="F18" s="279">
        <f t="shared" si="1"/>
        <v>753.6999999999998</v>
      </c>
      <c r="G18" s="279">
        <f t="shared" si="1"/>
        <v>776.3000000000004</v>
      </c>
      <c r="H18" s="279">
        <f t="shared" si="1"/>
        <v>722.5000000000005</v>
      </c>
      <c r="I18" s="279">
        <f t="shared" si="1"/>
        <v>751.2</v>
      </c>
      <c r="J18" s="279">
        <f t="shared" si="1"/>
        <v>265.4000000000001</v>
      </c>
      <c r="K18" s="279">
        <f t="shared" si="1"/>
        <v>408.29999999999995</v>
      </c>
      <c r="L18" s="279">
        <f t="shared" si="1"/>
        <v>739.3999999999999</v>
      </c>
      <c r="M18" s="279">
        <f t="shared" si="1"/>
        <v>1678.0000000000005</v>
      </c>
      <c r="N18" s="279">
        <f t="shared" si="1"/>
        <v>3156.4000000000005</v>
      </c>
    </row>
    <row r="19" spans="1:14" ht="20.25" customHeight="1">
      <c r="A19" s="611"/>
      <c r="B19" s="622" t="s">
        <v>377</v>
      </c>
      <c r="C19" s="623"/>
      <c r="D19" s="624"/>
      <c r="E19" s="278">
        <f>SUM('072'!D9)</f>
        <v>1864.9999999999998</v>
      </c>
      <c r="F19" s="279">
        <f>SUM('072'!E9)</f>
        <v>1969.3999999999996</v>
      </c>
      <c r="G19" s="279">
        <f>SUM('072'!F9)</f>
        <v>2042.5000000000002</v>
      </c>
      <c r="H19" s="279">
        <f>SUM('072'!G9)</f>
        <v>2066.1000000000004</v>
      </c>
      <c r="I19" s="279">
        <f>SUM('072'!H9)</f>
        <v>2105.1</v>
      </c>
      <c r="J19" s="279">
        <v>1076.2</v>
      </c>
      <c r="K19" s="279">
        <v>1255.1</v>
      </c>
      <c r="L19" s="279">
        <v>2095.6</v>
      </c>
      <c r="M19" s="279">
        <v>4250.1</v>
      </c>
      <c r="N19" s="279">
        <v>7528.1</v>
      </c>
    </row>
    <row r="20" spans="1:14" ht="20.25" customHeight="1">
      <c r="A20" s="611"/>
      <c r="B20" s="622" t="s">
        <v>378</v>
      </c>
      <c r="C20" s="623"/>
      <c r="D20" s="624"/>
      <c r="E20" s="278">
        <f>SUM('072'!D25)</f>
        <v>1163.5999999999997</v>
      </c>
      <c r="F20" s="279">
        <f>SUM('072'!E25)</f>
        <v>1215.6999999999998</v>
      </c>
      <c r="G20" s="279">
        <f>SUM('072'!F25)</f>
        <v>1266.1999999999998</v>
      </c>
      <c r="H20" s="279">
        <f>SUM('072'!G25)</f>
        <v>1343.6</v>
      </c>
      <c r="I20" s="279">
        <f>SUM('072'!H25)</f>
        <v>1353.8999999999999</v>
      </c>
      <c r="J20" s="279">
        <v>810.8</v>
      </c>
      <c r="K20" s="279">
        <v>846.8</v>
      </c>
      <c r="L20" s="279">
        <v>1356.2</v>
      </c>
      <c r="M20" s="279">
        <v>2572.1</v>
      </c>
      <c r="N20" s="279">
        <v>4371.7</v>
      </c>
    </row>
    <row r="21" spans="1:14" ht="20.25" customHeight="1">
      <c r="A21" s="611"/>
      <c r="B21" s="622" t="s">
        <v>379</v>
      </c>
      <c r="C21" s="623"/>
      <c r="D21" s="624"/>
      <c r="E21" s="278">
        <f aca="true" t="shared" si="2" ref="E21:N21">E22-E23</f>
        <v>4628.900000000001</v>
      </c>
      <c r="F21" s="279">
        <f t="shared" si="2"/>
        <v>4925.099999999999</v>
      </c>
      <c r="G21" s="279">
        <f t="shared" si="2"/>
        <v>5125.900000000001</v>
      </c>
      <c r="H21" s="279">
        <f t="shared" si="2"/>
        <v>5275.900000000001</v>
      </c>
      <c r="I21" s="279">
        <f t="shared" si="2"/>
        <v>5424.4</v>
      </c>
      <c r="J21" s="279">
        <f t="shared" si="2"/>
        <v>4433.700000000001</v>
      </c>
      <c r="K21" s="279">
        <f t="shared" si="2"/>
        <v>5830.2</v>
      </c>
      <c r="L21" s="279">
        <f t="shared" si="2"/>
        <v>5737.400000000001</v>
      </c>
      <c r="M21" s="279">
        <f t="shared" si="2"/>
        <v>6688.9</v>
      </c>
      <c r="N21" s="279">
        <f t="shared" si="2"/>
        <v>5502</v>
      </c>
    </row>
    <row r="22" spans="1:14" ht="20.25" customHeight="1">
      <c r="A22" s="611"/>
      <c r="B22" s="622" t="s">
        <v>380</v>
      </c>
      <c r="C22" s="623"/>
      <c r="D22" s="624"/>
      <c r="E22" s="278">
        <f>SUM('072'!M9)</f>
        <v>4943.000000000001</v>
      </c>
      <c r="F22" s="279">
        <f>SUM('072'!N9)</f>
        <v>5294.099999999999</v>
      </c>
      <c r="G22" s="279">
        <f>SUM('072'!O9)</f>
        <v>5540.500000000001</v>
      </c>
      <c r="H22" s="279">
        <f>SUM('072'!P9)</f>
        <v>5745.200000000001</v>
      </c>
      <c r="I22" s="279">
        <f>SUM('072'!Q9)</f>
        <v>5876</v>
      </c>
      <c r="J22" s="279">
        <v>4604.1</v>
      </c>
      <c r="K22" s="279">
        <v>6446</v>
      </c>
      <c r="L22" s="279">
        <v>6171.1</v>
      </c>
      <c r="M22" s="279">
        <v>7182.2</v>
      </c>
      <c r="N22" s="279">
        <v>6266.4</v>
      </c>
    </row>
    <row r="23" spans="1:14" ht="20.25" customHeight="1">
      <c r="A23" s="611"/>
      <c r="B23" s="622" t="s">
        <v>381</v>
      </c>
      <c r="C23" s="623"/>
      <c r="D23" s="624"/>
      <c r="E23" s="278">
        <v>314.1</v>
      </c>
      <c r="F23" s="279">
        <v>369</v>
      </c>
      <c r="G23" s="279">
        <v>414.6</v>
      </c>
      <c r="H23" s="279">
        <v>469.3</v>
      </c>
      <c r="I23" s="279">
        <v>451.6</v>
      </c>
      <c r="J23" s="279">
        <v>170.4</v>
      </c>
      <c r="K23" s="279">
        <v>615.8</v>
      </c>
      <c r="L23" s="279">
        <v>433.7</v>
      </c>
      <c r="M23" s="279">
        <v>493.3</v>
      </c>
      <c r="N23" s="279">
        <v>764.4</v>
      </c>
    </row>
    <row r="24" spans="1:14" ht="20.25" customHeight="1">
      <c r="A24" s="611"/>
      <c r="B24" s="598" t="s">
        <v>71</v>
      </c>
      <c r="C24" s="598"/>
      <c r="D24" s="599"/>
      <c r="E24" s="278">
        <f>SUM('072'!M21)</f>
        <v>884.9</v>
      </c>
      <c r="F24" s="279">
        <f>SUM('072'!N21)</f>
        <v>911.3</v>
      </c>
      <c r="G24" s="279">
        <f>SUM('072'!O21)</f>
        <v>992.9</v>
      </c>
      <c r="H24" s="279">
        <f>SUM('072'!P21)</f>
        <v>1056.3000000000002</v>
      </c>
      <c r="I24" s="279">
        <f>SUM('072'!Q21)</f>
        <v>1070.2</v>
      </c>
      <c r="J24" s="279">
        <v>853</v>
      </c>
      <c r="K24" s="279">
        <v>1012.6</v>
      </c>
      <c r="L24" s="279">
        <v>1317.1</v>
      </c>
      <c r="M24" s="279">
        <v>1353.2</v>
      </c>
      <c r="N24" s="279">
        <v>1551.2</v>
      </c>
    </row>
    <row r="25" spans="1:14" ht="20.25" customHeight="1">
      <c r="A25" s="611"/>
      <c r="B25" s="598" t="s">
        <v>179</v>
      </c>
      <c r="C25" s="598"/>
      <c r="D25" s="599"/>
      <c r="E25" s="278">
        <v>1227.2</v>
      </c>
      <c r="F25" s="279">
        <v>1480.1</v>
      </c>
      <c r="G25" s="279">
        <v>1655</v>
      </c>
      <c r="H25" s="279">
        <v>1501.1</v>
      </c>
      <c r="I25" s="279">
        <v>1547.9</v>
      </c>
      <c r="J25" s="280">
        <v>2087.5</v>
      </c>
      <c r="K25" s="280">
        <v>1084.5</v>
      </c>
      <c r="L25" s="280">
        <v>2355.5</v>
      </c>
      <c r="M25" s="280">
        <v>1321.1</v>
      </c>
      <c r="N25" s="280">
        <v>885.4</v>
      </c>
    </row>
    <row r="26" spans="1:14" ht="20.25" customHeight="1">
      <c r="A26" s="611"/>
      <c r="B26" s="598" t="s">
        <v>382</v>
      </c>
      <c r="C26" s="598"/>
      <c r="D26" s="599"/>
      <c r="E26" s="278">
        <f aca="true" t="shared" si="3" ref="E26:N26">SUM(E17,E25-E24)</f>
        <v>5672.600000000001</v>
      </c>
      <c r="F26" s="279">
        <f t="shared" si="3"/>
        <v>6247.599999999999</v>
      </c>
      <c r="G26" s="279">
        <f t="shared" si="3"/>
        <v>6564.300000000001</v>
      </c>
      <c r="H26" s="279">
        <f t="shared" si="3"/>
        <v>6443.200000000001</v>
      </c>
      <c r="I26" s="279">
        <f t="shared" si="3"/>
        <v>6653.299999999999</v>
      </c>
      <c r="J26" s="279">
        <f t="shared" si="3"/>
        <v>5933.6</v>
      </c>
      <c r="K26" s="279">
        <f t="shared" si="3"/>
        <v>6310.4</v>
      </c>
      <c r="L26" s="279">
        <f t="shared" si="3"/>
        <v>7515.200000000001</v>
      </c>
      <c r="M26" s="279">
        <f t="shared" si="3"/>
        <v>8334.8</v>
      </c>
      <c r="N26" s="279">
        <f t="shared" si="3"/>
        <v>7992.600000000001</v>
      </c>
    </row>
    <row r="27" spans="1:14" ht="20.25" customHeight="1">
      <c r="A27" s="611"/>
      <c r="B27" s="598" t="s">
        <v>383</v>
      </c>
      <c r="C27" s="598"/>
      <c r="D27" s="599"/>
      <c r="E27" s="278">
        <f>SUM('072'!M28)</f>
        <v>4516.799999999999</v>
      </c>
      <c r="F27" s="279">
        <f>SUM('072'!N28)</f>
        <v>4519.9</v>
      </c>
      <c r="G27" s="279">
        <f>SUM('072'!O28)</f>
        <v>4764</v>
      </c>
      <c r="H27" s="279">
        <f>SUM('072'!P28)</f>
        <v>4975.1</v>
      </c>
      <c r="I27" s="279">
        <f>SUM('072'!Q28)</f>
        <v>5029.3</v>
      </c>
      <c r="J27" s="279">
        <v>5321.2</v>
      </c>
      <c r="K27" s="279">
        <v>4406.5</v>
      </c>
      <c r="L27" s="279">
        <v>4459.2</v>
      </c>
      <c r="M27" s="279">
        <v>6347.4</v>
      </c>
      <c r="N27" s="279">
        <v>5867.1</v>
      </c>
    </row>
    <row r="28" spans="1:14" ht="20.25" customHeight="1">
      <c r="A28" s="612"/>
      <c r="B28" s="601" t="s">
        <v>72</v>
      </c>
      <c r="C28" s="601"/>
      <c r="D28" s="602"/>
      <c r="E28" s="281">
        <f aca="true" t="shared" si="4" ref="E28:N28">E26-E27</f>
        <v>1155.800000000002</v>
      </c>
      <c r="F28" s="282">
        <f t="shared" si="4"/>
        <v>1727.6999999999998</v>
      </c>
      <c r="G28" s="282">
        <f t="shared" si="4"/>
        <v>1800.300000000001</v>
      </c>
      <c r="H28" s="282">
        <f t="shared" si="4"/>
        <v>1468.1000000000004</v>
      </c>
      <c r="I28" s="282">
        <f t="shared" si="4"/>
        <v>1623.999999999999</v>
      </c>
      <c r="J28" s="282">
        <f t="shared" si="4"/>
        <v>612.4000000000005</v>
      </c>
      <c r="K28" s="282">
        <f t="shared" si="4"/>
        <v>1903.8999999999996</v>
      </c>
      <c r="L28" s="282">
        <f t="shared" si="4"/>
        <v>3056.000000000001</v>
      </c>
      <c r="M28" s="282">
        <f t="shared" si="4"/>
        <v>1987.3999999999996</v>
      </c>
      <c r="N28" s="282">
        <f t="shared" si="4"/>
        <v>2125.500000000001</v>
      </c>
    </row>
    <row r="29" spans="1:14" ht="20.25" customHeight="1">
      <c r="A29" s="591" t="s">
        <v>233</v>
      </c>
      <c r="B29" s="605" t="s">
        <v>110</v>
      </c>
      <c r="C29" s="595"/>
      <c r="D29" s="606"/>
      <c r="E29" s="283">
        <v>127.4</v>
      </c>
      <c r="F29" s="284">
        <v>97.4</v>
      </c>
      <c r="G29" s="284">
        <v>124.8</v>
      </c>
      <c r="H29" s="284">
        <v>140.4</v>
      </c>
      <c r="I29" s="284">
        <v>128</v>
      </c>
      <c r="J29" s="284">
        <v>130.7</v>
      </c>
      <c r="K29" s="284">
        <v>1005.3</v>
      </c>
      <c r="L29" s="284">
        <v>273.8</v>
      </c>
      <c r="M29" s="284">
        <v>78.6</v>
      </c>
      <c r="N29" s="284">
        <v>107</v>
      </c>
    </row>
    <row r="30" spans="1:14" ht="20.25" customHeight="1">
      <c r="A30" s="603"/>
      <c r="B30" s="597" t="s">
        <v>92</v>
      </c>
      <c r="C30" s="598"/>
      <c r="D30" s="599"/>
      <c r="E30" s="279">
        <f aca="true" t="shared" si="5" ref="E30:N30">SUM(E31:E32)</f>
        <v>12610.4</v>
      </c>
      <c r="F30" s="279">
        <f t="shared" si="5"/>
        <v>12781.7</v>
      </c>
      <c r="G30" s="279">
        <f t="shared" si="5"/>
        <v>14765.1</v>
      </c>
      <c r="H30" s="279">
        <f t="shared" si="5"/>
        <v>14513.900000000001</v>
      </c>
      <c r="I30" s="279">
        <f t="shared" si="5"/>
        <v>14526.3</v>
      </c>
      <c r="J30" s="279">
        <f t="shared" si="5"/>
        <v>11795.5</v>
      </c>
      <c r="K30" s="279">
        <f t="shared" si="5"/>
        <v>12967.4</v>
      </c>
      <c r="L30" s="279">
        <f t="shared" si="5"/>
        <v>14491.900000000001</v>
      </c>
      <c r="M30" s="279">
        <f t="shared" si="5"/>
        <v>20215.2</v>
      </c>
      <c r="N30" s="279">
        <f t="shared" si="5"/>
        <v>25669.800000000003</v>
      </c>
    </row>
    <row r="31" spans="1:14" ht="20.25" customHeight="1">
      <c r="A31" s="603"/>
      <c r="B31" s="7"/>
      <c r="C31" s="9"/>
      <c r="D31" s="6" t="s">
        <v>73</v>
      </c>
      <c r="E31" s="278">
        <v>7786.5</v>
      </c>
      <c r="F31" s="279">
        <v>8433</v>
      </c>
      <c r="G31" s="279">
        <v>8966.2</v>
      </c>
      <c r="H31" s="279">
        <v>9036.1</v>
      </c>
      <c r="I31" s="279">
        <v>9270</v>
      </c>
      <c r="J31" s="279">
        <v>7574.7</v>
      </c>
      <c r="K31" s="279">
        <v>8535.5</v>
      </c>
      <c r="L31" s="279">
        <v>10353.6</v>
      </c>
      <c r="M31" s="279">
        <v>12444</v>
      </c>
      <c r="N31" s="279">
        <v>14193.7</v>
      </c>
    </row>
    <row r="32" spans="1:14" ht="20.25" customHeight="1">
      <c r="A32" s="603"/>
      <c r="B32" s="7"/>
      <c r="C32" s="9"/>
      <c r="D32" s="6" t="s">
        <v>74</v>
      </c>
      <c r="E32" s="278">
        <v>4823.9</v>
      </c>
      <c r="F32" s="279">
        <v>4348.7</v>
      </c>
      <c r="G32" s="279">
        <v>5798.9</v>
      </c>
      <c r="H32" s="279">
        <v>5477.8</v>
      </c>
      <c r="I32" s="279">
        <v>5256.3</v>
      </c>
      <c r="J32" s="279">
        <v>4220.8</v>
      </c>
      <c r="K32" s="279">
        <v>4431.9</v>
      </c>
      <c r="L32" s="279">
        <v>4138.3</v>
      </c>
      <c r="M32" s="279">
        <v>7771.2</v>
      </c>
      <c r="N32" s="279">
        <v>11476.1</v>
      </c>
    </row>
    <row r="33" spans="1:14" ht="20.25" customHeight="1">
      <c r="A33" s="603"/>
      <c r="B33" s="597" t="s">
        <v>93</v>
      </c>
      <c r="C33" s="598"/>
      <c r="D33" s="599"/>
      <c r="E33" s="279">
        <f aca="true" t="shared" si="6" ref="E33:N33">SUM(E34:E35)</f>
        <v>12611.2</v>
      </c>
      <c r="F33" s="279">
        <f t="shared" si="6"/>
        <v>12761.599999999999</v>
      </c>
      <c r="G33" s="279">
        <f t="shared" si="6"/>
        <v>14762.5</v>
      </c>
      <c r="H33" s="279">
        <f t="shared" si="6"/>
        <v>14528.7</v>
      </c>
      <c r="I33" s="279">
        <f t="shared" si="6"/>
        <v>14514.7</v>
      </c>
      <c r="J33" s="279">
        <f t="shared" si="6"/>
        <v>11765.9</v>
      </c>
      <c r="K33" s="279">
        <f t="shared" si="6"/>
        <v>12943.6</v>
      </c>
      <c r="L33" s="279">
        <f t="shared" si="6"/>
        <v>14577.8</v>
      </c>
      <c r="M33" s="279">
        <f t="shared" si="6"/>
        <v>20216.4</v>
      </c>
      <c r="N33" s="279">
        <f t="shared" si="6"/>
        <v>25655.4</v>
      </c>
    </row>
    <row r="34" spans="1:14" ht="20.25" customHeight="1">
      <c r="A34" s="603"/>
      <c r="B34" s="7"/>
      <c r="C34" s="9"/>
      <c r="D34" s="6" t="s">
        <v>75</v>
      </c>
      <c r="E34" s="278">
        <v>5812.8</v>
      </c>
      <c r="F34" s="279">
        <v>5906.7</v>
      </c>
      <c r="G34" s="279">
        <v>6300.2</v>
      </c>
      <c r="H34" s="279">
        <v>6655.6</v>
      </c>
      <c r="I34" s="279">
        <v>6662.3</v>
      </c>
      <c r="J34" s="279">
        <v>6196.7</v>
      </c>
      <c r="K34" s="279">
        <v>5734.3</v>
      </c>
      <c r="L34" s="279">
        <v>6228.7</v>
      </c>
      <c r="M34" s="279">
        <v>9097.2</v>
      </c>
      <c r="N34" s="279">
        <v>10386.4</v>
      </c>
    </row>
    <row r="35" spans="1:14" ht="20.25" customHeight="1">
      <c r="A35" s="603"/>
      <c r="B35" s="7"/>
      <c r="C35" s="9"/>
      <c r="D35" s="6" t="s">
        <v>76</v>
      </c>
      <c r="E35" s="278">
        <v>6798.4</v>
      </c>
      <c r="F35" s="279">
        <v>6854.9</v>
      </c>
      <c r="G35" s="279">
        <v>8462.3</v>
      </c>
      <c r="H35" s="279">
        <v>7873.1</v>
      </c>
      <c r="I35" s="279">
        <v>7852.4</v>
      </c>
      <c r="J35" s="279">
        <v>5569.2</v>
      </c>
      <c r="K35" s="279">
        <v>7209.3</v>
      </c>
      <c r="L35" s="279">
        <v>8349.1</v>
      </c>
      <c r="M35" s="279">
        <v>11119.2</v>
      </c>
      <c r="N35" s="279">
        <v>15269</v>
      </c>
    </row>
    <row r="36" spans="1:14" ht="20.25" customHeight="1">
      <c r="A36" s="604"/>
      <c r="B36" s="600" t="s">
        <v>111</v>
      </c>
      <c r="C36" s="601"/>
      <c r="D36" s="601"/>
      <c r="E36" s="285">
        <f>E29+E30-E33</f>
        <v>126.59999999999854</v>
      </c>
      <c r="F36" s="286">
        <f aca="true" t="shared" si="7" ref="F36:N36">F29+F30-F33</f>
        <v>117.50000000000182</v>
      </c>
      <c r="G36" s="286">
        <f t="shared" si="7"/>
        <v>127.39999999999964</v>
      </c>
      <c r="H36" s="286">
        <f t="shared" si="7"/>
        <v>125.60000000000036</v>
      </c>
      <c r="I36" s="286">
        <f t="shared" si="7"/>
        <v>139.59999999999854</v>
      </c>
      <c r="J36" s="286">
        <f t="shared" si="7"/>
        <v>160.3000000000011</v>
      </c>
      <c r="K36" s="286">
        <f t="shared" si="7"/>
        <v>1029.0999999999985</v>
      </c>
      <c r="L36" s="286">
        <f t="shared" si="7"/>
        <v>187.90000000000146</v>
      </c>
      <c r="M36" s="286">
        <f t="shared" si="7"/>
        <v>77.39999999999782</v>
      </c>
      <c r="N36" s="286">
        <f t="shared" si="7"/>
        <v>121.40000000000146</v>
      </c>
    </row>
    <row r="37" spans="1:14" ht="20.25" customHeight="1">
      <c r="A37" s="591" t="s">
        <v>234</v>
      </c>
      <c r="B37" s="594" t="s">
        <v>238</v>
      </c>
      <c r="C37" s="595"/>
      <c r="D37" s="596"/>
      <c r="E37" s="287">
        <f>E27/E11</f>
        <v>999.29203539823</v>
      </c>
      <c r="F37" s="288">
        <f aca="true" t="shared" si="8" ref="F37:N37">F27/F11</f>
        <v>989.0371991247264</v>
      </c>
      <c r="G37" s="288">
        <f t="shared" si="8"/>
        <v>1047.032967032967</v>
      </c>
      <c r="H37" s="288">
        <f t="shared" si="8"/>
        <v>1091.0307017543862</v>
      </c>
      <c r="I37" s="288">
        <f t="shared" si="8"/>
        <v>1161.501154734411</v>
      </c>
      <c r="J37" s="288">
        <f t="shared" si="8"/>
        <v>1404.0105540897098</v>
      </c>
      <c r="K37" s="288">
        <f t="shared" si="8"/>
        <v>1066.949152542373</v>
      </c>
      <c r="L37" s="288">
        <f t="shared" si="8"/>
        <v>997.5838926174497</v>
      </c>
      <c r="M37" s="288">
        <f t="shared" si="8"/>
        <v>1171.1070110701107</v>
      </c>
      <c r="N37" s="288">
        <f t="shared" si="8"/>
        <v>1064.80943738657</v>
      </c>
    </row>
    <row r="38" spans="1:14" ht="20.25" customHeight="1">
      <c r="A38" s="592"/>
      <c r="B38" s="597" t="s">
        <v>77</v>
      </c>
      <c r="C38" s="598"/>
      <c r="D38" s="599"/>
      <c r="E38" s="287">
        <f>100*'072'!M32/'072'!M28</f>
        <v>23.350602196245134</v>
      </c>
      <c r="F38" s="288">
        <f>100*'072'!N32/'072'!N28</f>
        <v>23.31688754175978</v>
      </c>
      <c r="G38" s="288">
        <f>100*'072'!O32/'072'!O28</f>
        <v>23.052057094878254</v>
      </c>
      <c r="H38" s="288">
        <f>100*'072'!P32/'072'!P28</f>
        <v>21.71815641896645</v>
      </c>
      <c r="I38" s="288">
        <f>100*'072'!Q32/'072'!Q28</f>
        <v>21.65510110750999</v>
      </c>
      <c r="J38" s="288">
        <v>20.1</v>
      </c>
      <c r="K38" s="288">
        <v>23.2</v>
      </c>
      <c r="L38" s="288">
        <v>24</v>
      </c>
      <c r="M38" s="288">
        <v>21</v>
      </c>
      <c r="N38" s="288">
        <v>20.3</v>
      </c>
    </row>
    <row r="39" spans="1:14" ht="20.25" customHeight="1">
      <c r="A39" s="593"/>
      <c r="B39" s="600" t="s">
        <v>78</v>
      </c>
      <c r="C39" s="601"/>
      <c r="D39" s="602"/>
      <c r="E39" s="282">
        <f>100*E27/E26</f>
        <v>79.624863378345</v>
      </c>
      <c r="F39" s="282">
        <f aca="true" t="shared" si="9" ref="F39:N39">100*F27/F26</f>
        <v>72.34618093347845</v>
      </c>
      <c r="G39" s="282">
        <f t="shared" si="9"/>
        <v>72.57437959873862</v>
      </c>
      <c r="H39" s="282">
        <f t="shared" si="9"/>
        <v>77.21473801837597</v>
      </c>
      <c r="I39" s="282">
        <f t="shared" si="9"/>
        <v>75.59106007545128</v>
      </c>
      <c r="J39" s="282">
        <f t="shared" si="9"/>
        <v>89.67911554536875</v>
      </c>
      <c r="K39" s="282">
        <f t="shared" si="9"/>
        <v>69.82917089249493</v>
      </c>
      <c r="L39" s="282">
        <f t="shared" si="9"/>
        <v>59.335746220992114</v>
      </c>
      <c r="M39" s="282">
        <f t="shared" si="9"/>
        <v>76.15539665018957</v>
      </c>
      <c r="N39" s="282">
        <f t="shared" si="9"/>
        <v>73.40665115231587</v>
      </c>
    </row>
    <row r="40" spans="1:14" ht="20.25" customHeight="1">
      <c r="A40" s="242" t="s">
        <v>384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ht="20.25" customHeight="1">
      <c r="A41" s="2" t="s">
        <v>385</v>
      </c>
    </row>
    <row r="42" ht="20.25" customHeight="1"/>
    <row r="43" ht="15" customHeight="1"/>
  </sheetData>
  <sheetProtection/>
  <mergeCells count="37">
    <mergeCell ref="B23:D23"/>
    <mergeCell ref="B18:D18"/>
    <mergeCell ref="B19:D19"/>
    <mergeCell ref="B20:D20"/>
    <mergeCell ref="B21:D21"/>
    <mergeCell ref="B13:D13"/>
    <mergeCell ref="B14:D14"/>
    <mergeCell ref="B15:D15"/>
    <mergeCell ref="B22:D22"/>
    <mergeCell ref="I9:I10"/>
    <mergeCell ref="E9:E10"/>
    <mergeCell ref="J9:N9"/>
    <mergeCell ref="B11:D11"/>
    <mergeCell ref="A9:D10"/>
    <mergeCell ref="F9:F10"/>
    <mergeCell ref="G9:G10"/>
    <mergeCell ref="H9:H10"/>
    <mergeCell ref="B36:D36"/>
    <mergeCell ref="A11:A14"/>
    <mergeCell ref="A15:A28"/>
    <mergeCell ref="B17:D17"/>
    <mergeCell ref="B24:D24"/>
    <mergeCell ref="B25:D25"/>
    <mergeCell ref="B26:D26"/>
    <mergeCell ref="B27:D27"/>
    <mergeCell ref="B28:D28"/>
    <mergeCell ref="B12:D12"/>
    <mergeCell ref="A4:N4"/>
    <mergeCell ref="A6:N6"/>
    <mergeCell ref="A37:A39"/>
    <mergeCell ref="B37:D37"/>
    <mergeCell ref="B38:D38"/>
    <mergeCell ref="B39:D39"/>
    <mergeCell ref="A29:A36"/>
    <mergeCell ref="B29:D29"/>
    <mergeCell ref="B30:D30"/>
    <mergeCell ref="B33:D3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8.75" customHeight="1"/>
  <cols>
    <col min="1" max="1" width="3.59765625" style="175" customWidth="1"/>
    <col min="2" max="2" width="2.69921875" style="175" customWidth="1"/>
    <col min="3" max="4" width="17.59765625" style="175" customWidth="1"/>
    <col min="5" max="8" width="12.59765625" style="175" customWidth="1"/>
    <col min="9" max="9" width="8.5" style="175" customWidth="1"/>
    <col min="10" max="10" width="3.59765625" style="175" customWidth="1"/>
    <col min="11" max="11" width="2.69921875" style="175" customWidth="1"/>
    <col min="12" max="13" width="17.59765625" style="175" customWidth="1"/>
    <col min="14" max="17" width="12.59765625" style="175" customWidth="1"/>
    <col min="18" max="16384" width="10.59765625" style="175" customWidth="1"/>
  </cols>
  <sheetData>
    <row r="1" spans="1:17" s="174" customFormat="1" ht="18.75" customHeight="1">
      <c r="A1" s="289" t="s">
        <v>455</v>
      </c>
      <c r="Q1" s="290" t="s">
        <v>386</v>
      </c>
    </row>
    <row r="2" spans="1:17" s="174" customFormat="1" ht="18.75" customHeight="1">
      <c r="A2" s="1"/>
      <c r="Q2" s="252"/>
    </row>
    <row r="3" spans="1:17" s="174" customFormat="1" ht="18.75" customHeight="1">
      <c r="A3" s="1"/>
      <c r="Q3" s="252"/>
    </row>
    <row r="4" spans="1:17" ht="18.75" customHeight="1">
      <c r="A4" s="637"/>
      <c r="B4" s="637"/>
      <c r="C4" s="637"/>
      <c r="D4" s="637"/>
      <c r="E4" s="637"/>
      <c r="F4" s="637"/>
      <c r="G4" s="637"/>
      <c r="H4" s="637"/>
      <c r="J4" s="637"/>
      <c r="K4" s="637"/>
      <c r="L4" s="637"/>
      <c r="M4" s="637"/>
      <c r="N4" s="637"/>
      <c r="O4" s="637"/>
      <c r="P4" s="637"/>
      <c r="Q4" s="637"/>
    </row>
    <row r="5" spans="1:17" ht="18.75" customHeight="1">
      <c r="A5" s="638" t="s">
        <v>239</v>
      </c>
      <c r="B5" s="638"/>
      <c r="C5" s="638"/>
      <c r="D5" s="638"/>
      <c r="E5" s="638"/>
      <c r="F5" s="638"/>
      <c r="G5" s="638"/>
      <c r="H5" s="638"/>
      <c r="I5" s="177"/>
      <c r="J5" s="638" t="s">
        <v>240</v>
      </c>
      <c r="K5" s="638"/>
      <c r="L5" s="638"/>
      <c r="M5" s="638"/>
      <c r="N5" s="638"/>
      <c r="O5" s="638"/>
      <c r="P5" s="638"/>
      <c r="Q5" s="638"/>
    </row>
    <row r="6" spans="1:18" ht="18.75" customHeight="1" thickBot="1">
      <c r="A6" s="253" t="s">
        <v>387</v>
      </c>
      <c r="G6" s="653" t="s">
        <v>183</v>
      </c>
      <c r="H6" s="653"/>
      <c r="I6" s="179"/>
      <c r="J6" s="178" t="s">
        <v>235</v>
      </c>
      <c r="P6" s="653" t="s">
        <v>183</v>
      </c>
      <c r="Q6" s="653"/>
      <c r="R6" s="179"/>
    </row>
    <row r="7" spans="1:18" ht="18.75" customHeight="1">
      <c r="A7" s="639" t="s">
        <v>372</v>
      </c>
      <c r="B7" s="640"/>
      <c r="C7" s="641"/>
      <c r="D7" s="254" t="s">
        <v>241</v>
      </c>
      <c r="E7" s="255" t="s">
        <v>388</v>
      </c>
      <c r="F7" s="255" t="s">
        <v>389</v>
      </c>
      <c r="G7" s="255" t="s">
        <v>390</v>
      </c>
      <c r="H7" s="256" t="s">
        <v>391</v>
      </c>
      <c r="I7" s="180"/>
      <c r="J7" s="639" t="s">
        <v>372</v>
      </c>
      <c r="K7" s="640"/>
      <c r="L7" s="641"/>
      <c r="M7" s="254" t="s">
        <v>241</v>
      </c>
      <c r="N7" s="255" t="s">
        <v>388</v>
      </c>
      <c r="O7" s="255" t="s">
        <v>389</v>
      </c>
      <c r="P7" s="255" t="s">
        <v>390</v>
      </c>
      <c r="Q7" s="256" t="s">
        <v>391</v>
      </c>
      <c r="R7" s="179"/>
    </row>
    <row r="8" spans="1:18" ht="18.75" customHeight="1">
      <c r="A8" s="644" t="s">
        <v>392</v>
      </c>
      <c r="B8" s="202"/>
      <c r="C8" s="199"/>
      <c r="D8" s="200"/>
      <c r="E8" s="201"/>
      <c r="F8" s="201"/>
      <c r="G8" s="201"/>
      <c r="H8" s="201"/>
      <c r="I8" s="180"/>
      <c r="J8" s="647" t="s">
        <v>415</v>
      </c>
      <c r="K8" s="198"/>
      <c r="L8" s="199"/>
      <c r="M8" s="200"/>
      <c r="N8" s="201"/>
      <c r="O8" s="201"/>
      <c r="P8" s="201"/>
      <c r="Q8" s="201"/>
      <c r="R8" s="179"/>
    </row>
    <row r="9" spans="1:18" ht="18.75" customHeight="1">
      <c r="A9" s="645"/>
      <c r="B9" s="642" t="s">
        <v>393</v>
      </c>
      <c r="C9" s="643"/>
      <c r="D9" s="260">
        <f>SUM(D12,D22:D23)</f>
        <v>1864.9999999999998</v>
      </c>
      <c r="E9" s="261">
        <f>SUM(E12,E22:E23)</f>
        <v>1969.3999999999996</v>
      </c>
      <c r="F9" s="261">
        <f>SUM(F12,F22:F23)</f>
        <v>2042.5000000000002</v>
      </c>
      <c r="G9" s="261">
        <f>SUM(G12,G22:G23)</f>
        <v>2066.1000000000004</v>
      </c>
      <c r="H9" s="261">
        <f>SUM(H12,H22:H23)</f>
        <v>2105.1</v>
      </c>
      <c r="I9" s="177"/>
      <c r="J9" s="654"/>
      <c r="K9" s="642" t="s">
        <v>393</v>
      </c>
      <c r="L9" s="643"/>
      <c r="M9" s="260">
        <f>SUM(M12,M17)</f>
        <v>4943.000000000001</v>
      </c>
      <c r="N9" s="261">
        <f>SUM(N12,N17)</f>
        <v>5294.099999999999</v>
      </c>
      <c r="O9" s="261">
        <f>SUM(O12,O17)</f>
        <v>5540.500000000001</v>
      </c>
      <c r="P9" s="261">
        <f>SUM(P12,P17)</f>
        <v>5745.200000000001</v>
      </c>
      <c r="Q9" s="261">
        <f>SUM(Q12,Q17)</f>
        <v>5876</v>
      </c>
      <c r="R9" s="179"/>
    </row>
    <row r="10" spans="1:18" ht="18.75" customHeight="1">
      <c r="A10" s="645"/>
      <c r="B10" s="182"/>
      <c r="C10" s="181"/>
      <c r="D10" s="183"/>
      <c r="E10" s="176"/>
      <c r="F10" s="176"/>
      <c r="G10" s="176"/>
      <c r="H10" s="176"/>
      <c r="I10" s="177"/>
      <c r="J10" s="654"/>
      <c r="K10" s="631"/>
      <c r="L10" s="632"/>
      <c r="M10" s="183"/>
      <c r="N10" s="176"/>
      <c r="O10" s="176"/>
      <c r="P10" s="176"/>
      <c r="Q10" s="176"/>
      <c r="R10" s="179"/>
    </row>
    <row r="11" spans="1:17" ht="18.75" customHeight="1">
      <c r="A11" s="645"/>
      <c r="B11" s="633" t="s">
        <v>394</v>
      </c>
      <c r="C11" s="632"/>
      <c r="D11" s="186">
        <v>1687.4</v>
      </c>
      <c r="E11" s="187">
        <v>1677.3</v>
      </c>
      <c r="F11" s="187">
        <v>1787.5</v>
      </c>
      <c r="G11" s="187">
        <v>1806</v>
      </c>
      <c r="H11" s="187">
        <v>1863.1</v>
      </c>
      <c r="I11" s="177"/>
      <c r="J11" s="654"/>
      <c r="K11" s="633" t="s">
        <v>418</v>
      </c>
      <c r="L11" s="632"/>
      <c r="M11" s="186">
        <v>4921.9</v>
      </c>
      <c r="N11" s="187">
        <v>5275.6</v>
      </c>
      <c r="O11" s="187">
        <v>5523.7</v>
      </c>
      <c r="P11" s="187">
        <v>5729</v>
      </c>
      <c r="Q11" s="187">
        <v>5859</v>
      </c>
    </row>
    <row r="12" spans="1:17" ht="18.75" customHeight="1">
      <c r="A12" s="645"/>
      <c r="B12" s="633" t="s">
        <v>395</v>
      </c>
      <c r="C12" s="632"/>
      <c r="D12" s="186">
        <f>SUM(D13:D20)</f>
        <v>1452.4999999999998</v>
      </c>
      <c r="E12" s="187">
        <f>SUM(E13:E20)</f>
        <v>1495.4999999999995</v>
      </c>
      <c r="F12" s="187">
        <f>SUM(F13:F20)</f>
        <v>1561.9</v>
      </c>
      <c r="G12" s="187">
        <f>SUM(G13:G20)</f>
        <v>1546.5</v>
      </c>
      <c r="H12" s="187">
        <f>SUM(H13:H20)</f>
        <v>1576.9</v>
      </c>
      <c r="I12" s="177"/>
      <c r="J12" s="654"/>
      <c r="K12" s="631" t="s">
        <v>188</v>
      </c>
      <c r="L12" s="632"/>
      <c r="M12" s="186">
        <f>SUM(M13:M16)</f>
        <v>644.3</v>
      </c>
      <c r="N12" s="187">
        <f>SUM(N13:N16)</f>
        <v>735.7</v>
      </c>
      <c r="O12" s="187">
        <f>SUM(O13:O16)</f>
        <v>748.3000000000001</v>
      </c>
      <c r="P12" s="187">
        <f>SUM(P13:P16)</f>
        <v>729.6000000000001</v>
      </c>
      <c r="Q12" s="187">
        <f>SUM(Q13:Q16)</f>
        <v>762.1</v>
      </c>
    </row>
    <row r="13" spans="1:17" ht="18.75" customHeight="1">
      <c r="A13" s="645"/>
      <c r="B13" s="182"/>
      <c r="C13" s="257" t="s">
        <v>396</v>
      </c>
      <c r="D13" s="188">
        <v>1146.5</v>
      </c>
      <c r="E13" s="189">
        <v>1116.6</v>
      </c>
      <c r="F13" s="189">
        <v>1297</v>
      </c>
      <c r="G13" s="189">
        <v>1227.9</v>
      </c>
      <c r="H13" s="189">
        <v>1283.5</v>
      </c>
      <c r="I13" s="177"/>
      <c r="J13" s="654"/>
      <c r="K13" s="182"/>
      <c r="L13" s="257" t="s">
        <v>419</v>
      </c>
      <c r="M13" s="186">
        <v>19.9</v>
      </c>
      <c r="N13" s="187">
        <v>23.1</v>
      </c>
      <c r="O13" s="187">
        <v>48.2</v>
      </c>
      <c r="P13" s="187">
        <v>40.2</v>
      </c>
      <c r="Q13" s="187">
        <v>39.3</v>
      </c>
    </row>
    <row r="14" spans="1:17" ht="18.75" customHeight="1">
      <c r="A14" s="645"/>
      <c r="B14" s="182"/>
      <c r="C14" s="257" t="s">
        <v>397</v>
      </c>
      <c r="D14" s="188">
        <v>17.1</v>
      </c>
      <c r="E14" s="189">
        <v>20</v>
      </c>
      <c r="F14" s="189">
        <v>6.6</v>
      </c>
      <c r="G14" s="189">
        <v>9.3</v>
      </c>
      <c r="H14" s="189">
        <v>3.8</v>
      </c>
      <c r="I14" s="177"/>
      <c r="J14" s="654"/>
      <c r="K14" s="182"/>
      <c r="L14" s="185" t="s">
        <v>79</v>
      </c>
      <c r="M14" s="186">
        <v>206.2</v>
      </c>
      <c r="N14" s="187">
        <v>274.7</v>
      </c>
      <c r="O14" s="187">
        <v>247.9</v>
      </c>
      <c r="P14" s="187">
        <v>218.4</v>
      </c>
      <c r="Q14" s="187">
        <v>234.5</v>
      </c>
    </row>
    <row r="15" spans="1:17" ht="18.75" customHeight="1">
      <c r="A15" s="645"/>
      <c r="B15" s="182"/>
      <c r="C15" s="185" t="s">
        <v>182</v>
      </c>
      <c r="D15" s="188">
        <v>24.7</v>
      </c>
      <c r="E15" s="189">
        <v>15.1</v>
      </c>
      <c r="F15" s="189">
        <v>20.4</v>
      </c>
      <c r="G15" s="189">
        <v>15.8</v>
      </c>
      <c r="H15" s="189">
        <v>20.9</v>
      </c>
      <c r="I15" s="177"/>
      <c r="J15" s="654"/>
      <c r="K15" s="182"/>
      <c r="L15" s="185" t="s">
        <v>189</v>
      </c>
      <c r="M15" s="186">
        <v>379.9</v>
      </c>
      <c r="N15" s="187">
        <v>389.9</v>
      </c>
      <c r="O15" s="187">
        <v>418.6</v>
      </c>
      <c r="P15" s="187">
        <v>443.3</v>
      </c>
      <c r="Q15" s="187">
        <v>456.3</v>
      </c>
    </row>
    <row r="16" spans="1:17" ht="18.75" customHeight="1">
      <c r="A16" s="645"/>
      <c r="B16" s="182"/>
      <c r="C16" s="257" t="s">
        <v>398</v>
      </c>
      <c r="D16" s="188">
        <v>13.1</v>
      </c>
      <c r="E16" s="189">
        <v>16.1</v>
      </c>
      <c r="F16" s="189">
        <v>14.9</v>
      </c>
      <c r="G16" s="189">
        <v>14.4</v>
      </c>
      <c r="H16" s="189">
        <v>16.2</v>
      </c>
      <c r="I16" s="177"/>
      <c r="J16" s="654"/>
      <c r="K16" s="182"/>
      <c r="L16" s="185" t="s">
        <v>80</v>
      </c>
      <c r="M16" s="186">
        <v>38.3</v>
      </c>
      <c r="N16" s="187">
        <v>48</v>
      </c>
      <c r="O16" s="187">
        <v>33.6</v>
      </c>
      <c r="P16" s="187">
        <v>27.7</v>
      </c>
      <c r="Q16" s="187">
        <v>32</v>
      </c>
    </row>
    <row r="17" spans="1:17" ht="18.75" customHeight="1">
      <c r="A17" s="645"/>
      <c r="B17" s="182"/>
      <c r="C17" s="257" t="s">
        <v>399</v>
      </c>
      <c r="D17" s="188">
        <v>156.5</v>
      </c>
      <c r="E17" s="189">
        <v>117.8</v>
      </c>
      <c r="F17" s="189">
        <v>156.9</v>
      </c>
      <c r="G17" s="189">
        <v>182</v>
      </c>
      <c r="H17" s="189">
        <v>158.1</v>
      </c>
      <c r="I17" s="177"/>
      <c r="J17" s="654"/>
      <c r="K17" s="631" t="s">
        <v>190</v>
      </c>
      <c r="L17" s="632"/>
      <c r="M17" s="186">
        <f>SUM(M18:M20)</f>
        <v>4298.700000000001</v>
      </c>
      <c r="N17" s="187">
        <f>SUM(N18:N20)</f>
        <v>4558.4</v>
      </c>
      <c r="O17" s="187">
        <f>SUM(O18:O20)</f>
        <v>4792.200000000001</v>
      </c>
      <c r="P17" s="187">
        <f>SUM(P18:P20)</f>
        <v>5015.6</v>
      </c>
      <c r="Q17" s="187">
        <f>SUM(Q18:Q20)</f>
        <v>5113.9</v>
      </c>
    </row>
    <row r="18" spans="1:17" ht="18.75" customHeight="1">
      <c r="A18" s="645"/>
      <c r="B18" s="182"/>
      <c r="C18" s="257" t="s">
        <v>400</v>
      </c>
      <c r="D18" s="188">
        <v>14</v>
      </c>
      <c r="E18" s="189">
        <v>115.8</v>
      </c>
      <c r="F18" s="189">
        <v>15.3</v>
      </c>
      <c r="G18" s="189">
        <v>26.8</v>
      </c>
      <c r="H18" s="189">
        <v>28.7</v>
      </c>
      <c r="I18" s="177"/>
      <c r="J18" s="654"/>
      <c r="K18" s="182"/>
      <c r="L18" s="185" t="s">
        <v>81</v>
      </c>
      <c r="M18" s="186">
        <v>195.9</v>
      </c>
      <c r="N18" s="187">
        <v>167.6</v>
      </c>
      <c r="O18" s="187">
        <v>194.4</v>
      </c>
      <c r="P18" s="187">
        <v>182.6</v>
      </c>
      <c r="Q18" s="187">
        <v>187.5</v>
      </c>
    </row>
    <row r="19" spans="1:17" ht="18.75" customHeight="1">
      <c r="A19" s="645"/>
      <c r="B19" s="182"/>
      <c r="C19" s="185" t="s">
        <v>64</v>
      </c>
      <c r="D19" s="188">
        <v>43</v>
      </c>
      <c r="E19" s="189">
        <v>49.8</v>
      </c>
      <c r="F19" s="189">
        <v>37.2</v>
      </c>
      <c r="G19" s="189">
        <v>35.1</v>
      </c>
      <c r="H19" s="189">
        <v>39.8</v>
      </c>
      <c r="I19" s="177"/>
      <c r="J19" s="654"/>
      <c r="K19" s="182"/>
      <c r="L19" s="185" t="s">
        <v>191</v>
      </c>
      <c r="M19" s="186">
        <v>1683.5</v>
      </c>
      <c r="N19" s="187">
        <v>2054.8</v>
      </c>
      <c r="O19" s="187">
        <v>2031</v>
      </c>
      <c r="P19" s="187">
        <v>2158.5</v>
      </c>
      <c r="Q19" s="187">
        <v>2324.1</v>
      </c>
    </row>
    <row r="20" spans="1:17" ht="18.75" customHeight="1">
      <c r="A20" s="645"/>
      <c r="B20" s="182"/>
      <c r="C20" s="185" t="s">
        <v>82</v>
      </c>
      <c r="D20" s="188">
        <v>37.6</v>
      </c>
      <c r="E20" s="189">
        <v>44.3</v>
      </c>
      <c r="F20" s="189">
        <v>13.6</v>
      </c>
      <c r="G20" s="189">
        <v>35.2</v>
      </c>
      <c r="H20" s="189">
        <v>25.9</v>
      </c>
      <c r="I20" s="177"/>
      <c r="J20" s="655"/>
      <c r="K20" s="191"/>
      <c r="L20" s="259" t="s">
        <v>420</v>
      </c>
      <c r="M20" s="186">
        <v>2419.3</v>
      </c>
      <c r="N20" s="187">
        <v>2336</v>
      </c>
      <c r="O20" s="187">
        <v>2566.8</v>
      </c>
      <c r="P20" s="187">
        <v>2674.5</v>
      </c>
      <c r="Q20" s="187">
        <v>2602.3</v>
      </c>
    </row>
    <row r="21" spans="1:17" ht="18.75" customHeight="1">
      <c r="A21" s="645"/>
      <c r="B21" s="633" t="s">
        <v>401</v>
      </c>
      <c r="C21" s="632"/>
      <c r="D21" s="258" t="s">
        <v>414</v>
      </c>
      <c r="E21" s="258" t="s">
        <v>414</v>
      </c>
      <c r="F21" s="258" t="s">
        <v>414</v>
      </c>
      <c r="G21" s="258" t="s">
        <v>414</v>
      </c>
      <c r="H21" s="258" t="s">
        <v>414</v>
      </c>
      <c r="I21" s="177"/>
      <c r="J21" s="647" t="s">
        <v>416</v>
      </c>
      <c r="K21" s="634" t="s">
        <v>421</v>
      </c>
      <c r="L21" s="650"/>
      <c r="M21" s="262">
        <f>SUM(M23:M26)</f>
        <v>884.9</v>
      </c>
      <c r="N21" s="263">
        <f>SUM(N23:N26)</f>
        <v>911.3</v>
      </c>
      <c r="O21" s="263">
        <f>SUM(O23:O26)</f>
        <v>992.9</v>
      </c>
      <c r="P21" s="263">
        <f>SUM(P23:P26)</f>
        <v>1056.3000000000002</v>
      </c>
      <c r="Q21" s="263">
        <f>SUM(Q23:Q26)</f>
        <v>1070.2</v>
      </c>
    </row>
    <row r="22" spans="1:17" ht="18.75" customHeight="1">
      <c r="A22" s="645"/>
      <c r="B22" s="633" t="s">
        <v>402</v>
      </c>
      <c r="C22" s="632"/>
      <c r="D22" s="188">
        <v>399.3</v>
      </c>
      <c r="E22" s="189">
        <v>459.5</v>
      </c>
      <c r="F22" s="189">
        <v>464.7</v>
      </c>
      <c r="G22" s="189">
        <v>506.8</v>
      </c>
      <c r="H22" s="189">
        <v>516.1</v>
      </c>
      <c r="I22" s="177"/>
      <c r="J22" s="648"/>
      <c r="K22" s="182"/>
      <c r="L22" s="181"/>
      <c r="M22" s="11"/>
      <c r="N22" s="10"/>
      <c r="O22" s="10"/>
      <c r="P22" s="10"/>
      <c r="Q22" s="10"/>
    </row>
    <row r="23" spans="1:17" ht="18.75" customHeight="1">
      <c r="A23" s="645"/>
      <c r="B23" s="633" t="s">
        <v>403</v>
      </c>
      <c r="C23" s="656"/>
      <c r="D23" s="206">
        <v>13.2</v>
      </c>
      <c r="E23" s="189">
        <v>14.4</v>
      </c>
      <c r="F23" s="189">
        <v>15.9</v>
      </c>
      <c r="G23" s="189">
        <v>12.8</v>
      </c>
      <c r="H23" s="189">
        <v>12.1</v>
      </c>
      <c r="I23" s="177"/>
      <c r="J23" s="648"/>
      <c r="K23" s="633" t="s">
        <v>422</v>
      </c>
      <c r="L23" s="632"/>
      <c r="M23" s="186">
        <v>171.1</v>
      </c>
      <c r="N23" s="187">
        <v>166.1</v>
      </c>
      <c r="O23" s="187">
        <v>210</v>
      </c>
      <c r="P23" s="187">
        <v>200.6</v>
      </c>
      <c r="Q23" s="187">
        <v>207</v>
      </c>
    </row>
    <row r="24" spans="1:17" ht="18.75" customHeight="1">
      <c r="A24" s="646"/>
      <c r="B24" s="184"/>
      <c r="C24" s="185"/>
      <c r="D24" s="188"/>
      <c r="E24" s="189"/>
      <c r="F24" s="189"/>
      <c r="G24" s="189"/>
      <c r="H24" s="189"/>
      <c r="I24" s="177"/>
      <c r="J24" s="648"/>
      <c r="K24" s="633" t="s">
        <v>423</v>
      </c>
      <c r="L24" s="632"/>
      <c r="M24" s="186">
        <v>60.9</v>
      </c>
      <c r="N24" s="187">
        <v>78.6</v>
      </c>
      <c r="O24" s="187">
        <v>77.7</v>
      </c>
      <c r="P24" s="187">
        <v>92.6</v>
      </c>
      <c r="Q24" s="187">
        <v>75.3</v>
      </c>
    </row>
    <row r="25" spans="1:17" ht="18.75" customHeight="1">
      <c r="A25" s="647" t="s">
        <v>404</v>
      </c>
      <c r="B25" s="634" t="s">
        <v>405</v>
      </c>
      <c r="C25" s="650"/>
      <c r="D25" s="262">
        <f>SUM(D29:D42)</f>
        <v>1163.5999999999997</v>
      </c>
      <c r="E25" s="263">
        <f>SUM(E29:E42)</f>
        <v>1215.6999999999998</v>
      </c>
      <c r="F25" s="263">
        <f>SUM(F29:F42)</f>
        <v>1266.1999999999998</v>
      </c>
      <c r="G25" s="263">
        <f>SUM(G29:G42)</f>
        <v>1343.6</v>
      </c>
      <c r="H25" s="263">
        <f>SUM(H29:H42)</f>
        <v>1353.8999999999999</v>
      </c>
      <c r="I25" s="177"/>
      <c r="J25" s="648"/>
      <c r="K25" s="633" t="s">
        <v>424</v>
      </c>
      <c r="L25" s="632"/>
      <c r="M25" s="186">
        <v>184.9</v>
      </c>
      <c r="N25" s="187">
        <v>209.2</v>
      </c>
      <c r="O25" s="187">
        <v>214.3</v>
      </c>
      <c r="P25" s="187">
        <v>228</v>
      </c>
      <c r="Q25" s="187">
        <v>237.8</v>
      </c>
    </row>
    <row r="26" spans="1:17" ht="18.75" customHeight="1">
      <c r="A26" s="654"/>
      <c r="C26" s="181"/>
      <c r="D26" s="11"/>
      <c r="E26" s="10"/>
      <c r="F26" s="10"/>
      <c r="G26" s="10"/>
      <c r="H26" s="10"/>
      <c r="I26" s="177"/>
      <c r="J26" s="648"/>
      <c r="K26" s="633" t="s">
        <v>425</v>
      </c>
      <c r="L26" s="632"/>
      <c r="M26" s="186">
        <v>468</v>
      </c>
      <c r="N26" s="187">
        <v>457.4</v>
      </c>
      <c r="O26" s="187">
        <v>490.9</v>
      </c>
      <c r="P26" s="187">
        <v>535.1</v>
      </c>
      <c r="Q26" s="187">
        <v>550.1</v>
      </c>
    </row>
    <row r="27" spans="1:17" ht="18.75" customHeight="1">
      <c r="A27" s="654"/>
      <c r="B27" s="633" t="s">
        <v>406</v>
      </c>
      <c r="C27" s="632"/>
      <c r="D27" s="186">
        <v>761.2</v>
      </c>
      <c r="E27" s="187">
        <v>799</v>
      </c>
      <c r="F27" s="187">
        <v>855.2</v>
      </c>
      <c r="G27" s="187">
        <v>903.9</v>
      </c>
      <c r="H27" s="187">
        <v>884.1</v>
      </c>
      <c r="I27" s="177"/>
      <c r="J27" s="649"/>
      <c r="K27" s="191"/>
      <c r="L27" s="190"/>
      <c r="M27" s="192"/>
      <c r="N27" s="193"/>
      <c r="O27" s="193"/>
      <c r="P27" s="193"/>
      <c r="Q27" s="193"/>
    </row>
    <row r="28" spans="1:17" ht="18.75" customHeight="1">
      <c r="A28" s="654"/>
      <c r="B28" s="631" t="s">
        <v>83</v>
      </c>
      <c r="C28" s="632"/>
      <c r="D28" s="186">
        <v>397.5</v>
      </c>
      <c r="E28" s="187">
        <v>420.4</v>
      </c>
      <c r="F28" s="187">
        <v>413.2</v>
      </c>
      <c r="G28" s="187">
        <v>434.3</v>
      </c>
      <c r="H28" s="187">
        <v>469.3</v>
      </c>
      <c r="I28" s="177"/>
      <c r="J28" s="647" t="s">
        <v>417</v>
      </c>
      <c r="K28" s="634" t="s">
        <v>421</v>
      </c>
      <c r="L28" s="635"/>
      <c r="M28" s="262">
        <f>SUM(M32:M42)</f>
        <v>4516.799999999999</v>
      </c>
      <c r="N28" s="263">
        <f>SUM(N32:N42)</f>
        <v>4519.9</v>
      </c>
      <c r="O28" s="263">
        <f>SUM(O32:O42)</f>
        <v>4764</v>
      </c>
      <c r="P28" s="263">
        <f>SUM(P32:P42)</f>
        <v>4975.1</v>
      </c>
      <c r="Q28" s="263">
        <f>SUM(Q32:Q42)</f>
        <v>5029.3</v>
      </c>
    </row>
    <row r="29" spans="1:17" ht="18.75" customHeight="1">
      <c r="A29" s="654"/>
      <c r="B29" s="631" t="s">
        <v>84</v>
      </c>
      <c r="C29" s="632"/>
      <c r="D29" s="186">
        <v>14.4</v>
      </c>
      <c r="E29" s="187">
        <v>6.1</v>
      </c>
      <c r="F29" s="187">
        <v>6.8</v>
      </c>
      <c r="G29" s="187">
        <v>17.7</v>
      </c>
      <c r="H29" s="187">
        <v>24.9</v>
      </c>
      <c r="I29" s="177"/>
      <c r="J29" s="654"/>
      <c r="K29" s="184"/>
      <c r="L29" s="185"/>
      <c r="M29" s="186"/>
      <c r="N29" s="187"/>
      <c r="O29" s="187"/>
      <c r="P29" s="187"/>
      <c r="Q29" s="187"/>
    </row>
    <row r="30" spans="1:17" ht="18.75" customHeight="1">
      <c r="A30" s="654"/>
      <c r="B30" s="633" t="s">
        <v>407</v>
      </c>
      <c r="C30" s="632"/>
      <c r="D30" s="186">
        <v>48.4</v>
      </c>
      <c r="E30" s="187">
        <v>44.4</v>
      </c>
      <c r="F30" s="187">
        <v>46.4</v>
      </c>
      <c r="G30" s="187">
        <v>65.4</v>
      </c>
      <c r="H30" s="187">
        <v>62.1</v>
      </c>
      <c r="I30" s="177"/>
      <c r="J30" s="654"/>
      <c r="K30" s="633" t="s">
        <v>418</v>
      </c>
      <c r="L30" s="632"/>
      <c r="M30" s="186">
        <v>3900.1</v>
      </c>
      <c r="N30" s="187">
        <v>3871.7</v>
      </c>
      <c r="O30" s="187">
        <v>4082.6</v>
      </c>
      <c r="P30" s="187">
        <v>4273.3</v>
      </c>
      <c r="Q30" s="187">
        <v>4307</v>
      </c>
    </row>
    <row r="31" spans="1:17" ht="18.75" customHeight="1">
      <c r="A31" s="654"/>
      <c r="B31" s="633" t="s">
        <v>408</v>
      </c>
      <c r="C31" s="632"/>
      <c r="D31" s="186">
        <v>19.5</v>
      </c>
      <c r="E31" s="187">
        <v>28.1</v>
      </c>
      <c r="F31" s="187">
        <v>31</v>
      </c>
      <c r="G31" s="187">
        <v>28.3</v>
      </c>
      <c r="H31" s="187">
        <v>24.5</v>
      </c>
      <c r="I31" s="177"/>
      <c r="J31" s="654"/>
      <c r="K31" s="631" t="s">
        <v>83</v>
      </c>
      <c r="L31" s="632"/>
      <c r="M31" s="186">
        <v>379.2</v>
      </c>
      <c r="N31" s="187">
        <v>401.1</v>
      </c>
      <c r="O31" s="187">
        <v>438.2</v>
      </c>
      <c r="P31" s="187">
        <v>463.9</v>
      </c>
      <c r="Q31" s="187">
        <v>483.1</v>
      </c>
    </row>
    <row r="32" spans="1:17" ht="18.75" customHeight="1">
      <c r="A32" s="654"/>
      <c r="B32" s="633" t="s">
        <v>409</v>
      </c>
      <c r="C32" s="632"/>
      <c r="D32" s="186">
        <v>96.1</v>
      </c>
      <c r="E32" s="187">
        <v>94.9</v>
      </c>
      <c r="F32" s="187">
        <v>99.8</v>
      </c>
      <c r="G32" s="187">
        <v>101.1</v>
      </c>
      <c r="H32" s="187">
        <v>103.2</v>
      </c>
      <c r="I32" s="177"/>
      <c r="J32" s="654"/>
      <c r="K32" s="633" t="s">
        <v>426</v>
      </c>
      <c r="L32" s="632"/>
      <c r="M32" s="186">
        <v>1054.7</v>
      </c>
      <c r="N32" s="187">
        <v>1053.9</v>
      </c>
      <c r="O32" s="187">
        <v>1098.2</v>
      </c>
      <c r="P32" s="187">
        <v>1080.5</v>
      </c>
      <c r="Q32" s="187">
        <v>1089.1</v>
      </c>
    </row>
    <row r="33" spans="1:17" ht="18.75" customHeight="1">
      <c r="A33" s="654"/>
      <c r="B33" s="633" t="s">
        <v>410</v>
      </c>
      <c r="C33" s="632"/>
      <c r="D33" s="186">
        <v>207.7</v>
      </c>
      <c r="E33" s="187">
        <v>236.5</v>
      </c>
      <c r="F33" s="187">
        <v>245.4</v>
      </c>
      <c r="G33" s="187">
        <v>236.5</v>
      </c>
      <c r="H33" s="187">
        <v>205.2</v>
      </c>
      <c r="I33" s="177"/>
      <c r="J33" s="654"/>
      <c r="K33" s="633" t="s">
        <v>427</v>
      </c>
      <c r="L33" s="632"/>
      <c r="M33" s="186">
        <v>315.9</v>
      </c>
      <c r="N33" s="187">
        <v>263.2</v>
      </c>
      <c r="O33" s="187">
        <v>311.7</v>
      </c>
      <c r="P33" s="187">
        <v>275.7</v>
      </c>
      <c r="Q33" s="187">
        <v>286.1</v>
      </c>
    </row>
    <row r="34" spans="1:17" ht="18.75" customHeight="1">
      <c r="A34" s="654"/>
      <c r="B34" s="633" t="s">
        <v>411</v>
      </c>
      <c r="C34" s="632"/>
      <c r="D34" s="186">
        <v>78.2</v>
      </c>
      <c r="E34" s="187">
        <v>86.9</v>
      </c>
      <c r="F34" s="187">
        <v>92.9</v>
      </c>
      <c r="G34" s="187">
        <v>100.6</v>
      </c>
      <c r="H34" s="187">
        <v>99.5</v>
      </c>
      <c r="I34" s="177"/>
      <c r="J34" s="654"/>
      <c r="K34" s="631" t="s">
        <v>192</v>
      </c>
      <c r="L34" s="632"/>
      <c r="M34" s="186">
        <v>209.6</v>
      </c>
      <c r="N34" s="187">
        <v>207.6</v>
      </c>
      <c r="O34" s="187">
        <v>227.9</v>
      </c>
      <c r="P34" s="187">
        <v>227.5</v>
      </c>
      <c r="Q34" s="187">
        <v>205.4</v>
      </c>
    </row>
    <row r="35" spans="1:17" ht="18.75" customHeight="1">
      <c r="A35" s="654"/>
      <c r="B35" s="631" t="s">
        <v>91</v>
      </c>
      <c r="C35" s="632"/>
      <c r="D35" s="186">
        <v>46.9</v>
      </c>
      <c r="E35" s="187">
        <v>48.2</v>
      </c>
      <c r="F35" s="187">
        <v>51.6</v>
      </c>
      <c r="G35" s="187">
        <v>55</v>
      </c>
      <c r="H35" s="187">
        <v>49.9</v>
      </c>
      <c r="I35" s="177"/>
      <c r="J35" s="654"/>
      <c r="K35" s="631" t="s">
        <v>85</v>
      </c>
      <c r="L35" s="632"/>
      <c r="M35" s="186">
        <v>205.1</v>
      </c>
      <c r="N35" s="187">
        <v>222</v>
      </c>
      <c r="O35" s="187">
        <v>213.8</v>
      </c>
      <c r="P35" s="187">
        <v>224.6</v>
      </c>
      <c r="Q35" s="187">
        <v>209</v>
      </c>
    </row>
    <row r="36" spans="1:17" ht="18.75" customHeight="1">
      <c r="A36" s="654"/>
      <c r="B36" s="633" t="s">
        <v>412</v>
      </c>
      <c r="C36" s="632"/>
      <c r="D36" s="186">
        <v>46.3</v>
      </c>
      <c r="E36" s="187">
        <v>39</v>
      </c>
      <c r="F36" s="187">
        <v>38.9</v>
      </c>
      <c r="G36" s="187">
        <v>41.3</v>
      </c>
      <c r="H36" s="187">
        <v>42.7</v>
      </c>
      <c r="I36" s="177"/>
      <c r="J36" s="654"/>
      <c r="K36" s="631" t="s">
        <v>86</v>
      </c>
      <c r="L36" s="632"/>
      <c r="M36" s="186">
        <v>254.7</v>
      </c>
      <c r="N36" s="187">
        <v>291.5</v>
      </c>
      <c r="O36" s="187">
        <v>293.8</v>
      </c>
      <c r="P36" s="187">
        <v>316.6</v>
      </c>
      <c r="Q36" s="187">
        <v>304.2</v>
      </c>
    </row>
    <row r="37" spans="1:17" ht="18.75" customHeight="1">
      <c r="A37" s="654"/>
      <c r="B37" s="631" t="s">
        <v>112</v>
      </c>
      <c r="C37" s="632"/>
      <c r="D37" s="186">
        <v>307.2</v>
      </c>
      <c r="E37" s="187">
        <v>313.4</v>
      </c>
      <c r="F37" s="187">
        <v>319.1</v>
      </c>
      <c r="G37" s="187">
        <v>323</v>
      </c>
      <c r="H37" s="187">
        <v>358.3</v>
      </c>
      <c r="I37" s="177"/>
      <c r="J37" s="654"/>
      <c r="K37" s="633" t="s">
        <v>428</v>
      </c>
      <c r="L37" s="632"/>
      <c r="M37" s="186">
        <v>83.1</v>
      </c>
      <c r="N37" s="187">
        <v>92.6</v>
      </c>
      <c r="O37" s="187">
        <v>101.6</v>
      </c>
      <c r="P37" s="187">
        <v>98.8</v>
      </c>
      <c r="Q37" s="187">
        <v>96.8</v>
      </c>
    </row>
    <row r="38" spans="1:17" ht="18.75" customHeight="1">
      <c r="A38" s="654"/>
      <c r="B38" s="631" t="s">
        <v>161</v>
      </c>
      <c r="C38" s="632"/>
      <c r="D38" s="186">
        <v>96.1</v>
      </c>
      <c r="E38" s="187">
        <v>99.1</v>
      </c>
      <c r="F38" s="187">
        <v>97.4</v>
      </c>
      <c r="G38" s="187">
        <v>113.6</v>
      </c>
      <c r="H38" s="187">
        <v>112.3</v>
      </c>
      <c r="I38" s="177"/>
      <c r="J38" s="654"/>
      <c r="K38" s="633" t="s">
        <v>429</v>
      </c>
      <c r="L38" s="632"/>
      <c r="M38" s="186">
        <v>575.1</v>
      </c>
      <c r="N38" s="187">
        <v>614.2</v>
      </c>
      <c r="O38" s="187">
        <v>681.3</v>
      </c>
      <c r="P38" s="187">
        <v>640.8</v>
      </c>
      <c r="Q38" s="187">
        <v>678.2</v>
      </c>
    </row>
    <row r="39" spans="1:17" ht="18.75" customHeight="1">
      <c r="A39" s="654"/>
      <c r="B39" s="631" t="s">
        <v>87</v>
      </c>
      <c r="C39" s="632"/>
      <c r="D39" s="186">
        <v>54.3</v>
      </c>
      <c r="E39" s="187">
        <v>61.5</v>
      </c>
      <c r="F39" s="187">
        <v>72.3</v>
      </c>
      <c r="G39" s="187">
        <v>85.3</v>
      </c>
      <c r="H39" s="187">
        <v>86.3</v>
      </c>
      <c r="I39" s="177"/>
      <c r="J39" s="654"/>
      <c r="K39" s="633" t="s">
        <v>430</v>
      </c>
      <c r="L39" s="632"/>
      <c r="M39" s="186">
        <v>107.1</v>
      </c>
      <c r="N39" s="187">
        <v>147</v>
      </c>
      <c r="O39" s="187">
        <v>151.3</v>
      </c>
      <c r="P39" s="187">
        <v>153.8</v>
      </c>
      <c r="Q39" s="187">
        <v>156.7</v>
      </c>
    </row>
    <row r="40" spans="1:17" ht="18.75" customHeight="1">
      <c r="A40" s="654"/>
      <c r="B40" s="631" t="s">
        <v>88</v>
      </c>
      <c r="C40" s="632"/>
      <c r="D40" s="186">
        <v>72.9</v>
      </c>
      <c r="E40" s="187">
        <v>67.9</v>
      </c>
      <c r="F40" s="187">
        <v>70</v>
      </c>
      <c r="G40" s="187">
        <v>74</v>
      </c>
      <c r="H40" s="187">
        <v>75.6</v>
      </c>
      <c r="I40" s="177"/>
      <c r="J40" s="654"/>
      <c r="K40" s="633" t="s">
        <v>431</v>
      </c>
      <c r="L40" s="632"/>
      <c r="M40" s="186">
        <v>246.7</v>
      </c>
      <c r="N40" s="187">
        <v>249.2</v>
      </c>
      <c r="O40" s="187">
        <v>320.1</v>
      </c>
      <c r="P40" s="187">
        <v>334.4</v>
      </c>
      <c r="Q40" s="187">
        <v>326.6</v>
      </c>
    </row>
    <row r="41" spans="1:17" ht="18.75" customHeight="1">
      <c r="A41" s="654"/>
      <c r="B41" s="631" t="s">
        <v>89</v>
      </c>
      <c r="C41" s="632"/>
      <c r="D41" s="186">
        <v>35.5</v>
      </c>
      <c r="E41" s="187">
        <v>41.1</v>
      </c>
      <c r="F41" s="187">
        <v>37.6</v>
      </c>
      <c r="G41" s="187">
        <v>40.3</v>
      </c>
      <c r="H41" s="187">
        <v>49.4</v>
      </c>
      <c r="I41" s="177"/>
      <c r="J41" s="654"/>
      <c r="K41" s="633" t="s">
        <v>432</v>
      </c>
      <c r="L41" s="632"/>
      <c r="M41" s="186">
        <v>1050.3</v>
      </c>
      <c r="N41" s="187">
        <v>1020.7</v>
      </c>
      <c r="O41" s="187">
        <v>1081.4</v>
      </c>
      <c r="P41" s="187">
        <v>1056</v>
      </c>
      <c r="Q41" s="187">
        <v>1124.9</v>
      </c>
    </row>
    <row r="42" spans="1:17" ht="18.75" customHeight="1">
      <c r="A42" s="657"/>
      <c r="B42" s="651" t="s">
        <v>413</v>
      </c>
      <c r="C42" s="652"/>
      <c r="D42" s="196">
        <v>40.1</v>
      </c>
      <c r="E42" s="205">
        <v>48.6</v>
      </c>
      <c r="F42" s="187">
        <v>57</v>
      </c>
      <c r="G42" s="187">
        <v>61.5</v>
      </c>
      <c r="H42" s="187">
        <v>60</v>
      </c>
      <c r="I42" s="177"/>
      <c r="J42" s="657"/>
      <c r="K42" s="633" t="s">
        <v>433</v>
      </c>
      <c r="L42" s="636"/>
      <c r="M42" s="196">
        <v>414.5</v>
      </c>
      <c r="N42" s="187">
        <v>358</v>
      </c>
      <c r="O42" s="187">
        <v>282.9</v>
      </c>
      <c r="P42" s="187">
        <v>566.4</v>
      </c>
      <c r="Q42" s="187">
        <v>552.3</v>
      </c>
    </row>
    <row r="43" spans="1:17" ht="18.75" customHeight="1">
      <c r="A43" s="180"/>
      <c r="B43" s="197"/>
      <c r="C43" s="177"/>
      <c r="D43" s="177"/>
      <c r="E43" s="195"/>
      <c r="F43" s="195"/>
      <c r="G43" s="195"/>
      <c r="H43" s="195"/>
      <c r="I43" s="177"/>
      <c r="J43" s="203"/>
      <c r="K43" s="204"/>
      <c r="N43" s="197"/>
      <c r="O43" s="197"/>
      <c r="P43" s="197"/>
      <c r="Q43" s="197"/>
    </row>
    <row r="44" spans="1:10" ht="18.75" customHeight="1">
      <c r="A44" s="291"/>
      <c r="B44" s="177"/>
      <c r="C44" s="177"/>
      <c r="D44" s="177"/>
      <c r="E44" s="177"/>
      <c r="F44" s="177"/>
      <c r="G44" s="177"/>
      <c r="H44" s="177"/>
      <c r="I44" s="177"/>
      <c r="J44" s="194"/>
    </row>
    <row r="45" spans="1:9" ht="18.75" customHeight="1">
      <c r="A45" s="194"/>
      <c r="B45" s="177"/>
      <c r="C45" s="121"/>
      <c r="D45" s="121"/>
      <c r="E45" s="177"/>
      <c r="F45" s="177"/>
      <c r="G45" s="177"/>
      <c r="H45" s="177"/>
      <c r="I45" s="177"/>
    </row>
    <row r="46" spans="1:9" ht="18.75" customHeight="1">
      <c r="A46" s="121"/>
      <c r="B46" s="121"/>
      <c r="I46" s="177"/>
    </row>
    <row r="47" ht="18.75" customHeight="1">
      <c r="I47" s="177"/>
    </row>
  </sheetData>
  <sheetProtection/>
  <mergeCells count="60">
    <mergeCell ref="A25:A42"/>
    <mergeCell ref="J28:J42"/>
    <mergeCell ref="B30:C30"/>
    <mergeCell ref="B29:C29"/>
    <mergeCell ref="B28:C28"/>
    <mergeCell ref="B27:C27"/>
    <mergeCell ref="B25:C25"/>
    <mergeCell ref="B36:C36"/>
    <mergeCell ref="B33:C33"/>
    <mergeCell ref="B32:C32"/>
    <mergeCell ref="B31:C31"/>
    <mergeCell ref="P6:Q6"/>
    <mergeCell ref="G6:H6"/>
    <mergeCell ref="K11:L11"/>
    <mergeCell ref="B11:C11"/>
    <mergeCell ref="B21:C21"/>
    <mergeCell ref="J8:J20"/>
    <mergeCell ref="B22:C22"/>
    <mergeCell ref="B23:C23"/>
    <mergeCell ref="A7:C7"/>
    <mergeCell ref="B38:C38"/>
    <mergeCell ref="B37:C37"/>
    <mergeCell ref="B35:C35"/>
    <mergeCell ref="B34:C34"/>
    <mergeCell ref="B42:C42"/>
    <mergeCell ref="B41:C41"/>
    <mergeCell ref="B40:C40"/>
    <mergeCell ref="B39:C39"/>
    <mergeCell ref="A4:H4"/>
    <mergeCell ref="J4:Q4"/>
    <mergeCell ref="A5:H5"/>
    <mergeCell ref="J5:Q5"/>
    <mergeCell ref="J7:L7"/>
    <mergeCell ref="B9:C9"/>
    <mergeCell ref="K9:L9"/>
    <mergeCell ref="A8:A24"/>
    <mergeCell ref="J21:J27"/>
    <mergeCell ref="K21:L21"/>
    <mergeCell ref="K25:L25"/>
    <mergeCell ref="K26:L26"/>
    <mergeCell ref="K10:L10"/>
    <mergeCell ref="B12:C12"/>
    <mergeCell ref="K12:L12"/>
    <mergeCell ref="K17:L17"/>
    <mergeCell ref="K23:L23"/>
    <mergeCell ref="K24:L24"/>
    <mergeCell ref="K42:L42"/>
    <mergeCell ref="K35:L35"/>
    <mergeCell ref="K36:L36"/>
    <mergeCell ref="K37:L37"/>
    <mergeCell ref="K38:L38"/>
    <mergeCell ref="K39:L39"/>
    <mergeCell ref="K40:L40"/>
    <mergeCell ref="K31:L31"/>
    <mergeCell ref="K41:L41"/>
    <mergeCell ref="K32:L32"/>
    <mergeCell ref="K33:L33"/>
    <mergeCell ref="K34:L34"/>
    <mergeCell ref="K28:L28"/>
    <mergeCell ref="K30:L3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4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2013-06-27T02:37:26Z</cp:lastPrinted>
  <dcterms:created xsi:type="dcterms:W3CDTF">1998-03-25T07:08:10Z</dcterms:created>
  <dcterms:modified xsi:type="dcterms:W3CDTF">2013-06-27T02:38:25Z</dcterms:modified>
  <cp:category/>
  <cp:version/>
  <cp:contentType/>
  <cp:contentStatus/>
</cp:coreProperties>
</file>