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750" activeTab="0"/>
  </bookViews>
  <sheets>
    <sheet name="244" sheetId="1" r:id="rId1"/>
  </sheets>
  <definedNames>
    <definedName name="_xlnm.Print_Area" localSheetId="0">'244'!$A$1:$AC$58</definedName>
  </definedNames>
  <calcPr fullCalcOnLoad="1"/>
</workbook>
</file>

<file path=xl/sharedStrings.xml><?xml version="1.0" encoding="utf-8"?>
<sst xmlns="http://schemas.openxmlformats.org/spreadsheetml/2006/main" count="149" uniqueCount="85">
  <si>
    <t>（単位　金額百万円）</t>
  </si>
  <si>
    <t>項　　　　　　目</t>
  </si>
  <si>
    <t>60年度</t>
  </si>
  <si>
    <t>59年度</t>
  </si>
  <si>
    <t>営業余剰</t>
  </si>
  <si>
    <t>固定資本減耗</t>
  </si>
  <si>
    <t>間接税</t>
  </si>
  <si>
    <t>県内総生産（市場価格表示）</t>
  </si>
  <si>
    <t>民間最終消費支出</t>
  </si>
  <si>
    <t>政府最終消費支出</t>
  </si>
  <si>
    <t>県内総固定資本形成</t>
  </si>
  <si>
    <t>在庫品増加</t>
  </si>
  <si>
    <t>財貨・サービスの移出</t>
  </si>
  <si>
    <t>（控除）財貨・サービスの移入</t>
  </si>
  <si>
    <t>統計上の不突合</t>
  </si>
  <si>
    <t>県内総支出（市場価格表示）</t>
  </si>
  <si>
    <t>実質県内総支出（昭和55暦年価格評価）</t>
  </si>
  <si>
    <t>資料　石川県統計情報課「石川県民所得」による。</t>
  </si>
  <si>
    <t>政府サービス生産者</t>
  </si>
  <si>
    <t>対家計民間非営利サービス生産者</t>
  </si>
  <si>
    <t>県内総生産（市場価格）</t>
  </si>
  <si>
    <t>雇用者所得</t>
  </si>
  <si>
    <t>社会保障雇主負担</t>
  </si>
  <si>
    <t>その他の雇主負担</t>
  </si>
  <si>
    <t>一般政府</t>
  </si>
  <si>
    <t>対家計民間非営利団体</t>
  </si>
  <si>
    <t>家計</t>
  </si>
  <si>
    <t>利子</t>
  </si>
  <si>
    <t>公的企業</t>
  </si>
  <si>
    <t>個人企業</t>
  </si>
  <si>
    <t>農林水産業</t>
  </si>
  <si>
    <t>その他の産業</t>
  </si>
  <si>
    <t>持家</t>
  </si>
  <si>
    <t>県民所得</t>
  </si>
  <si>
    <t>（参考）民間法人企業所得</t>
  </si>
  <si>
    <t>（単位　金額円）</t>
  </si>
  <si>
    <t>賃金・俸給</t>
  </si>
  <si>
    <t>（農林水産業を除く）</t>
  </si>
  <si>
    <t>昭和58年度</t>
  </si>
  <si>
    <t>58年度</t>
  </si>
  <si>
    <t>…</t>
  </si>
  <si>
    <t>(控除）一般政府消費者負債利子等</t>
  </si>
  <si>
    <t>60年度</t>
  </si>
  <si>
    <t>58年度</t>
  </si>
  <si>
    <t>配当</t>
  </si>
  <si>
    <t>賃貸料</t>
  </si>
  <si>
    <t>財産所得</t>
  </si>
  <si>
    <t>企業所得</t>
  </si>
  <si>
    <t>民間法人企業（配当控除後）</t>
  </si>
  <si>
    <t>105　  県　内　総　生　産（昭和58年度～60年度）</t>
  </si>
  <si>
    <t>107　 関　　連　　指　　標 （昭和58年度～60年度）</t>
  </si>
  <si>
    <t>産業</t>
  </si>
  <si>
    <t>農業</t>
  </si>
  <si>
    <t>　水産業</t>
  </si>
  <si>
    <t>鉱業</t>
  </si>
  <si>
    <t>林業</t>
  </si>
  <si>
    <t>製造業</t>
  </si>
  <si>
    <t>建設業</t>
  </si>
  <si>
    <t>電気・ガス・水道業</t>
  </si>
  <si>
    <t>運輸・通信業</t>
  </si>
  <si>
    <t>サービス業</t>
  </si>
  <si>
    <t>公務</t>
  </si>
  <si>
    <t>（控除）帰属利子</t>
  </si>
  <si>
    <t>244　県　民　所　得</t>
  </si>
  <si>
    <t>県　民　所　得　245</t>
  </si>
  <si>
    <t>―</t>
  </si>
  <si>
    <t>項目</t>
  </si>
  <si>
    <t>対前年度増加率(%)</t>
  </si>
  <si>
    <t>構成比(%)</t>
  </si>
  <si>
    <r>
      <t>雇用者所得</t>
    </r>
    <r>
      <rPr>
        <sz val="10"/>
        <rFont val="ＭＳ 明朝"/>
        <family val="1"/>
      </rPr>
      <t>（県内活動による）</t>
    </r>
  </si>
  <si>
    <t>（控除）補助金</t>
  </si>
  <si>
    <t>注　　　雇用者所得（県内活動による）＋営業余剰＝県内純生産（要素要用表示）</t>
  </si>
  <si>
    <t>卸売・小売業</t>
  </si>
  <si>
    <t>金融・保険業</t>
  </si>
  <si>
    <t>不動産業</t>
  </si>
  <si>
    <t xml:space="preserve">     （配当控除前）</t>
  </si>
  <si>
    <t>対前年度増加率（％）</t>
  </si>
  <si>
    <t>１人当たり家計最終消費支出</t>
  </si>
  <si>
    <t>１人当たり県民所得</t>
  </si>
  <si>
    <t>就業者１人当たり県内純生産</t>
  </si>
  <si>
    <t>雇用者１人当たり雇用者所得</t>
  </si>
  <si>
    <r>
      <t>104　  県内総生産と総支出</t>
    </r>
    <r>
      <rPr>
        <b/>
        <sz val="12"/>
        <rFont val="ＭＳ 明朝"/>
        <family val="1"/>
      </rPr>
      <t>（昭和58年度～60年度）</t>
    </r>
  </si>
  <si>
    <t>106　県民所得の分配（昭和58年度～60年度）</t>
  </si>
  <si>
    <t xml:space="preserve"> </t>
  </si>
  <si>
    <t>16　　県　　　　民　　　　所　　　　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</si>
</sst>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_ ;[Red]\-0\ "/>
    <numFmt numFmtId="178" formatCode="0.0;&quot;△ &quot;0.0"/>
    <numFmt numFmtId="179" formatCode="#,##0;&quot;△ &quot;#,##0"/>
    <numFmt numFmtId="180" formatCode="#,##0.0"/>
    <numFmt numFmtId="181" formatCode="0.00;&quot;△ &quot;0.00"/>
    <numFmt numFmtId="182" formatCode="#,##0.0;&quot;△ &quot;#,##0.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b/>
      <sz val="12"/>
      <name val="ＭＳ ゴシック"/>
      <family val="3"/>
    </font>
    <font>
      <b/>
      <sz val="16"/>
      <name val="ＭＳ 明朝"/>
      <family val="1"/>
    </font>
    <font>
      <b/>
      <sz val="11"/>
      <name val="ＭＳ 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12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/>
    </xf>
    <xf numFmtId="178" fontId="2" fillId="0" borderId="11" xfId="0" applyNumberFormat="1" applyFont="1" applyFill="1" applyBorder="1" applyAlignment="1">
      <alignment/>
    </xf>
    <xf numFmtId="178" fontId="2" fillId="0" borderId="0" xfId="0" applyNumberFormat="1" applyFont="1" applyFill="1" applyAlignment="1">
      <alignment horizontal="right"/>
    </xf>
    <xf numFmtId="178" fontId="2" fillId="0" borderId="11" xfId="0" applyNumberFormat="1" applyFont="1" applyFill="1" applyBorder="1" applyAlignment="1">
      <alignment horizontal="right"/>
    </xf>
    <xf numFmtId="179" fontId="2" fillId="0" borderId="0" xfId="0" applyNumberFormat="1" applyFont="1" applyFill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/>
    </xf>
    <xf numFmtId="179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9" fontId="2" fillId="0" borderId="0" xfId="0" applyNumberFormat="1" applyFont="1" applyFill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78" fontId="8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180" fontId="3" fillId="0" borderId="15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180" fontId="3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3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/>
    </xf>
    <xf numFmtId="182" fontId="2" fillId="0" borderId="0" xfId="0" applyNumberFormat="1" applyFont="1" applyFill="1" applyAlignment="1">
      <alignment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left" vertical="top"/>
    </xf>
    <xf numFmtId="180" fontId="2" fillId="0" borderId="0" xfId="0" applyNumberFormat="1" applyFont="1" applyFill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3" fontId="3" fillId="0" borderId="0" xfId="0" applyNumberFormat="1" applyFont="1" applyFill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80" fontId="3" fillId="0" borderId="15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vertical="center" indent="3"/>
    </xf>
    <xf numFmtId="0" fontId="3" fillId="0" borderId="17" xfId="0" applyFont="1" applyFill="1" applyBorder="1" applyAlignment="1">
      <alignment horizontal="distributed" vertical="center" indent="3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right"/>
    </xf>
    <xf numFmtId="178" fontId="2" fillId="0" borderId="0" xfId="0" applyNumberFormat="1" applyFont="1" applyFill="1" applyAlignment="1">
      <alignment horizontal="right"/>
    </xf>
    <xf numFmtId="179" fontId="2" fillId="0" borderId="15" xfId="0" applyNumberFormat="1" applyFont="1" applyFill="1" applyBorder="1" applyAlignment="1">
      <alignment horizontal="right"/>
    </xf>
    <xf numFmtId="179" fontId="2" fillId="0" borderId="0" xfId="0" applyNumberFormat="1" applyFont="1" applyFill="1" applyAlignment="1">
      <alignment horizontal="center"/>
    </xf>
    <xf numFmtId="179" fontId="2" fillId="0" borderId="12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center"/>
    </xf>
    <xf numFmtId="180" fontId="2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0" fontId="2" fillId="0" borderId="20" xfId="0" applyFont="1" applyFill="1" applyBorder="1" applyAlignment="1">
      <alignment horizontal="right"/>
    </xf>
    <xf numFmtId="0" fontId="2" fillId="0" borderId="0" xfId="0" applyFont="1" applyFill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distributed" vertical="center" shrinkToFit="1"/>
    </xf>
    <xf numFmtId="0" fontId="2" fillId="0" borderId="22" xfId="0" applyFont="1" applyFill="1" applyBorder="1" applyAlignment="1">
      <alignment horizontal="distributed" vertical="center" shrinkToFit="1"/>
    </xf>
    <xf numFmtId="179" fontId="2" fillId="0" borderId="13" xfId="0" applyNumberFormat="1" applyFont="1" applyFill="1" applyBorder="1" applyAlignment="1">
      <alignment horizontal="right" vertical="center"/>
    </xf>
    <xf numFmtId="179" fontId="2" fillId="0" borderId="14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78" fontId="2" fillId="0" borderId="14" xfId="0" applyNumberFormat="1" applyFont="1" applyFill="1" applyBorder="1" applyAlignment="1">
      <alignment horizontal="right" vertical="center"/>
    </xf>
    <xf numFmtId="178" fontId="2" fillId="0" borderId="15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8" fontId="2" fillId="0" borderId="14" xfId="0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179" fontId="2" fillId="0" borderId="15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179" fontId="2" fillId="0" borderId="12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top"/>
    </xf>
    <xf numFmtId="0" fontId="2" fillId="0" borderId="29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179" fontId="2" fillId="0" borderId="27" xfId="0" applyNumberFormat="1" applyFont="1" applyFill="1" applyBorder="1" applyAlignment="1">
      <alignment horizontal="right" vertical="center"/>
    </xf>
    <xf numFmtId="179" fontId="2" fillId="0" borderId="27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180" fontId="3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0" fontId="13" fillId="0" borderId="16" xfId="0" applyFont="1" applyFill="1" applyBorder="1" applyAlignment="1">
      <alignment horizontal="distributed" vertical="center"/>
    </xf>
    <xf numFmtId="0" fontId="32" fillId="0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85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8.875" defaultRowHeight="20.25" customHeight="1"/>
  <cols>
    <col min="1" max="1" width="3.75390625" style="2" customWidth="1"/>
    <col min="2" max="2" width="30.50390625" style="2" customWidth="1"/>
    <col min="3" max="3" width="14.00390625" style="2" bestFit="1" customWidth="1"/>
    <col min="4" max="5" width="12.625" style="2" bestFit="1" customWidth="1"/>
    <col min="6" max="6" width="9.00390625" style="2" bestFit="1" customWidth="1"/>
    <col min="7" max="7" width="8.875" style="2" bestFit="1" customWidth="1"/>
    <col min="8" max="8" width="10.00390625" style="2" bestFit="1" customWidth="1"/>
    <col min="9" max="11" width="8.875" style="2" bestFit="1" customWidth="1"/>
    <col min="12" max="12" width="8.875" style="2" customWidth="1"/>
    <col min="13" max="13" width="4.00390625" style="2" customWidth="1"/>
    <col min="14" max="15" width="3.625" style="2" customWidth="1"/>
    <col min="16" max="16" width="21.875" style="2" customWidth="1"/>
    <col min="17" max="18" width="7.50390625" style="2" customWidth="1"/>
    <col min="19" max="20" width="8.375" style="2" customWidth="1"/>
    <col min="21" max="21" width="14.50390625" style="2" bestFit="1" customWidth="1"/>
    <col min="22" max="23" width="8.875" style="2" bestFit="1" customWidth="1"/>
    <col min="24" max="24" width="11.375" style="2" bestFit="1" customWidth="1"/>
    <col min="25" max="26" width="5.25390625" style="2" customWidth="1"/>
    <col min="27" max="27" width="8.875" style="2" bestFit="1" customWidth="1"/>
    <col min="28" max="29" width="4.875" style="2" customWidth="1"/>
    <col min="30" max="16384" width="8.875" style="2" customWidth="1"/>
  </cols>
  <sheetData>
    <row r="1" spans="1:53" s="3" customFormat="1" ht="20.25" customHeight="1">
      <c r="A1" s="65" t="s">
        <v>63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141" t="s">
        <v>64</v>
      </c>
      <c r="AB1" s="141"/>
      <c r="AC1" s="141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</row>
    <row r="2" spans="1:53" s="3" customFormat="1" ht="20.25" customHeight="1">
      <c r="A2" s="65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4"/>
      <c r="AB2" s="64"/>
      <c r="AC2" s="64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</row>
    <row r="3" spans="1:53" s="3" customFormat="1" ht="20.25" customHeight="1">
      <c r="A3" s="65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4"/>
      <c r="AB3" s="64"/>
      <c r="AC3" s="64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</row>
    <row r="4" spans="1:53" ht="20.25" customHeight="1">
      <c r="A4" s="162" t="s">
        <v>84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62"/>
      <c r="M4" s="62"/>
      <c r="N4" s="62"/>
      <c r="O4" s="27"/>
      <c r="P4" s="49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</row>
    <row r="5" spans="1:53" ht="20.25" customHeight="1">
      <c r="A5" s="27"/>
      <c r="B5" s="61"/>
      <c r="C5" s="61"/>
      <c r="D5" s="61"/>
      <c r="E5" s="61"/>
      <c r="F5" s="61"/>
      <c r="G5" s="61"/>
      <c r="H5" s="61"/>
      <c r="I5" s="61"/>
      <c r="J5" s="61"/>
      <c r="K5" s="61"/>
      <c r="L5" s="49"/>
      <c r="M5" s="88" t="s">
        <v>82</v>
      </c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</row>
    <row r="6" spans="1:53" s="1" customFormat="1" ht="20.25" customHeight="1">
      <c r="A6" s="88" t="s">
        <v>81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48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</row>
    <row r="7" spans="1:53" s="1" customFormat="1" ht="20.25" customHeight="1" thickBot="1">
      <c r="A7" s="31"/>
      <c r="B7" s="60"/>
      <c r="C7" s="60"/>
      <c r="D7" s="60"/>
      <c r="E7" s="60"/>
      <c r="F7" s="60"/>
      <c r="G7" s="60"/>
      <c r="H7" s="60"/>
      <c r="I7" s="91" t="s">
        <v>0</v>
      </c>
      <c r="J7" s="91"/>
      <c r="K7" s="91"/>
      <c r="L7" s="46"/>
      <c r="M7" s="48"/>
      <c r="N7" s="48"/>
      <c r="O7" s="31"/>
      <c r="P7" s="60"/>
      <c r="Q7" s="60"/>
      <c r="R7" s="60"/>
      <c r="S7" s="60"/>
      <c r="T7" s="60"/>
      <c r="U7" s="60"/>
      <c r="V7" s="60"/>
      <c r="W7" s="60"/>
      <c r="X7" s="60"/>
      <c r="Y7" s="91" t="s">
        <v>0</v>
      </c>
      <c r="Z7" s="91"/>
      <c r="AA7" s="91"/>
      <c r="AB7" s="91"/>
      <c r="AC7" s="9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</row>
    <row r="8" spans="1:53" s="1" customFormat="1" ht="20.25" customHeight="1">
      <c r="A8" s="142" t="s">
        <v>66</v>
      </c>
      <c r="B8" s="110"/>
      <c r="C8" s="134" t="s">
        <v>38</v>
      </c>
      <c r="D8" s="134" t="s">
        <v>3</v>
      </c>
      <c r="E8" s="134" t="s">
        <v>2</v>
      </c>
      <c r="F8" s="136" t="s">
        <v>67</v>
      </c>
      <c r="G8" s="136"/>
      <c r="H8" s="136"/>
      <c r="I8" s="137" t="s">
        <v>68</v>
      </c>
      <c r="J8" s="138"/>
      <c r="K8" s="138"/>
      <c r="L8" s="45"/>
      <c r="M8" s="142" t="s">
        <v>66</v>
      </c>
      <c r="N8" s="142"/>
      <c r="O8" s="142"/>
      <c r="P8" s="110"/>
      <c r="Q8" s="117" t="s">
        <v>38</v>
      </c>
      <c r="R8" s="118"/>
      <c r="S8" s="109" t="s">
        <v>3</v>
      </c>
      <c r="T8" s="110"/>
      <c r="U8" s="149" t="s">
        <v>2</v>
      </c>
      <c r="V8" s="94" t="s">
        <v>67</v>
      </c>
      <c r="W8" s="95"/>
      <c r="X8" s="96"/>
      <c r="Y8" s="97" t="s">
        <v>68</v>
      </c>
      <c r="Z8" s="98"/>
      <c r="AA8" s="98"/>
      <c r="AB8" s="98"/>
      <c r="AC8" s="98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</row>
    <row r="9" spans="1:53" s="1" customFormat="1" ht="20.25" customHeight="1">
      <c r="A9" s="143"/>
      <c r="B9" s="112"/>
      <c r="C9" s="135"/>
      <c r="D9" s="135"/>
      <c r="E9" s="135"/>
      <c r="F9" s="53" t="s">
        <v>39</v>
      </c>
      <c r="G9" s="53" t="s">
        <v>3</v>
      </c>
      <c r="H9" s="53" t="s">
        <v>2</v>
      </c>
      <c r="I9" s="53" t="s">
        <v>39</v>
      </c>
      <c r="J9" s="53" t="s">
        <v>3</v>
      </c>
      <c r="K9" s="52" t="s">
        <v>2</v>
      </c>
      <c r="L9" s="30"/>
      <c r="M9" s="143"/>
      <c r="N9" s="143"/>
      <c r="O9" s="143"/>
      <c r="P9" s="112"/>
      <c r="Q9" s="115"/>
      <c r="R9" s="116"/>
      <c r="S9" s="111"/>
      <c r="T9" s="112"/>
      <c r="U9" s="150"/>
      <c r="V9" s="42" t="s">
        <v>39</v>
      </c>
      <c r="W9" s="42" t="s">
        <v>3</v>
      </c>
      <c r="X9" s="42" t="s">
        <v>2</v>
      </c>
      <c r="Y9" s="115" t="s">
        <v>39</v>
      </c>
      <c r="Z9" s="116"/>
      <c r="AA9" s="59" t="s">
        <v>3</v>
      </c>
      <c r="AB9" s="106" t="s">
        <v>2</v>
      </c>
      <c r="AC9" s="107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</row>
    <row r="10" spans="1:53" s="1" customFormat="1" ht="20.25" customHeight="1">
      <c r="A10" s="130" t="s">
        <v>69</v>
      </c>
      <c r="B10" s="131"/>
      <c r="C10" s="6">
        <v>1513484</v>
      </c>
      <c r="D10" s="8">
        <v>1581661</v>
      </c>
      <c r="E10" s="8">
        <v>1645825</v>
      </c>
      <c r="F10" s="12">
        <v>3.5</v>
      </c>
      <c r="G10" s="12">
        <f>100*(D10-C10)/C10</f>
        <v>4.5046396261869965</v>
      </c>
      <c r="H10" s="12">
        <f>100*(E10-D10)/D10</f>
        <v>4.056747937769218</v>
      </c>
      <c r="I10" s="12">
        <f aca="true" t="shared" si="0" ref="I10:I15">100*C10/C$15</f>
        <v>60.63837033107658</v>
      </c>
      <c r="J10" s="12">
        <f aca="true" t="shared" si="1" ref="J10:K15">100*D10/D$15</f>
        <v>60.36841787868309</v>
      </c>
      <c r="K10" s="12">
        <f t="shared" si="1"/>
        <v>60.257781347904135</v>
      </c>
      <c r="L10" s="31"/>
      <c r="M10" s="92" t="s">
        <v>21</v>
      </c>
      <c r="N10" s="92"/>
      <c r="O10" s="92"/>
      <c r="P10" s="144"/>
      <c r="Q10" s="99">
        <v>1500554</v>
      </c>
      <c r="R10" s="100"/>
      <c r="S10" s="100">
        <v>1568167</v>
      </c>
      <c r="T10" s="100"/>
      <c r="U10" s="16">
        <v>1631769</v>
      </c>
      <c r="V10" s="12">
        <v>3.5</v>
      </c>
      <c r="W10" s="12">
        <f>100*(S10-Q10)/Q10</f>
        <v>4.505869165654818</v>
      </c>
      <c r="X10" s="12">
        <f>100*(U10-S10)/S10</f>
        <v>4.055818034686356</v>
      </c>
      <c r="Y10" s="108">
        <f>100*Q10/Q$32</f>
        <v>72.00949406572903</v>
      </c>
      <c r="Z10" s="108"/>
      <c r="AA10" s="14">
        <f>100*S10/S$32</f>
        <v>71.1940762667042</v>
      </c>
      <c r="AB10" s="108">
        <f>100*U10/U$32</f>
        <v>71.52010056308137</v>
      </c>
      <c r="AC10" s="108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</row>
    <row r="11" spans="1:53" s="1" customFormat="1" ht="20.25" customHeight="1">
      <c r="A11" s="144" t="s">
        <v>4</v>
      </c>
      <c r="B11" s="93"/>
      <c r="C11" s="6">
        <v>556863</v>
      </c>
      <c r="D11" s="8">
        <v>587228</v>
      </c>
      <c r="E11" s="8">
        <v>601543</v>
      </c>
      <c r="F11" s="12">
        <v>2.1</v>
      </c>
      <c r="G11" s="12">
        <f aca="true" t="shared" si="2" ref="G11:H19">100*(D11-C11)/C11</f>
        <v>5.452867222279089</v>
      </c>
      <c r="H11" s="12">
        <f t="shared" si="2"/>
        <v>2.4377243591926816</v>
      </c>
      <c r="I11" s="12">
        <f t="shared" si="0"/>
        <v>22.310949318046507</v>
      </c>
      <c r="J11" s="12">
        <f t="shared" si="1"/>
        <v>22.413162677756684</v>
      </c>
      <c r="K11" s="12">
        <f t="shared" si="1"/>
        <v>22.02399803464056</v>
      </c>
      <c r="L11" s="31"/>
      <c r="M11" s="55"/>
      <c r="N11" s="92" t="s">
        <v>36</v>
      </c>
      <c r="O11" s="92"/>
      <c r="P11" s="144"/>
      <c r="Q11" s="84">
        <v>1342324</v>
      </c>
      <c r="R11" s="85"/>
      <c r="S11" s="87">
        <v>1395968</v>
      </c>
      <c r="T11" s="87"/>
      <c r="U11" s="16">
        <v>1444508</v>
      </c>
      <c r="V11" s="12">
        <v>3.4</v>
      </c>
      <c r="W11" s="12">
        <f aca="true" t="shared" si="3" ref="W11:W32">100*(S11-Q11)/Q11</f>
        <v>3.996352594455586</v>
      </c>
      <c r="X11" s="12">
        <f>100*(U11-S11)/S11</f>
        <v>3.477157069503026</v>
      </c>
      <c r="Y11" s="80">
        <f>100*Q11/Q$32</f>
        <v>64.41625700393699</v>
      </c>
      <c r="Z11" s="80"/>
      <c r="AA11" s="14">
        <f aca="true" t="shared" si="4" ref="AA11:AA32">100*S11/S$32</f>
        <v>63.37631914067732</v>
      </c>
      <c r="AB11" s="80">
        <f>100*U11/U$32</f>
        <v>63.31248934388112</v>
      </c>
      <c r="AC11" s="80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</row>
    <row r="12" spans="1:53" s="1" customFormat="1" ht="20.25" customHeight="1">
      <c r="A12" s="144" t="s">
        <v>5</v>
      </c>
      <c r="B12" s="93"/>
      <c r="C12" s="6">
        <v>314703</v>
      </c>
      <c r="D12" s="8">
        <v>335336</v>
      </c>
      <c r="E12" s="8">
        <v>357708</v>
      </c>
      <c r="F12" s="12">
        <v>4.9</v>
      </c>
      <c r="G12" s="12">
        <f t="shared" si="2"/>
        <v>6.556340422557141</v>
      </c>
      <c r="H12" s="12">
        <f t="shared" si="2"/>
        <v>6.6715175227234775</v>
      </c>
      <c r="I12" s="12">
        <f t="shared" si="0"/>
        <v>12.608707497602085</v>
      </c>
      <c r="J12" s="12">
        <f t="shared" si="1"/>
        <v>12.799015577779356</v>
      </c>
      <c r="K12" s="12">
        <f t="shared" si="1"/>
        <v>13.096587091820876</v>
      </c>
      <c r="L12" s="31"/>
      <c r="M12" s="55"/>
      <c r="N12" s="92" t="s">
        <v>22</v>
      </c>
      <c r="O12" s="92"/>
      <c r="P12" s="144"/>
      <c r="Q12" s="84">
        <v>97333</v>
      </c>
      <c r="R12" s="85"/>
      <c r="S12" s="87">
        <v>102616</v>
      </c>
      <c r="T12" s="87"/>
      <c r="U12" s="16">
        <v>111402</v>
      </c>
      <c r="V12" s="12">
        <v>4.8</v>
      </c>
      <c r="W12" s="12">
        <f t="shared" si="3"/>
        <v>5.427758314240802</v>
      </c>
      <c r="X12" s="12">
        <f>100*(U12-S12)/S12</f>
        <v>8.562017619084743</v>
      </c>
      <c r="Y12" s="80">
        <f>100*Q12/Q$32</f>
        <v>4.670874947452477</v>
      </c>
      <c r="Z12" s="80"/>
      <c r="AA12" s="14">
        <f t="shared" si="4"/>
        <v>4.6587202320825</v>
      </c>
      <c r="AB12" s="80">
        <f>100*U12/U$32</f>
        <v>4.8827268093268055</v>
      </c>
      <c r="AC12" s="80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</row>
    <row r="13" spans="1:53" s="1" customFormat="1" ht="20.25" customHeight="1">
      <c r="A13" s="144" t="s">
        <v>6</v>
      </c>
      <c r="B13" s="93"/>
      <c r="C13" s="6">
        <v>142159</v>
      </c>
      <c r="D13" s="8">
        <v>147416</v>
      </c>
      <c r="E13" s="8">
        <v>154424</v>
      </c>
      <c r="F13" s="12">
        <v>6.4</v>
      </c>
      <c r="G13" s="12">
        <f t="shared" si="2"/>
        <v>3.6979719891107843</v>
      </c>
      <c r="H13" s="12">
        <f t="shared" si="2"/>
        <v>4.7538937428773</v>
      </c>
      <c r="I13" s="12">
        <f t="shared" si="0"/>
        <v>5.695659873441355</v>
      </c>
      <c r="J13" s="12">
        <f t="shared" si="1"/>
        <v>5.626534820042946</v>
      </c>
      <c r="K13" s="12">
        <f t="shared" si="1"/>
        <v>5.65384996999605</v>
      </c>
      <c r="L13" s="31"/>
      <c r="M13" s="55"/>
      <c r="N13" s="92" t="s">
        <v>23</v>
      </c>
      <c r="O13" s="92"/>
      <c r="P13" s="144"/>
      <c r="Q13" s="84">
        <v>60896</v>
      </c>
      <c r="R13" s="85"/>
      <c r="S13" s="87">
        <v>69584</v>
      </c>
      <c r="T13" s="87"/>
      <c r="U13" s="16">
        <v>75860</v>
      </c>
      <c r="V13" s="12">
        <v>3</v>
      </c>
      <c r="W13" s="12">
        <f t="shared" si="3"/>
        <v>14.266946925906463</v>
      </c>
      <c r="X13" s="12">
        <f>100*(U13-S13)/S13</f>
        <v>9.019314785008048</v>
      </c>
      <c r="Y13" s="80">
        <f>100*Q13/Q$32</f>
        <v>2.9223141257339855</v>
      </c>
      <c r="Z13" s="80"/>
      <c r="AA13" s="14">
        <f t="shared" si="4"/>
        <v>3.1590822934944716</v>
      </c>
      <c r="AB13" s="80">
        <f>100*U13/U$32</f>
        <v>3.3249282396683313</v>
      </c>
      <c r="AC13" s="80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</row>
    <row r="14" spans="1:53" s="1" customFormat="1" ht="20.25" customHeight="1">
      <c r="A14" s="144" t="s">
        <v>70</v>
      </c>
      <c r="B14" s="93"/>
      <c r="C14" s="6">
        <v>31292</v>
      </c>
      <c r="D14" s="8">
        <v>31627</v>
      </c>
      <c r="E14" s="8">
        <v>28193</v>
      </c>
      <c r="F14" s="12">
        <v>3.2</v>
      </c>
      <c r="G14" s="12">
        <f t="shared" si="2"/>
        <v>1.070561165793174</v>
      </c>
      <c r="H14" s="12">
        <f t="shared" si="2"/>
        <v>-10.857811363708224</v>
      </c>
      <c r="I14" s="12">
        <f t="shared" si="0"/>
        <v>1.2537270855853437</v>
      </c>
      <c r="J14" s="12">
        <f t="shared" si="1"/>
        <v>1.2071309542620765</v>
      </c>
      <c r="K14" s="12">
        <f t="shared" si="1"/>
        <v>1.0322164443616189</v>
      </c>
      <c r="L14" s="30"/>
      <c r="M14" s="55"/>
      <c r="N14" s="92"/>
      <c r="O14" s="92"/>
      <c r="P14" s="92"/>
      <c r="Q14" s="84"/>
      <c r="R14" s="85"/>
      <c r="S14" s="87"/>
      <c r="T14" s="87"/>
      <c r="U14" s="16"/>
      <c r="V14" s="12"/>
      <c r="W14" s="12"/>
      <c r="X14" s="12"/>
      <c r="Y14" s="80"/>
      <c r="Z14" s="80"/>
      <c r="AA14" s="14"/>
      <c r="AB14" s="80"/>
      <c r="AC14" s="80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</row>
    <row r="15" spans="1:53" s="1" customFormat="1" ht="20.25" customHeight="1">
      <c r="A15" s="144" t="s">
        <v>7</v>
      </c>
      <c r="B15" s="93"/>
      <c r="C15" s="4">
        <v>2495918</v>
      </c>
      <c r="D15" s="5">
        <f>SUM(D10:D13)-D14</f>
        <v>2620014</v>
      </c>
      <c r="E15" s="5">
        <f>SUM(E10:E13)-E14</f>
        <v>2731307</v>
      </c>
      <c r="F15" s="13">
        <v>3.5</v>
      </c>
      <c r="G15" s="13">
        <f t="shared" si="2"/>
        <v>4.971958213370792</v>
      </c>
      <c r="H15" s="13">
        <f t="shared" si="2"/>
        <v>4.2478017293037365</v>
      </c>
      <c r="I15" s="13">
        <f t="shared" si="0"/>
        <v>100</v>
      </c>
      <c r="J15" s="13">
        <f t="shared" si="1"/>
        <v>100</v>
      </c>
      <c r="K15" s="13">
        <f t="shared" si="1"/>
        <v>100</v>
      </c>
      <c r="L15" s="31"/>
      <c r="M15" s="144" t="s">
        <v>46</v>
      </c>
      <c r="N15" s="144"/>
      <c r="O15" s="144"/>
      <c r="P15" s="144"/>
      <c r="Q15" s="84">
        <f>SUM(Q16:R18)</f>
        <v>315741</v>
      </c>
      <c r="R15" s="85"/>
      <c r="S15" s="85">
        <f>SUM(S16:T18)</f>
        <v>349794</v>
      </c>
      <c r="T15" s="85"/>
      <c r="U15" s="17">
        <f>SUM(U16:U18)</f>
        <v>352849</v>
      </c>
      <c r="V15" s="18">
        <v>6.9</v>
      </c>
      <c r="W15" s="12">
        <f t="shared" si="3"/>
        <v>10.785105513696353</v>
      </c>
      <c r="X15" s="12">
        <f aca="true" t="shared" si="5" ref="X15:X21">100*(U15-S15)/S15</f>
        <v>0.8733711841826903</v>
      </c>
      <c r="Y15" s="80">
        <f>100*Q15/Q$32</f>
        <v>15.151970316168129</v>
      </c>
      <c r="Z15" s="80"/>
      <c r="AA15" s="14">
        <f t="shared" si="4"/>
        <v>15.880490224341877</v>
      </c>
      <c r="AB15" s="80">
        <f>100*U15/U$32</f>
        <v>15.465299293945835</v>
      </c>
      <c r="AC15" s="80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</row>
    <row r="16" spans="1:53" s="1" customFormat="1" ht="20.25" customHeight="1">
      <c r="A16" s="144" t="s">
        <v>8</v>
      </c>
      <c r="B16" s="93"/>
      <c r="C16" s="6">
        <v>1460525</v>
      </c>
      <c r="D16" s="7">
        <v>1518592</v>
      </c>
      <c r="E16" s="8">
        <v>1601911</v>
      </c>
      <c r="F16" s="12">
        <v>4.4</v>
      </c>
      <c r="G16" s="12">
        <f t="shared" si="2"/>
        <v>3.9757621403262524</v>
      </c>
      <c r="H16" s="12">
        <f t="shared" si="2"/>
        <v>5.486595477916386</v>
      </c>
      <c r="I16" s="12">
        <f>100*C16/C$23</f>
        <v>58.51654581600838</v>
      </c>
      <c r="J16" s="12">
        <f aca="true" t="shared" si="6" ref="J16:K19">100*D16/D$23</f>
        <v>57.96121700113053</v>
      </c>
      <c r="K16" s="12">
        <f t="shared" si="6"/>
        <v>58.64997966175168</v>
      </c>
      <c r="L16" s="31"/>
      <c r="M16" s="55"/>
      <c r="N16" s="92" t="s">
        <v>24</v>
      </c>
      <c r="O16" s="92"/>
      <c r="P16" s="93"/>
      <c r="Q16" s="84">
        <v>47656</v>
      </c>
      <c r="R16" s="85"/>
      <c r="S16" s="87">
        <v>54540</v>
      </c>
      <c r="T16" s="87"/>
      <c r="U16" s="16">
        <v>55810</v>
      </c>
      <c r="V16" s="12">
        <v>3.5</v>
      </c>
      <c r="W16" s="12">
        <f t="shared" si="3"/>
        <v>14.445190532147054</v>
      </c>
      <c r="X16" s="12">
        <f t="shared" si="5"/>
        <v>2.3285661899523284</v>
      </c>
      <c r="Y16" s="80">
        <f aca="true" t="shared" si="7" ref="Y16:Y21">100*Q16/Q$32</f>
        <v>2.286944987782101</v>
      </c>
      <c r="Z16" s="80"/>
      <c r="AA16" s="14">
        <f t="shared" si="4"/>
        <v>2.476091461933612</v>
      </c>
      <c r="AB16" s="80">
        <f aca="true" t="shared" si="8" ref="AB16:AB21">100*U16/U$32</f>
        <v>2.446140852305425</v>
      </c>
      <c r="AC16" s="80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</row>
    <row r="17" spans="1:53" s="1" customFormat="1" ht="20.25" customHeight="1">
      <c r="A17" s="144" t="s">
        <v>9</v>
      </c>
      <c r="B17" s="93"/>
      <c r="C17" s="6">
        <v>255485</v>
      </c>
      <c r="D17" s="7">
        <v>268959</v>
      </c>
      <c r="E17" s="8">
        <v>275340</v>
      </c>
      <c r="F17" s="12">
        <v>4.9</v>
      </c>
      <c r="G17" s="12">
        <f t="shared" si="2"/>
        <v>5.27389083507838</v>
      </c>
      <c r="H17" s="12">
        <f t="shared" si="2"/>
        <v>2.3724805639521267</v>
      </c>
      <c r="I17" s="12">
        <f>100*C17/C$23</f>
        <v>10.236113526165523</v>
      </c>
      <c r="J17" s="12">
        <f t="shared" si="6"/>
        <v>10.265555832907763</v>
      </c>
      <c r="K17" s="12">
        <f t="shared" si="6"/>
        <v>10.08088801441947</v>
      </c>
      <c r="L17" s="31"/>
      <c r="M17" s="55"/>
      <c r="N17" s="92" t="s">
        <v>25</v>
      </c>
      <c r="O17" s="92"/>
      <c r="P17" s="93"/>
      <c r="Q17" s="84">
        <v>13398</v>
      </c>
      <c r="R17" s="85"/>
      <c r="S17" s="87">
        <v>14105</v>
      </c>
      <c r="T17" s="87"/>
      <c r="U17" s="16">
        <v>14442</v>
      </c>
      <c r="V17" s="12">
        <v>12.5</v>
      </c>
      <c r="W17" s="12">
        <f t="shared" si="3"/>
        <v>5.276907001044932</v>
      </c>
      <c r="X17" s="12">
        <f t="shared" si="5"/>
        <v>2.38922367954626</v>
      </c>
      <c r="Y17" s="80">
        <f t="shared" si="7"/>
        <v>0.642951337634392</v>
      </c>
      <c r="Z17" s="80"/>
      <c r="AA17" s="14">
        <f t="shared" si="4"/>
        <v>0.6403606540259186</v>
      </c>
      <c r="AB17" s="80">
        <f t="shared" si="8"/>
        <v>0.6329898976705779</v>
      </c>
      <c r="AC17" s="80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</row>
    <row r="18" spans="1:53" s="1" customFormat="1" ht="20.25" customHeight="1">
      <c r="A18" s="144" t="s">
        <v>10</v>
      </c>
      <c r="B18" s="93"/>
      <c r="C18" s="6">
        <v>726915</v>
      </c>
      <c r="D18" s="7">
        <v>738236</v>
      </c>
      <c r="E18" s="8">
        <v>803492</v>
      </c>
      <c r="F18" s="12">
        <v>-4.5</v>
      </c>
      <c r="G18" s="12">
        <f t="shared" si="2"/>
        <v>1.5574035478701087</v>
      </c>
      <c r="H18" s="12">
        <f t="shared" si="2"/>
        <v>8.839449715267204</v>
      </c>
      <c r="I18" s="12">
        <f>100*C18/C$23</f>
        <v>29.124153918518157</v>
      </c>
      <c r="J18" s="12">
        <f t="shared" si="6"/>
        <v>28.176796001853425</v>
      </c>
      <c r="K18" s="12">
        <f t="shared" si="6"/>
        <v>29.41785745798623</v>
      </c>
      <c r="L18" s="31"/>
      <c r="M18" s="54"/>
      <c r="N18" s="144" t="s">
        <v>26</v>
      </c>
      <c r="O18" s="144"/>
      <c r="P18" s="93"/>
      <c r="Q18" s="84">
        <f>SUM(Q19:R21)</f>
        <v>254687</v>
      </c>
      <c r="R18" s="85"/>
      <c r="S18" s="85">
        <v>281149</v>
      </c>
      <c r="T18" s="85"/>
      <c r="U18" s="17">
        <v>282597</v>
      </c>
      <c r="V18" s="18">
        <v>7.3</v>
      </c>
      <c r="W18" s="12">
        <f t="shared" si="3"/>
        <v>10.390008127623318</v>
      </c>
      <c r="X18" s="12">
        <f t="shared" si="5"/>
        <v>0.5150293972235362</v>
      </c>
      <c r="Y18" s="80">
        <f t="shared" si="7"/>
        <v>12.222073990751635</v>
      </c>
      <c r="Z18" s="80"/>
      <c r="AA18" s="14">
        <f t="shared" si="4"/>
        <v>12.764038108382346</v>
      </c>
      <c r="AB18" s="80">
        <f t="shared" si="8"/>
        <v>12.38616854396983</v>
      </c>
      <c r="AC18" s="80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</row>
    <row r="19" spans="1:53" s="1" customFormat="1" ht="20.25" customHeight="1">
      <c r="A19" s="144" t="s">
        <v>11</v>
      </c>
      <c r="B19" s="93"/>
      <c r="C19" s="6">
        <v>25787</v>
      </c>
      <c r="D19" s="7">
        <v>50138</v>
      </c>
      <c r="E19" s="8">
        <v>39905</v>
      </c>
      <c r="F19" s="58">
        <v>1544.6</v>
      </c>
      <c r="G19" s="12">
        <f t="shared" si="2"/>
        <v>94.43130259433048</v>
      </c>
      <c r="H19" s="12">
        <f t="shared" si="2"/>
        <v>-20.409669312696956</v>
      </c>
      <c r="I19" s="12">
        <f>100*C19/C$23</f>
        <v>1.0331669550041307</v>
      </c>
      <c r="J19" s="12">
        <f t="shared" si="6"/>
        <v>1.9136538965058965</v>
      </c>
      <c r="K19" s="12">
        <f t="shared" si="6"/>
        <v>1.4610221406820985</v>
      </c>
      <c r="L19" s="31"/>
      <c r="M19" s="55"/>
      <c r="N19" s="55"/>
      <c r="O19" s="92" t="s">
        <v>27</v>
      </c>
      <c r="P19" s="92"/>
      <c r="Q19" s="84">
        <v>214226</v>
      </c>
      <c r="R19" s="85"/>
      <c r="S19" s="87">
        <v>238372</v>
      </c>
      <c r="T19" s="87"/>
      <c r="U19" s="16">
        <v>238199</v>
      </c>
      <c r="V19" s="12">
        <v>8.3</v>
      </c>
      <c r="W19" s="12">
        <f t="shared" si="3"/>
        <v>11.271274261760944</v>
      </c>
      <c r="X19" s="12">
        <f t="shared" si="5"/>
        <v>-0.07257563807829778</v>
      </c>
      <c r="Y19" s="80">
        <f t="shared" si="7"/>
        <v>10.280407020157133</v>
      </c>
      <c r="Z19" s="80"/>
      <c r="AA19" s="14">
        <f t="shared" si="4"/>
        <v>10.821981554162798</v>
      </c>
      <c r="AB19" s="80">
        <f t="shared" si="8"/>
        <v>10.440213310845726</v>
      </c>
      <c r="AC19" s="80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</row>
    <row r="20" spans="1:53" s="1" customFormat="1" ht="20.25" customHeight="1">
      <c r="A20" s="144" t="s">
        <v>12</v>
      </c>
      <c r="B20" s="93"/>
      <c r="C20" s="9" t="s">
        <v>40</v>
      </c>
      <c r="D20" s="10" t="s">
        <v>40</v>
      </c>
      <c r="E20" s="11" t="s">
        <v>40</v>
      </c>
      <c r="F20" s="14" t="s">
        <v>40</v>
      </c>
      <c r="G20" s="14" t="s">
        <v>40</v>
      </c>
      <c r="H20" s="14" t="s">
        <v>40</v>
      </c>
      <c r="I20" s="14" t="s">
        <v>40</v>
      </c>
      <c r="J20" s="14" t="s">
        <v>40</v>
      </c>
      <c r="K20" s="14" t="s">
        <v>40</v>
      </c>
      <c r="L20" s="31"/>
      <c r="M20" s="55"/>
      <c r="N20" s="55"/>
      <c r="O20" s="92" t="s">
        <v>44</v>
      </c>
      <c r="P20" s="93"/>
      <c r="Q20" s="84">
        <v>34078</v>
      </c>
      <c r="R20" s="85"/>
      <c r="S20" s="87">
        <v>36113</v>
      </c>
      <c r="T20" s="87"/>
      <c r="U20" s="16">
        <v>37127</v>
      </c>
      <c r="V20" s="12">
        <v>1.7</v>
      </c>
      <c r="W20" s="12">
        <f t="shared" si="3"/>
        <v>5.971594577146546</v>
      </c>
      <c r="X20" s="12">
        <f t="shared" si="5"/>
        <v>2.807853127682552</v>
      </c>
      <c r="Y20" s="80">
        <f t="shared" si="7"/>
        <v>1.6353557011423208</v>
      </c>
      <c r="Z20" s="80"/>
      <c r="AA20" s="14">
        <f t="shared" si="4"/>
        <v>1.6395139524167315</v>
      </c>
      <c r="AB20" s="80">
        <f t="shared" si="8"/>
        <v>1.6272687945447684</v>
      </c>
      <c r="AC20" s="80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</row>
    <row r="21" spans="1:53" s="1" customFormat="1" ht="20.25" customHeight="1">
      <c r="A21" s="144" t="s">
        <v>13</v>
      </c>
      <c r="B21" s="93"/>
      <c r="C21" s="9" t="s">
        <v>40</v>
      </c>
      <c r="D21" s="10" t="s">
        <v>40</v>
      </c>
      <c r="E21" s="11" t="s">
        <v>40</v>
      </c>
      <c r="F21" s="14" t="s">
        <v>40</v>
      </c>
      <c r="G21" s="14" t="s">
        <v>40</v>
      </c>
      <c r="H21" s="14" t="s">
        <v>40</v>
      </c>
      <c r="I21" s="14" t="s">
        <v>40</v>
      </c>
      <c r="J21" s="14" t="s">
        <v>40</v>
      </c>
      <c r="K21" s="14" t="s">
        <v>40</v>
      </c>
      <c r="L21" s="31"/>
      <c r="M21" s="54"/>
      <c r="N21" s="54"/>
      <c r="O21" s="92" t="s">
        <v>45</v>
      </c>
      <c r="P21" s="93"/>
      <c r="Q21" s="84">
        <v>6383</v>
      </c>
      <c r="R21" s="85"/>
      <c r="S21" s="87">
        <v>6663</v>
      </c>
      <c r="T21" s="87"/>
      <c r="U21" s="16">
        <v>7272</v>
      </c>
      <c r="V21" s="12">
        <v>7.5</v>
      </c>
      <c r="W21" s="12">
        <f t="shared" si="3"/>
        <v>4.386652044493185</v>
      </c>
      <c r="X21" s="12">
        <f t="shared" si="5"/>
        <v>9.140027014858171</v>
      </c>
      <c r="Y21" s="80">
        <f t="shared" si="7"/>
        <v>0.3063112694521813</v>
      </c>
      <c r="Z21" s="80"/>
      <c r="AA21" s="14">
        <f t="shared" si="4"/>
        <v>0.3024972022527257</v>
      </c>
      <c r="AB21" s="80">
        <f t="shared" si="8"/>
        <v>0.31873026837421703</v>
      </c>
      <c r="AC21" s="80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</row>
    <row r="22" spans="1:53" s="1" customFormat="1" ht="20.25" customHeight="1">
      <c r="A22" s="144" t="s">
        <v>14</v>
      </c>
      <c r="B22" s="93"/>
      <c r="C22" s="6">
        <v>27207</v>
      </c>
      <c r="D22" s="7">
        <v>44090</v>
      </c>
      <c r="E22" s="8">
        <v>10660</v>
      </c>
      <c r="F22" s="14" t="s">
        <v>65</v>
      </c>
      <c r="G22" s="14" t="s">
        <v>65</v>
      </c>
      <c r="H22" s="14" t="s">
        <v>65</v>
      </c>
      <c r="I22" s="12">
        <f aca="true" t="shared" si="9" ref="I22:K23">100*C22/C$23</f>
        <v>1.090059849722627</v>
      </c>
      <c r="J22" s="12">
        <f t="shared" si="9"/>
        <v>1.6828154353373683</v>
      </c>
      <c r="K22" s="12">
        <f t="shared" si="9"/>
        <v>0.39028933766874246</v>
      </c>
      <c r="L22" s="30"/>
      <c r="M22" s="54"/>
      <c r="N22" s="54"/>
      <c r="O22" s="54"/>
      <c r="P22" s="54"/>
      <c r="Q22" s="84"/>
      <c r="R22" s="85"/>
      <c r="S22" s="87"/>
      <c r="T22" s="87"/>
      <c r="U22" s="16"/>
      <c r="V22" s="12"/>
      <c r="W22" s="12"/>
      <c r="X22" s="12"/>
      <c r="Y22" s="80"/>
      <c r="Z22" s="80"/>
      <c r="AA22" s="14"/>
      <c r="AB22" s="80"/>
      <c r="AC22" s="80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</row>
    <row r="23" spans="1:53" s="1" customFormat="1" ht="20.25" customHeight="1">
      <c r="A23" s="144" t="s">
        <v>15</v>
      </c>
      <c r="B23" s="93"/>
      <c r="C23" s="4">
        <v>2495918</v>
      </c>
      <c r="D23" s="5">
        <v>2620014</v>
      </c>
      <c r="E23" s="5">
        <v>2731307</v>
      </c>
      <c r="F23" s="13">
        <v>3.5</v>
      </c>
      <c r="G23" s="13">
        <f>100*(D23-C23)/C23</f>
        <v>4.971958213370792</v>
      </c>
      <c r="H23" s="13">
        <f>100*(E23-D23)/D23</f>
        <v>4.2478017293037365</v>
      </c>
      <c r="I23" s="13">
        <f t="shared" si="9"/>
        <v>100</v>
      </c>
      <c r="J23" s="13">
        <f t="shared" si="9"/>
        <v>100</v>
      </c>
      <c r="K23" s="13">
        <f t="shared" si="9"/>
        <v>100</v>
      </c>
      <c r="L23" s="30"/>
      <c r="M23" s="92" t="s">
        <v>47</v>
      </c>
      <c r="N23" s="92"/>
      <c r="O23" s="92"/>
      <c r="P23" s="93"/>
      <c r="Q23" s="84">
        <v>402108</v>
      </c>
      <c r="R23" s="85"/>
      <c r="S23" s="85">
        <v>432475</v>
      </c>
      <c r="T23" s="85"/>
      <c r="U23" s="16">
        <v>456481</v>
      </c>
      <c r="V23" s="12">
        <v>4.1</v>
      </c>
      <c r="W23" s="12">
        <f t="shared" si="3"/>
        <v>7.551951217085957</v>
      </c>
      <c r="X23" s="12">
        <f aca="true" t="shared" si="10" ref="X23:X30">100*(U23-S23)/S23</f>
        <v>5.5508410890802935</v>
      </c>
      <c r="Y23" s="80">
        <f>100*Q23/Q$32</f>
        <v>19.296602214770125</v>
      </c>
      <c r="Z23" s="80"/>
      <c r="AA23" s="14">
        <f t="shared" si="4"/>
        <v>19.634170425371085</v>
      </c>
      <c r="AB23" s="80">
        <f>100*U23/U$32</f>
        <v>20.007468597047712</v>
      </c>
      <c r="AC23" s="80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</row>
    <row r="24" spans="1:53" s="1" customFormat="1" ht="20.25" customHeight="1">
      <c r="A24" s="160" t="s">
        <v>16</v>
      </c>
      <c r="B24" s="161"/>
      <c r="C24" s="4">
        <v>2341409</v>
      </c>
      <c r="D24" s="5">
        <v>2420082</v>
      </c>
      <c r="E24" s="5">
        <v>2497833</v>
      </c>
      <c r="F24" s="13">
        <v>2.3</v>
      </c>
      <c r="G24" s="13">
        <f>100*(D24-C24)/C24</f>
        <v>3.3600707949785793</v>
      </c>
      <c r="H24" s="13">
        <f>100*(E24-D24)/D24</f>
        <v>3.212742378150823</v>
      </c>
      <c r="I24" s="15" t="s">
        <v>65</v>
      </c>
      <c r="J24" s="15" t="s">
        <v>65</v>
      </c>
      <c r="K24" s="15" t="s">
        <v>65</v>
      </c>
      <c r="L24" s="31"/>
      <c r="M24" s="55"/>
      <c r="N24" s="92" t="s">
        <v>48</v>
      </c>
      <c r="O24" s="92"/>
      <c r="P24" s="93"/>
      <c r="Q24" s="84">
        <v>163737</v>
      </c>
      <c r="R24" s="85"/>
      <c r="S24" s="87">
        <v>180397</v>
      </c>
      <c r="T24" s="87"/>
      <c r="U24" s="16">
        <v>189626</v>
      </c>
      <c r="V24" s="12">
        <v>6.1</v>
      </c>
      <c r="W24" s="12">
        <f t="shared" si="3"/>
        <v>10.174853576161771</v>
      </c>
      <c r="X24" s="12">
        <f t="shared" si="10"/>
        <v>5.115938735123089</v>
      </c>
      <c r="Y24" s="80">
        <f aca="true" t="shared" si="11" ref="Y24:Y30">100*Q24/Q$32</f>
        <v>7.85751031275134</v>
      </c>
      <c r="Z24" s="80"/>
      <c r="AA24" s="14">
        <f t="shared" si="4"/>
        <v>8.18994263766846</v>
      </c>
      <c r="AB24" s="80">
        <f aca="true" t="shared" si="12" ref="AB24:AB30">100*U24/U$32</f>
        <v>8.311268684093685</v>
      </c>
      <c r="AC24" s="80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</row>
    <row r="25" spans="1:53" s="1" customFormat="1" ht="20.25" customHeight="1">
      <c r="A25" s="57" t="s">
        <v>71</v>
      </c>
      <c r="B25" s="56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55"/>
      <c r="N25" s="92" t="s">
        <v>28</v>
      </c>
      <c r="O25" s="92"/>
      <c r="P25" s="93"/>
      <c r="Q25" s="84">
        <v>-9696</v>
      </c>
      <c r="R25" s="85"/>
      <c r="S25" s="87">
        <v>-10815</v>
      </c>
      <c r="T25" s="87"/>
      <c r="U25" s="16">
        <v>5534</v>
      </c>
      <c r="V25" s="12">
        <v>35.5</v>
      </c>
      <c r="W25" s="12">
        <f t="shared" si="3"/>
        <v>11.540841584158416</v>
      </c>
      <c r="X25" s="12">
        <f>100*(U25-S25)/ABS(S25)</f>
        <v>151.16967175219602</v>
      </c>
      <c r="Y25" s="80">
        <f t="shared" si="11"/>
        <v>-0.4652975197569089</v>
      </c>
      <c r="Z25" s="80"/>
      <c r="AA25" s="14">
        <f t="shared" si="4"/>
        <v>-0.4909961342283098</v>
      </c>
      <c r="AB25" s="80">
        <f t="shared" si="12"/>
        <v>0.24255408487113822</v>
      </c>
      <c r="AC25" s="80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</row>
    <row r="26" spans="1:53" s="1" customFormat="1" ht="20.25" customHeight="1">
      <c r="A26" s="56" t="s">
        <v>17</v>
      </c>
      <c r="B26" s="56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55"/>
      <c r="N26" s="92" t="s">
        <v>29</v>
      </c>
      <c r="O26" s="92"/>
      <c r="P26" s="93"/>
      <c r="Q26" s="84">
        <f>SUM(Q27:R29)</f>
        <v>248068</v>
      </c>
      <c r="R26" s="85"/>
      <c r="S26" s="85">
        <f>SUM(S27:T29)</f>
        <v>262894</v>
      </c>
      <c r="T26" s="85"/>
      <c r="U26" s="16">
        <f>SUM(U27:U29)</f>
        <v>261320</v>
      </c>
      <c r="V26" s="12">
        <v>0.5</v>
      </c>
      <c r="W26" s="12">
        <f t="shared" si="3"/>
        <v>5.9765870648370605</v>
      </c>
      <c r="X26" s="12">
        <f t="shared" si="10"/>
        <v>-0.598720396813925</v>
      </c>
      <c r="Y26" s="80">
        <f t="shared" si="11"/>
        <v>11.904437410381279</v>
      </c>
      <c r="Z26" s="80"/>
      <c r="AA26" s="14">
        <f t="shared" si="4"/>
        <v>11.935269321481025</v>
      </c>
      <c r="AB26" s="80">
        <f t="shared" si="12"/>
        <v>11.453601998288008</v>
      </c>
      <c r="AC26" s="80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</row>
    <row r="27" spans="1:53" s="1" customFormat="1" ht="20.2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55"/>
      <c r="N27" s="55"/>
      <c r="O27" s="92" t="s">
        <v>30</v>
      </c>
      <c r="P27" s="93"/>
      <c r="Q27" s="84">
        <v>46527</v>
      </c>
      <c r="R27" s="85"/>
      <c r="S27" s="86">
        <v>44776</v>
      </c>
      <c r="T27" s="86"/>
      <c r="U27" s="16">
        <v>33318</v>
      </c>
      <c r="V27" s="12">
        <v>3.5</v>
      </c>
      <c r="W27" s="12">
        <f t="shared" si="3"/>
        <v>-3.7634061942527994</v>
      </c>
      <c r="X27" s="12">
        <f t="shared" si="10"/>
        <v>-25.58960157227086</v>
      </c>
      <c r="Y27" s="80">
        <f t="shared" si="11"/>
        <v>2.232765852076083</v>
      </c>
      <c r="Z27" s="80"/>
      <c r="AA27" s="14">
        <f t="shared" si="4"/>
        <v>2.0328102548503746</v>
      </c>
      <c r="AB27" s="80">
        <f t="shared" si="12"/>
        <v>1.4603211058432568</v>
      </c>
      <c r="AC27" s="80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</row>
    <row r="28" spans="1:53" s="1" customFormat="1" ht="20.2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55"/>
      <c r="N28" s="55"/>
      <c r="O28" s="92" t="s">
        <v>31</v>
      </c>
      <c r="P28" s="93"/>
      <c r="Q28" s="84">
        <v>124574</v>
      </c>
      <c r="R28" s="85"/>
      <c r="S28" s="86">
        <v>133727</v>
      </c>
      <c r="T28" s="86"/>
      <c r="U28" s="16">
        <v>136414</v>
      </c>
      <c r="V28" s="12">
        <v>-7.5</v>
      </c>
      <c r="W28" s="12">
        <f t="shared" si="3"/>
        <v>7.347440075778252</v>
      </c>
      <c r="X28" s="12">
        <f t="shared" si="10"/>
        <v>2.009317490110449</v>
      </c>
      <c r="Y28" s="80">
        <f t="shared" si="11"/>
        <v>5.978132552206804</v>
      </c>
      <c r="Z28" s="80"/>
      <c r="AA28" s="14">
        <f t="shared" si="4"/>
        <v>6.071145634946758</v>
      </c>
      <c r="AB28" s="80">
        <f t="shared" si="12"/>
        <v>5.978997638888949</v>
      </c>
      <c r="AC28" s="80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</row>
    <row r="29" spans="1:53" s="1" customFormat="1" ht="20.25" customHeight="1">
      <c r="A29" s="31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31"/>
      <c r="M29" s="55"/>
      <c r="N29" s="55"/>
      <c r="O29" s="92" t="s">
        <v>32</v>
      </c>
      <c r="P29" s="93"/>
      <c r="Q29" s="84">
        <v>76967</v>
      </c>
      <c r="R29" s="85"/>
      <c r="S29" s="86">
        <v>84391</v>
      </c>
      <c r="T29" s="86"/>
      <c r="U29" s="16">
        <v>91588</v>
      </c>
      <c r="V29" s="12">
        <v>14.3</v>
      </c>
      <c r="W29" s="12">
        <f t="shared" si="3"/>
        <v>9.645692309691166</v>
      </c>
      <c r="X29" s="12">
        <f t="shared" si="10"/>
        <v>8.528160585844462</v>
      </c>
      <c r="Y29" s="80">
        <f t="shared" si="11"/>
        <v>3.693539006098392</v>
      </c>
      <c r="Z29" s="80"/>
      <c r="AA29" s="14">
        <f t="shared" si="4"/>
        <v>3.831313431683892</v>
      </c>
      <c r="AB29" s="80">
        <f t="shared" si="12"/>
        <v>4.014283253555802</v>
      </c>
      <c r="AC29" s="80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</row>
    <row r="30" spans="1:53" s="1" customFormat="1" ht="20.25" customHeight="1">
      <c r="A30" s="88" t="s">
        <v>49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31"/>
      <c r="M30" s="147" t="s">
        <v>41</v>
      </c>
      <c r="N30" s="147"/>
      <c r="O30" s="147"/>
      <c r="P30" s="148"/>
      <c r="Q30" s="84">
        <v>134575</v>
      </c>
      <c r="R30" s="85"/>
      <c r="S30" s="86">
        <v>147771</v>
      </c>
      <c r="T30" s="86"/>
      <c r="U30" s="16">
        <v>159547</v>
      </c>
      <c r="V30" s="12">
        <v>16.6</v>
      </c>
      <c r="W30" s="12">
        <f t="shared" si="3"/>
        <v>9.80568456251161</v>
      </c>
      <c r="X30" s="12">
        <f t="shared" si="10"/>
        <v>7.9690873040041685</v>
      </c>
      <c r="Y30" s="80">
        <f t="shared" si="11"/>
        <v>6.458066596667288</v>
      </c>
      <c r="Z30" s="80"/>
      <c r="AA30" s="14">
        <f t="shared" si="4"/>
        <v>6.708736916417158</v>
      </c>
      <c r="AB30" s="80">
        <f t="shared" si="12"/>
        <v>6.992912283869803</v>
      </c>
      <c r="AC30" s="80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</row>
    <row r="31" spans="1:53" s="1" customFormat="1" ht="20.25" customHeight="1" thickBot="1">
      <c r="A31" s="31"/>
      <c r="B31" s="27"/>
      <c r="C31" s="27"/>
      <c r="D31" s="27"/>
      <c r="E31" s="27"/>
      <c r="F31" s="27"/>
      <c r="G31" s="27"/>
      <c r="H31" s="27"/>
      <c r="I31" s="91" t="s">
        <v>0</v>
      </c>
      <c r="J31" s="91"/>
      <c r="K31" s="91"/>
      <c r="L31" s="31"/>
      <c r="M31" s="55"/>
      <c r="N31" s="55"/>
      <c r="O31" s="55"/>
      <c r="P31" s="54"/>
      <c r="Q31" s="139"/>
      <c r="R31" s="140"/>
      <c r="S31" s="83"/>
      <c r="T31" s="83"/>
      <c r="U31" s="19"/>
      <c r="V31" s="20"/>
      <c r="W31" s="12"/>
      <c r="X31" s="12"/>
      <c r="Y31" s="81"/>
      <c r="Z31" s="81"/>
      <c r="AA31" s="14"/>
      <c r="AB31" s="80"/>
      <c r="AC31" s="80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</row>
    <row r="32" spans="1:53" s="1" customFormat="1" ht="20.25" customHeight="1">
      <c r="A32" s="142" t="s">
        <v>1</v>
      </c>
      <c r="B32" s="110"/>
      <c r="C32" s="134" t="s">
        <v>38</v>
      </c>
      <c r="D32" s="134" t="s">
        <v>3</v>
      </c>
      <c r="E32" s="134" t="s">
        <v>2</v>
      </c>
      <c r="F32" s="136" t="s">
        <v>67</v>
      </c>
      <c r="G32" s="136"/>
      <c r="H32" s="136"/>
      <c r="I32" s="137" t="s">
        <v>68</v>
      </c>
      <c r="J32" s="138"/>
      <c r="K32" s="138"/>
      <c r="L32" s="31"/>
      <c r="M32" s="128" t="s">
        <v>33</v>
      </c>
      <c r="N32" s="128"/>
      <c r="O32" s="128"/>
      <c r="P32" s="129"/>
      <c r="Q32" s="146">
        <f>SUM(Q10,Q15,Q23)-Q30</f>
        <v>2083828</v>
      </c>
      <c r="R32" s="82"/>
      <c r="S32" s="82">
        <f>SUM(S10,S15,S23)-S30</f>
        <v>2202665</v>
      </c>
      <c r="T32" s="82"/>
      <c r="U32" s="21">
        <v>2281553</v>
      </c>
      <c r="V32" s="12">
        <v>3.3</v>
      </c>
      <c r="W32" s="12">
        <f t="shared" si="3"/>
        <v>5.702821921962849</v>
      </c>
      <c r="X32" s="12">
        <f>100*(U32-S32)/S32</f>
        <v>3.5814797075360985</v>
      </c>
      <c r="Y32" s="80">
        <f>100*Q32/Q$32</f>
        <v>100</v>
      </c>
      <c r="Z32" s="80"/>
      <c r="AA32" s="14">
        <f t="shared" si="4"/>
        <v>100</v>
      </c>
      <c r="AB32" s="80">
        <f>100*U32/U$32</f>
        <v>100</v>
      </c>
      <c r="AC32" s="80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</row>
    <row r="33" spans="1:53" s="1" customFormat="1" ht="20.25" customHeight="1">
      <c r="A33" s="143"/>
      <c r="B33" s="112"/>
      <c r="C33" s="135"/>
      <c r="D33" s="135"/>
      <c r="E33" s="135"/>
      <c r="F33" s="53" t="s">
        <v>39</v>
      </c>
      <c r="G33" s="53" t="s">
        <v>3</v>
      </c>
      <c r="H33" s="53" t="s">
        <v>2</v>
      </c>
      <c r="I33" s="53" t="s">
        <v>39</v>
      </c>
      <c r="J33" s="53" t="s">
        <v>3</v>
      </c>
      <c r="K33" s="52" t="s">
        <v>2</v>
      </c>
      <c r="L33" s="30"/>
      <c r="M33" s="130" t="s">
        <v>34</v>
      </c>
      <c r="N33" s="130"/>
      <c r="O33" s="130"/>
      <c r="P33" s="131"/>
      <c r="Q33" s="99">
        <v>198193</v>
      </c>
      <c r="R33" s="100"/>
      <c r="S33" s="100">
        <v>212105</v>
      </c>
      <c r="T33" s="100"/>
      <c r="U33" s="100">
        <v>224366</v>
      </c>
      <c r="V33" s="103">
        <v>6.8</v>
      </c>
      <c r="W33" s="103">
        <v>7</v>
      </c>
      <c r="X33" s="103">
        <v>5.8</v>
      </c>
      <c r="Y33" s="103">
        <v>9.5</v>
      </c>
      <c r="Z33" s="103"/>
      <c r="AA33" s="103">
        <v>9.6</v>
      </c>
      <c r="AB33" s="103">
        <v>9.8</v>
      </c>
      <c r="AC33" s="103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</row>
    <row r="34" spans="1:53" s="1" customFormat="1" ht="20.25" customHeight="1">
      <c r="A34" s="154" t="s">
        <v>51</v>
      </c>
      <c r="B34" s="155"/>
      <c r="C34" s="22">
        <f>SUM(C35:C46)</f>
        <v>2298730</v>
      </c>
      <c r="D34" s="23">
        <v>2407593</v>
      </c>
      <c r="E34" s="23">
        <f>SUM(E35:E46)</f>
        <v>2504386</v>
      </c>
      <c r="F34" s="12">
        <v>3.3</v>
      </c>
      <c r="G34" s="12">
        <f>100*(D34-C34)/C34</f>
        <v>4.735788892127392</v>
      </c>
      <c r="H34" s="12">
        <f>100*(E34-D34)/D34</f>
        <v>4.020322371763002</v>
      </c>
      <c r="I34" s="12">
        <f>100*C34/C$55</f>
        <v>92.09958019454164</v>
      </c>
      <c r="J34" s="12">
        <f aca="true" t="shared" si="13" ref="J34:K49">100*D34/D$55</f>
        <v>91.89237156748017</v>
      </c>
      <c r="K34" s="12">
        <f t="shared" si="13"/>
        <v>91.69185302128248</v>
      </c>
      <c r="L34" s="31"/>
      <c r="M34" s="132" t="s">
        <v>75</v>
      </c>
      <c r="N34" s="132"/>
      <c r="O34" s="132"/>
      <c r="P34" s="133"/>
      <c r="Q34" s="145"/>
      <c r="R34" s="113"/>
      <c r="S34" s="113"/>
      <c r="T34" s="113"/>
      <c r="U34" s="113"/>
      <c r="V34" s="104"/>
      <c r="W34" s="104"/>
      <c r="X34" s="104"/>
      <c r="Y34" s="104"/>
      <c r="Z34" s="104"/>
      <c r="AA34" s="104"/>
      <c r="AB34" s="104"/>
      <c r="AC34" s="104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</row>
    <row r="35" spans="1:53" s="1" customFormat="1" ht="20.25" customHeight="1">
      <c r="A35" s="51"/>
      <c r="B35" s="39" t="s">
        <v>52</v>
      </c>
      <c r="C35" s="6">
        <v>48048</v>
      </c>
      <c r="D35" s="7">
        <v>50450</v>
      </c>
      <c r="E35" s="8">
        <v>50546</v>
      </c>
      <c r="F35" s="12">
        <v>2.2</v>
      </c>
      <c r="G35" s="12">
        <f aca="true" t="shared" si="14" ref="G35:H53">100*(D35-C35)/C35</f>
        <v>4.999167499167499</v>
      </c>
      <c r="H35" s="12">
        <f t="shared" si="14"/>
        <v>0.19028741328047571</v>
      </c>
      <c r="I35" s="12">
        <f aca="true" t="shared" si="15" ref="I35:I53">100*C35/C$55</f>
        <v>1.9250632432636008</v>
      </c>
      <c r="J35" s="12">
        <f t="shared" si="13"/>
        <v>1.925562229820146</v>
      </c>
      <c r="K35" s="12">
        <f t="shared" si="13"/>
        <v>1.8506158406945832</v>
      </c>
      <c r="L35" s="31"/>
      <c r="M35" s="31" t="s">
        <v>17</v>
      </c>
      <c r="N35" s="31"/>
      <c r="O35" s="31"/>
      <c r="P35" s="45"/>
      <c r="Q35" s="5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27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</row>
    <row r="36" spans="1:53" ht="20.25" customHeight="1">
      <c r="A36" s="40"/>
      <c r="B36" s="39" t="s">
        <v>55</v>
      </c>
      <c r="C36" s="6">
        <v>4971</v>
      </c>
      <c r="D36" s="7">
        <v>4777</v>
      </c>
      <c r="E36" s="8">
        <v>4541</v>
      </c>
      <c r="F36" s="12">
        <v>4.6</v>
      </c>
      <c r="G36" s="12">
        <f t="shared" si="14"/>
        <v>-3.9026352846509758</v>
      </c>
      <c r="H36" s="12">
        <f t="shared" si="14"/>
        <v>-4.940339124973833</v>
      </c>
      <c r="I36" s="12">
        <f t="shared" si="15"/>
        <v>0.1991651969335531</v>
      </c>
      <c r="J36" s="12">
        <f t="shared" si="13"/>
        <v>0.18232727000695417</v>
      </c>
      <c r="K36" s="12">
        <f t="shared" si="13"/>
        <v>0.16625739984556845</v>
      </c>
      <c r="L36" s="27"/>
      <c r="M36" s="30"/>
      <c r="N36" s="30"/>
      <c r="O36" s="47"/>
      <c r="P36" s="47"/>
      <c r="Q36" s="46"/>
      <c r="R36" s="30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</row>
    <row r="37" spans="1:53" ht="20.25" customHeight="1">
      <c r="A37" s="40"/>
      <c r="B37" s="39" t="s">
        <v>53</v>
      </c>
      <c r="C37" s="6">
        <v>20971</v>
      </c>
      <c r="D37" s="7">
        <v>21054</v>
      </c>
      <c r="E37" s="8">
        <v>21481</v>
      </c>
      <c r="F37" s="12">
        <v>-16.7</v>
      </c>
      <c r="G37" s="12">
        <f t="shared" si="14"/>
        <v>0.39578465499976156</v>
      </c>
      <c r="H37" s="12">
        <f t="shared" si="14"/>
        <v>2.0281181723187993</v>
      </c>
      <c r="I37" s="12">
        <f t="shared" si="15"/>
        <v>0.8402118979870332</v>
      </c>
      <c r="J37" s="12">
        <f t="shared" si="13"/>
        <v>0.8035834923019496</v>
      </c>
      <c r="K37" s="12">
        <f t="shared" si="13"/>
        <v>0.7864732891615626</v>
      </c>
      <c r="L37" s="49"/>
      <c r="M37" s="30"/>
      <c r="N37" s="30"/>
      <c r="O37" s="30"/>
      <c r="P37" s="46"/>
      <c r="Q37" s="46"/>
      <c r="R37" s="30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</row>
    <row r="38" spans="1:53" ht="20.25" customHeight="1">
      <c r="A38" s="40"/>
      <c r="B38" s="39" t="s">
        <v>54</v>
      </c>
      <c r="C38" s="6">
        <v>5848</v>
      </c>
      <c r="D38" s="7">
        <v>6594</v>
      </c>
      <c r="E38" s="8">
        <v>6626</v>
      </c>
      <c r="F38" s="12">
        <v>0.7</v>
      </c>
      <c r="G38" s="12">
        <f t="shared" si="14"/>
        <v>12.756497948016415</v>
      </c>
      <c r="H38" s="12">
        <f t="shared" si="14"/>
        <v>0.48528965726417955</v>
      </c>
      <c r="I38" s="12">
        <f t="shared" si="15"/>
        <v>0.234302569235047</v>
      </c>
      <c r="J38" s="12">
        <f t="shared" si="13"/>
        <v>0.25167804446846465</v>
      </c>
      <c r="K38" s="12">
        <f t="shared" si="13"/>
        <v>0.24259447949278495</v>
      </c>
      <c r="L38" s="48"/>
      <c r="M38" s="127"/>
      <c r="N38" s="127"/>
      <c r="O38" s="127"/>
      <c r="P38" s="127"/>
      <c r="Q38" s="46"/>
      <c r="R38" s="30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</row>
    <row r="39" spans="1:53" ht="20.25" customHeight="1">
      <c r="A39" s="40"/>
      <c r="B39" s="39" t="s">
        <v>56</v>
      </c>
      <c r="C39" s="6">
        <v>567972</v>
      </c>
      <c r="D39" s="7">
        <v>595800</v>
      </c>
      <c r="E39" s="8">
        <v>610014</v>
      </c>
      <c r="F39" s="12">
        <v>4.8</v>
      </c>
      <c r="G39" s="12">
        <f t="shared" si="14"/>
        <v>4.899537301134563</v>
      </c>
      <c r="H39" s="12">
        <f t="shared" si="14"/>
        <v>2.3856998992950653</v>
      </c>
      <c r="I39" s="12">
        <f t="shared" si="15"/>
        <v>22.7560360556717</v>
      </c>
      <c r="J39" s="12">
        <f t="shared" si="13"/>
        <v>22.740336502018692</v>
      </c>
      <c r="K39" s="12">
        <f t="shared" si="13"/>
        <v>22.33414259180678</v>
      </c>
      <c r="L39" s="46"/>
      <c r="M39" s="119"/>
      <c r="N39" s="119"/>
      <c r="O39" s="119"/>
      <c r="P39" s="119"/>
      <c r="Q39" s="46"/>
      <c r="R39" s="30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</row>
    <row r="40" spans="1:53" ht="20.25" customHeight="1">
      <c r="A40" s="40"/>
      <c r="B40" s="39" t="s">
        <v>57</v>
      </c>
      <c r="C40" s="6">
        <v>211640</v>
      </c>
      <c r="D40" s="7">
        <v>222730</v>
      </c>
      <c r="E40" s="8">
        <v>221588</v>
      </c>
      <c r="F40" s="12">
        <v>-1.3</v>
      </c>
      <c r="G40" s="12">
        <f t="shared" si="14"/>
        <v>5.24003024003024</v>
      </c>
      <c r="H40" s="12">
        <f t="shared" si="14"/>
        <v>-0.5127284155704216</v>
      </c>
      <c r="I40" s="12">
        <f t="shared" si="15"/>
        <v>8.479445238184908</v>
      </c>
      <c r="J40" s="12">
        <f t="shared" si="13"/>
        <v>8.501099612444818</v>
      </c>
      <c r="K40" s="12">
        <f t="shared" si="13"/>
        <v>8.112892472358471</v>
      </c>
      <c r="L40" s="45"/>
      <c r="M40" s="119"/>
      <c r="N40" s="119"/>
      <c r="O40" s="119"/>
      <c r="P40" s="119"/>
      <c r="Q40" s="46"/>
      <c r="R40" s="30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</row>
    <row r="41" spans="1:53" ht="20.25" customHeight="1">
      <c r="A41" s="40"/>
      <c r="B41" s="39" t="s">
        <v>58</v>
      </c>
      <c r="C41" s="6">
        <v>64803</v>
      </c>
      <c r="D41" s="7">
        <v>68492</v>
      </c>
      <c r="E41" s="8">
        <v>70667</v>
      </c>
      <c r="F41" s="12">
        <v>9.4</v>
      </c>
      <c r="G41" s="12">
        <f t="shared" si="14"/>
        <v>5.692637686526858</v>
      </c>
      <c r="H41" s="12">
        <f t="shared" si="14"/>
        <v>3.175553349296268</v>
      </c>
      <c r="I41" s="12">
        <f t="shared" si="15"/>
        <v>2.596359335523042</v>
      </c>
      <c r="J41" s="12">
        <f t="shared" si="13"/>
        <v>2.61418450435761</v>
      </c>
      <c r="K41" s="12">
        <f t="shared" si="13"/>
        <v>2.5872961186713908</v>
      </c>
      <c r="L41" s="27"/>
      <c r="M41" s="30"/>
      <c r="N41" s="30"/>
      <c r="O41" s="30"/>
      <c r="P41" s="45"/>
      <c r="Q41" s="45"/>
      <c r="R41" s="30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</row>
    <row r="42" spans="1:53" ht="20.25" customHeight="1">
      <c r="A42" s="40"/>
      <c r="B42" s="39" t="s">
        <v>72</v>
      </c>
      <c r="C42" s="6">
        <v>407417</v>
      </c>
      <c r="D42" s="7">
        <v>413325</v>
      </c>
      <c r="E42" s="8">
        <v>421324</v>
      </c>
      <c r="F42" s="12">
        <v>-1.1</v>
      </c>
      <c r="G42" s="12">
        <f t="shared" si="14"/>
        <v>1.4501113110154953</v>
      </c>
      <c r="H42" s="12">
        <f t="shared" si="14"/>
        <v>1.935280953245025</v>
      </c>
      <c r="I42" s="12">
        <f t="shared" si="15"/>
        <v>16.323332737694106</v>
      </c>
      <c r="J42" s="12">
        <f t="shared" si="13"/>
        <v>15.775679061256925</v>
      </c>
      <c r="K42" s="12">
        <f t="shared" si="13"/>
        <v>15.425728415004246</v>
      </c>
      <c r="L42" s="27"/>
      <c r="M42" s="114" t="s">
        <v>50</v>
      </c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</row>
    <row r="43" spans="1:53" ht="20.25" customHeight="1">
      <c r="A43" s="40"/>
      <c r="B43" s="39" t="s">
        <v>73</v>
      </c>
      <c r="C43" s="6">
        <v>134725</v>
      </c>
      <c r="D43" s="7">
        <v>133892</v>
      </c>
      <c r="E43" s="8">
        <v>140721</v>
      </c>
      <c r="F43" s="12">
        <v>7.3</v>
      </c>
      <c r="G43" s="12">
        <f t="shared" si="14"/>
        <v>-0.6182965299684543</v>
      </c>
      <c r="H43" s="12">
        <f t="shared" si="14"/>
        <v>5.100379410270965</v>
      </c>
      <c r="I43" s="12">
        <f t="shared" si="15"/>
        <v>5.397813549964382</v>
      </c>
      <c r="J43" s="12">
        <f t="shared" si="13"/>
        <v>5.11035437215221</v>
      </c>
      <c r="K43" s="12">
        <f t="shared" si="13"/>
        <v>5.152148769801418</v>
      </c>
      <c r="L43" s="27"/>
      <c r="M43" s="101"/>
      <c r="N43" s="101"/>
      <c r="O43" s="101"/>
      <c r="P43" s="101"/>
      <c r="Q43" s="44"/>
      <c r="R43" s="28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</row>
    <row r="44" spans="1:53" ht="20.25" customHeight="1" thickBot="1">
      <c r="A44" s="40"/>
      <c r="B44" s="39" t="s">
        <v>74</v>
      </c>
      <c r="C44" s="6">
        <v>275242</v>
      </c>
      <c r="D44" s="7">
        <v>289240</v>
      </c>
      <c r="E44" s="8">
        <v>314669</v>
      </c>
      <c r="F44" s="12">
        <v>9.2</v>
      </c>
      <c r="G44" s="12">
        <f t="shared" si="14"/>
        <v>5.085706396552852</v>
      </c>
      <c r="H44" s="12">
        <f t="shared" si="14"/>
        <v>8.79166090443922</v>
      </c>
      <c r="I44" s="12">
        <f t="shared" si="15"/>
        <v>11.027686005710123</v>
      </c>
      <c r="J44" s="12">
        <f t="shared" si="13"/>
        <v>11.03963566606896</v>
      </c>
      <c r="K44" s="12">
        <f t="shared" si="13"/>
        <v>11.520821350364496</v>
      </c>
      <c r="L44" s="27"/>
      <c r="M44" s="31"/>
      <c r="N44" s="27"/>
      <c r="O44" s="27"/>
      <c r="P44" s="44"/>
      <c r="Q44" s="44"/>
      <c r="R44" s="28"/>
      <c r="S44" s="27"/>
      <c r="T44" s="27"/>
      <c r="U44" s="27"/>
      <c r="V44" s="27"/>
      <c r="W44" s="27"/>
      <c r="X44" s="27"/>
      <c r="Y44" s="68" t="s">
        <v>35</v>
      </c>
      <c r="Z44" s="68"/>
      <c r="AA44" s="68"/>
      <c r="AB44" s="68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</row>
    <row r="45" spans="1:53" ht="20.25" customHeight="1">
      <c r="A45" s="40"/>
      <c r="B45" s="39" t="s">
        <v>59</v>
      </c>
      <c r="C45" s="6">
        <v>152994</v>
      </c>
      <c r="D45" s="7">
        <v>163395</v>
      </c>
      <c r="E45" s="8">
        <v>168705</v>
      </c>
      <c r="F45" s="12">
        <v>2.5</v>
      </c>
      <c r="G45" s="12">
        <f t="shared" si="14"/>
        <v>6.7983058159143495</v>
      </c>
      <c r="H45" s="12">
        <f t="shared" si="14"/>
        <v>3.2497934453318646</v>
      </c>
      <c r="I45" s="12">
        <f t="shared" si="15"/>
        <v>6.129768686311008</v>
      </c>
      <c r="J45" s="12">
        <f t="shared" si="13"/>
        <v>6.236417057313434</v>
      </c>
      <c r="K45" s="12">
        <f t="shared" si="13"/>
        <v>6.176713199944203</v>
      </c>
      <c r="L45" s="27"/>
      <c r="M45" s="156" t="s">
        <v>66</v>
      </c>
      <c r="N45" s="156"/>
      <c r="O45" s="156"/>
      <c r="P45" s="156"/>
      <c r="Q45" s="157"/>
      <c r="R45" s="120" t="s">
        <v>38</v>
      </c>
      <c r="S45" s="121"/>
      <c r="T45" s="109" t="s">
        <v>3</v>
      </c>
      <c r="U45" s="110"/>
      <c r="V45" s="125" t="s">
        <v>42</v>
      </c>
      <c r="W45" s="125"/>
      <c r="X45" s="69" t="s">
        <v>76</v>
      </c>
      <c r="Y45" s="70"/>
      <c r="Z45" s="70"/>
      <c r="AA45" s="70"/>
      <c r="AB45" s="70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</row>
    <row r="46" spans="1:53" ht="20.25" customHeight="1">
      <c r="A46" s="40"/>
      <c r="B46" s="39" t="s">
        <v>60</v>
      </c>
      <c r="C46" s="6">
        <v>404099</v>
      </c>
      <c r="D46" s="7">
        <v>437845</v>
      </c>
      <c r="E46" s="8">
        <v>473504</v>
      </c>
      <c r="F46" s="12">
        <v>4.4</v>
      </c>
      <c r="G46" s="12">
        <f t="shared" si="14"/>
        <v>8.35092390726035</v>
      </c>
      <c r="H46" s="12">
        <f t="shared" si="14"/>
        <v>8.14420628304537</v>
      </c>
      <c r="I46" s="12">
        <f t="shared" si="15"/>
        <v>16.19039567806314</v>
      </c>
      <c r="J46" s="12">
        <f t="shared" si="13"/>
        <v>16.71155192300499</v>
      </c>
      <c r="K46" s="12">
        <f t="shared" si="13"/>
        <v>17.336169094136984</v>
      </c>
      <c r="L46" s="27"/>
      <c r="M46" s="158"/>
      <c r="N46" s="158"/>
      <c r="O46" s="158"/>
      <c r="P46" s="158"/>
      <c r="Q46" s="159"/>
      <c r="R46" s="122"/>
      <c r="S46" s="123"/>
      <c r="T46" s="111"/>
      <c r="U46" s="112"/>
      <c r="V46" s="126"/>
      <c r="W46" s="126"/>
      <c r="X46" s="43" t="s">
        <v>43</v>
      </c>
      <c r="Y46" s="124" t="s">
        <v>3</v>
      </c>
      <c r="Z46" s="124"/>
      <c r="AA46" s="124" t="s">
        <v>42</v>
      </c>
      <c r="AB46" s="106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</row>
    <row r="47" spans="1:53" ht="20.25" customHeight="1">
      <c r="A47" s="154" t="s">
        <v>18</v>
      </c>
      <c r="B47" s="155"/>
      <c r="C47" s="6">
        <v>249770</v>
      </c>
      <c r="D47" s="7">
        <f>SUM(D48:D50)</f>
        <v>263130</v>
      </c>
      <c r="E47" s="7">
        <v>276889</v>
      </c>
      <c r="F47" s="12">
        <v>4.7</v>
      </c>
      <c r="G47" s="12">
        <f t="shared" si="14"/>
        <v>5.348921007326741</v>
      </c>
      <c r="H47" s="12">
        <f t="shared" si="14"/>
        <v>5.2289742712727545</v>
      </c>
      <c r="I47" s="12">
        <f t="shared" si="15"/>
        <v>10.007139657632983</v>
      </c>
      <c r="J47" s="12">
        <f t="shared" si="13"/>
        <v>10.043076105700198</v>
      </c>
      <c r="K47" s="12">
        <f t="shared" si="13"/>
        <v>10.137600789658578</v>
      </c>
      <c r="L47" s="27"/>
      <c r="M47" s="72"/>
      <c r="N47" s="72"/>
      <c r="O47" s="72"/>
      <c r="P47" s="72"/>
      <c r="Q47" s="75"/>
      <c r="R47" s="72"/>
      <c r="S47" s="72"/>
      <c r="T47" s="72"/>
      <c r="U47" s="72"/>
      <c r="V47" s="72"/>
      <c r="W47" s="72"/>
      <c r="X47" s="41"/>
      <c r="Y47" s="72"/>
      <c r="Z47" s="72"/>
      <c r="AA47" s="72"/>
      <c r="AB47" s="72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</row>
    <row r="48" spans="1:53" ht="20.25" customHeight="1">
      <c r="A48" s="40"/>
      <c r="B48" s="39" t="s">
        <v>58</v>
      </c>
      <c r="C48" s="6">
        <v>5084</v>
      </c>
      <c r="D48" s="7">
        <v>5336</v>
      </c>
      <c r="E48" s="8">
        <v>5549</v>
      </c>
      <c r="F48" s="12">
        <v>7.8</v>
      </c>
      <c r="G48" s="12">
        <f t="shared" si="14"/>
        <v>4.956726986624705</v>
      </c>
      <c r="H48" s="12">
        <f t="shared" si="14"/>
        <v>3.9917541229385307</v>
      </c>
      <c r="I48" s="12">
        <f t="shared" si="15"/>
        <v>0.20369258925974332</v>
      </c>
      <c r="J48" s="12">
        <f t="shared" si="13"/>
        <v>0.20366303386165113</v>
      </c>
      <c r="K48" s="12">
        <f t="shared" si="13"/>
        <v>0.20316280813544577</v>
      </c>
      <c r="L48" s="27"/>
      <c r="M48" s="76" t="s">
        <v>79</v>
      </c>
      <c r="N48" s="76"/>
      <c r="O48" s="76"/>
      <c r="P48" s="76"/>
      <c r="Q48" s="77"/>
      <c r="R48" s="67">
        <v>3566055</v>
      </c>
      <c r="S48" s="67"/>
      <c r="T48" s="71">
        <v>3761040</v>
      </c>
      <c r="U48" s="71"/>
      <c r="V48" s="71">
        <v>3912395</v>
      </c>
      <c r="W48" s="71"/>
      <c r="X48" s="38">
        <v>3.5</v>
      </c>
      <c r="Y48" s="66">
        <f>100*(T48-R48)/R48</f>
        <v>5.467806862204873</v>
      </c>
      <c r="Z48" s="66"/>
      <c r="AA48" s="66">
        <f>100*(V48-T48)/T48</f>
        <v>4.024285835832642</v>
      </c>
      <c r="AB48" s="66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</row>
    <row r="49" spans="1:53" ht="20.25" customHeight="1">
      <c r="A49" s="40"/>
      <c r="B49" s="39" t="s">
        <v>60</v>
      </c>
      <c r="C49" s="6">
        <v>111976</v>
      </c>
      <c r="D49" s="7">
        <v>118698</v>
      </c>
      <c r="E49" s="8">
        <v>123841</v>
      </c>
      <c r="F49" s="12">
        <v>3.8</v>
      </c>
      <c r="G49" s="12">
        <f t="shared" si="14"/>
        <v>6.003072086875759</v>
      </c>
      <c r="H49" s="12">
        <f t="shared" si="14"/>
        <v>4.332844698309997</v>
      </c>
      <c r="I49" s="12">
        <f t="shared" si="15"/>
        <v>4.4863653373227805</v>
      </c>
      <c r="J49" s="12">
        <f t="shared" si="13"/>
        <v>4.530433806842254</v>
      </c>
      <c r="K49" s="12">
        <f t="shared" si="13"/>
        <v>4.534129630978868</v>
      </c>
      <c r="L49" s="27"/>
      <c r="M49" s="76"/>
      <c r="N49" s="76"/>
      <c r="O49" s="76"/>
      <c r="P49" s="76"/>
      <c r="Q49" s="77"/>
      <c r="R49" s="67"/>
      <c r="S49" s="67"/>
      <c r="T49" s="71"/>
      <c r="U49" s="71"/>
      <c r="V49" s="71"/>
      <c r="W49" s="71"/>
      <c r="X49" s="38"/>
      <c r="Y49" s="66"/>
      <c r="Z49" s="66"/>
      <c r="AA49" s="66"/>
      <c r="AB49" s="66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</row>
    <row r="50" spans="1:53" ht="20.25" customHeight="1">
      <c r="A50" s="40"/>
      <c r="B50" s="39" t="s">
        <v>61</v>
      </c>
      <c r="C50" s="6">
        <v>132709</v>
      </c>
      <c r="D50" s="7">
        <v>139096</v>
      </c>
      <c r="E50" s="8">
        <v>147498</v>
      </c>
      <c r="F50" s="12">
        <v>5.3</v>
      </c>
      <c r="G50" s="12">
        <f t="shared" si="14"/>
        <v>4.812785869835505</v>
      </c>
      <c r="H50" s="12">
        <f t="shared" si="14"/>
        <v>6.040432507045494</v>
      </c>
      <c r="I50" s="12">
        <f t="shared" si="15"/>
        <v>5.317041665631644</v>
      </c>
      <c r="J50" s="12">
        <f aca="true" t="shared" si="16" ref="J50:K53">100*D50/D$55</f>
        <v>5.308979264996294</v>
      </c>
      <c r="K50" s="12">
        <f t="shared" si="16"/>
        <v>5.400271738036039</v>
      </c>
      <c r="L50" s="27"/>
      <c r="M50" s="76" t="s">
        <v>78</v>
      </c>
      <c r="N50" s="76"/>
      <c r="O50" s="76"/>
      <c r="P50" s="76"/>
      <c r="Q50" s="77"/>
      <c r="R50" s="67">
        <v>1831259</v>
      </c>
      <c r="S50" s="67"/>
      <c r="T50" s="71">
        <v>1927986</v>
      </c>
      <c r="U50" s="71"/>
      <c r="V50" s="71">
        <v>1979956</v>
      </c>
      <c r="W50" s="71"/>
      <c r="X50" s="38">
        <v>2.8</v>
      </c>
      <c r="Y50" s="66">
        <f>100*(T50-R50)/R50</f>
        <v>5.2819945185252335</v>
      </c>
      <c r="Z50" s="66"/>
      <c r="AA50" s="66">
        <f>100*(V50-T50)/T50</f>
        <v>2.695558992648287</v>
      </c>
      <c r="AB50" s="66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</row>
    <row r="51" spans="1:53" ht="20.25" customHeight="1">
      <c r="A51" s="154" t="s">
        <v>19</v>
      </c>
      <c r="B51" s="155"/>
      <c r="C51" s="6">
        <f>SUM(C52)</f>
        <v>50271</v>
      </c>
      <c r="D51" s="7">
        <f>SUM(D52)</f>
        <v>55289</v>
      </c>
      <c r="E51" s="7">
        <f>SUM(E52)</f>
        <v>59510</v>
      </c>
      <c r="F51" s="12">
        <v>8.1</v>
      </c>
      <c r="G51" s="12">
        <f t="shared" si="14"/>
        <v>9.981898112231704</v>
      </c>
      <c r="H51" s="12">
        <f t="shared" si="14"/>
        <v>7.6344299951165695</v>
      </c>
      <c r="I51" s="12">
        <f t="shared" si="15"/>
        <v>2.014128669291219</v>
      </c>
      <c r="J51" s="12">
        <f t="shared" si="16"/>
        <v>2.1102558993959573</v>
      </c>
      <c r="K51" s="12">
        <f t="shared" si="16"/>
        <v>2.1788103644152783</v>
      </c>
      <c r="L51" s="27"/>
      <c r="M51" s="76"/>
      <c r="N51" s="76"/>
      <c r="O51" s="76"/>
      <c r="P51" s="76"/>
      <c r="Q51" s="77"/>
      <c r="R51" s="67"/>
      <c r="S51" s="67"/>
      <c r="T51" s="71"/>
      <c r="U51" s="71"/>
      <c r="V51" s="71"/>
      <c r="W51" s="71"/>
      <c r="X51" s="38"/>
      <c r="Y51" s="66" t="s">
        <v>83</v>
      </c>
      <c r="Z51" s="66"/>
      <c r="AA51" s="66" t="s">
        <v>83</v>
      </c>
      <c r="AB51" s="66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</row>
    <row r="52" spans="1:53" ht="20.25" customHeight="1">
      <c r="A52" s="40"/>
      <c r="B52" s="39" t="s">
        <v>60</v>
      </c>
      <c r="C52" s="6">
        <v>50271</v>
      </c>
      <c r="D52" s="7">
        <v>55289</v>
      </c>
      <c r="E52" s="8">
        <v>59510</v>
      </c>
      <c r="F52" s="12">
        <v>8.1</v>
      </c>
      <c r="G52" s="12">
        <f t="shared" si="14"/>
        <v>9.981898112231704</v>
      </c>
      <c r="H52" s="12">
        <f t="shared" si="14"/>
        <v>7.6344299951165695</v>
      </c>
      <c r="I52" s="12">
        <f t="shared" si="15"/>
        <v>2.014128669291219</v>
      </c>
      <c r="J52" s="12">
        <f t="shared" si="16"/>
        <v>2.1102558993959573</v>
      </c>
      <c r="K52" s="12">
        <f t="shared" si="16"/>
        <v>2.1788103644152783</v>
      </c>
      <c r="L52" s="27"/>
      <c r="M52" s="76" t="s">
        <v>77</v>
      </c>
      <c r="N52" s="76"/>
      <c r="O52" s="76"/>
      <c r="P52" s="76"/>
      <c r="Q52" s="77"/>
      <c r="R52" s="67">
        <v>1260765</v>
      </c>
      <c r="S52" s="67"/>
      <c r="T52" s="71">
        <v>1304706</v>
      </c>
      <c r="U52" s="71"/>
      <c r="V52" s="71">
        <v>1363497</v>
      </c>
      <c r="W52" s="71"/>
      <c r="X52" s="38">
        <v>3.7</v>
      </c>
      <c r="Y52" s="66">
        <f>100*(T52-R52)/R52</f>
        <v>3.4852648986924604</v>
      </c>
      <c r="Z52" s="66"/>
      <c r="AA52" s="66">
        <f>100*(V52-T52)/T52</f>
        <v>4.506072632455128</v>
      </c>
      <c r="AB52" s="66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</row>
    <row r="53" spans="1:53" ht="20.25" customHeight="1">
      <c r="A53" s="154" t="s">
        <v>62</v>
      </c>
      <c r="B53" s="155"/>
      <c r="C53" s="6">
        <v>102853</v>
      </c>
      <c r="D53" s="7">
        <v>105999</v>
      </c>
      <c r="E53" s="8">
        <v>109478</v>
      </c>
      <c r="F53" s="12">
        <v>5.1</v>
      </c>
      <c r="G53" s="12">
        <f t="shared" si="14"/>
        <v>3.058734310131936</v>
      </c>
      <c r="H53" s="12">
        <f t="shared" si="14"/>
        <v>3.2821064349663676</v>
      </c>
      <c r="I53" s="12">
        <f t="shared" si="15"/>
        <v>4.12084852146585</v>
      </c>
      <c r="J53" s="12">
        <f t="shared" si="16"/>
        <v>4.045741740311311</v>
      </c>
      <c r="K53" s="12">
        <f t="shared" si="16"/>
        <v>4.008264175356341</v>
      </c>
      <c r="L53" s="27"/>
      <c r="M53" s="76"/>
      <c r="N53" s="76"/>
      <c r="O53" s="76"/>
      <c r="P53" s="76"/>
      <c r="Q53" s="77"/>
      <c r="R53" s="67"/>
      <c r="S53" s="67"/>
      <c r="T53" s="71"/>
      <c r="U53" s="71"/>
      <c r="V53" s="71"/>
      <c r="W53" s="71"/>
      <c r="X53" s="38"/>
      <c r="Y53" s="66"/>
      <c r="Z53" s="66"/>
      <c r="AA53" s="66"/>
      <c r="AB53" s="66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</row>
    <row r="54" spans="1:53" ht="20.25" customHeight="1">
      <c r="A54" s="27"/>
      <c r="B54" s="37"/>
      <c r="C54" s="6"/>
      <c r="D54" s="7"/>
      <c r="E54" s="8"/>
      <c r="F54" s="12"/>
      <c r="G54" s="12"/>
      <c r="H54" s="12"/>
      <c r="I54" s="12"/>
      <c r="J54" s="12"/>
      <c r="K54" s="12"/>
      <c r="L54" s="27"/>
      <c r="M54" s="76" t="s">
        <v>80</v>
      </c>
      <c r="N54" s="76"/>
      <c r="O54" s="76"/>
      <c r="P54" s="76"/>
      <c r="Q54" s="77"/>
      <c r="R54" s="105">
        <v>3450868</v>
      </c>
      <c r="S54" s="105"/>
      <c r="T54" s="90">
        <v>3599533</v>
      </c>
      <c r="U54" s="90"/>
      <c r="V54" s="90">
        <v>3720681</v>
      </c>
      <c r="W54" s="90"/>
      <c r="X54" s="151">
        <v>2.6</v>
      </c>
      <c r="Y54" s="89">
        <f>100*(T54-R54)/R54</f>
        <v>4.308046555243492</v>
      </c>
      <c r="Z54" s="89"/>
      <c r="AA54" s="89">
        <f>100*(V54-T54)/T54</f>
        <v>3.365658822963979</v>
      </c>
      <c r="AB54" s="89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</row>
    <row r="55" spans="1:53" ht="20.25" customHeight="1">
      <c r="A55" s="152" t="s">
        <v>20</v>
      </c>
      <c r="B55" s="153"/>
      <c r="C55" s="24">
        <f>SUM(C34,C47,C51)-C53</f>
        <v>2495918</v>
      </c>
      <c r="D55" s="25">
        <v>2620014</v>
      </c>
      <c r="E55" s="25">
        <f>SUM(E34,E47,E51)-E53</f>
        <v>2731307</v>
      </c>
      <c r="F55" s="26">
        <v>3.5</v>
      </c>
      <c r="G55" s="26">
        <f>100*(D55-C55)/C55</f>
        <v>4.971958213370792</v>
      </c>
      <c r="H55" s="26">
        <f>100*(E55-D55)/D55</f>
        <v>4.2478017293037365</v>
      </c>
      <c r="I55" s="26">
        <f>100*C55/C$55</f>
        <v>100</v>
      </c>
      <c r="J55" s="26">
        <f>100*D55/D$55</f>
        <v>100</v>
      </c>
      <c r="K55" s="26">
        <f>100*E55/E$55</f>
        <v>100</v>
      </c>
      <c r="L55" s="27"/>
      <c r="M55" s="101" t="s">
        <v>37</v>
      </c>
      <c r="N55" s="101"/>
      <c r="O55" s="101"/>
      <c r="P55" s="101"/>
      <c r="Q55" s="102"/>
      <c r="R55" s="105"/>
      <c r="S55" s="105"/>
      <c r="T55" s="90"/>
      <c r="U55" s="90"/>
      <c r="V55" s="90"/>
      <c r="W55" s="90"/>
      <c r="X55" s="151"/>
      <c r="Y55" s="89"/>
      <c r="Z55" s="89"/>
      <c r="AA55" s="89"/>
      <c r="AB55" s="89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</row>
    <row r="56" spans="1:53" ht="20.25" customHeight="1">
      <c r="A56" s="36"/>
      <c r="B56" s="35"/>
      <c r="C56" s="34"/>
      <c r="D56" s="27"/>
      <c r="E56" s="27"/>
      <c r="F56" s="27"/>
      <c r="G56" s="27"/>
      <c r="H56" s="27"/>
      <c r="I56" s="27"/>
      <c r="J56" s="27"/>
      <c r="K56" s="27"/>
      <c r="L56" s="27"/>
      <c r="M56" s="78"/>
      <c r="N56" s="78"/>
      <c r="O56" s="78"/>
      <c r="P56" s="78"/>
      <c r="Q56" s="79"/>
      <c r="R56" s="73"/>
      <c r="S56" s="73"/>
      <c r="T56" s="73"/>
      <c r="U56" s="73"/>
      <c r="V56" s="73"/>
      <c r="W56" s="73"/>
      <c r="X56" s="33"/>
      <c r="Y56" s="74"/>
      <c r="Z56" s="74"/>
      <c r="AA56" s="74"/>
      <c r="AB56" s="74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</row>
    <row r="57" spans="1:53" ht="20.25" customHeight="1">
      <c r="A57" s="31" t="s">
        <v>17</v>
      </c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27"/>
      <c r="M57" s="31" t="s">
        <v>17</v>
      </c>
      <c r="N57" s="28"/>
      <c r="O57" s="27"/>
      <c r="P57" s="30"/>
      <c r="Q57" s="30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</row>
    <row r="58" spans="1:53" ht="20.2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</row>
    <row r="59" spans="1:53" ht="20.2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</row>
    <row r="60" spans="1:53" ht="20.2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</row>
    <row r="61" spans="1:53" ht="20.2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</row>
    <row r="62" spans="1:53" ht="20.2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9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</row>
    <row r="63" spans="1:53" ht="20.2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8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</row>
    <row r="64" spans="1:53" ht="20.2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8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</row>
    <row r="65" spans="1:53" ht="20.2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</row>
    <row r="66" spans="1:53" ht="20.2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</row>
    <row r="67" spans="1:53" ht="20.2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</row>
    <row r="68" spans="1:53" ht="20.2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</row>
    <row r="69" spans="1:53" ht="20.2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</row>
    <row r="70" spans="1:53" ht="20.2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</row>
    <row r="71" spans="1:53" ht="20.2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</row>
    <row r="72" spans="1:53" ht="20.2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</row>
    <row r="73" spans="1:53" ht="20.2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</row>
    <row r="74" spans="1:53" ht="20.2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</row>
    <row r="75" spans="1:53" ht="20.2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</row>
    <row r="76" spans="1:53" ht="20.2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</row>
    <row r="77" spans="1:53" ht="20.2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</row>
    <row r="78" spans="1:53" ht="20.2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</row>
    <row r="79" spans="1:53" ht="20.2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</row>
    <row r="80" spans="1:53" ht="20.2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</row>
    <row r="81" spans="1:53" ht="20.2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</row>
    <row r="82" spans="1:53" ht="20.2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</row>
    <row r="83" spans="1:53" ht="20.2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</row>
    <row r="84" spans="1:53" ht="20.2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</row>
    <row r="85" spans="1:53" ht="20.2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</row>
    <row r="86" spans="1:53" ht="20.2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</row>
    <row r="87" spans="1:53" ht="20.2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</row>
    <row r="88" spans="1:53" ht="20.2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</row>
    <row r="89" spans="1:53" ht="20.2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</row>
    <row r="90" spans="1:53" ht="20.2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</row>
    <row r="91" spans="1:53" ht="20.2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</row>
    <row r="92" spans="1:53" ht="20.2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</row>
    <row r="93" spans="1:53" ht="20.2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</row>
    <row r="94" spans="1:53" ht="20.2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</row>
    <row r="95" spans="1:53" ht="20.2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</row>
    <row r="96" spans="1:53" ht="20.2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</row>
    <row r="97" spans="1:53" ht="20.2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</row>
    <row r="98" spans="1:53" ht="20.2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</row>
    <row r="99" spans="1:53" ht="20.2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</row>
    <row r="100" spans="1:53" ht="20.2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</row>
    <row r="101" spans="1:53" ht="20.25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</row>
    <row r="102" spans="1:53" ht="20.25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</row>
    <row r="103" spans="1:53" ht="20.2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</row>
    <row r="104" spans="1:53" ht="20.25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</row>
    <row r="105" spans="1:53" ht="20.25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</row>
    <row r="106" spans="1:53" ht="20.25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</row>
    <row r="107" spans="1:53" ht="20.25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</row>
    <row r="108" spans="1:53" ht="20.2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</row>
    <row r="109" spans="1:53" ht="20.2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</row>
    <row r="110" spans="1:53" ht="20.2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</row>
    <row r="111" spans="1:53" ht="20.25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</row>
    <row r="112" spans="1:53" ht="20.25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</row>
    <row r="113" spans="1:53" ht="20.25" customHeigh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</row>
    <row r="114" spans="1:53" ht="20.25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</row>
    <row r="115" spans="1:53" ht="20.2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</row>
    <row r="116" spans="1:53" ht="20.25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</row>
    <row r="117" spans="1:53" ht="20.25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</row>
    <row r="118" spans="1:53" ht="20.25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</row>
    <row r="119" spans="1:53" ht="20.25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</row>
    <row r="120" spans="1:53" ht="20.25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</row>
    <row r="121" spans="1:53" ht="20.25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</row>
    <row r="122" spans="1:53" ht="20.25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</row>
    <row r="123" spans="1:53" ht="20.25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</row>
    <row r="124" spans="1:53" ht="20.2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</row>
    <row r="125" spans="1:53" ht="20.2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</row>
    <row r="126" spans="1:53" ht="20.25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</row>
    <row r="127" spans="1:53" ht="20.25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</row>
    <row r="128" spans="1:53" ht="20.25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</row>
    <row r="129" spans="1:53" ht="20.25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</row>
    <row r="130" spans="1:53" ht="20.25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</row>
    <row r="131" spans="1:53" ht="20.25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</row>
    <row r="132" spans="1:53" ht="20.25" customHeigh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</row>
    <row r="133" spans="1:53" ht="20.25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</row>
    <row r="134" spans="1:53" ht="20.25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</row>
    <row r="135" spans="1:53" ht="20.25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</row>
    <row r="136" spans="1:53" ht="20.25" customHeight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</row>
    <row r="137" spans="1:53" ht="20.25" customHeigh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</row>
    <row r="138" spans="1:53" ht="20.25" customHeight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</row>
    <row r="139" spans="1:53" ht="20.25" customHeigh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</row>
    <row r="140" spans="1:53" ht="20.25" customHeight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</row>
    <row r="141" spans="1:53" ht="20.25" customHeight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</row>
    <row r="142" spans="1:53" ht="20.25" customHeight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</row>
    <row r="143" spans="1:53" ht="20.25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</row>
    <row r="144" spans="1:53" ht="20.25" customHeight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</row>
    <row r="145" spans="1:53" ht="20.25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</row>
    <row r="146" spans="1:53" ht="20.25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</row>
    <row r="147" spans="1:53" ht="20.25" customHeight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</row>
    <row r="148" spans="1:53" ht="20.25" customHeight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</row>
    <row r="149" spans="1:53" ht="20.25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</row>
    <row r="150" spans="1:53" ht="20.25" customHeight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</row>
    <row r="151" spans="1:53" ht="20.25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</row>
    <row r="152" spans="1:53" ht="20.25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</row>
    <row r="153" spans="1:53" ht="20.25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</row>
    <row r="154" spans="1:53" ht="20.25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</row>
    <row r="155" spans="1:53" ht="20.25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</row>
    <row r="156" spans="1:53" ht="20.25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</row>
    <row r="157" spans="1:53" ht="20.25" customHeigh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</row>
    <row r="158" spans="1:53" ht="20.25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</row>
    <row r="159" spans="1:53" ht="20.25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</row>
    <row r="160" spans="1:53" ht="20.25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</row>
    <row r="161" spans="1:53" ht="20.25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</row>
    <row r="162" spans="1:53" ht="20.25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</row>
    <row r="163" spans="1:53" ht="20.25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</row>
    <row r="164" spans="1:53" ht="20.25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</row>
    <row r="165" spans="1:53" ht="20.25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</row>
    <row r="166" spans="1:53" ht="20.25" customHeigh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</row>
    <row r="167" spans="1:53" ht="20.25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</row>
    <row r="168" spans="1:53" ht="20.25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</row>
    <row r="169" spans="1:53" ht="20.25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</row>
    <row r="170" spans="1:53" ht="20.25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</row>
    <row r="171" spans="1:53" ht="20.25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</row>
    <row r="172" spans="1:53" ht="20.25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</row>
    <row r="173" spans="1:53" ht="20.25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</row>
    <row r="174" spans="1:53" ht="20.25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</row>
    <row r="175" spans="1:53" ht="20.25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</row>
    <row r="176" spans="1:53" ht="20.25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</row>
    <row r="177" spans="1:53" ht="20.25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</row>
    <row r="178" spans="1:53" ht="20.25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</row>
    <row r="179" spans="1:53" ht="20.25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</row>
    <row r="180" spans="1:53" ht="20.25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</row>
    <row r="181" spans="1:53" ht="20.25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</row>
    <row r="182" spans="1:53" ht="20.25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</row>
    <row r="183" spans="1:53" ht="20.25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</row>
    <row r="184" spans="1:53" ht="20.25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</row>
    <row r="185" spans="1:53" ht="20.25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</row>
    <row r="186" spans="1:53" ht="20.25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</row>
    <row r="187" spans="1:53" ht="20.25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</row>
    <row r="188" spans="1:53" ht="20.25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</row>
    <row r="189" spans="1:53" ht="20.25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</row>
    <row r="190" spans="1:53" ht="20.25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</row>
    <row r="191" spans="1:53" ht="20.25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</row>
    <row r="192" spans="1:53" ht="20.25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</row>
    <row r="193" spans="1:53" ht="20.25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</row>
    <row r="194" spans="1:53" ht="20.25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</row>
    <row r="195" spans="1:53" ht="20.25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</row>
    <row r="196" spans="1:53" ht="20.25" customHeigh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</row>
    <row r="197" spans="1:53" ht="20.25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</row>
    <row r="198" spans="1:53" ht="20.25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</row>
    <row r="199" spans="1:53" ht="20.25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</row>
    <row r="200" spans="1:53" ht="20.25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</row>
    <row r="201" spans="1:53" ht="20.25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</row>
    <row r="202" spans="1:53" ht="20.25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</row>
    <row r="203" spans="1:53" ht="20.25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</row>
    <row r="204" spans="1:53" ht="20.25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</row>
    <row r="205" spans="1:53" ht="20.25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</row>
    <row r="206" spans="1:53" ht="20.25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</row>
    <row r="207" spans="1:53" ht="20.25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</row>
    <row r="208" spans="1:53" ht="20.25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</row>
    <row r="209" spans="1:53" ht="20.2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</row>
    <row r="210" spans="1:53" ht="20.25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</row>
    <row r="211" spans="1:53" ht="20.25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</row>
    <row r="212" spans="1:53" ht="20.25" customHeight="1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</row>
    <row r="213" spans="1:53" ht="20.25" customHeight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</row>
    <row r="214" spans="1:53" ht="20.25" customHeight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</row>
    <row r="215" spans="1:53" ht="20.25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</row>
    <row r="216" spans="1:53" ht="20.25" customHeight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</row>
    <row r="217" spans="1:53" ht="20.25" customHeight="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</row>
    <row r="218" spans="1:53" ht="20.25" customHeight="1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</row>
    <row r="219" spans="1:53" ht="20.25" customHeight="1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</row>
    <row r="220" spans="1:53" ht="20.25" customHeight="1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</row>
    <row r="221" spans="1:53" ht="20.25" customHeight="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</row>
    <row r="222" spans="1:53" ht="20.25" customHeight="1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</row>
    <row r="223" spans="1:53" ht="20.25" customHeight="1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</row>
    <row r="224" spans="1:53" ht="20.25" customHeight="1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</row>
    <row r="225" spans="1:53" ht="20.25" customHeight="1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</row>
    <row r="226" spans="1:53" ht="20.2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</row>
    <row r="227" spans="1:53" ht="20.2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</row>
    <row r="228" spans="1:53" ht="20.2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</row>
    <row r="229" spans="1:53" ht="20.2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</row>
    <row r="230" spans="1:53" ht="20.2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</row>
    <row r="231" spans="1:53" ht="20.2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</row>
    <row r="232" spans="1:53" ht="20.2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</row>
    <row r="233" spans="1:53" ht="20.2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</row>
    <row r="234" spans="1:53" ht="20.2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</row>
    <row r="235" spans="1:53" ht="20.2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</row>
    <row r="236" spans="1:53" ht="20.2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</row>
    <row r="237" spans="1:53" ht="20.2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</row>
    <row r="238" spans="1:53" ht="20.2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</row>
    <row r="239" spans="1:53" ht="20.2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</row>
    <row r="240" spans="1:53" ht="20.2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</row>
    <row r="241" spans="1:53" ht="20.2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</row>
    <row r="242" spans="1:53" ht="20.2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</row>
    <row r="243" spans="1:53" ht="20.2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</row>
    <row r="244" spans="1:53" ht="20.2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</row>
    <row r="245" spans="1:53" ht="20.2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</row>
    <row r="246" spans="1:53" ht="20.2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</row>
    <row r="247" spans="1:53" ht="20.2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</row>
    <row r="248" spans="1:53" ht="20.2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</row>
    <row r="249" spans="1:53" ht="20.2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</row>
    <row r="250" spans="1:53" ht="20.2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</row>
    <row r="251" spans="1:53" ht="20.2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</row>
    <row r="252" spans="1:53" ht="20.2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</row>
    <row r="253" spans="1:53" ht="20.2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</row>
    <row r="254" spans="1:53" ht="20.2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</row>
    <row r="255" spans="1:53" ht="20.2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</row>
    <row r="256" spans="1:53" ht="20.2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</row>
    <row r="257" spans="1:53" ht="20.2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</row>
    <row r="258" spans="1:53" ht="20.2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</row>
    <row r="259" spans="1:53" ht="20.2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</row>
    <row r="260" spans="1:53" ht="20.2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</row>
    <row r="261" spans="1:53" ht="20.2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</row>
    <row r="262" spans="1:53" ht="20.2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</row>
    <row r="263" spans="1:53" ht="20.2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</row>
    <row r="264" spans="1:53" ht="20.2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</row>
    <row r="265" spans="1:53" ht="20.2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</row>
    <row r="266" spans="1:53" ht="20.2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</row>
    <row r="267" spans="1:53" ht="20.2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</row>
    <row r="268" spans="1:53" ht="20.2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</row>
    <row r="269" spans="1:53" ht="20.2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</row>
    <row r="270" spans="1:53" ht="20.2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</row>
    <row r="271" spans="1:53" ht="20.2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</row>
    <row r="272" spans="1:53" ht="20.2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</row>
    <row r="273" spans="1:53" ht="20.2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</row>
    <row r="274" spans="1:53" ht="20.2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</row>
    <row r="275" spans="1:53" ht="20.2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</row>
    <row r="276" spans="1:53" ht="20.2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</row>
    <row r="277" spans="1:53" ht="20.2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</row>
    <row r="278" spans="1:53" ht="20.2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</row>
    <row r="279" spans="1:53" ht="20.2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</row>
    <row r="280" spans="1:53" ht="20.2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</row>
    <row r="281" spans="1:53" ht="20.2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</row>
    <row r="282" spans="1:53" ht="20.2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</row>
    <row r="283" spans="1:53" ht="20.2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</row>
    <row r="284" spans="1:53" ht="20.2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</row>
    <row r="285" spans="1:53" ht="20.2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</row>
    <row r="286" spans="1:53" ht="20.2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</row>
    <row r="287" spans="1:53" ht="20.2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</row>
    <row r="288" spans="1:53" ht="20.2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</row>
    <row r="289" spans="1:53" ht="20.2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</row>
    <row r="290" spans="1:53" ht="20.2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</row>
    <row r="291" spans="1:53" ht="20.2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</row>
    <row r="292" spans="1:53" ht="20.2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</row>
    <row r="293" spans="1:53" ht="20.2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</row>
    <row r="294" spans="1:53" ht="20.2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</row>
    <row r="295" spans="1:53" ht="20.2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</row>
    <row r="296" spans="1:53" ht="20.2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</row>
    <row r="297" spans="1:53" ht="20.2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</row>
    <row r="298" spans="1:53" ht="20.2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</row>
    <row r="299" spans="1:53" ht="20.2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</row>
    <row r="300" spans="1:53" ht="20.2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</row>
    <row r="301" spans="1:53" ht="20.2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</row>
    <row r="302" spans="1:53" ht="20.2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</row>
    <row r="303" spans="1:53" ht="20.2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</row>
    <row r="304" spans="1:53" ht="20.2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</row>
    <row r="305" spans="1:53" ht="20.2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</row>
    <row r="306" spans="1:53" ht="20.2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</row>
    <row r="307" spans="1:53" ht="20.2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</row>
    <row r="308" spans="1:53" ht="20.2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</row>
    <row r="309" spans="1:53" ht="20.2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</row>
    <row r="310" spans="1:53" ht="20.2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</row>
    <row r="311" spans="1:53" ht="20.2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</row>
    <row r="312" spans="1:53" ht="20.2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</row>
    <row r="313" spans="1:53" ht="20.2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</row>
    <row r="314" spans="1:53" ht="20.2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</row>
    <row r="315" spans="1:53" ht="20.2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</row>
    <row r="316" spans="1:53" ht="20.2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</row>
    <row r="317" spans="1:53" ht="20.2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</row>
    <row r="318" spans="1:53" ht="20.2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</row>
    <row r="319" spans="1:53" ht="20.2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</row>
    <row r="320" spans="1:53" ht="20.2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</row>
    <row r="321" spans="1:53" ht="20.2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</row>
    <row r="322" spans="1:53" ht="20.2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</row>
    <row r="323" spans="1:53" ht="20.2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</row>
    <row r="324" spans="1:53" ht="20.2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</row>
    <row r="325" spans="1:53" ht="20.2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</row>
    <row r="326" spans="1:53" ht="20.2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</row>
    <row r="327" spans="1:53" ht="20.2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</row>
    <row r="328" spans="1:53" ht="20.2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</row>
    <row r="329" spans="1:53" ht="20.2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</row>
    <row r="330" spans="1:53" ht="20.2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</row>
    <row r="331" spans="1:53" ht="20.2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</row>
    <row r="332" spans="1:53" ht="20.2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</row>
    <row r="333" spans="1:53" ht="20.2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</row>
    <row r="334" spans="1:53" ht="20.2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</row>
    <row r="335" spans="1:53" ht="20.2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</row>
    <row r="336" spans="1:53" ht="20.2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</row>
    <row r="337" spans="1:53" ht="20.2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</row>
    <row r="338" spans="1:53" ht="20.2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</row>
    <row r="339" spans="1:53" ht="20.2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</row>
    <row r="340" spans="1:53" ht="20.2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</row>
    <row r="341" spans="1:53" ht="20.2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</row>
    <row r="342" spans="1:53" ht="20.2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</row>
    <row r="343" spans="1:53" ht="20.2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</row>
    <row r="344" spans="1:53" ht="20.2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</row>
    <row r="345" spans="1:53" ht="20.2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</row>
    <row r="346" spans="1:53" ht="20.2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</row>
    <row r="347" spans="1:53" ht="20.2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</row>
    <row r="348" spans="1:53" ht="20.2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</row>
    <row r="349" spans="1:53" ht="20.2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</row>
    <row r="350" spans="1:53" ht="20.2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</row>
    <row r="351" spans="1:53" ht="20.2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</row>
    <row r="352" spans="1:53" ht="20.25" customHeight="1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</row>
    <row r="353" spans="1:53" ht="20.25" customHeight="1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</row>
    <row r="354" spans="1:53" ht="20.25" customHeight="1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</row>
    <row r="355" spans="1:53" ht="20.25" customHeight="1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</row>
    <row r="356" spans="1:53" ht="20.25" customHeight="1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</row>
    <row r="357" spans="1:53" ht="20.25" customHeight="1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</row>
    <row r="358" spans="1:53" ht="20.25" customHeight="1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</row>
    <row r="359" spans="1:53" ht="20.25" customHeight="1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</row>
    <row r="360" spans="1:53" ht="20.25" customHeight="1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</row>
    <row r="361" spans="1:53" ht="20.25" customHeight="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</row>
    <row r="362" spans="1:53" ht="20.25" customHeight="1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</row>
    <row r="363" spans="1:53" ht="20.25" customHeight="1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</row>
    <row r="364" spans="1:53" ht="20.25" customHeight="1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</row>
    <row r="365" spans="1:53" ht="20.25" customHeight="1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</row>
    <row r="366" spans="1:53" ht="20.25" customHeight="1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</row>
    <row r="367" spans="1:53" ht="20.25" customHeight="1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</row>
    <row r="368" spans="1:53" ht="20.25" customHeight="1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</row>
    <row r="369" spans="1:53" ht="20.25" customHeight="1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</row>
    <row r="370" spans="1:53" ht="20.25" customHeight="1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</row>
    <row r="371" spans="1:53" ht="20.25" customHeight="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</row>
    <row r="372" spans="1:53" ht="20.25" customHeight="1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</row>
    <row r="373" spans="1:53" ht="20.25" customHeight="1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</row>
    <row r="374" spans="1:53" ht="20.25" customHeight="1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</row>
    <row r="375" spans="1:53" ht="20.25" customHeight="1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</row>
    <row r="376" spans="1:53" ht="20.25" customHeight="1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</row>
    <row r="377" spans="1:53" ht="20.25" customHeight="1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</row>
    <row r="378" spans="1:53" ht="20.25" customHeight="1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</row>
    <row r="379" spans="1:53" ht="20.25" customHeight="1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</row>
    <row r="380" spans="1:53" ht="20.25" customHeight="1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</row>
    <row r="381" spans="1:53" ht="20.25" customHeight="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</row>
    <row r="382" spans="1:53" ht="20.25" customHeight="1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</row>
    <row r="383" spans="1:53" ht="20.25" customHeight="1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</row>
    <row r="384" spans="1:53" ht="20.25" customHeight="1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</row>
    <row r="385" spans="1:53" ht="20.25" customHeight="1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</row>
    <row r="386" spans="1:53" ht="20.25" customHeight="1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</row>
    <row r="387" spans="1:53" ht="20.25" customHeight="1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</row>
    <row r="388" spans="1:53" ht="20.25" customHeight="1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</row>
    <row r="389" spans="1:53" ht="20.25" customHeight="1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</row>
    <row r="390" spans="1:53" ht="20.25" customHeight="1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</row>
    <row r="391" spans="1:53" ht="20.25" customHeight="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</row>
    <row r="392" spans="1:53" ht="20.25" customHeight="1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</row>
    <row r="393" spans="1:53" ht="20.25" customHeight="1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</row>
    <row r="394" spans="1:53" ht="20.25" customHeight="1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</row>
    <row r="395" spans="1:53" ht="20.25" customHeight="1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</row>
    <row r="396" spans="1:53" ht="20.25" customHeight="1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</row>
    <row r="397" spans="1:53" ht="20.25" customHeight="1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</row>
    <row r="398" spans="1:53" ht="20.25" customHeight="1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</row>
    <row r="399" spans="1:53" ht="20.25" customHeight="1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</row>
    <row r="400" spans="1:53" ht="20.25" customHeight="1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</row>
    <row r="401" spans="1:53" ht="20.25" customHeight="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</row>
    <row r="402" spans="1:53" ht="20.25" customHeight="1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</row>
    <row r="403" spans="1:53" ht="20.25" customHeight="1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</row>
    <row r="404" spans="1:53" ht="20.25" customHeight="1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</row>
    <row r="405" spans="1:53" ht="20.25" customHeight="1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</row>
    <row r="406" spans="1:53" ht="20.25" customHeight="1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</row>
    <row r="407" spans="1:53" ht="20.25" customHeight="1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</row>
    <row r="408" spans="1:53" ht="20.25" customHeight="1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</row>
    <row r="409" spans="1:53" ht="20.25" customHeight="1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</row>
    <row r="410" spans="1:53" ht="20.25" customHeight="1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</row>
    <row r="411" spans="1:53" ht="20.25" customHeight="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</row>
    <row r="412" spans="1:53" ht="20.25" customHeight="1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</row>
    <row r="413" spans="1:53" ht="20.25" customHeight="1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</row>
    <row r="414" spans="1:53" ht="20.25" customHeight="1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</row>
    <row r="415" spans="1:53" ht="20.25" customHeight="1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</row>
    <row r="416" spans="1:53" ht="20.25" customHeight="1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</row>
    <row r="417" spans="1:53" ht="20.25" customHeight="1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</row>
    <row r="418" spans="1:53" ht="20.25" customHeight="1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</row>
    <row r="419" spans="1:53" ht="20.25" customHeight="1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</row>
    <row r="420" spans="1:53" ht="20.25" customHeight="1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</row>
    <row r="421" spans="1:53" ht="20.25" customHeight="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</row>
    <row r="422" spans="1:53" ht="20.25" customHeight="1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</row>
    <row r="423" spans="1:53" ht="20.25" customHeight="1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</row>
    <row r="424" spans="1:53" ht="20.25" customHeight="1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</row>
    <row r="425" spans="1:53" ht="20.25" customHeight="1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</row>
    <row r="426" spans="1:53" ht="20.25" customHeight="1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</row>
    <row r="427" spans="1:53" ht="20.25" customHeight="1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</row>
    <row r="428" spans="1:53" ht="20.25" customHeight="1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</row>
    <row r="429" spans="1:53" ht="20.25" customHeight="1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</row>
    <row r="430" spans="1:53" ht="20.25" customHeight="1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</row>
    <row r="431" spans="1:53" ht="20.25" customHeight="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</row>
    <row r="432" spans="1:53" ht="20.25" customHeight="1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</row>
    <row r="433" spans="1:53" ht="20.25" customHeight="1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</row>
    <row r="434" spans="1:53" ht="20.25" customHeight="1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</row>
    <row r="435" spans="1:53" ht="20.25" customHeight="1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</row>
    <row r="436" spans="1:53" ht="20.25" customHeight="1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</row>
    <row r="437" spans="1:53" ht="20.25" customHeight="1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</row>
    <row r="438" spans="1:53" ht="20.25" customHeight="1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</row>
    <row r="439" spans="1:53" ht="20.25" customHeight="1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</row>
    <row r="440" spans="1:53" ht="20.25" customHeight="1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</row>
    <row r="441" spans="1:53" ht="20.25" customHeight="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</row>
    <row r="442" spans="1:53" ht="20.25" customHeight="1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</row>
    <row r="443" spans="1:53" ht="20.25" customHeight="1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</row>
    <row r="444" spans="1:53" ht="20.25" customHeight="1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</row>
    <row r="445" spans="1:53" ht="20.25" customHeight="1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</row>
    <row r="446" spans="1:53" ht="20.25" customHeight="1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</row>
    <row r="447" spans="1:53" ht="20.25" customHeight="1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</row>
    <row r="448" spans="1:53" ht="20.25" customHeight="1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</row>
    <row r="449" spans="1:53" ht="20.25" customHeight="1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</row>
    <row r="450" spans="1:53" ht="20.25" customHeight="1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</row>
    <row r="451" spans="1:53" ht="20.25" customHeight="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</row>
    <row r="452" spans="1:53" ht="20.25" customHeight="1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</row>
    <row r="453" spans="1:53" ht="20.25" customHeight="1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</row>
    <row r="454" spans="1:53" ht="20.25" customHeight="1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</row>
    <row r="455" spans="1:53" ht="20.25" customHeight="1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</row>
    <row r="456" spans="1:53" ht="20.25" customHeight="1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</row>
    <row r="457" spans="1:53" ht="20.25" customHeight="1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</row>
    <row r="458" spans="1:53" ht="20.25" customHeight="1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</row>
    <row r="459" spans="1:53" ht="20.25" customHeight="1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</row>
    <row r="460" spans="1:53" ht="20.25" customHeight="1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</row>
    <row r="461" spans="1:53" ht="20.25" customHeight="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</row>
    <row r="462" spans="1:53" ht="20.25" customHeight="1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</row>
    <row r="463" spans="1:53" ht="20.25" customHeight="1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</row>
    <row r="464" spans="1:53" ht="20.25" customHeight="1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</row>
    <row r="465" spans="1:53" ht="20.25" customHeight="1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</row>
    <row r="466" spans="1:53" ht="20.25" customHeight="1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</row>
    <row r="467" spans="1:53" ht="20.25" customHeight="1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</row>
    <row r="468" spans="1:53" ht="20.25" customHeight="1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</row>
    <row r="469" spans="1:53" ht="20.25" customHeight="1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</row>
    <row r="470" spans="1:53" ht="20.25" customHeight="1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</row>
    <row r="471" spans="1:53" ht="20.25" customHeight="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</row>
    <row r="472" spans="1:53" ht="20.25" customHeight="1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</row>
    <row r="473" spans="1:53" ht="20.25" customHeight="1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</row>
    <row r="474" spans="1:53" ht="20.25" customHeight="1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</row>
    <row r="475" spans="1:53" ht="20.25" customHeight="1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</row>
    <row r="476" spans="1:53" ht="20.25" customHeight="1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</row>
    <row r="477" spans="1:53" ht="20.25" customHeight="1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</row>
    <row r="478" spans="1:53" ht="20.25" customHeight="1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</row>
    <row r="479" spans="1:53" ht="20.25" customHeight="1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</row>
    <row r="480" spans="1:53" ht="20.25" customHeight="1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</row>
    <row r="481" spans="1:53" ht="20.25" customHeight="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</row>
    <row r="482" spans="1:53" ht="20.25" customHeight="1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</row>
    <row r="483" spans="1:53" ht="20.25" customHeight="1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</row>
    <row r="484" spans="1:53" ht="20.25" customHeight="1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</row>
    <row r="485" spans="1:53" ht="20.25" customHeight="1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</row>
  </sheetData>
  <sheetProtection/>
  <mergeCells count="241">
    <mergeCell ref="M45:Q46"/>
    <mergeCell ref="M43:P43"/>
    <mergeCell ref="A15:B15"/>
    <mergeCell ref="A14:B14"/>
    <mergeCell ref="A34:B34"/>
    <mergeCell ref="A32:B33"/>
    <mergeCell ref="A30:K30"/>
    <mergeCell ref="A16:B16"/>
    <mergeCell ref="A24:B24"/>
    <mergeCell ref="A23:B23"/>
    <mergeCell ref="X54:X55"/>
    <mergeCell ref="A55:B55"/>
    <mergeCell ref="A53:B53"/>
    <mergeCell ref="A51:B51"/>
    <mergeCell ref="A47:B47"/>
    <mergeCell ref="A4:K4"/>
    <mergeCell ref="A6:K6"/>
    <mergeCell ref="A8:B9"/>
    <mergeCell ref="A18:B18"/>
    <mergeCell ref="A17:B17"/>
    <mergeCell ref="A12:B12"/>
    <mergeCell ref="A11:B11"/>
    <mergeCell ref="A10:B10"/>
    <mergeCell ref="Q18:R18"/>
    <mergeCell ref="Q21:R21"/>
    <mergeCell ref="Q19:R19"/>
    <mergeCell ref="N14:P14"/>
    <mergeCell ref="M15:P15"/>
    <mergeCell ref="Q12:R12"/>
    <mergeCell ref="A22:B22"/>
    <mergeCell ref="A21:B21"/>
    <mergeCell ref="A20:B20"/>
    <mergeCell ref="A19:B19"/>
    <mergeCell ref="U8:U9"/>
    <mergeCell ref="D8:D9"/>
    <mergeCell ref="C8:C9"/>
    <mergeCell ref="E8:E9"/>
    <mergeCell ref="N13:P13"/>
    <mergeCell ref="A13:B13"/>
    <mergeCell ref="N26:P26"/>
    <mergeCell ref="N18:P18"/>
    <mergeCell ref="Q33:R34"/>
    <mergeCell ref="O28:P28"/>
    <mergeCell ref="O29:P29"/>
    <mergeCell ref="Q28:R28"/>
    <mergeCell ref="Q32:R32"/>
    <mergeCell ref="M30:P30"/>
    <mergeCell ref="Q31:R31"/>
    <mergeCell ref="AA1:AC1"/>
    <mergeCell ref="I31:K31"/>
    <mergeCell ref="M8:P9"/>
    <mergeCell ref="M10:P10"/>
    <mergeCell ref="N11:P11"/>
    <mergeCell ref="I7:K7"/>
    <mergeCell ref="N17:P17"/>
    <mergeCell ref="N12:P12"/>
    <mergeCell ref="S30:T30"/>
    <mergeCell ref="E32:E33"/>
    <mergeCell ref="F8:H8"/>
    <mergeCell ref="I8:K8"/>
    <mergeCell ref="F32:H32"/>
    <mergeCell ref="I32:K32"/>
    <mergeCell ref="C32:C33"/>
    <mergeCell ref="D32:D33"/>
    <mergeCell ref="Y18:Z18"/>
    <mergeCell ref="O27:P27"/>
    <mergeCell ref="O19:P19"/>
    <mergeCell ref="N16:P16"/>
    <mergeCell ref="M40:P40"/>
    <mergeCell ref="M38:P38"/>
    <mergeCell ref="M32:P32"/>
    <mergeCell ref="M33:P33"/>
    <mergeCell ref="M34:P34"/>
    <mergeCell ref="Q30:R30"/>
    <mergeCell ref="M39:P39"/>
    <mergeCell ref="R45:S46"/>
    <mergeCell ref="AA46:AB46"/>
    <mergeCell ref="AB17:AC17"/>
    <mergeCell ref="X33:X34"/>
    <mergeCell ref="Q23:R23"/>
    <mergeCell ref="S23:T23"/>
    <mergeCell ref="S18:T18"/>
    <mergeCell ref="V45:W46"/>
    <mergeCell ref="Y46:Z46"/>
    <mergeCell ref="Y33:Z34"/>
    <mergeCell ref="Y10:Z10"/>
    <mergeCell ref="Y17:Z17"/>
    <mergeCell ref="S8:T9"/>
    <mergeCell ref="T45:U46"/>
    <mergeCell ref="S33:T34"/>
    <mergeCell ref="U33:U34"/>
    <mergeCell ref="M42:AB42"/>
    <mergeCell ref="Y9:Z9"/>
    <mergeCell ref="Q8:R9"/>
    <mergeCell ref="R53:S53"/>
    <mergeCell ref="T49:U49"/>
    <mergeCell ref="T53:U53"/>
    <mergeCell ref="AB9:AC9"/>
    <mergeCell ref="AA33:AA34"/>
    <mergeCell ref="AB33:AC34"/>
    <mergeCell ref="AB10:AC10"/>
    <mergeCell ref="Y11:Z11"/>
    <mergeCell ref="AB11:AC11"/>
    <mergeCell ref="AB16:AC16"/>
    <mergeCell ref="Y8:AC8"/>
    <mergeCell ref="Q10:R10"/>
    <mergeCell ref="S10:T10"/>
    <mergeCell ref="M55:Q55"/>
    <mergeCell ref="R48:S48"/>
    <mergeCell ref="T48:U48"/>
    <mergeCell ref="V48:W48"/>
    <mergeCell ref="V33:V34"/>
    <mergeCell ref="W33:W34"/>
    <mergeCell ref="R54:S55"/>
    <mergeCell ref="M23:P23"/>
    <mergeCell ref="N24:P24"/>
    <mergeCell ref="N25:P25"/>
    <mergeCell ref="O20:P20"/>
    <mergeCell ref="O21:P21"/>
    <mergeCell ref="V8:X8"/>
    <mergeCell ref="Q20:R20"/>
    <mergeCell ref="S20:T20"/>
    <mergeCell ref="Q16:R16"/>
    <mergeCell ref="S19:T19"/>
    <mergeCell ref="AA54:AB55"/>
    <mergeCell ref="T50:U50"/>
    <mergeCell ref="AA51:AB51"/>
    <mergeCell ref="AA52:AB52"/>
    <mergeCell ref="V53:W53"/>
    <mergeCell ref="Y53:Z53"/>
    <mergeCell ref="T54:U55"/>
    <mergeCell ref="V54:W55"/>
    <mergeCell ref="Y54:Z55"/>
    <mergeCell ref="T51:U51"/>
    <mergeCell ref="M5:AC5"/>
    <mergeCell ref="T52:U52"/>
    <mergeCell ref="V52:W52"/>
    <mergeCell ref="Y52:Z52"/>
    <mergeCell ref="V50:W50"/>
    <mergeCell ref="Y50:Z50"/>
    <mergeCell ref="AA50:AB50"/>
    <mergeCell ref="AA48:AB48"/>
    <mergeCell ref="R50:S50"/>
    <mergeCell ref="Y7:AC7"/>
    <mergeCell ref="S12:T12"/>
    <mergeCell ref="Q13:R13"/>
    <mergeCell ref="S13:T13"/>
    <mergeCell ref="Q11:R11"/>
    <mergeCell ref="Q14:R14"/>
    <mergeCell ref="S14:T14"/>
    <mergeCell ref="S11:T11"/>
    <mergeCell ref="Q15:R15"/>
    <mergeCell ref="S15:T15"/>
    <mergeCell ref="S16:T16"/>
    <mergeCell ref="Q17:R17"/>
    <mergeCell ref="S17:T17"/>
    <mergeCell ref="S21:T21"/>
    <mergeCell ref="Q22:R22"/>
    <mergeCell ref="S22:T22"/>
    <mergeCell ref="S28:T28"/>
    <mergeCell ref="Q29:R29"/>
    <mergeCell ref="S29:T29"/>
    <mergeCell ref="S26:T26"/>
    <mergeCell ref="S31:T31"/>
    <mergeCell ref="AB15:AC15"/>
    <mergeCell ref="Y16:Z16"/>
    <mergeCell ref="Q27:R27"/>
    <mergeCell ref="S27:T27"/>
    <mergeCell ref="Q24:R24"/>
    <mergeCell ref="S24:T24"/>
    <mergeCell ref="Q25:R25"/>
    <mergeCell ref="S25:T25"/>
    <mergeCell ref="Q26:R26"/>
    <mergeCell ref="Y21:Z21"/>
    <mergeCell ref="AB21:AC21"/>
    <mergeCell ref="S32:T32"/>
    <mergeCell ref="Y12:Z12"/>
    <mergeCell ref="AB12:AC12"/>
    <mergeCell ref="Y13:Z13"/>
    <mergeCell ref="AB13:AC13"/>
    <mergeCell ref="Y14:Z14"/>
    <mergeCell ref="AB14:AC14"/>
    <mergeCell ref="Y15:Z15"/>
    <mergeCell ref="AB18:AC18"/>
    <mergeCell ref="Y19:Z19"/>
    <mergeCell ref="AB19:AC19"/>
    <mergeCell ref="Y20:Z20"/>
    <mergeCell ref="AB20:AC20"/>
    <mergeCell ref="Y27:Z27"/>
    <mergeCell ref="AB27:AC27"/>
    <mergeCell ref="Y22:Z22"/>
    <mergeCell ref="AB22:AC22"/>
    <mergeCell ref="Y23:Z23"/>
    <mergeCell ref="AB30:AC30"/>
    <mergeCell ref="AB23:AC23"/>
    <mergeCell ref="Y24:Z24"/>
    <mergeCell ref="AB24:AC24"/>
    <mergeCell ref="Y25:Z25"/>
    <mergeCell ref="AB25:AC25"/>
    <mergeCell ref="Y26:Z26"/>
    <mergeCell ref="AB26:AC26"/>
    <mergeCell ref="M50:Q50"/>
    <mergeCell ref="Y32:Z32"/>
    <mergeCell ref="AB32:AC32"/>
    <mergeCell ref="Y28:Z28"/>
    <mergeCell ref="AB28:AC28"/>
    <mergeCell ref="Y29:Z29"/>
    <mergeCell ref="AB29:AC29"/>
    <mergeCell ref="Y31:Z31"/>
    <mergeCell ref="AB31:AC31"/>
    <mergeCell ref="Y30:Z30"/>
    <mergeCell ref="R51:S51"/>
    <mergeCell ref="AA56:AB56"/>
    <mergeCell ref="M47:Q47"/>
    <mergeCell ref="M49:Q49"/>
    <mergeCell ref="M51:Q51"/>
    <mergeCell ref="M53:Q53"/>
    <mergeCell ref="M48:Q48"/>
    <mergeCell ref="M56:Q56"/>
    <mergeCell ref="M54:Q54"/>
    <mergeCell ref="M52:Q52"/>
    <mergeCell ref="AA47:AB47"/>
    <mergeCell ref="R56:S56"/>
    <mergeCell ref="T56:U56"/>
    <mergeCell ref="V56:W56"/>
    <mergeCell ref="Y56:Z56"/>
    <mergeCell ref="R47:S47"/>
    <mergeCell ref="T47:U47"/>
    <mergeCell ref="V47:W47"/>
    <mergeCell ref="Y47:Z47"/>
    <mergeCell ref="R49:S49"/>
    <mergeCell ref="Y48:Z48"/>
    <mergeCell ref="R52:S52"/>
    <mergeCell ref="AA53:AB53"/>
    <mergeCell ref="Y44:AB44"/>
    <mergeCell ref="X45:AB45"/>
    <mergeCell ref="V49:W49"/>
    <mergeCell ref="Y49:Z49"/>
    <mergeCell ref="AA49:AB49"/>
    <mergeCell ref="V51:W51"/>
    <mergeCell ref="Y51:Z51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</dc:creator>
  <cp:keywords/>
  <dc:description/>
  <cp:lastModifiedBy>yutaka-k</cp:lastModifiedBy>
  <cp:lastPrinted>2013-06-28T01:07:27Z</cp:lastPrinted>
  <dcterms:created xsi:type="dcterms:W3CDTF">2004-02-06T00:07:47Z</dcterms:created>
  <dcterms:modified xsi:type="dcterms:W3CDTF">2013-06-28T01:07:50Z</dcterms:modified>
  <cp:category/>
  <cp:version/>
  <cp:contentType/>
  <cp:contentStatus/>
</cp:coreProperties>
</file>