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70" windowWidth="7800" windowHeight="3330" tabRatio="654" activeTab="0"/>
  </bookViews>
  <sheets>
    <sheet name="114" sheetId="1" r:id="rId1"/>
    <sheet name="116" sheetId="2" r:id="rId2"/>
    <sheet name="118" sheetId="3" r:id="rId3"/>
    <sheet name="120" sheetId="4" r:id="rId4"/>
    <sheet name="122" sheetId="5" r:id="rId5"/>
    <sheet name="124" sheetId="6" r:id="rId6"/>
    <sheet name="126" sheetId="7" r:id="rId7"/>
    <sheet name="128" sheetId="8" r:id="rId8"/>
    <sheet name="130" sheetId="9" r:id="rId9"/>
    <sheet name="132" sheetId="10" r:id="rId10"/>
    <sheet name="134" sheetId="11" r:id="rId11"/>
    <sheet name="136" sheetId="12" r:id="rId12"/>
  </sheets>
  <definedNames>
    <definedName name="_xlnm.Print_Area" localSheetId="0">'114'!$A$1:$U$63</definedName>
    <definedName name="_xlnm.Print_Area" localSheetId="1">'116'!$A$1:$M$63</definedName>
    <definedName name="_xlnm.Print_Area" localSheetId="2">'118'!$A$1:$N$63</definedName>
    <definedName name="_xlnm.Print_Area" localSheetId="3">'120'!$A$1:$M$61</definedName>
    <definedName name="_xlnm.Print_Area" localSheetId="4">'122'!$A$1:$AA$68</definedName>
    <definedName name="_xlnm.Print_Area" localSheetId="5">'124'!$A$1:$Q$65</definedName>
    <definedName name="_xlnm.Print_Area" localSheetId="6">'126'!$A$1:$Q$66</definedName>
    <definedName name="_xlnm.Print_Area" localSheetId="7">'128'!$A$1:$Q$66</definedName>
    <definedName name="_xlnm.Print_Area" localSheetId="8">'130'!$A$1:$Q$70</definedName>
    <definedName name="_xlnm.Print_Area" localSheetId="9">'132'!$A$1:$Q$63</definedName>
    <definedName name="_xlnm.Print_Area" localSheetId="10">'134'!$A$1:$O$67</definedName>
    <definedName name="_xlnm.Print_Area" localSheetId="11">'136'!$A$1:$W$66</definedName>
  </definedNames>
  <calcPr fullCalcOnLoad="1"/>
</workbook>
</file>

<file path=xl/sharedStrings.xml><?xml version="1.0" encoding="utf-8"?>
<sst xmlns="http://schemas.openxmlformats.org/spreadsheetml/2006/main" count="2132" uniqueCount="511">
  <si>
    <t>年次及び月次</t>
  </si>
  <si>
    <t>鉱工業総合</t>
  </si>
  <si>
    <t>製造工業</t>
  </si>
  <si>
    <t>鉱　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</si>
  <si>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</si>
  <si>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</si>
  <si>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</si>
  <si>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</si>
  <si>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</si>
  <si>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</si>
  <si>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</si>
  <si>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木材・木　　製品工業</t>
  </si>
  <si>
    <t>非鉄金属　　工　  業</t>
  </si>
  <si>
    <t>パルプ・　　紙・紙加　　　工品工業</t>
  </si>
  <si>
    <t>食料品・　　た ば こ　　　工　  業</t>
  </si>
  <si>
    <t>その他　　工  業</t>
  </si>
  <si>
    <t>金属製品　　工　　業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</si>
  <si>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</si>
  <si>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</si>
  <si>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</si>
  <si>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</si>
  <si>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　造　　品　　出　　荷　　額　　等（万円）</t>
  </si>
  <si>
    <t>常　用　労　働　者</t>
  </si>
  <si>
    <t>家　族　従　業　者</t>
  </si>
  <si>
    <t>計</t>
  </si>
  <si>
    <t>男</t>
  </si>
  <si>
    <t>女</t>
  </si>
  <si>
    <t>１０人～１９人</t>
  </si>
  <si>
    <t>２０人～２９人</t>
  </si>
  <si>
    <t>従　　　　　　業　　　　　　者　　　　　　数　（人）</t>
  </si>
  <si>
    <t>現金給与　　　　　総　　額　　　　　　　　（万円）</t>
  </si>
  <si>
    <t>原 材 料　　　　　使用額等　　　　　　（万円）</t>
  </si>
  <si>
    <t>常　　用　　労　　働　　者</t>
  </si>
  <si>
    <t>家　　族　　従　　業　　者</t>
  </si>
  <si>
    <t>水　　源　　別（淡水）　　（m3／日）</t>
  </si>
  <si>
    <t>公共水道</t>
  </si>
  <si>
    <t>化     学     工     業</t>
  </si>
  <si>
    <t>鉄       鋼       業</t>
  </si>
  <si>
    <t>x</t>
  </si>
  <si>
    <t>純</t>
  </si>
  <si>
    <t>その他</t>
  </si>
  <si>
    <t>計</t>
  </si>
  <si>
    <t>食料品製造業</t>
  </si>
  <si>
    <t>木材・木製品製造業</t>
  </si>
  <si>
    <t>出版・印刷・同関連産業</t>
  </si>
  <si>
    <t>石油製品・　　　　　　石炭製品製造業</t>
  </si>
  <si>
    <t>プラスチック製品製造業</t>
  </si>
  <si>
    <t>窯業・土石製品製造業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</si>
  <si>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</si>
  <si>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</si>
  <si>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</si>
  <si>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</si>
  <si>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</si>
  <si>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衣服・その他の繊維製品製造業</t>
  </si>
  <si>
    <t>パルプ・紙・紙加工品製造業</t>
  </si>
  <si>
    <t>石油製品・石炭製品製造業</t>
  </si>
  <si>
    <t>その他の製造業</t>
  </si>
  <si>
    <r>
      <t>（昭和</t>
    </r>
    <r>
      <rPr>
        <sz val="12"/>
        <rFont val="ＭＳ 明朝"/>
        <family val="1"/>
      </rPr>
      <t>60</t>
    </r>
    <r>
      <rPr>
        <sz val="12"/>
        <rFont val="ＭＳ 明朝"/>
        <family val="1"/>
      </rPr>
      <t>年＝100）</t>
    </r>
  </si>
  <si>
    <t>総計</t>
  </si>
  <si>
    <t>綿織物</t>
  </si>
  <si>
    <t>交織</t>
  </si>
  <si>
    <t>羽二重類</t>
  </si>
  <si>
    <t>クレープ類</t>
  </si>
  <si>
    <t>その他の後練</t>
  </si>
  <si>
    <t>先練</t>
  </si>
  <si>
    <t>ちりめん類</t>
  </si>
  <si>
    <t>小幅</t>
  </si>
  <si>
    <t>広幅</t>
  </si>
  <si>
    <t>昭和60年</t>
  </si>
  <si>
    <t>絹織物</t>
  </si>
  <si>
    <t>月平均</t>
  </si>
  <si>
    <t>小幅</t>
  </si>
  <si>
    <t>絹紡織物</t>
  </si>
  <si>
    <t>交織</t>
  </si>
  <si>
    <t>キュプラ織物</t>
  </si>
  <si>
    <t>アセテート織物</t>
  </si>
  <si>
    <t>人平・塩瀬</t>
  </si>
  <si>
    <t>ビスコース人絹織物</t>
  </si>
  <si>
    <t>資料　石川県統計情報課「鉄工業生産統計」による。</t>
  </si>
  <si>
    <t>合計</t>
  </si>
  <si>
    <t>長繊維</t>
  </si>
  <si>
    <t>合成繊維織物</t>
  </si>
  <si>
    <t>加工糸織物</t>
  </si>
  <si>
    <t>その他の服地</t>
  </si>
  <si>
    <t>短繊維</t>
  </si>
  <si>
    <t>ゴム入り織物</t>
  </si>
  <si>
    <t>その他の織物</t>
  </si>
  <si>
    <t>刺しゅうレース</t>
  </si>
  <si>
    <t>レース生地（平方メートル）</t>
  </si>
  <si>
    <t>織機</t>
  </si>
  <si>
    <t>準備機械</t>
  </si>
  <si>
    <t>なめしがわ・同製品・毛皮製造業</t>
  </si>
  <si>
    <t>61年</t>
  </si>
  <si>
    <t>62年</t>
  </si>
  <si>
    <t>前年対比</t>
  </si>
  <si>
    <t>資料　石川県統計情報課「工業統計」による。</t>
  </si>
  <si>
    <t>実数</t>
  </si>
  <si>
    <t>構成比（％）</t>
  </si>
  <si>
    <t>従業者数</t>
  </si>
  <si>
    <t>規模別</t>
  </si>
  <si>
    <t>資料　石川県統計情報課「工業統計」による。</t>
  </si>
  <si>
    <t>なめしがわ・同製品・</t>
  </si>
  <si>
    <t>毛皮製造業</t>
  </si>
  <si>
    <t>産業、規模別事業所数、従業者数、現金給与総額、原材料使用額等、製造品出荷額等及び内国消費税額（昭和62年）（つづき）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</si>
  <si>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</si>
  <si>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</si>
  <si>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</si>
  <si>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</si>
  <si>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</si>
  <si>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</si>
  <si>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</si>
  <si>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</si>
  <si>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内　　国　　　　消費税額（万円）</t>
  </si>
  <si>
    <t>用地取得のあった事業所数</t>
  </si>
  <si>
    <t>資料　石川県統計情報課「工業統計」による。</t>
  </si>
  <si>
    <r>
      <t>昭和6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年1月</t>
    </r>
  </si>
  <si>
    <t>市郡、規模別事業所数、従業者数、現金給与総額、原材料使用額等、製造品出荷額等及び内国消費税（昭和62年）（つづき）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</si>
  <si>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</si>
  <si>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</si>
  <si>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</si>
  <si>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</si>
  <si>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</si>
  <si>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</si>
  <si>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</si>
  <si>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</si>
  <si>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実数（人）</t>
  </si>
  <si>
    <t>実数（万円）</t>
  </si>
  <si>
    <t>事業所数</t>
  </si>
  <si>
    <t>製造品出荷額等</t>
  </si>
  <si>
    <t>昭和62年12月31日現在で実施した「昭和62年工業統計」の結果による。（事業所数、従業者数は年末現在数を、その他のものは1カ年の累計額を示す。）</t>
  </si>
  <si>
    <t>規模別</t>
  </si>
  <si>
    <t>1人～3人</t>
  </si>
  <si>
    <t>4人～9人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</si>
  <si>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</si>
  <si>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</si>
  <si>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</si>
  <si>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</si>
  <si>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</si>
  <si>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</si>
  <si>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</si>
  <si>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構成比</t>
  </si>
  <si>
    <t>生産額</t>
  </si>
  <si>
    <t>付加価値額</t>
  </si>
  <si>
    <t>製造品出荷額等</t>
  </si>
  <si>
    <t>（2）規模別事業所数、従業者数、製造品出荷額等、生産額、付加価値額及びその構成比（全事業所）（昭和62年）</t>
  </si>
  <si>
    <t>鉱山名</t>
  </si>
  <si>
    <t>鉱種</t>
  </si>
  <si>
    <t>鉱業権者</t>
  </si>
  <si>
    <t>所在地</t>
  </si>
  <si>
    <t>服部</t>
  </si>
  <si>
    <t>河合</t>
  </si>
  <si>
    <t>手取</t>
  </si>
  <si>
    <t>古花坂</t>
  </si>
  <si>
    <t>ろう石、長石</t>
  </si>
  <si>
    <t>ろう石、けい石、長石</t>
  </si>
  <si>
    <t>服部鉱業㈱</t>
  </si>
  <si>
    <t>河合鉱山㈱</t>
  </si>
  <si>
    <t>㈱常崎鉱業所</t>
  </si>
  <si>
    <t>倶利伽羅開発㈱</t>
  </si>
  <si>
    <t>能美郡辰口町</t>
  </si>
  <si>
    <t>石川郡鳥越村</t>
  </si>
  <si>
    <t>小松市正蓮時</t>
  </si>
  <si>
    <t>金沢市新神田</t>
  </si>
  <si>
    <t>地区</t>
  </si>
  <si>
    <t>珪藻土の種類</t>
  </si>
  <si>
    <t>分布範囲</t>
  </si>
  <si>
    <t>2）</t>
  </si>
  <si>
    <t>陸上露出</t>
  </si>
  <si>
    <t>最大</t>
  </si>
  <si>
    <t>平均</t>
  </si>
  <si>
    <t>4）</t>
  </si>
  <si>
    <t>海面上</t>
  </si>
  <si>
    <t>50ｍ以深</t>
  </si>
  <si>
    <t>和倉珪藻土</t>
  </si>
  <si>
    <t>（海成）</t>
  </si>
  <si>
    <t>資料　石川県商工課調</t>
  </si>
  <si>
    <t>和倉・奥原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</si>
  <si>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</si>
  <si>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</si>
  <si>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</si>
  <si>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</si>
  <si>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</si>
  <si>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</si>
  <si>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</si>
  <si>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</si>
  <si>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（72海成）</t>
  </si>
  <si>
    <t>山戸田、土川</t>
  </si>
  <si>
    <t>田尻近傍</t>
  </si>
  <si>
    <t>町居近傍</t>
  </si>
  <si>
    <t>飯塚珪藻土</t>
  </si>
  <si>
    <t>飯田珪藻土</t>
  </si>
  <si>
    <t>飯塚、正院、蛸島</t>
  </si>
  <si>
    <t>鵜飼近傍</t>
  </si>
  <si>
    <t>飯田、上戸</t>
  </si>
  <si>
    <t>岡田北方</t>
  </si>
  <si>
    <t>法住寺珪藻土（海成）法住寺近傍</t>
  </si>
  <si>
    <t>塚田珪藻土（海成）輪島、塚田</t>
  </si>
  <si>
    <t>面積</t>
  </si>
  <si>
    <t>重量</t>
  </si>
  <si>
    <t>金額</t>
  </si>
  <si>
    <t>数量</t>
  </si>
  <si>
    <t>口付</t>
  </si>
  <si>
    <t>両切</t>
  </si>
  <si>
    <t>刻</t>
  </si>
  <si>
    <t>資料　日本たばこ産業㈱金沢支社調</t>
  </si>
  <si>
    <t>塩輸入</t>
  </si>
  <si>
    <t>事項</t>
  </si>
  <si>
    <t>単位</t>
  </si>
  <si>
    <t>58年度</t>
  </si>
  <si>
    <t>59年度</t>
  </si>
  <si>
    <t>60年度</t>
  </si>
  <si>
    <t>61年度</t>
  </si>
  <si>
    <t>62年度</t>
  </si>
  <si>
    <t>数量（本）</t>
  </si>
  <si>
    <t>金額（円）</t>
  </si>
  <si>
    <t>金沢</t>
  </si>
  <si>
    <t>小松</t>
  </si>
  <si>
    <t>七尾</t>
  </si>
  <si>
    <t>石川県計</t>
  </si>
  <si>
    <t>福井県計</t>
  </si>
  <si>
    <t>富山県計</t>
  </si>
  <si>
    <t>千円</t>
  </si>
  <si>
    <t>千本</t>
  </si>
  <si>
    <t>注　数量はたばこ消費税換算数量である。</t>
  </si>
  <si>
    <t>注　1）洪積層におおわれた部分および沿岸の一部を含む。</t>
  </si>
  <si>
    <t>2）　うすい洪積層におおわれた部分を含む。</t>
  </si>
  <si>
    <t>　　3）地表より採堀可能な範囲での厚さを示す場合もある。</t>
  </si>
  <si>
    <t>4）　一部海面下を含めた場合もある。</t>
  </si>
  <si>
    <r>
      <t xml:space="preserve">ﾌﾟﾗｽﾁｯｸ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製品工業</t>
    </r>
  </si>
  <si>
    <t>織               物  （つづき）</t>
  </si>
  <si>
    <t>織　　　　　　　物 （つづき）</t>
  </si>
  <si>
    <t>そ の 他 の 繊 維 製 品 、繊 維 機 械 、雑 貨 等（つづき）</t>
  </si>
  <si>
    <t>内　　国　　消費税額（万円）</t>
  </si>
  <si>
    <t>製品処理用水及び洗じょう用水</t>
  </si>
  <si>
    <t>52　鉱　　　　　　　　　業</t>
  </si>
  <si>
    <t>石川県九谷窯元工業協組</t>
  </si>
  <si>
    <r>
      <t>体　　　　積（×１０</t>
    </r>
    <r>
      <rPr>
        <vertAlign val="superscript"/>
        <sz val="12"/>
        <rFont val="ＭＳ 明朝"/>
        <family val="1"/>
      </rPr>
      <t>６</t>
    </r>
    <r>
      <rPr>
        <sz val="12"/>
        <rFont val="ＭＳ 明朝"/>
        <family val="1"/>
      </rPr>
      <t>㎥）</t>
    </r>
  </si>
  <si>
    <t>葉　　た　　ば　　こ　　買　　入</t>
  </si>
  <si>
    <t>売　　　　　　　渡</t>
  </si>
  <si>
    <t>製　　　　　　　造</t>
  </si>
  <si>
    <t>塩　　　　　　買　　　　　　入</t>
  </si>
  <si>
    <t>塩　　　　　　売　　　　　　渡</t>
  </si>
  <si>
    <t>53　専　売　品　及　び　た　ば　こ</t>
  </si>
  <si>
    <t>x</t>
  </si>
  <si>
    <t>x</t>
  </si>
  <si>
    <r>
      <t>昭和6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</si>
  <si>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t>－</t>
  </si>
  <si>
    <t>ナイロン</t>
  </si>
  <si>
    <t>ビニロン</t>
  </si>
  <si>
    <t>ポリエステル</t>
  </si>
  <si>
    <t>タフタ</t>
  </si>
  <si>
    <t>デシン</t>
  </si>
  <si>
    <t>ジョーゼット</t>
  </si>
  <si>
    <t>ポンジー</t>
  </si>
  <si>
    <t>ポリエステル</t>
  </si>
  <si>
    <t>アクリル</t>
  </si>
  <si>
    <t>ポプリン・ブロード</t>
  </si>
  <si>
    <t>サージ・キャバジン</t>
  </si>
  <si>
    <t>－</t>
  </si>
  <si>
    <t>リボン・マーク</t>
  </si>
  <si>
    <t>トワイン</t>
  </si>
  <si>
    <t>コード</t>
  </si>
  <si>
    <t>ローブ</t>
  </si>
  <si>
    <t>飲料・飼料・たばこ製造業</t>
  </si>
  <si>
    <t>繊維工業</t>
  </si>
  <si>
    <t>木材・木製品製造業</t>
  </si>
  <si>
    <t>プラスチック製品製造業</t>
  </si>
  <si>
    <t>ゴム製品製造業</t>
  </si>
  <si>
    <t>非鉄金属製造業</t>
  </si>
  <si>
    <t>金属製品製造業</t>
  </si>
  <si>
    <t>武器製造業</t>
  </si>
  <si>
    <t>産　  業 　 別</t>
  </si>
  <si>
    <t>飲料・飼料・たばこ製造業</t>
  </si>
  <si>
    <t>繊維工業</t>
  </si>
  <si>
    <t>家具 ・ 装備品製造業</t>
  </si>
  <si>
    <t>ゴム製品製造業</t>
  </si>
  <si>
    <t>x</t>
  </si>
  <si>
    <t>x</t>
  </si>
  <si>
    <t>非鉄金属製造業</t>
  </si>
  <si>
    <t>金属製品製造業</t>
  </si>
  <si>
    <t>x</t>
  </si>
  <si>
    <t>（3）産業別事業所数、従業者数、製造品出荷額等、生産額の歴年比較（全事業所）（昭和60～62年）</t>
  </si>
  <si>
    <t>総数</t>
  </si>
  <si>
    <t>繊維工業</t>
  </si>
  <si>
    <t>総合計</t>
  </si>
  <si>
    <t>化学工業</t>
  </si>
  <si>
    <t>鉄鋼業</t>
  </si>
  <si>
    <t>その他の製品製造業</t>
  </si>
  <si>
    <r>
      <t>（5）市郡、規模別事業所数、従業者数、現金給与総額、原材料使用額等、製造品出荷額等及び内国消費税（昭和</t>
    </r>
    <r>
      <rPr>
        <sz val="12"/>
        <rFont val="ＭＳ 明朝"/>
        <family val="1"/>
      </rPr>
      <t>62年）</t>
    </r>
  </si>
  <si>
    <r>
      <t xml:space="preserve">内　　国　　消費税額 </t>
    </r>
    <r>
      <rPr>
        <sz val="12"/>
        <rFont val="ＭＳ 明朝"/>
        <family val="1"/>
      </rPr>
      <t xml:space="preserve"> （万円）</t>
    </r>
  </si>
  <si>
    <t>　１人～　３人</t>
  </si>
  <si>
    <t>　４人～　９人</t>
  </si>
  <si>
    <t>３０人　以　上</t>
  </si>
  <si>
    <t xml:space="preserve"> </t>
  </si>
  <si>
    <t>x</t>
  </si>
  <si>
    <t xml:space="preserve"> </t>
  </si>
  <si>
    <t>－</t>
  </si>
  <si>
    <t>事業所数</t>
  </si>
  <si>
    <t>a</t>
  </si>
  <si>
    <r>
      <t>k</t>
    </r>
    <r>
      <rPr>
        <sz val="12"/>
        <rFont val="ＭＳ 明朝"/>
        <family val="1"/>
      </rPr>
      <t>g</t>
    </r>
  </si>
  <si>
    <r>
      <t xml:space="preserve"> </t>
    </r>
    <r>
      <rPr>
        <sz val="12"/>
        <rFont val="ＭＳ 明朝"/>
        <family val="1"/>
      </rPr>
      <t xml:space="preserve"> 数    量</t>
    </r>
  </si>
  <si>
    <t>フィルター</t>
  </si>
  <si>
    <t>た　　　ば　　　こ</t>
  </si>
  <si>
    <t>kg</t>
  </si>
  <si>
    <r>
      <t xml:space="preserve"> </t>
    </r>
    <r>
      <rPr>
        <sz val="12"/>
        <rFont val="ＭＳ 明朝"/>
        <family val="1"/>
      </rPr>
      <t xml:space="preserve">  葉  巻、パ イ プ た ば こ</t>
    </r>
  </si>
  <si>
    <t>kg</t>
  </si>
  <si>
    <t>クリカラ</t>
  </si>
  <si>
    <r>
      <t xml:space="preserve"> </t>
    </r>
    <r>
      <rPr>
        <sz val="12"/>
        <rFont val="ＭＳ 明朝"/>
        <family val="1"/>
      </rPr>
      <t xml:space="preserve">  総         金         額</t>
    </r>
  </si>
  <si>
    <t xml:space="preserve">   公  社  輸  入</t>
  </si>
  <si>
    <t>t</t>
  </si>
  <si>
    <t xml:space="preserve">   自  己  輸  入</t>
  </si>
  <si>
    <t>〃</t>
  </si>
  <si>
    <t>t</t>
  </si>
  <si>
    <t>1）</t>
  </si>
  <si>
    <t>3）</t>
  </si>
  <si>
    <t>0～50ｍ</t>
  </si>
  <si>
    <t>･･･</t>
  </si>
  <si>
    <t>kg</t>
  </si>
  <si>
    <t>　　総　　　　　　　　　　　　　計</t>
  </si>
  <si>
    <t>－</t>
  </si>
  <si>
    <t>昭和53年平均</t>
  </si>
  <si>
    <t>ウエイト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</si>
  <si>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</si>
  <si>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55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</si>
  <si>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</si>
  <si>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</si>
  <si>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</si>
  <si>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</si>
  <si>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</si>
  <si>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年平均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</si>
  <si>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年平均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</si>
  <si>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</si>
  <si>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</si>
  <si>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</si>
  <si>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</si>
  <si>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</si>
  <si>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</si>
  <si>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</si>
  <si>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</si>
  <si>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</si>
  <si>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</si>
  <si>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</si>
  <si>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昭和61</t>
    </r>
    <r>
      <rPr>
        <sz val="12"/>
        <rFont val="ＭＳ 明朝"/>
        <family val="1"/>
      </rPr>
      <t>年1月</t>
    </r>
  </si>
  <si>
    <r>
      <t>昭和62</t>
    </r>
    <r>
      <rPr>
        <sz val="12"/>
        <rFont val="ＭＳ 明朝"/>
        <family val="1"/>
      </rPr>
      <t>年1月</t>
    </r>
  </si>
  <si>
    <t>鉄鋼業</t>
  </si>
  <si>
    <r>
      <t xml:space="preserve">非金属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鉱  業</t>
    </r>
  </si>
  <si>
    <t>(1)　織              物</t>
  </si>
  <si>
    <r>
      <rPr>
        <sz val="11"/>
        <rFont val="ＭＳ 明朝"/>
        <family val="1"/>
      </rPr>
      <t>昭和62年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</si>
  <si>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1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</si>
  <si>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62</t>
    </r>
    <r>
      <rPr>
        <b/>
        <sz val="12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</si>
  <si>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</si>
  <si>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</si>
  <si>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</si>
  <si>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</si>
  <si>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</si>
  <si>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</si>
  <si>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</si>
  <si>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</si>
  <si>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</si>
  <si>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 xml:space="preserve">年次及び     </t>
    </r>
    <r>
      <rPr>
        <sz val="12"/>
        <color indexed="9"/>
        <rFont val="ＭＳ 明朝"/>
        <family val="1"/>
      </rPr>
      <t>年次及び</t>
    </r>
    <r>
      <rPr>
        <sz val="12"/>
        <rFont val="ＭＳ 明朝"/>
        <family val="1"/>
      </rPr>
      <t>　　　月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次</t>
    </r>
  </si>
  <si>
    <t>ビスコース</t>
  </si>
  <si>
    <t>スフ織物</t>
  </si>
  <si>
    <r>
      <rPr>
        <sz val="12"/>
        <rFont val="ＭＳ 明朝"/>
        <family val="1"/>
      </rPr>
      <t>　　細　　　　　幅　　　　　織　　　　　物　(</t>
    </r>
    <r>
      <rPr>
        <sz val="12"/>
        <rFont val="ＭＳ 明朝"/>
        <family val="1"/>
      </rPr>
      <t>kg)</t>
    </r>
  </si>
  <si>
    <r>
      <t>年次及び</t>
    </r>
  </si>
  <si>
    <r>
      <t>月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次</t>
    </r>
  </si>
  <si>
    <t>染色</t>
  </si>
  <si>
    <t>（千㎡）</t>
  </si>
  <si>
    <t>（点）</t>
  </si>
  <si>
    <t>漁鋼</t>
  </si>
  <si>
    <t>(kg)</t>
  </si>
  <si>
    <t>編レース</t>
  </si>
  <si>
    <t>組ひも</t>
  </si>
  <si>
    <t>縫製品</t>
  </si>
  <si>
    <t>(kg)</t>
  </si>
  <si>
    <t>　　　　　　　麻　　　　　　　　　　　鋼　　　(kg)</t>
  </si>
  <si>
    <r>
      <t>　　　　　繊　　 維</t>
    </r>
    <r>
      <rPr>
        <sz val="12"/>
        <rFont val="ＭＳ 明朝"/>
        <family val="1"/>
      </rPr>
      <t xml:space="preserve"> 　　機 　　械（台）</t>
    </r>
  </si>
  <si>
    <r>
      <t>製　　綿　　　　　　</t>
    </r>
    <r>
      <rPr>
        <sz val="12"/>
        <color indexed="9"/>
        <rFont val="ＭＳ 明朝"/>
        <family val="1"/>
      </rPr>
      <t>製綿</t>
    </r>
    <r>
      <rPr>
        <sz val="12"/>
        <rFont val="ＭＳ 明朝"/>
        <family val="1"/>
      </rPr>
      <t>　　　　　　　　(kg)</t>
    </r>
  </si>
  <si>
    <r>
      <t>チェーン　　　　　</t>
    </r>
    <r>
      <rPr>
        <sz val="12"/>
        <color indexed="9"/>
        <rFont val="ＭＳ 明朝"/>
        <family val="1"/>
      </rPr>
      <t>チェーン</t>
    </r>
    <r>
      <rPr>
        <sz val="12"/>
        <rFont val="ＭＳ 明朝"/>
        <family val="1"/>
      </rPr>
      <t>　　　　(kg)</t>
    </r>
  </si>
  <si>
    <t>産業別</t>
  </si>
  <si>
    <r>
      <t>付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加　　　価値率</t>
    </r>
  </si>
  <si>
    <t>　　　製　　　造　　　品　　　出　　　荷　　　額　　　等　（万円）</t>
  </si>
  <si>
    <t>産業別</t>
  </si>
  <si>
    <t>合計</t>
  </si>
  <si>
    <t>飲料、飼料、たばこ</t>
  </si>
  <si>
    <t>製造業</t>
  </si>
  <si>
    <t>その他の繊維製品製造業</t>
  </si>
  <si>
    <t>衣　　　　　　　　　服、</t>
  </si>
  <si>
    <t>紙・紙加工品製造業</t>
  </si>
  <si>
    <t>パ　　　　ル　　　　プ、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</si>
  <si>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</si>
  <si>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人</t>
    </r>
  </si>
  <si>
    <r>
      <t>30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</si>
  <si>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4 人～ 9</t>
    </r>
    <r>
      <rPr>
        <sz val="12"/>
        <rFont val="ＭＳ 明朝"/>
        <family val="1"/>
      </rPr>
      <t>人</t>
    </r>
  </si>
  <si>
    <r>
      <t>1 人～ 3</t>
    </r>
    <r>
      <rPr>
        <sz val="12"/>
        <rFont val="ＭＳ 明朝"/>
        <family val="1"/>
      </rPr>
      <t>人</t>
    </r>
  </si>
  <si>
    <t>合計</t>
  </si>
  <si>
    <t>常　用　労　働　者</t>
  </si>
  <si>
    <t>出荷額</t>
  </si>
  <si>
    <t>加工賃　　　収入額</t>
  </si>
  <si>
    <t>修理料　　　収入額</t>
  </si>
  <si>
    <t>124　鉱　工　業</t>
  </si>
  <si>
    <t>鉱　工　業 125</t>
  </si>
  <si>
    <t>（4）　産業、規模別事業所数、従業者数、現金給与総額、原材料使用額等、製造品出荷額等及び内国消費税額　（昭和62年）</t>
  </si>
  <si>
    <t>計</t>
  </si>
  <si>
    <t>製　造　品　出　荷　額　等　（万円）</t>
  </si>
  <si>
    <r>
      <t>市</t>
    </r>
    <r>
      <rPr>
        <sz val="12"/>
        <rFont val="ＭＳ 明朝"/>
        <family val="1"/>
      </rPr>
      <t>郡別</t>
    </r>
  </si>
  <si>
    <t>市郡別</t>
  </si>
  <si>
    <t>化学工業</t>
  </si>
  <si>
    <r>
      <t>合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計</t>
    </r>
  </si>
  <si>
    <t>従業者数</t>
  </si>
  <si>
    <t>（人）</t>
  </si>
  <si>
    <t>（万円）</t>
  </si>
  <si>
    <t>敷地面積</t>
  </si>
  <si>
    <t>（㎡）</t>
  </si>
  <si>
    <t>建築面積</t>
  </si>
  <si>
    <t>延建築面積</t>
  </si>
  <si>
    <t>用地取得面積</t>
  </si>
  <si>
    <t>製造品出荷額等</t>
  </si>
  <si>
    <t>鉱　工　業　135</t>
  </si>
  <si>
    <r>
      <t>(7)</t>
    </r>
    <r>
      <rPr>
        <sz val="12"/>
        <rFont val="ＭＳ 明朝"/>
        <family val="1"/>
      </rPr>
      <t>　産</t>
    </r>
    <r>
      <rPr>
        <sz val="12"/>
        <rFont val="ＭＳ 明朝"/>
        <family val="1"/>
      </rPr>
      <t xml:space="preserve"> 業 別 事 業 所 数、水 源 別 及 び 用 途 別 工 業 用 水 量（従業員30人以上の事業所）　（昭和62年）</t>
    </r>
  </si>
  <si>
    <t>事業　　　　　　所数</t>
  </si>
  <si>
    <r>
      <t>地表水・伏 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</si>
  <si>
    <t>井戸水</t>
  </si>
  <si>
    <t>その他</t>
  </si>
  <si>
    <t>回収水</t>
  </si>
  <si>
    <r>
      <t>冷却用</t>
    </r>
    <r>
      <rPr>
        <sz val="12"/>
        <rFont val="ＭＳ 明朝"/>
        <family val="1"/>
      </rPr>
      <t>水</t>
    </r>
  </si>
  <si>
    <r>
      <t>温</t>
    </r>
    <r>
      <rPr>
        <sz val="12"/>
        <rFont val="ＭＳ 明朝"/>
        <family val="1"/>
      </rPr>
      <t>調用水</t>
    </r>
  </si>
  <si>
    <t>用　途　別（淡水）　　（m3／日）</t>
  </si>
  <si>
    <r>
      <t>合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計</t>
    </r>
  </si>
  <si>
    <t>ボイラー用水</t>
  </si>
  <si>
    <t>従業員数</t>
  </si>
  <si>
    <t>62年生産量</t>
  </si>
  <si>
    <t>（トン）</t>
  </si>
  <si>
    <t>面積（k㎡）</t>
  </si>
  <si>
    <t>（k㎡)</t>
  </si>
  <si>
    <t>層厚（ｍ）</t>
  </si>
  <si>
    <t>小売人数</t>
  </si>
  <si>
    <t>（千本）</t>
  </si>
  <si>
    <t>（千円）</t>
  </si>
  <si>
    <t>10本当たり単価</t>
  </si>
  <si>
    <t>（円・銭）</t>
  </si>
  <si>
    <t>114　鉱　工　業</t>
  </si>
  <si>
    <t>鉱　工　業　115</t>
  </si>
  <si>
    <t>116　鉱　工　業</t>
  </si>
  <si>
    <t>鉱　工　業　117</t>
  </si>
  <si>
    <t>（単位＝平方メートル）</t>
  </si>
  <si>
    <t>（先　染）</t>
  </si>
  <si>
    <t>（後　染）</t>
  </si>
  <si>
    <t>(後　　染)</t>
  </si>
  <si>
    <t>（先　染）</t>
  </si>
  <si>
    <t>118　鉱　工　業</t>
  </si>
  <si>
    <t>鉱　工　業　119</t>
  </si>
  <si>
    <t>120　鉱 工 業</t>
  </si>
  <si>
    <t>鉱　工　業　121</t>
  </si>
  <si>
    <t>122　鉱　工　業</t>
  </si>
  <si>
    <t xml:space="preserve"> 鉱　工　業　123</t>
  </si>
  <si>
    <t>126　鉱　工　業</t>
  </si>
  <si>
    <t>鉱　工　業　127</t>
  </si>
  <si>
    <t>現金給与　　総　　額　　　　（万円）</t>
  </si>
  <si>
    <t>原 材 料　　　使用額等　　　（万円）</t>
  </si>
  <si>
    <t>128　鉱　工　業</t>
  </si>
  <si>
    <t>鉱　工　業　129</t>
  </si>
  <si>
    <r>
      <t>加工賃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収入額</t>
    </r>
  </si>
  <si>
    <r>
      <t>修理料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収入額</t>
    </r>
  </si>
  <si>
    <r>
      <t>加工賃　　　</t>
    </r>
    <r>
      <rPr>
        <sz val="12"/>
        <color indexed="9"/>
        <rFont val="ＭＳ 明朝"/>
        <family val="1"/>
      </rPr>
      <t>あああ　　　　</t>
    </r>
    <r>
      <rPr>
        <sz val="12"/>
        <rFont val="ＭＳ 明朝"/>
        <family val="1"/>
      </rPr>
      <t>収入額</t>
    </r>
  </si>
  <si>
    <t>130　鉱　工　業</t>
  </si>
  <si>
    <t>鉱　工　業　131</t>
  </si>
  <si>
    <r>
      <t>加工賃　　　　　</t>
    </r>
    <r>
      <rPr>
        <sz val="12"/>
        <color indexed="9"/>
        <rFont val="ＭＳ 明朝"/>
        <family val="1"/>
      </rPr>
      <t>あああ　　　　</t>
    </r>
    <r>
      <rPr>
        <sz val="12"/>
        <rFont val="ＭＳ 明朝"/>
        <family val="1"/>
      </rPr>
      <t>収入額</t>
    </r>
  </si>
  <si>
    <r>
      <t>修理料　　　　　</t>
    </r>
    <r>
      <rPr>
        <sz val="12"/>
        <color indexed="9"/>
        <rFont val="ＭＳ 明朝"/>
        <family val="1"/>
      </rPr>
      <t>あああ　　　　　</t>
    </r>
    <r>
      <rPr>
        <sz val="12"/>
        <rFont val="ＭＳ 明朝"/>
        <family val="1"/>
      </rPr>
      <t>収入額</t>
    </r>
  </si>
  <si>
    <t>132　鉱　工　業</t>
  </si>
  <si>
    <t>鉱　工　業　133</t>
  </si>
  <si>
    <r>
      <t>修理料　　　　　　　</t>
    </r>
    <r>
      <rPr>
        <sz val="12"/>
        <color indexed="9"/>
        <rFont val="ＭＳ 明朝"/>
        <family val="1"/>
      </rPr>
      <t>あああ　　　　</t>
    </r>
    <r>
      <rPr>
        <sz val="12"/>
        <rFont val="ＭＳ 明朝"/>
        <family val="1"/>
      </rPr>
      <t>収入額</t>
    </r>
  </si>
  <si>
    <t>134　鉱　工　業</t>
  </si>
  <si>
    <t>136　鉱　工　業</t>
  </si>
  <si>
    <t>鉱　工　業　137</t>
  </si>
  <si>
    <t>窯　業・　　　土石製品　　　工　　業</t>
  </si>
  <si>
    <t>資料　石川県統計情報課「鉱工業生産統計」による。</t>
  </si>
  <si>
    <r>
      <t>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幅</t>
    </r>
  </si>
  <si>
    <r>
      <t>先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練</t>
    </r>
  </si>
  <si>
    <t>（2）　　そ の 他 の 繊 維 製 品 、繊 維 機 械 、雑 貨 等</t>
  </si>
  <si>
    <r>
      <t>(6)　産業別事業所数、従業者数、製造品出荷額等、事業所敷地面積、建築面積、延建築面積及び用地取得面積 （従業者30人以上の事業所）　</t>
    </r>
    <r>
      <rPr>
        <sz val="12"/>
        <rFont val="ＭＳ 明朝"/>
        <family val="1"/>
      </rPr>
      <t>(昭和62年）</t>
    </r>
  </si>
  <si>
    <t>（1）　　稼動鉱山一覧表（昭和62年12月31日現在）</t>
  </si>
  <si>
    <t>（2）　　能登半島における珪藻泥岩の地区別推定埋蔵量</t>
  </si>
  <si>
    <r>
      <t>（2）　　たばこ販売関係現勢表（昭和</t>
    </r>
    <r>
      <rPr>
        <sz val="12"/>
        <rFont val="ＭＳ 明朝"/>
        <family val="1"/>
      </rPr>
      <t>62年）</t>
    </r>
  </si>
  <si>
    <t>（1）　　葉たばこ収納、製造たばこ売渡、塩収納、売渡額（昭和58～62年度）</t>
  </si>
  <si>
    <t>人口1人当たり年間消費</t>
  </si>
  <si>
    <r>
      <t>49　　業　種　別　鉱　工　業　生　産　指　数 　</t>
    </r>
    <r>
      <rPr>
        <b/>
        <sz val="12"/>
        <rFont val="ＭＳ ゴシック"/>
        <family val="3"/>
      </rPr>
      <t>(昭和53～62年）</t>
    </r>
  </si>
  <si>
    <r>
      <t>50　　製 品 別 工 業 生 産 動 態 　</t>
    </r>
    <r>
      <rPr>
        <b/>
        <sz val="12"/>
        <rFont val="ＭＳ 明朝"/>
        <family val="1"/>
      </rPr>
      <t>(昭和60～62年）</t>
    </r>
  </si>
  <si>
    <t>x</t>
  </si>
  <si>
    <t>－</t>
  </si>
  <si>
    <r>
      <t>51　　製　　　　　　　　　　　造　　　　　　　　　　　業（</t>
    </r>
    <r>
      <rPr>
        <b/>
        <sz val="12"/>
        <rFont val="ＭＳ 明朝"/>
        <family val="1"/>
      </rPr>
      <t>昭和62年</t>
    </r>
    <r>
      <rPr>
        <b/>
        <sz val="14"/>
        <rFont val="ＭＳ 明朝"/>
        <family val="1"/>
      </rPr>
      <t>）</t>
    </r>
  </si>
  <si>
    <t>x</t>
  </si>
  <si>
    <t>－</t>
  </si>
  <si>
    <t>x</t>
  </si>
  <si>
    <t>-</t>
  </si>
  <si>
    <r>
      <rPr>
        <sz val="11"/>
        <color indexed="9"/>
        <rFont val="ＭＳ 明朝"/>
        <family val="1"/>
      </rPr>
      <t>昭和62年5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</si>
  <si>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昭和62年4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</si>
  <si>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1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</si>
  <si>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1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</si>
  <si>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</si>
  <si>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t>銑鉄鋳物
(t)</t>
  </si>
  <si>
    <t>陶磁器
(kg)</t>
  </si>
  <si>
    <r>
      <t>(1)</t>
    </r>
    <r>
      <rPr>
        <sz val="12"/>
        <rFont val="ＭＳ 明朝"/>
        <family val="1"/>
      </rPr>
      <t>　産業別事業所数、従業者数、製造品出荷額等及びその構成比（全事業所）（昭和</t>
    </r>
    <r>
      <rPr>
        <sz val="12"/>
        <rFont val="ＭＳ 明朝"/>
        <family val="1"/>
      </rPr>
      <t>62年）</t>
    </r>
  </si>
  <si>
    <t>家具装備品製造業</t>
  </si>
  <si>
    <t>家具装備品製造業</t>
  </si>
  <si>
    <t>注　製造たばこ売渡数量はたばこ消費税換算数量である。</t>
  </si>
  <si>
    <t>支所名</t>
  </si>
  <si>
    <t>注　生産額＝製造品出荷額等＋（製造品年末在庫額-製造品年初在庫額）＋（半製品、仕掛品年末在庫額-半製品、仕掛品年初在庫額）</t>
  </si>
  <si>
    <t>原料用水</t>
  </si>
  <si>
    <t>従　　　業　　　者　　　数 （人）</t>
  </si>
  <si>
    <t>　　生　　　　　　　産　　　　　　　額　(万円）</t>
  </si>
  <si>
    <t>８　　　鉱　　　　　　　　　　　工　　　　　　　　　　　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</si>
</sst>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明朝"/>
      <family val="1"/>
    </font>
    <font>
      <vertAlign val="superscript"/>
      <sz val="12"/>
      <name val="ＭＳ 明朝"/>
      <family val="1"/>
    </font>
    <font>
      <b/>
      <sz val="14"/>
      <name val="ＭＳ 明朝"/>
      <family val="1"/>
    </font>
    <font>
      <sz val="16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9"/>
      <name val="ＭＳ 明朝"/>
      <family val="1"/>
    </font>
    <font>
      <sz val="11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31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0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01" fontId="9" fillId="0" borderId="0" xfId="0" applyNumberFormat="1" applyFont="1" applyFill="1" applyBorder="1" applyAlignment="1" applyProtection="1">
      <alignment horizontal="center" vertical="center"/>
      <protection/>
    </xf>
    <xf numFmtId="207" fontId="9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21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210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210" fontId="0" fillId="0" borderId="0" xfId="0" applyNumberFormat="1" applyFont="1" applyFill="1" applyAlignment="1" applyProtection="1">
      <alignment horizontal="right"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210" fontId="1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Alignment="1">
      <alignment horizontal="left" vertical="top"/>
    </xf>
    <xf numFmtId="212" fontId="0" fillId="0" borderId="0" xfId="0" applyNumberFormat="1" applyFont="1" applyFill="1" applyAlignment="1">
      <alignment horizontal="left"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19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left" vertical="center"/>
    </xf>
    <xf numFmtId="212" fontId="0" fillId="0" borderId="19" xfId="0" applyNumberFormat="1" applyFont="1" applyFill="1" applyBorder="1" applyAlignment="1">
      <alignment horizontal="left" vertical="center"/>
    </xf>
    <xf numFmtId="212" fontId="1" fillId="0" borderId="0" xfId="0" applyNumberFormat="1" applyFont="1" applyFill="1" applyBorder="1" applyAlignment="1">
      <alignment horizontal="left" vertical="center"/>
    </xf>
    <xf numFmtId="38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 quotePrefix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38" fontId="0" fillId="0" borderId="2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vertical="center"/>
    </xf>
    <xf numFmtId="207" fontId="0" fillId="0" borderId="0" xfId="42" applyNumberFormat="1" applyFont="1" applyFill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7" fontId="0" fillId="0" borderId="17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38" fontId="0" fillId="0" borderId="28" xfId="0" applyNumberFormat="1" applyFont="1" applyFill="1" applyBorder="1" applyAlignment="1" applyProtection="1">
      <alignment vertical="center"/>
      <protection/>
    </xf>
    <xf numFmtId="38" fontId="0" fillId="0" borderId="23" xfId="0" applyNumberFormat="1" applyFont="1" applyFill="1" applyBorder="1" applyAlignment="1">
      <alignment vertical="center"/>
    </xf>
    <xf numFmtId="38" fontId="0" fillId="0" borderId="29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218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203" fontId="0" fillId="0" borderId="0" xfId="49" applyNumberFormat="1" applyFont="1" applyFill="1" applyAlignment="1">
      <alignment vertical="center"/>
    </xf>
    <xf numFmtId="203" fontId="0" fillId="0" borderId="0" xfId="49" applyNumberFormat="1" applyFont="1" applyFill="1" applyAlignment="1">
      <alignment horizontal="right" vertical="center"/>
    </xf>
    <xf numFmtId="40" fontId="0" fillId="0" borderId="0" xfId="49" applyNumberFormat="1" applyFont="1" applyFill="1" applyAlignment="1">
      <alignment vertical="center"/>
    </xf>
    <xf numFmtId="40" fontId="0" fillId="0" borderId="19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12" fontId="0" fillId="0" borderId="32" xfId="0" applyNumberFormat="1" applyFont="1" applyFill="1" applyBorder="1" applyAlignment="1">
      <alignment horizontal="distributed" vertical="center" wrapText="1"/>
    </xf>
    <xf numFmtId="38" fontId="0" fillId="0" borderId="27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212" fontId="0" fillId="0" borderId="27" xfId="0" applyNumberFormat="1" applyFont="1" applyFill="1" applyBorder="1" applyAlignment="1">
      <alignment horizontal="distributed" vertical="center" wrapText="1"/>
    </xf>
    <xf numFmtId="212" fontId="0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Alignment="1">
      <alignment horizontal="left" vertical="center"/>
    </xf>
    <xf numFmtId="212" fontId="0" fillId="0" borderId="27" xfId="0" applyNumberFormat="1" applyFont="1" applyFill="1" applyBorder="1" applyAlignment="1">
      <alignment horizontal="distributed" vertical="center"/>
    </xf>
    <xf numFmtId="212" fontId="0" fillId="0" borderId="0" xfId="42" applyNumberFormat="1" applyFont="1" applyFill="1" applyAlignment="1" applyProtection="1">
      <alignment horizontal="left" vertical="center"/>
      <protection/>
    </xf>
    <xf numFmtId="212" fontId="11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23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 applyProtection="1">
      <alignment vertical="center"/>
      <protection/>
    </xf>
    <xf numFmtId="38" fontId="0" fillId="0" borderId="31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Border="1" applyAlignment="1">
      <alignment vertical="center"/>
    </xf>
    <xf numFmtId="203" fontId="0" fillId="0" borderId="19" xfId="0" applyNumberFormat="1" applyFont="1" applyFill="1" applyBorder="1" applyAlignment="1">
      <alignment vertical="center"/>
    </xf>
    <xf numFmtId="206" fontId="0" fillId="0" borderId="0" xfId="0" applyNumberFormat="1" applyFont="1" applyFill="1" applyAlignment="1">
      <alignment vertical="center"/>
    </xf>
    <xf numFmtId="218" fontId="0" fillId="0" borderId="0" xfId="0" applyNumberFormat="1" applyFont="1" applyFill="1" applyBorder="1" applyAlignment="1">
      <alignment vertical="center"/>
    </xf>
    <xf numFmtId="206" fontId="0" fillId="0" borderId="0" xfId="0" applyNumberFormat="1" applyFont="1" applyFill="1" applyAlignment="1">
      <alignment horizontal="right" vertical="center"/>
    </xf>
    <xf numFmtId="218" fontId="0" fillId="0" borderId="0" xfId="0" applyNumberFormat="1" applyFont="1" applyFill="1" applyBorder="1" applyAlignment="1">
      <alignment horizontal="right" vertical="center"/>
    </xf>
    <xf numFmtId="206" fontId="0" fillId="0" borderId="19" xfId="0" applyNumberFormat="1" applyFont="1" applyFill="1" applyBorder="1" applyAlignment="1">
      <alignment vertical="center"/>
    </xf>
    <xf numFmtId="218" fontId="0" fillId="0" borderId="19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3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38" fontId="0" fillId="0" borderId="0" xfId="49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207" fontId="0" fillId="0" borderId="0" xfId="42" applyNumberFormat="1" applyFont="1" applyFill="1" applyAlignment="1" applyProtection="1">
      <alignment vertical="center"/>
      <protection/>
    </xf>
    <xf numFmtId="203" fontId="1" fillId="0" borderId="0" xfId="49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212" fontId="0" fillId="0" borderId="34" xfId="0" applyNumberFormat="1" applyFont="1" applyFill="1" applyBorder="1" applyAlignment="1">
      <alignment horizontal="distributed" vertical="center" wrapText="1"/>
    </xf>
    <xf numFmtId="212" fontId="0" fillId="0" borderId="24" xfId="0" applyNumberFormat="1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11" fillId="0" borderId="12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205" fontId="0" fillId="0" borderId="12" xfId="0" applyNumberFormat="1" applyFont="1" applyFill="1" applyBorder="1" applyAlignment="1" applyProtection="1">
      <alignment horizontal="distributed" vertical="center"/>
      <protection/>
    </xf>
    <xf numFmtId="205" fontId="0" fillId="0" borderId="12" xfId="0" applyNumberForma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212" fontId="0" fillId="0" borderId="37" xfId="0" applyNumberFormat="1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center"/>
    </xf>
    <xf numFmtId="212" fontId="0" fillId="0" borderId="38" xfId="0" applyNumberFormat="1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8" fontId="0" fillId="0" borderId="24" xfId="0" applyNumberFormat="1" applyFill="1" applyBorder="1" applyAlignment="1">
      <alignment horizontal="distributed" vertical="center" wrapText="1"/>
    </xf>
    <xf numFmtId="38" fontId="0" fillId="0" borderId="27" xfId="0" applyNumberFormat="1" applyFont="1" applyFill="1" applyBorder="1" applyAlignment="1">
      <alignment horizontal="distributed" vertical="center"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212" fontId="0" fillId="0" borderId="21" xfId="0" applyNumberFormat="1" applyFill="1" applyBorder="1" applyAlignment="1">
      <alignment horizontal="center" vertical="center" wrapText="1"/>
    </xf>
    <xf numFmtId="212" fontId="0" fillId="0" borderId="30" xfId="0" applyNumberFormat="1" applyFill="1" applyBorder="1" applyAlignment="1">
      <alignment horizontal="center" vertical="center" wrapText="1"/>
    </xf>
    <xf numFmtId="212" fontId="0" fillId="0" borderId="20" xfId="0" applyNumberFormat="1" applyFill="1" applyBorder="1" applyAlignment="1">
      <alignment horizontal="center" vertical="center"/>
    </xf>
    <xf numFmtId="38" fontId="12" fillId="0" borderId="19" xfId="49" applyFont="1" applyFill="1" applyBorder="1" applyAlignment="1">
      <alignment vertical="center"/>
    </xf>
    <xf numFmtId="37" fontId="11" fillId="0" borderId="31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14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/>
    </xf>
    <xf numFmtId="212" fontId="0" fillId="0" borderId="42" xfId="0" applyNumberFormat="1" applyFill="1" applyBorder="1" applyAlignment="1">
      <alignment horizontal="distributed" vertical="center"/>
    </xf>
    <xf numFmtId="212" fontId="0" fillId="0" borderId="0" xfId="0" applyNumberFormat="1" applyFill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11" fillId="0" borderId="0" xfId="0" applyNumberFormat="1" applyFont="1" applyFill="1" applyAlignment="1">
      <alignment vertical="center"/>
    </xf>
    <xf numFmtId="210" fontId="11" fillId="0" borderId="0" xfId="0" applyNumberFormat="1" applyFont="1" applyFill="1" applyAlignment="1" applyProtection="1">
      <alignment vertical="center"/>
      <protection/>
    </xf>
    <xf numFmtId="203" fontId="11" fillId="0" borderId="0" xfId="0" applyNumberFormat="1" applyFont="1" applyFill="1" applyAlignment="1">
      <alignment vertical="center"/>
    </xf>
    <xf numFmtId="206" fontId="11" fillId="0" borderId="0" xfId="0" applyNumberFormat="1" applyFont="1" applyFill="1" applyAlignment="1">
      <alignment vertical="center"/>
    </xf>
    <xf numFmtId="218" fontId="1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7" fontId="11" fillId="0" borderId="43" xfId="0" applyNumberFormat="1" applyFont="1" applyFill="1" applyBorder="1" applyAlignment="1" applyProtection="1">
      <alignment vertical="center"/>
      <protection/>
    </xf>
    <xf numFmtId="37" fontId="11" fillId="0" borderId="29" xfId="0" applyNumberFormat="1" applyFont="1" applyFill="1" applyBorder="1" applyAlignment="1" applyProtection="1">
      <alignment horizontal="right" vertical="center"/>
      <protection/>
    </xf>
    <xf numFmtId="37" fontId="11" fillId="0" borderId="44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03" fontId="11" fillId="0" borderId="0" xfId="49" applyNumberFormat="1" applyFont="1" applyFill="1" applyBorder="1" applyAlignment="1">
      <alignment vertical="center"/>
    </xf>
    <xf numFmtId="38" fontId="11" fillId="0" borderId="0" xfId="49" applyFont="1" applyFill="1" applyAlignment="1">
      <alignment horizontal="right" vertical="center"/>
    </xf>
    <xf numFmtId="38" fontId="11" fillId="0" borderId="0" xfId="49" applyFont="1" applyFill="1" applyAlignment="1">
      <alignment vertical="center"/>
    </xf>
    <xf numFmtId="40" fontId="11" fillId="0" borderId="0" xfId="49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7" fontId="11" fillId="0" borderId="34" xfId="0" applyNumberFormat="1" applyFont="1" applyFill="1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horizontal="distributed" vertical="center"/>
      <protection/>
    </xf>
    <xf numFmtId="37" fontId="11" fillId="0" borderId="31" xfId="0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Fill="1" applyAlignment="1">
      <alignment vertical="center"/>
    </xf>
    <xf numFmtId="212" fontId="0" fillId="0" borderId="27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5" xfId="0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212" fontId="0" fillId="0" borderId="27" xfId="0" applyNumberFormat="1" applyFont="1" applyFill="1" applyBorder="1" applyAlignment="1">
      <alignment horizontal="distributed" vertical="center"/>
    </xf>
    <xf numFmtId="212" fontId="0" fillId="0" borderId="47" xfId="0" applyNumberFormat="1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12" fontId="0" fillId="0" borderId="38" xfId="0" applyNumberFormat="1" applyFill="1" applyBorder="1" applyAlignment="1">
      <alignment horizontal="distributed" vertical="center" wrapText="1"/>
    </xf>
    <xf numFmtId="212" fontId="0" fillId="0" borderId="25" xfId="0" applyNumberFormat="1" applyFill="1" applyBorder="1" applyAlignment="1">
      <alignment horizontal="distributed" vertical="center" wrapText="1"/>
    </xf>
    <xf numFmtId="212" fontId="0" fillId="0" borderId="25" xfId="0" applyNumberFormat="1" applyFont="1" applyFill="1" applyBorder="1" applyAlignment="1">
      <alignment horizontal="distributed" vertical="center" wrapText="1"/>
    </xf>
    <xf numFmtId="212" fontId="0" fillId="0" borderId="21" xfId="0" applyNumberFormat="1" applyFont="1" applyFill="1" applyBorder="1" applyAlignment="1">
      <alignment horizontal="distributed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2" fontId="0" fillId="0" borderId="50" xfId="0" applyNumberFormat="1" applyFont="1" applyFill="1" applyBorder="1" applyAlignment="1">
      <alignment horizontal="distributed" vertical="center"/>
    </xf>
    <xf numFmtId="212" fontId="0" fillId="0" borderId="24" xfId="0" applyNumberFormat="1" applyFont="1" applyFill="1" applyBorder="1" applyAlignment="1">
      <alignment horizontal="distributed" vertical="center"/>
    </xf>
    <xf numFmtId="212" fontId="0" fillId="0" borderId="50" xfId="0" applyNumberFormat="1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vertical="center"/>
    </xf>
    <xf numFmtId="212" fontId="0" fillId="0" borderId="27" xfId="0" applyNumberFormat="1" applyFont="1" applyFill="1" applyBorder="1" applyAlignment="1">
      <alignment horizontal="distributed" vertical="center" wrapText="1"/>
    </xf>
    <xf numFmtId="212" fontId="0" fillId="0" borderId="42" xfId="0" applyNumberFormat="1" applyFont="1" applyFill="1" applyBorder="1" applyAlignment="1">
      <alignment horizontal="distributed" vertical="center" wrapText="1"/>
    </xf>
    <xf numFmtId="212" fontId="0" fillId="0" borderId="24" xfId="0" applyNumberFormat="1" applyFont="1" applyFill="1" applyBorder="1" applyAlignment="1">
      <alignment horizontal="distributed" vertical="center" wrapText="1"/>
    </xf>
    <xf numFmtId="212" fontId="0" fillId="0" borderId="51" xfId="0" applyNumberFormat="1" applyFont="1" applyFill="1" applyBorder="1" applyAlignment="1">
      <alignment horizontal="distributed" vertical="center" wrapText="1"/>
    </xf>
    <xf numFmtId="212" fontId="0" fillId="0" borderId="52" xfId="0" applyNumberFormat="1" applyFont="1" applyFill="1" applyBorder="1" applyAlignment="1">
      <alignment horizontal="distributed" vertical="center" wrapText="1"/>
    </xf>
    <xf numFmtId="212" fontId="0" fillId="0" borderId="47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distributed" vertical="center" wrapText="1"/>
    </xf>
    <xf numFmtId="212" fontId="0" fillId="0" borderId="30" xfId="0" applyNumberFormat="1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212" fontId="0" fillId="0" borderId="19" xfId="0" applyNumberFormat="1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212" fontId="0" fillId="0" borderId="0" xfId="0" applyNumberFormat="1" applyFont="1" applyFill="1" applyBorder="1" applyAlignment="1">
      <alignment horizontal="distributed" vertical="center"/>
    </xf>
    <xf numFmtId="212" fontId="0" fillId="0" borderId="32" xfId="0" applyNumberFormat="1" applyFont="1" applyFill="1" applyBorder="1" applyAlignment="1">
      <alignment horizontal="distributed" vertical="center"/>
    </xf>
    <xf numFmtId="212" fontId="0" fillId="0" borderId="21" xfId="0" applyNumberFormat="1" applyFont="1" applyFill="1" applyBorder="1" applyAlignment="1">
      <alignment horizontal="distributed" vertical="center"/>
    </xf>
    <xf numFmtId="212" fontId="0" fillId="0" borderId="52" xfId="0" applyNumberFormat="1" applyFont="1" applyFill="1" applyBorder="1" applyAlignment="1">
      <alignment horizontal="distributed" vertical="center"/>
    </xf>
    <xf numFmtId="212" fontId="0" fillId="0" borderId="34" xfId="0" applyNumberFormat="1" applyFont="1" applyFill="1" applyBorder="1" applyAlignment="1">
      <alignment horizontal="distributed" vertical="center"/>
    </xf>
    <xf numFmtId="212" fontId="0" fillId="0" borderId="30" xfId="0" applyNumberFormat="1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212" fontId="0" fillId="0" borderId="42" xfId="0" applyNumberFormat="1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212" fontId="0" fillId="0" borderId="37" xfId="0" applyNumberFormat="1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212" fontId="0" fillId="0" borderId="53" xfId="0" applyNumberForma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12" fontId="0" fillId="0" borderId="53" xfId="0" applyNumberForma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212" fontId="0" fillId="0" borderId="53" xfId="0" applyNumberForma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212" fontId="0" fillId="0" borderId="34" xfId="0" applyNumberFormat="1" applyFont="1" applyFill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distributed" vertical="center" wrapText="1"/>
    </xf>
    <xf numFmtId="212" fontId="0" fillId="0" borderId="5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218" fontId="0" fillId="0" borderId="19" xfId="0" applyNumberFormat="1" applyFont="1" applyFill="1" applyBorder="1" applyAlignment="1">
      <alignment vertical="center"/>
    </xf>
    <xf numFmtId="218" fontId="0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horizontal="right" vertical="top"/>
    </xf>
    <xf numFmtId="218" fontId="0" fillId="0" borderId="0" xfId="0" applyNumberFormat="1" applyFont="1" applyFill="1" applyBorder="1" applyAlignment="1">
      <alignment horizontal="right" vertical="center"/>
    </xf>
    <xf numFmtId="218" fontId="1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38" fontId="0" fillId="0" borderId="24" xfId="0" applyNumberFormat="1" applyFont="1" applyFill="1" applyBorder="1" applyAlignment="1">
      <alignment horizontal="distributed" vertical="center"/>
    </xf>
    <xf numFmtId="38" fontId="0" fillId="0" borderId="52" xfId="0" applyNumberFormat="1" applyFont="1" applyFill="1" applyBorder="1" applyAlignment="1">
      <alignment horizontal="distributed" vertical="center"/>
    </xf>
    <xf numFmtId="38" fontId="0" fillId="0" borderId="27" xfId="0" applyNumberFormat="1" applyFont="1" applyFill="1" applyBorder="1" applyAlignment="1">
      <alignment horizontal="distributed" vertical="center"/>
    </xf>
    <xf numFmtId="38" fontId="0" fillId="0" borderId="50" xfId="0" applyNumberFormat="1" applyFill="1" applyBorder="1" applyAlignment="1">
      <alignment horizontal="center" vertical="center"/>
    </xf>
    <xf numFmtId="38" fontId="0" fillId="0" borderId="37" xfId="0" applyNumberFormat="1" applyFont="1" applyFill="1" applyBorder="1" applyAlignment="1">
      <alignment horizontal="center" vertical="center"/>
    </xf>
    <xf numFmtId="38" fontId="0" fillId="0" borderId="51" xfId="0" applyNumberFormat="1" applyFont="1" applyFill="1" applyBorder="1" applyAlignment="1">
      <alignment horizontal="center" vertical="center"/>
    </xf>
    <xf numFmtId="38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3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38" fontId="1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53" xfId="0" applyNumberFormat="1" applyFont="1" applyFill="1" applyBorder="1" applyAlignment="1">
      <alignment horizontal="distributed" vertical="center"/>
    </xf>
    <xf numFmtId="38" fontId="0" fillId="0" borderId="48" xfId="0" applyNumberFormat="1" applyFont="1" applyFill="1" applyBorder="1" applyAlignment="1">
      <alignment horizontal="distributed" vertical="center"/>
    </xf>
    <xf numFmtId="38" fontId="0" fillId="0" borderId="50" xfId="0" applyNumberFormat="1" applyFont="1" applyFill="1" applyBorder="1" applyAlignment="1">
      <alignment horizontal="distributed" vertical="center"/>
    </xf>
    <xf numFmtId="38" fontId="0" fillId="0" borderId="51" xfId="0" applyNumberFormat="1" applyFont="1" applyFill="1" applyBorder="1" applyAlignment="1">
      <alignment horizontal="distributed" vertical="center"/>
    </xf>
    <xf numFmtId="38" fontId="1" fillId="0" borderId="0" xfId="0" applyNumberFormat="1" applyFont="1" applyFill="1" applyAlignment="1">
      <alignment vertical="center"/>
    </xf>
    <xf numFmtId="38" fontId="0" fillId="0" borderId="37" xfId="0" applyNumberFormat="1" applyFont="1" applyFill="1" applyBorder="1" applyAlignment="1">
      <alignment horizontal="distributed" vertical="center"/>
    </xf>
    <xf numFmtId="38" fontId="0" fillId="0" borderId="27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horizontal="distributed" vertical="center"/>
    </xf>
    <xf numFmtId="203" fontId="0" fillId="0" borderId="0" xfId="0" applyNumberFormat="1" applyFont="1" applyFill="1" applyAlignment="1">
      <alignment horizontal="right" vertical="center"/>
    </xf>
    <xf numFmtId="203" fontId="0" fillId="0" borderId="19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distributed" vertical="center"/>
    </xf>
    <xf numFmtId="38" fontId="0" fillId="0" borderId="52" xfId="0" applyNumberFormat="1" applyFont="1" applyFill="1" applyBorder="1" applyAlignment="1">
      <alignment horizontal="distributed" vertical="center"/>
    </xf>
    <xf numFmtId="38" fontId="11" fillId="0" borderId="0" xfId="0" applyNumberFormat="1" applyFont="1" applyFill="1" applyBorder="1" applyAlignment="1">
      <alignment horizontal="distributed" vertical="center"/>
    </xf>
    <xf numFmtId="38" fontId="11" fillId="0" borderId="18" xfId="0" applyNumberFormat="1" applyFont="1" applyFill="1" applyBorder="1" applyAlignment="1">
      <alignment horizontal="distributed" vertical="center"/>
    </xf>
    <xf numFmtId="203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203" fontId="11" fillId="0" borderId="0" xfId="0" applyNumberFormat="1" applyFont="1" applyFill="1" applyBorder="1" applyAlignment="1">
      <alignment horizontal="right" vertical="center"/>
    </xf>
    <xf numFmtId="203" fontId="0" fillId="0" borderId="19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horizontal="distributed" vertical="center"/>
    </xf>
    <xf numFmtId="38" fontId="0" fillId="0" borderId="30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54" xfId="0" applyNumberForma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38" fontId="0" fillId="0" borderId="30" xfId="0" applyNumberFormat="1" applyFont="1" applyFill="1" applyBorder="1" applyAlignment="1">
      <alignment horizontal="distributed" vertical="center"/>
    </xf>
    <xf numFmtId="38" fontId="0" fillId="0" borderId="19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11" fillId="0" borderId="29" xfId="0" applyNumberFormat="1" applyFont="1" applyFill="1" applyBorder="1" applyAlignment="1">
      <alignment vertical="center"/>
    </xf>
    <xf numFmtId="38" fontId="0" fillId="0" borderId="24" xfId="0" applyNumberFormat="1" applyFont="1" applyFill="1" applyBorder="1" applyAlignment="1">
      <alignment horizontal="distributed"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59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distributed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 vertical="center"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63" xfId="49" applyFont="1" applyFill="1" applyBorder="1" applyAlignment="1" applyProtection="1">
      <alignment horizontal="center" vertical="center"/>
      <protection/>
    </xf>
    <xf numFmtId="37" fontId="11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64" xfId="49" applyFont="1" applyFill="1" applyBorder="1" applyAlignment="1" applyProtection="1">
      <alignment horizontal="distributed" vertical="center" wrapText="1"/>
      <protection/>
    </xf>
    <xf numFmtId="38" fontId="0" fillId="0" borderId="17" xfId="49" applyFont="1" applyFill="1" applyBorder="1" applyAlignment="1" applyProtection="1">
      <alignment horizontal="distributed" vertical="center" wrapText="1"/>
      <protection/>
    </xf>
    <xf numFmtId="38" fontId="0" fillId="0" borderId="65" xfId="49" applyFont="1" applyFill="1" applyBorder="1" applyAlignment="1" applyProtection="1">
      <alignment horizontal="distributed" vertical="center" wrapText="1"/>
      <protection/>
    </xf>
    <xf numFmtId="38" fontId="0" fillId="0" borderId="15" xfId="49" applyFont="1" applyFill="1" applyBorder="1" applyAlignment="1" applyProtection="1">
      <alignment horizontal="distributed" vertical="center" wrapText="1"/>
      <protection/>
    </xf>
    <xf numFmtId="38" fontId="0" fillId="0" borderId="16" xfId="49" applyFont="1" applyFill="1" applyBorder="1" applyAlignment="1" applyProtection="1">
      <alignment horizontal="distributed" vertical="center" wrapText="1"/>
      <protection/>
    </xf>
    <xf numFmtId="38" fontId="0" fillId="0" borderId="19" xfId="49" applyFont="1" applyFill="1" applyBorder="1" applyAlignment="1">
      <alignment horizontal="right" vertical="center"/>
    </xf>
    <xf numFmtId="38" fontId="11" fillId="0" borderId="31" xfId="49" applyFont="1" applyFill="1" applyBorder="1" applyAlignment="1" applyProtection="1">
      <alignment horizontal="right" vertical="center"/>
      <protection/>
    </xf>
    <xf numFmtId="38" fontId="0" fillId="0" borderId="66" xfId="49" applyFont="1" applyFill="1" applyBorder="1" applyAlignment="1" applyProtection="1">
      <alignment horizontal="distributed" vertical="center"/>
      <protection/>
    </xf>
    <xf numFmtId="38" fontId="0" fillId="0" borderId="67" xfId="49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45" xfId="49" applyFont="1" applyFill="1" applyBorder="1" applyAlignment="1" applyProtection="1">
      <alignment horizontal="distributed" vertical="center"/>
      <protection/>
    </xf>
    <xf numFmtId="38" fontId="0" fillId="0" borderId="46" xfId="49" applyFont="1" applyFill="1" applyBorder="1" applyAlignment="1" applyProtection="1">
      <alignment horizontal="distributed" vertical="center"/>
      <protection/>
    </xf>
    <xf numFmtId="38" fontId="0" fillId="0" borderId="68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68" xfId="49" applyFont="1" applyFill="1" applyBorder="1" applyAlignment="1" applyProtection="1">
      <alignment horizontal="center" vertical="center"/>
      <protection/>
    </xf>
    <xf numFmtId="38" fontId="0" fillId="0" borderId="61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63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38" fontId="0" fillId="0" borderId="63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distributed" vertical="center" wrapText="1"/>
      <protection/>
    </xf>
    <xf numFmtId="0" fontId="0" fillId="0" borderId="33" xfId="0" applyFill="1" applyBorder="1" applyAlignment="1" applyProtection="1">
      <alignment horizontal="distributed" vertical="center" wrapText="1"/>
      <protection/>
    </xf>
    <xf numFmtId="0" fontId="0" fillId="0" borderId="54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69" xfId="0" applyFill="1" applyBorder="1" applyAlignment="1" applyProtection="1">
      <alignment horizontal="distributed" vertical="center" wrapText="1"/>
      <protection/>
    </xf>
    <xf numFmtId="0" fontId="0" fillId="0" borderId="70" xfId="0" applyFill="1" applyBorder="1" applyAlignment="1" applyProtection="1">
      <alignment horizontal="distributed" vertical="center" wrapText="1"/>
      <protection/>
    </xf>
    <xf numFmtId="0" fontId="0" fillId="0" borderId="48" xfId="0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11" fillId="0" borderId="0" xfId="49" applyFont="1" applyFill="1" applyAlignment="1">
      <alignment vertical="center"/>
    </xf>
    <xf numFmtId="0" fontId="0" fillId="0" borderId="53" xfId="0" applyFill="1" applyBorder="1" applyAlignment="1">
      <alignment horizontal="distributed" vertical="center" wrapText="1"/>
    </xf>
    <xf numFmtId="0" fontId="0" fillId="0" borderId="49" xfId="0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textRotation="255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textRotation="255"/>
    </xf>
    <xf numFmtId="0" fontId="0" fillId="0" borderId="50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 wrapText="1"/>
    </xf>
    <xf numFmtId="0" fontId="0" fillId="0" borderId="48" xfId="0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37" fontId="11" fillId="0" borderId="17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33</xdr:row>
      <xdr:rowOff>47625</xdr:rowOff>
    </xdr:from>
    <xdr:to>
      <xdr:col>2</xdr:col>
      <xdr:colOff>9525</xdr:colOff>
      <xdr:row>42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1905000" y="7829550"/>
          <a:ext cx="123825" cy="2181225"/>
        </a:xfrm>
        <a:prstGeom prst="leftBrace">
          <a:avLst>
            <a:gd name="adj" fmla="val -45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857250</xdr:colOff>
      <xdr:row>53</xdr:row>
      <xdr:rowOff>47625</xdr:rowOff>
    </xdr:from>
    <xdr:to>
      <xdr:col>2</xdr:col>
      <xdr:colOff>0</xdr:colOff>
      <xdr:row>55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1866900" y="12401550"/>
          <a:ext cx="152400" cy="514350"/>
        </a:xfrm>
        <a:prstGeom prst="leftBrace">
          <a:avLst>
            <a:gd name="adj" fmla="val -38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9525</xdr:rowOff>
    </xdr:from>
    <xdr:to>
      <xdr:col>1</xdr:col>
      <xdr:colOff>1000125</xdr:colOff>
      <xdr:row>50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1914525" y="11449050"/>
          <a:ext cx="95250" cy="381000"/>
        </a:xfrm>
        <a:prstGeom prst="leftBrace">
          <a:avLst>
            <a:gd name="adj1" fmla="val -44643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819150</xdr:colOff>
      <xdr:row>12</xdr:row>
      <xdr:rowOff>171450</xdr:rowOff>
    </xdr:from>
    <xdr:to>
      <xdr:col>15</xdr:col>
      <xdr:colOff>38100</xdr:colOff>
      <xdr:row>18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15563850" y="3124200"/>
          <a:ext cx="142875" cy="1285875"/>
        </a:xfrm>
        <a:prstGeom prst="leftBrace">
          <a:avLst>
            <a:gd name="adj" fmla="val -36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1152525</xdr:colOff>
      <xdr:row>8</xdr:row>
      <xdr:rowOff>171450</xdr:rowOff>
    </xdr:from>
    <xdr:to>
      <xdr:col>16</xdr:col>
      <xdr:colOff>9525</xdr:colOff>
      <xdr:row>12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6821150" y="2171700"/>
          <a:ext cx="190500" cy="781050"/>
        </a:xfrm>
        <a:prstGeom prst="leftBrace">
          <a:avLst>
            <a:gd name="adj" fmla="val -39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66675</xdr:rowOff>
    </xdr:from>
    <xdr:to>
      <xdr:col>15</xdr:col>
      <xdr:colOff>1323975</xdr:colOff>
      <xdr:row>15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16840200" y="3019425"/>
          <a:ext cx="152400" cy="771525"/>
        </a:xfrm>
        <a:prstGeom prst="leftBrace">
          <a:avLst>
            <a:gd name="adj" fmla="val -34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38100</xdr:rowOff>
    </xdr:from>
    <xdr:to>
      <xdr:col>14</xdr:col>
      <xdr:colOff>142875</xdr:colOff>
      <xdr:row>22</xdr:row>
      <xdr:rowOff>161925</xdr:rowOff>
    </xdr:to>
    <xdr:sp>
      <xdr:nvSpPr>
        <xdr:cNvPr id="7" name="AutoShape 10"/>
        <xdr:cNvSpPr>
          <a:spLocks/>
        </xdr:cNvSpPr>
      </xdr:nvSpPr>
      <xdr:spPr>
        <a:xfrm>
          <a:off x="14763750" y="5133975"/>
          <a:ext cx="123825" cy="361950"/>
        </a:xfrm>
        <a:prstGeom prst="leftBrace">
          <a:avLst>
            <a:gd name="adj" fmla="val -38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1076325</xdr:colOff>
      <xdr:row>19</xdr:row>
      <xdr:rowOff>28575</xdr:rowOff>
    </xdr:from>
    <xdr:to>
      <xdr:col>15</xdr:col>
      <xdr:colOff>1171575</xdr:colOff>
      <xdr:row>20</xdr:row>
      <xdr:rowOff>114300</xdr:rowOff>
    </xdr:to>
    <xdr:sp>
      <xdr:nvSpPr>
        <xdr:cNvPr id="8" name="AutoShape 11"/>
        <xdr:cNvSpPr>
          <a:spLocks/>
        </xdr:cNvSpPr>
      </xdr:nvSpPr>
      <xdr:spPr>
        <a:xfrm>
          <a:off x="16744950" y="4648200"/>
          <a:ext cx="95250" cy="323850"/>
        </a:xfrm>
        <a:prstGeom prst="leftBrace">
          <a:avLst>
            <a:gd name="adj" fmla="val -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1095375</xdr:colOff>
      <xdr:row>23</xdr:row>
      <xdr:rowOff>9525</xdr:rowOff>
    </xdr:from>
    <xdr:to>
      <xdr:col>15</xdr:col>
      <xdr:colOff>1152525</xdr:colOff>
      <xdr:row>25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6764000" y="5581650"/>
          <a:ext cx="57150" cy="409575"/>
        </a:xfrm>
        <a:prstGeom prst="leftBrace">
          <a:avLst>
            <a:gd name="adj" fmla="val -45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85725</xdr:rowOff>
    </xdr:from>
    <xdr:to>
      <xdr:col>2</xdr:col>
      <xdr:colOff>542925</xdr:colOff>
      <xdr:row>35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2457450" y="7867650"/>
          <a:ext cx="104775" cy="495300"/>
        </a:xfrm>
        <a:prstGeom prst="leftBrace">
          <a:avLst>
            <a:gd name="adj" fmla="val -41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38100</xdr:rowOff>
    </xdr:from>
    <xdr:to>
      <xdr:col>2</xdr:col>
      <xdr:colOff>561975</xdr:colOff>
      <xdr:row>40</xdr:row>
      <xdr:rowOff>114300</xdr:rowOff>
    </xdr:to>
    <xdr:sp>
      <xdr:nvSpPr>
        <xdr:cNvPr id="11" name="AutoShape 15"/>
        <xdr:cNvSpPr>
          <a:spLocks/>
        </xdr:cNvSpPr>
      </xdr:nvSpPr>
      <xdr:spPr>
        <a:xfrm>
          <a:off x="2457450" y="8963025"/>
          <a:ext cx="123825" cy="533400"/>
        </a:xfrm>
        <a:prstGeom prst="leftBrace">
          <a:avLst>
            <a:gd name="adj" fmla="val -3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895350</xdr:colOff>
      <xdr:row>44</xdr:row>
      <xdr:rowOff>47625</xdr:rowOff>
    </xdr:from>
    <xdr:to>
      <xdr:col>1</xdr:col>
      <xdr:colOff>1000125</xdr:colOff>
      <xdr:row>46</xdr:row>
      <xdr:rowOff>142875</xdr:rowOff>
    </xdr:to>
    <xdr:sp>
      <xdr:nvSpPr>
        <xdr:cNvPr id="12" name="AutoShape 15"/>
        <xdr:cNvSpPr>
          <a:spLocks/>
        </xdr:cNvSpPr>
      </xdr:nvSpPr>
      <xdr:spPr>
        <a:xfrm>
          <a:off x="1905000" y="10344150"/>
          <a:ext cx="104775" cy="552450"/>
        </a:xfrm>
        <a:prstGeom prst="leftBrace">
          <a:avLst>
            <a:gd name="adj" fmla="val -3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zoomScale="75" zoomScaleNormal="75" zoomScalePageLayoutView="0" workbookViewId="0" topLeftCell="A1">
      <selection activeCell="A2" sqref="A2:U2"/>
    </sheetView>
  </sheetViews>
  <sheetFormatPr defaultColWidth="10.59765625" defaultRowHeight="15"/>
  <cols>
    <col min="1" max="1" width="17.3984375" style="18" customWidth="1"/>
    <col min="2" max="2" width="12.09765625" style="18" customWidth="1"/>
    <col min="3" max="13" width="10.09765625" style="18" customWidth="1"/>
    <col min="14" max="14" width="10.59765625" style="18" customWidth="1"/>
    <col min="15" max="21" width="10.09765625" style="18" customWidth="1"/>
    <col min="22" max="16384" width="10.59765625" style="18" customWidth="1"/>
  </cols>
  <sheetData>
    <row r="1" spans="1:21" s="1" customFormat="1" ht="19.5" customHeight="1">
      <c r="A1" s="23" t="s">
        <v>440</v>
      </c>
      <c r="C1" s="49"/>
      <c r="U1" s="25" t="s">
        <v>441</v>
      </c>
    </row>
    <row r="2" spans="1:21" s="2" customFormat="1" ht="24.75" customHeight="1">
      <c r="A2" s="315" t="s">
        <v>510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s="3" customFormat="1" ht="19.5" customHeight="1">
      <c r="A3" s="316" t="s">
        <v>485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</row>
    <row r="4" spans="1:21" s="3" customFormat="1" ht="18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0" t="s">
        <v>57</v>
      </c>
    </row>
    <row r="5" spans="1:21" s="3" customFormat="1" ht="15" customHeight="1">
      <c r="A5" s="317" t="s">
        <v>0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3" customFormat="1" ht="15" customHeight="1">
      <c r="A6" s="318"/>
      <c r="B6" s="8"/>
      <c r="C6" s="321" t="s">
        <v>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321" t="s">
        <v>3</v>
      </c>
      <c r="U6" s="9"/>
    </row>
    <row r="7" spans="1:21" s="1" customFormat="1" ht="15" customHeight="1">
      <c r="A7" s="318"/>
      <c r="B7" s="197" t="s">
        <v>1</v>
      </c>
      <c r="C7" s="322"/>
      <c r="D7" s="12"/>
      <c r="E7" s="309" t="s">
        <v>12</v>
      </c>
      <c r="F7" s="309" t="s">
        <v>16</v>
      </c>
      <c r="G7" s="13"/>
      <c r="H7" s="14"/>
      <c r="I7" s="14"/>
      <c r="J7" s="14"/>
      <c r="K7" s="15"/>
      <c r="L7" s="324" t="s">
        <v>474</v>
      </c>
      <c r="M7" s="11"/>
      <c r="N7" s="325" t="s">
        <v>228</v>
      </c>
      <c r="O7" s="325" t="s">
        <v>13</v>
      </c>
      <c r="P7" s="11"/>
      <c r="Q7" s="309" t="s">
        <v>11</v>
      </c>
      <c r="R7" s="309" t="s">
        <v>14</v>
      </c>
      <c r="S7" s="309" t="s">
        <v>15</v>
      </c>
      <c r="T7" s="322"/>
      <c r="U7" s="312" t="s">
        <v>345</v>
      </c>
    </row>
    <row r="8" spans="1:21" s="1" customFormat="1" ht="15" customHeight="1">
      <c r="A8" s="319"/>
      <c r="B8" s="16"/>
      <c r="C8" s="322"/>
      <c r="D8" s="271" t="s">
        <v>344</v>
      </c>
      <c r="E8" s="310"/>
      <c r="F8" s="310"/>
      <c r="G8" s="11" t="s">
        <v>4</v>
      </c>
      <c r="H8" s="328" t="s">
        <v>5</v>
      </c>
      <c r="I8" s="328" t="s">
        <v>6</v>
      </c>
      <c r="J8" s="328" t="s">
        <v>7</v>
      </c>
      <c r="K8" s="328" t="s">
        <v>8</v>
      </c>
      <c r="L8" s="310"/>
      <c r="M8" s="11" t="s">
        <v>9</v>
      </c>
      <c r="N8" s="326"/>
      <c r="O8" s="326"/>
      <c r="P8" s="11" t="s">
        <v>10</v>
      </c>
      <c r="Q8" s="310"/>
      <c r="R8" s="310"/>
      <c r="S8" s="310"/>
      <c r="T8" s="322"/>
      <c r="U8" s="313"/>
    </row>
    <row r="9" spans="1:21" s="1" customFormat="1" ht="15" customHeight="1">
      <c r="A9" s="320"/>
      <c r="B9" s="17"/>
      <c r="C9" s="323"/>
      <c r="D9" s="26"/>
      <c r="E9" s="311"/>
      <c r="F9" s="311"/>
      <c r="G9" s="15"/>
      <c r="H9" s="329"/>
      <c r="I9" s="329"/>
      <c r="J9" s="329"/>
      <c r="K9" s="329"/>
      <c r="L9" s="311"/>
      <c r="M9" s="15"/>
      <c r="N9" s="327"/>
      <c r="O9" s="327"/>
      <c r="P9" s="15"/>
      <c r="Q9" s="311"/>
      <c r="R9" s="311"/>
      <c r="S9" s="311"/>
      <c r="T9" s="323"/>
      <c r="U9" s="314"/>
    </row>
    <row r="10" spans="1:21" s="1" customFormat="1" ht="15" customHeight="1">
      <c r="A10" s="201" t="s">
        <v>321</v>
      </c>
      <c r="B10" s="121">
        <v>10000</v>
      </c>
      <c r="C10" s="121">
        <v>9995.7</v>
      </c>
      <c r="D10" s="121">
        <v>197.4</v>
      </c>
      <c r="E10" s="121">
        <v>39.6</v>
      </c>
      <c r="F10" s="121">
        <v>613</v>
      </c>
      <c r="G10" s="121">
        <v>3554.1</v>
      </c>
      <c r="H10" s="121">
        <v>2320.5</v>
      </c>
      <c r="I10" s="121">
        <v>999.8</v>
      </c>
      <c r="J10" s="121">
        <v>223.4</v>
      </c>
      <c r="K10" s="121">
        <v>10.4</v>
      </c>
      <c r="L10" s="121">
        <v>571.8</v>
      </c>
      <c r="M10" s="121">
        <v>116.5</v>
      </c>
      <c r="N10" s="121">
        <v>260.8</v>
      </c>
      <c r="O10" s="121">
        <v>169</v>
      </c>
      <c r="P10" s="121">
        <v>2618</v>
      </c>
      <c r="Q10" s="121">
        <v>271.3</v>
      </c>
      <c r="R10" s="121">
        <v>998.5</v>
      </c>
      <c r="S10" s="121">
        <v>585.7</v>
      </c>
      <c r="T10" s="121">
        <v>4.3</v>
      </c>
      <c r="U10" s="121">
        <v>4.3</v>
      </c>
    </row>
    <row r="11" spans="1:21" s="1" customFormat="1" ht="15" customHeight="1">
      <c r="A11" s="6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6" s="1" customFormat="1" ht="15" customHeight="1">
      <c r="A12" s="202" t="s">
        <v>320</v>
      </c>
      <c r="B12" s="60">
        <v>87.3</v>
      </c>
      <c r="C12" s="60">
        <v>87.3</v>
      </c>
      <c r="D12" s="60">
        <v>125.5</v>
      </c>
      <c r="E12" s="60">
        <v>94.9</v>
      </c>
      <c r="F12" s="60">
        <v>74.6</v>
      </c>
      <c r="G12" s="60">
        <v>65.4</v>
      </c>
      <c r="H12" s="60">
        <v>69.1</v>
      </c>
      <c r="I12" s="60">
        <v>41.3</v>
      </c>
      <c r="J12" s="60">
        <v>117.5</v>
      </c>
      <c r="K12" s="60">
        <v>78.7</v>
      </c>
      <c r="L12" s="60">
        <v>123.5</v>
      </c>
      <c r="M12" s="60">
        <v>98.1</v>
      </c>
      <c r="N12" s="60">
        <v>64.9</v>
      </c>
      <c r="O12" s="60">
        <v>92.3</v>
      </c>
      <c r="P12" s="62">
        <v>116.3</v>
      </c>
      <c r="Q12" s="62">
        <v>126.8</v>
      </c>
      <c r="R12" s="62">
        <v>85.2</v>
      </c>
      <c r="S12" s="62">
        <v>44.6</v>
      </c>
      <c r="T12" s="62">
        <v>155.9</v>
      </c>
      <c r="U12" s="62">
        <v>155.9</v>
      </c>
      <c r="V12" s="18"/>
      <c r="W12" s="18"/>
      <c r="X12" s="18"/>
      <c r="Y12" s="18"/>
      <c r="Z12" s="18"/>
    </row>
    <row r="13" spans="1:26" s="1" customFormat="1" ht="15" customHeight="1">
      <c r="A13" s="203" t="s">
        <v>322</v>
      </c>
      <c r="B13" s="60">
        <v>90.4</v>
      </c>
      <c r="C13" s="60">
        <v>90.4</v>
      </c>
      <c r="D13" s="60">
        <v>120.2</v>
      </c>
      <c r="E13" s="60">
        <v>108.8</v>
      </c>
      <c r="F13" s="60">
        <v>71.2</v>
      </c>
      <c r="G13" s="60">
        <v>77.8</v>
      </c>
      <c r="H13" s="60">
        <v>80.9</v>
      </c>
      <c r="I13" s="60">
        <v>52.5</v>
      </c>
      <c r="J13" s="60">
        <v>142</v>
      </c>
      <c r="K13" s="60">
        <v>88.8</v>
      </c>
      <c r="L13" s="60">
        <v>140.8</v>
      </c>
      <c r="M13" s="60">
        <v>80.2</v>
      </c>
      <c r="N13" s="60">
        <v>76</v>
      </c>
      <c r="O13" s="60">
        <v>106</v>
      </c>
      <c r="P13" s="62">
        <v>101.9</v>
      </c>
      <c r="Q13" s="62">
        <v>146.6</v>
      </c>
      <c r="R13" s="62">
        <v>87.4</v>
      </c>
      <c r="S13" s="62">
        <v>62.5</v>
      </c>
      <c r="T13" s="62">
        <v>156.9</v>
      </c>
      <c r="U13" s="62">
        <v>156.9</v>
      </c>
      <c r="V13" s="18"/>
      <c r="W13" s="18"/>
      <c r="X13" s="18"/>
      <c r="Y13" s="18"/>
      <c r="Z13" s="18"/>
    </row>
    <row r="14" spans="1:26" s="1" customFormat="1" ht="15" customHeight="1">
      <c r="A14" s="203" t="s">
        <v>323</v>
      </c>
      <c r="B14" s="60">
        <v>90.2</v>
      </c>
      <c r="C14" s="60">
        <v>90.1</v>
      </c>
      <c r="D14" s="60">
        <v>122.6</v>
      </c>
      <c r="E14" s="60">
        <v>114.9</v>
      </c>
      <c r="F14" s="60">
        <v>79.6</v>
      </c>
      <c r="G14" s="60">
        <v>79.1</v>
      </c>
      <c r="H14" s="60">
        <v>82.3</v>
      </c>
      <c r="I14" s="60">
        <v>54.6</v>
      </c>
      <c r="J14" s="60">
        <v>140.4</v>
      </c>
      <c r="K14" s="60">
        <v>81.1</v>
      </c>
      <c r="L14" s="60">
        <v>139.4</v>
      </c>
      <c r="M14" s="60">
        <v>75.8</v>
      </c>
      <c r="N14" s="60">
        <v>78.6</v>
      </c>
      <c r="O14" s="60">
        <v>95.5</v>
      </c>
      <c r="P14" s="62">
        <v>101.4</v>
      </c>
      <c r="Q14" s="62">
        <v>107.4</v>
      </c>
      <c r="R14" s="62">
        <v>84.1</v>
      </c>
      <c r="S14" s="62">
        <v>73.2</v>
      </c>
      <c r="T14" s="62">
        <v>173.2</v>
      </c>
      <c r="U14" s="62">
        <v>173.2</v>
      </c>
      <c r="V14" s="18"/>
      <c r="W14" s="18"/>
      <c r="X14" s="18"/>
      <c r="Y14" s="18"/>
      <c r="Z14" s="18"/>
    </row>
    <row r="15" spans="1:26" s="1" customFormat="1" ht="15" customHeight="1">
      <c r="A15" s="203" t="s">
        <v>324</v>
      </c>
      <c r="B15" s="60">
        <v>92.1</v>
      </c>
      <c r="C15" s="60">
        <v>92</v>
      </c>
      <c r="D15" s="60">
        <v>104.8</v>
      </c>
      <c r="E15" s="60">
        <v>129.2</v>
      </c>
      <c r="F15" s="60">
        <v>80.4</v>
      </c>
      <c r="G15" s="60">
        <v>82.5</v>
      </c>
      <c r="H15" s="60">
        <v>84.5</v>
      </c>
      <c r="I15" s="60">
        <v>66.7</v>
      </c>
      <c r="J15" s="60">
        <v>124.8</v>
      </c>
      <c r="K15" s="60">
        <v>76.1</v>
      </c>
      <c r="L15" s="60">
        <v>131.7</v>
      </c>
      <c r="M15" s="60">
        <v>78.7</v>
      </c>
      <c r="N15" s="60">
        <v>81.4</v>
      </c>
      <c r="O15" s="60">
        <v>83.43</v>
      </c>
      <c r="P15" s="62">
        <v>103.6</v>
      </c>
      <c r="Q15" s="62">
        <v>116.6</v>
      </c>
      <c r="R15" s="62">
        <v>87.2</v>
      </c>
      <c r="S15" s="62">
        <v>71.6</v>
      </c>
      <c r="T15" s="62">
        <v>148.1</v>
      </c>
      <c r="U15" s="62">
        <v>148.1</v>
      </c>
      <c r="V15" s="18"/>
      <c r="W15" s="18"/>
      <c r="X15" s="18"/>
      <c r="Y15" s="18"/>
      <c r="Z15" s="18"/>
    </row>
    <row r="16" spans="1:26" s="1" customFormat="1" ht="15" customHeight="1">
      <c r="A16" s="203" t="s">
        <v>325</v>
      </c>
      <c r="B16" s="60">
        <v>88.8</v>
      </c>
      <c r="C16" s="60">
        <v>88.8</v>
      </c>
      <c r="D16" s="60">
        <v>99.2</v>
      </c>
      <c r="E16" s="60">
        <v>115.7</v>
      </c>
      <c r="F16" s="60">
        <v>78.5</v>
      </c>
      <c r="G16" s="60">
        <v>75.8</v>
      </c>
      <c r="H16" s="60">
        <v>77.2</v>
      </c>
      <c r="I16" s="60">
        <v>63.5</v>
      </c>
      <c r="J16" s="60">
        <v>111.3</v>
      </c>
      <c r="K16" s="60">
        <v>80.5</v>
      </c>
      <c r="L16" s="60">
        <v>120.4</v>
      </c>
      <c r="M16" s="60">
        <v>89.2</v>
      </c>
      <c r="N16" s="60">
        <v>81.4</v>
      </c>
      <c r="O16" s="60">
        <v>95.5</v>
      </c>
      <c r="P16" s="62">
        <v>100.4</v>
      </c>
      <c r="Q16" s="62">
        <v>110.8</v>
      </c>
      <c r="R16" s="62">
        <v>91.1</v>
      </c>
      <c r="S16" s="62">
        <v>79.3</v>
      </c>
      <c r="T16" s="62">
        <v>136</v>
      </c>
      <c r="U16" s="62">
        <v>136</v>
      </c>
      <c r="V16" s="18"/>
      <c r="W16" s="18"/>
      <c r="X16" s="18"/>
      <c r="Y16" s="18"/>
      <c r="Z16" s="18"/>
    </row>
    <row r="17" spans="1:26" s="1" customFormat="1" ht="15" customHeight="1">
      <c r="A17" s="203" t="s">
        <v>326</v>
      </c>
      <c r="B17" s="58">
        <v>93.2</v>
      </c>
      <c r="C17" s="58">
        <v>93.1</v>
      </c>
      <c r="D17" s="58">
        <v>95.4</v>
      </c>
      <c r="E17" s="58">
        <v>99</v>
      </c>
      <c r="F17" s="58">
        <v>76.8</v>
      </c>
      <c r="G17" s="58">
        <v>86.3</v>
      </c>
      <c r="H17" s="63">
        <v>87.6</v>
      </c>
      <c r="I17" s="63">
        <v>78</v>
      </c>
      <c r="J17" s="63">
        <v>108.7</v>
      </c>
      <c r="K17" s="63">
        <v>95.5</v>
      </c>
      <c r="L17" s="63">
        <v>105.4</v>
      </c>
      <c r="M17" s="63">
        <v>92.2</v>
      </c>
      <c r="N17" s="63">
        <v>89.9</v>
      </c>
      <c r="O17" s="63">
        <v>95.4</v>
      </c>
      <c r="P17" s="63">
        <v>102.8</v>
      </c>
      <c r="Q17" s="63">
        <v>115.7</v>
      </c>
      <c r="R17" s="63">
        <v>92.9</v>
      </c>
      <c r="S17" s="63">
        <v>86.3</v>
      </c>
      <c r="T17" s="63">
        <v>103.4</v>
      </c>
      <c r="U17" s="63">
        <v>103.4</v>
      </c>
      <c r="V17" s="18"/>
      <c r="W17" s="18"/>
      <c r="X17" s="18"/>
      <c r="Y17" s="18"/>
      <c r="Z17" s="18"/>
    </row>
    <row r="18" spans="1:21" s="1" customFormat="1" ht="15" customHeight="1">
      <c r="A18" s="203" t="s">
        <v>327</v>
      </c>
      <c r="B18" s="60">
        <v>97.4</v>
      </c>
      <c r="C18" s="60">
        <v>97.4</v>
      </c>
      <c r="D18" s="60">
        <v>99.1</v>
      </c>
      <c r="E18" s="60">
        <v>116.6</v>
      </c>
      <c r="F18" s="60">
        <v>88.1</v>
      </c>
      <c r="G18" s="60">
        <v>93.9</v>
      </c>
      <c r="H18" s="60">
        <v>93.7</v>
      </c>
      <c r="I18" s="60">
        <v>92</v>
      </c>
      <c r="J18" s="60">
        <v>104.9</v>
      </c>
      <c r="K18" s="60">
        <v>92.5</v>
      </c>
      <c r="L18" s="60">
        <v>102.9</v>
      </c>
      <c r="M18" s="60">
        <v>97.8</v>
      </c>
      <c r="N18" s="60">
        <v>106.7</v>
      </c>
      <c r="O18" s="60">
        <v>101.7</v>
      </c>
      <c r="P18" s="60">
        <v>103.7</v>
      </c>
      <c r="Q18" s="60">
        <v>100.7</v>
      </c>
      <c r="R18" s="60">
        <v>95.1</v>
      </c>
      <c r="S18" s="60">
        <v>89.8</v>
      </c>
      <c r="T18" s="60">
        <v>100.7</v>
      </c>
      <c r="U18" s="60">
        <v>100.7</v>
      </c>
    </row>
    <row r="19" spans="1:21" s="1" customFormat="1" ht="15" customHeight="1">
      <c r="A19" s="203" t="s">
        <v>328</v>
      </c>
      <c r="B19" s="60">
        <v>100</v>
      </c>
      <c r="C19" s="60">
        <v>100</v>
      </c>
      <c r="D19" s="60">
        <v>100</v>
      </c>
      <c r="E19" s="60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  <c r="L19" s="60">
        <v>100</v>
      </c>
      <c r="M19" s="60">
        <v>100</v>
      </c>
      <c r="N19" s="60">
        <v>100</v>
      </c>
      <c r="O19" s="60">
        <v>100</v>
      </c>
      <c r="P19" s="60">
        <v>100</v>
      </c>
      <c r="Q19" s="60">
        <v>100</v>
      </c>
      <c r="R19" s="60">
        <v>100</v>
      </c>
      <c r="S19" s="60">
        <v>100</v>
      </c>
      <c r="T19" s="60">
        <v>100</v>
      </c>
      <c r="U19" s="60">
        <v>100</v>
      </c>
    </row>
    <row r="20" spans="1:21" s="1" customFormat="1" ht="15" customHeight="1">
      <c r="A20" s="203" t="s">
        <v>329</v>
      </c>
      <c r="B20" s="60">
        <v>103.3</v>
      </c>
      <c r="C20" s="60">
        <v>103.2</v>
      </c>
      <c r="D20" s="60">
        <v>90.8</v>
      </c>
      <c r="E20" s="60">
        <v>92.21</v>
      </c>
      <c r="F20" s="60">
        <v>108</v>
      </c>
      <c r="G20" s="60">
        <v>107.2</v>
      </c>
      <c r="H20" s="60">
        <v>102.5</v>
      </c>
      <c r="I20" s="60">
        <v>118.1</v>
      </c>
      <c r="J20" s="60">
        <v>109.3</v>
      </c>
      <c r="K20" s="60">
        <v>54.5</v>
      </c>
      <c r="L20" s="60">
        <v>103.3</v>
      </c>
      <c r="M20" s="60">
        <v>94.8</v>
      </c>
      <c r="N20" s="60">
        <v>102.7</v>
      </c>
      <c r="O20" s="60">
        <v>96.5</v>
      </c>
      <c r="P20" s="60">
        <v>98.4</v>
      </c>
      <c r="Q20" s="60">
        <v>110.9</v>
      </c>
      <c r="R20" s="60">
        <v>103.2</v>
      </c>
      <c r="S20" s="60">
        <v>101.4</v>
      </c>
      <c r="T20" s="60">
        <v>101.4</v>
      </c>
      <c r="U20" s="60">
        <v>101.4</v>
      </c>
    </row>
    <row r="21" spans="1:21" s="108" customFormat="1" ht="15" customHeight="1">
      <c r="A21" s="204" t="s">
        <v>330</v>
      </c>
      <c r="B21" s="278">
        <v>106.7</v>
      </c>
      <c r="C21" s="278">
        <f>AVERAGE(C50:C61)</f>
        <v>106.65000000000002</v>
      </c>
      <c r="D21" s="278">
        <f>AVERAGE(D50:D61)</f>
        <v>93</v>
      </c>
      <c r="E21" s="278">
        <v>93</v>
      </c>
      <c r="F21" s="278">
        <v>108.3</v>
      </c>
      <c r="G21" s="278">
        <v>117.5</v>
      </c>
      <c r="H21" s="278">
        <v>112.5</v>
      </c>
      <c r="I21" s="278">
        <v>124.3</v>
      </c>
      <c r="J21" s="278">
        <v>142.3</v>
      </c>
      <c r="K21" s="278">
        <v>58.3</v>
      </c>
      <c r="L21" s="278">
        <f>AVERAGE(L50:L61)</f>
        <v>101.41666666666667</v>
      </c>
      <c r="M21" s="278">
        <v>104.7</v>
      </c>
      <c r="N21" s="278">
        <v>105.2</v>
      </c>
      <c r="O21" s="278">
        <f>AVERAGE(O50:O61)</f>
        <v>105.32499999999999</v>
      </c>
      <c r="P21" s="278">
        <v>94.2</v>
      </c>
      <c r="Q21" s="278">
        <v>112</v>
      </c>
      <c r="R21" s="278">
        <v>104.4</v>
      </c>
      <c r="S21" s="278">
        <v>109.4</v>
      </c>
      <c r="T21" s="278">
        <v>106.3</v>
      </c>
      <c r="U21" s="278">
        <v>106.3</v>
      </c>
    </row>
    <row r="22" spans="1:21" ht="15" customHeight="1">
      <c r="A22" s="20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5" customHeight="1">
      <c r="A23" s="205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48"/>
      <c r="O23" s="48"/>
      <c r="P23" s="48"/>
      <c r="Q23" s="48"/>
      <c r="R23" s="48"/>
      <c r="S23" s="48"/>
      <c r="T23" s="48"/>
      <c r="U23" s="48"/>
    </row>
    <row r="24" spans="1:21" ht="15" customHeight="1">
      <c r="A24" s="207" t="s">
        <v>115</v>
      </c>
      <c r="B24" s="86">
        <v>97.7</v>
      </c>
      <c r="C24" s="86">
        <v>97.6</v>
      </c>
      <c r="D24" s="86">
        <v>88.8</v>
      </c>
      <c r="E24" s="86">
        <v>69.1</v>
      </c>
      <c r="F24" s="86">
        <v>94.8</v>
      </c>
      <c r="G24" s="86">
        <v>98.5</v>
      </c>
      <c r="H24" s="86">
        <v>100</v>
      </c>
      <c r="I24" s="86">
        <v>94.4</v>
      </c>
      <c r="J24" s="86">
        <v>99.8</v>
      </c>
      <c r="K24" s="86">
        <v>94.6</v>
      </c>
      <c r="L24" s="86">
        <v>98</v>
      </c>
      <c r="M24" s="86">
        <v>91.8</v>
      </c>
      <c r="N24" s="86">
        <v>100.2</v>
      </c>
      <c r="O24" s="86">
        <v>98.9</v>
      </c>
      <c r="P24" s="86">
        <v>101.8</v>
      </c>
      <c r="Q24" s="18">
        <v>104.8</v>
      </c>
      <c r="R24" s="86">
        <v>85</v>
      </c>
      <c r="S24" s="86">
        <v>92.5</v>
      </c>
      <c r="T24" s="86">
        <v>91.2</v>
      </c>
      <c r="U24" s="86">
        <v>91.2</v>
      </c>
    </row>
    <row r="25" spans="1:21" ht="15" customHeight="1">
      <c r="A25" s="207" t="s">
        <v>331</v>
      </c>
      <c r="B25" s="86">
        <v>98.8</v>
      </c>
      <c r="C25" s="86">
        <v>98.8</v>
      </c>
      <c r="D25" s="86">
        <v>93.4</v>
      </c>
      <c r="E25" s="86">
        <v>77.3</v>
      </c>
      <c r="F25" s="86">
        <v>93.9</v>
      </c>
      <c r="G25" s="86">
        <v>94.7</v>
      </c>
      <c r="H25" s="86">
        <v>93.4</v>
      </c>
      <c r="I25" s="86">
        <v>95.6</v>
      </c>
      <c r="J25" s="86">
        <v>101.8</v>
      </c>
      <c r="K25" s="86">
        <v>99.4</v>
      </c>
      <c r="L25" s="86">
        <v>107.6</v>
      </c>
      <c r="M25" s="86">
        <v>86.8</v>
      </c>
      <c r="N25" s="86">
        <v>93.8</v>
      </c>
      <c r="O25" s="86">
        <v>108.1</v>
      </c>
      <c r="P25" s="86">
        <v>103.2</v>
      </c>
      <c r="Q25" s="18">
        <v>108.1</v>
      </c>
      <c r="R25" s="86">
        <v>94.4</v>
      </c>
      <c r="S25" s="86">
        <v>103.1</v>
      </c>
      <c r="T25" s="86">
        <v>122.3</v>
      </c>
      <c r="U25" s="86">
        <v>122.3</v>
      </c>
    </row>
    <row r="26" spans="1:21" ht="15" customHeight="1">
      <c r="A26" s="207" t="s">
        <v>332</v>
      </c>
      <c r="B26" s="86">
        <v>97.8</v>
      </c>
      <c r="C26" s="86">
        <v>97.9</v>
      </c>
      <c r="D26" s="86">
        <v>92</v>
      </c>
      <c r="E26" s="86">
        <v>104.8</v>
      </c>
      <c r="F26" s="86">
        <v>86.1</v>
      </c>
      <c r="G26" s="86">
        <v>96.9</v>
      </c>
      <c r="H26" s="86">
        <v>92.9</v>
      </c>
      <c r="I26" s="86">
        <v>105.3</v>
      </c>
      <c r="J26" s="86">
        <v>107.8</v>
      </c>
      <c r="K26" s="86">
        <v>80.1</v>
      </c>
      <c r="L26" s="86">
        <v>103.3</v>
      </c>
      <c r="M26" s="86">
        <v>102.4</v>
      </c>
      <c r="N26" s="86">
        <v>86.2</v>
      </c>
      <c r="O26" s="86">
        <v>99.7</v>
      </c>
      <c r="P26" s="86">
        <v>102.9</v>
      </c>
      <c r="Q26" s="18">
        <v>110.1</v>
      </c>
      <c r="R26" s="86">
        <v>93.5</v>
      </c>
      <c r="S26" s="86">
        <v>92.5</v>
      </c>
      <c r="T26" s="86">
        <v>134.4</v>
      </c>
      <c r="U26" s="86">
        <v>134.4</v>
      </c>
    </row>
    <row r="27" spans="1:21" ht="15" customHeight="1">
      <c r="A27" s="207" t="s">
        <v>333</v>
      </c>
      <c r="B27" s="86">
        <v>100.5</v>
      </c>
      <c r="C27" s="86">
        <v>100.5</v>
      </c>
      <c r="D27" s="86">
        <v>96.4</v>
      </c>
      <c r="E27" s="86">
        <v>100.5</v>
      </c>
      <c r="F27" s="86">
        <v>90.4</v>
      </c>
      <c r="G27" s="86">
        <v>100.2</v>
      </c>
      <c r="H27" s="86">
        <v>98.8</v>
      </c>
      <c r="I27" s="86">
        <v>103</v>
      </c>
      <c r="J27" s="86">
        <v>104.3</v>
      </c>
      <c r="K27" s="86">
        <v>90.6</v>
      </c>
      <c r="L27" s="86">
        <v>104.6</v>
      </c>
      <c r="M27" s="86">
        <v>106</v>
      </c>
      <c r="N27" s="86">
        <v>109.6</v>
      </c>
      <c r="O27" s="86">
        <v>100.8</v>
      </c>
      <c r="P27" s="86">
        <v>104.3</v>
      </c>
      <c r="Q27" s="18">
        <v>108.8</v>
      </c>
      <c r="R27" s="86">
        <v>94.9</v>
      </c>
      <c r="S27" s="86">
        <v>92.5</v>
      </c>
      <c r="T27" s="86">
        <v>119.1</v>
      </c>
      <c r="U27" s="86">
        <v>119.1</v>
      </c>
    </row>
    <row r="28" spans="1:21" ht="15" customHeight="1">
      <c r="A28" s="207" t="s">
        <v>334</v>
      </c>
      <c r="B28" s="86">
        <v>104.1</v>
      </c>
      <c r="C28" s="86">
        <v>104.2</v>
      </c>
      <c r="D28" s="86">
        <v>106.14</v>
      </c>
      <c r="E28" s="86">
        <v>106.2</v>
      </c>
      <c r="F28" s="86">
        <v>106</v>
      </c>
      <c r="G28" s="86">
        <v>108.6</v>
      </c>
      <c r="H28" s="86">
        <v>109.7</v>
      </c>
      <c r="I28" s="86">
        <v>106.7</v>
      </c>
      <c r="J28" s="86">
        <v>107</v>
      </c>
      <c r="K28" s="86">
        <v>94.2</v>
      </c>
      <c r="L28" s="86">
        <v>100.8</v>
      </c>
      <c r="M28" s="86">
        <v>107.5</v>
      </c>
      <c r="N28" s="86">
        <v>104.5</v>
      </c>
      <c r="O28" s="86">
        <v>99.7</v>
      </c>
      <c r="P28" s="86">
        <v>99.6</v>
      </c>
      <c r="Q28" s="18">
        <v>104.5</v>
      </c>
      <c r="R28" s="86">
        <v>106.1</v>
      </c>
      <c r="S28" s="86">
        <v>96.3</v>
      </c>
      <c r="T28" s="86">
        <v>106.8</v>
      </c>
      <c r="U28" s="86">
        <v>106.8</v>
      </c>
    </row>
    <row r="29" spans="1:21" ht="15" customHeight="1">
      <c r="A29" s="207" t="s">
        <v>335</v>
      </c>
      <c r="B29" s="86">
        <v>100.3</v>
      </c>
      <c r="C29" s="86">
        <v>100.3</v>
      </c>
      <c r="D29" s="86">
        <v>100.1</v>
      </c>
      <c r="E29" s="86">
        <v>109.3</v>
      </c>
      <c r="F29" s="86">
        <v>95.8</v>
      </c>
      <c r="G29" s="86">
        <v>99.8</v>
      </c>
      <c r="H29" s="86">
        <v>98.3</v>
      </c>
      <c r="I29" s="86">
        <v>103.2</v>
      </c>
      <c r="J29" s="86">
        <v>99.7</v>
      </c>
      <c r="K29" s="86">
        <v>91.2</v>
      </c>
      <c r="L29" s="86">
        <v>96.7</v>
      </c>
      <c r="M29" s="86">
        <v>102.3</v>
      </c>
      <c r="N29" s="86">
        <v>105.9</v>
      </c>
      <c r="O29" s="86">
        <v>99.2</v>
      </c>
      <c r="P29" s="86">
        <v>101.4</v>
      </c>
      <c r="Q29" s="18">
        <v>97.5</v>
      </c>
      <c r="R29" s="86">
        <v>106.1</v>
      </c>
      <c r="S29" s="86">
        <v>99.8</v>
      </c>
      <c r="T29" s="86">
        <v>99</v>
      </c>
      <c r="U29" s="86">
        <v>99</v>
      </c>
    </row>
    <row r="30" spans="1:21" ht="15" customHeight="1">
      <c r="A30" s="207" t="s">
        <v>336</v>
      </c>
      <c r="B30" s="86">
        <v>102</v>
      </c>
      <c r="C30" s="86">
        <v>102</v>
      </c>
      <c r="D30" s="86">
        <v>107.2</v>
      </c>
      <c r="E30" s="86">
        <v>115.1</v>
      </c>
      <c r="F30" s="86">
        <v>101.8</v>
      </c>
      <c r="G30" s="86">
        <v>102.9</v>
      </c>
      <c r="H30" s="86">
        <v>105</v>
      </c>
      <c r="I30" s="86">
        <v>100.6</v>
      </c>
      <c r="J30" s="86">
        <v>98.5</v>
      </c>
      <c r="K30" s="86">
        <v>127.9</v>
      </c>
      <c r="L30" s="86">
        <v>98.2</v>
      </c>
      <c r="M30" s="86">
        <v>105</v>
      </c>
      <c r="N30" s="86">
        <v>98.1</v>
      </c>
      <c r="O30" s="86">
        <v>101.6</v>
      </c>
      <c r="P30" s="86">
        <v>97.9</v>
      </c>
      <c r="Q30" s="18">
        <v>115.8</v>
      </c>
      <c r="R30" s="86">
        <v>107.2</v>
      </c>
      <c r="S30" s="86">
        <v>109.4</v>
      </c>
      <c r="T30" s="86">
        <v>103.6</v>
      </c>
      <c r="U30" s="86">
        <v>103.6</v>
      </c>
    </row>
    <row r="31" spans="1:21" ht="15" customHeight="1">
      <c r="A31" s="207" t="s">
        <v>337</v>
      </c>
      <c r="B31" s="86">
        <v>99.1</v>
      </c>
      <c r="C31" s="86">
        <v>99.1</v>
      </c>
      <c r="D31" s="86">
        <v>103.5</v>
      </c>
      <c r="E31" s="86">
        <v>99.8</v>
      </c>
      <c r="F31" s="86">
        <v>106.4</v>
      </c>
      <c r="G31" s="86">
        <v>98.3</v>
      </c>
      <c r="H31" s="86">
        <v>97.9</v>
      </c>
      <c r="I31" s="86">
        <v>99.4</v>
      </c>
      <c r="J31" s="86">
        <v>98.4</v>
      </c>
      <c r="K31" s="86">
        <v>118.4</v>
      </c>
      <c r="L31" s="86">
        <v>99.6</v>
      </c>
      <c r="M31" s="86">
        <v>95.8</v>
      </c>
      <c r="N31" s="18">
        <v>98.5</v>
      </c>
      <c r="O31" s="86">
        <v>97</v>
      </c>
      <c r="P31" s="86">
        <v>97.9</v>
      </c>
      <c r="Q31" s="18">
        <v>89.7</v>
      </c>
      <c r="R31" s="86">
        <v>104.7</v>
      </c>
      <c r="S31" s="86">
        <v>103.2</v>
      </c>
      <c r="T31" s="86">
        <v>90.5</v>
      </c>
      <c r="U31" s="86">
        <v>90.5</v>
      </c>
    </row>
    <row r="32" spans="1:21" ht="15" customHeight="1">
      <c r="A32" s="207" t="s">
        <v>338</v>
      </c>
      <c r="B32" s="86">
        <v>98.2</v>
      </c>
      <c r="C32" s="86">
        <v>98.3</v>
      </c>
      <c r="D32" s="86">
        <v>102.3</v>
      </c>
      <c r="E32" s="86">
        <v>106.7</v>
      </c>
      <c r="F32" s="86">
        <v>99.5</v>
      </c>
      <c r="G32" s="86">
        <v>98.9</v>
      </c>
      <c r="H32" s="86">
        <v>97</v>
      </c>
      <c r="I32" s="86">
        <v>105.2</v>
      </c>
      <c r="J32" s="86">
        <v>97.8</v>
      </c>
      <c r="K32" s="86">
        <v>92.6</v>
      </c>
      <c r="L32" s="86">
        <v>97.5</v>
      </c>
      <c r="M32" s="86">
        <v>106.9</v>
      </c>
      <c r="N32" s="86">
        <v>100.1</v>
      </c>
      <c r="O32" s="86">
        <v>100.1</v>
      </c>
      <c r="P32" s="86">
        <v>98</v>
      </c>
      <c r="Q32" s="18">
        <v>78.5</v>
      </c>
      <c r="R32" s="86">
        <v>99.5</v>
      </c>
      <c r="S32" s="86">
        <v>97.7</v>
      </c>
      <c r="T32" s="86">
        <v>89.8</v>
      </c>
      <c r="U32" s="86">
        <v>89.8</v>
      </c>
    </row>
    <row r="33" spans="1:21" ht="15" customHeight="1">
      <c r="A33" s="207" t="s">
        <v>339</v>
      </c>
      <c r="B33" s="86">
        <v>99.3</v>
      </c>
      <c r="C33" s="86">
        <v>99.3</v>
      </c>
      <c r="D33" s="86">
        <v>102.4</v>
      </c>
      <c r="E33" s="86">
        <v>96.9</v>
      </c>
      <c r="F33" s="86">
        <v>101.1</v>
      </c>
      <c r="G33" s="86">
        <v>98.9</v>
      </c>
      <c r="H33" s="86">
        <v>102.3</v>
      </c>
      <c r="I33" s="86">
        <v>92.6</v>
      </c>
      <c r="J33" s="86">
        <v>93.7</v>
      </c>
      <c r="K33" s="86">
        <v>104.3</v>
      </c>
      <c r="L33" s="86">
        <v>99.3</v>
      </c>
      <c r="M33" s="86">
        <v>98.6</v>
      </c>
      <c r="N33" s="86">
        <v>100</v>
      </c>
      <c r="O33" s="86">
        <v>98.9</v>
      </c>
      <c r="P33" s="86">
        <v>96.9</v>
      </c>
      <c r="Q33" s="18">
        <v>83.5</v>
      </c>
      <c r="R33" s="86">
        <v>104.1</v>
      </c>
      <c r="S33" s="86">
        <v>103</v>
      </c>
      <c r="T33" s="86">
        <v>91.5</v>
      </c>
      <c r="U33" s="86">
        <v>91.5</v>
      </c>
    </row>
    <row r="34" spans="1:21" ht="15" customHeight="1">
      <c r="A34" s="207" t="s">
        <v>340</v>
      </c>
      <c r="B34" s="86">
        <v>101.2</v>
      </c>
      <c r="C34" s="86">
        <v>101.2</v>
      </c>
      <c r="D34" s="86">
        <v>102.9</v>
      </c>
      <c r="E34" s="86">
        <v>105.1</v>
      </c>
      <c r="F34" s="86">
        <v>119</v>
      </c>
      <c r="G34" s="86">
        <v>101</v>
      </c>
      <c r="H34" s="86">
        <v>101</v>
      </c>
      <c r="I34" s="86">
        <v>103.1</v>
      </c>
      <c r="J34" s="86">
        <v>94.6</v>
      </c>
      <c r="K34" s="86">
        <v>109</v>
      </c>
      <c r="L34" s="86">
        <v>97.7</v>
      </c>
      <c r="M34" s="86">
        <v>91.7</v>
      </c>
      <c r="N34" s="86">
        <v>97.8</v>
      </c>
      <c r="O34" s="86">
        <v>100.9</v>
      </c>
      <c r="P34" s="86">
        <v>98.5</v>
      </c>
      <c r="Q34" s="18">
        <v>96.7</v>
      </c>
      <c r="R34" s="86">
        <v>103</v>
      </c>
      <c r="S34" s="86">
        <v>102.2</v>
      </c>
      <c r="T34" s="86">
        <v>84.5</v>
      </c>
      <c r="U34" s="86">
        <v>84.5</v>
      </c>
    </row>
    <row r="35" spans="1:21" ht="15" customHeight="1">
      <c r="A35" s="207" t="s">
        <v>341</v>
      </c>
      <c r="B35" s="86">
        <v>100.4</v>
      </c>
      <c r="C35" s="86">
        <v>100.3</v>
      </c>
      <c r="D35" s="86">
        <v>105.8</v>
      </c>
      <c r="E35" s="86">
        <v>104.2</v>
      </c>
      <c r="F35" s="86">
        <v>105</v>
      </c>
      <c r="G35" s="86">
        <v>100.7</v>
      </c>
      <c r="H35" s="86">
        <v>104.4</v>
      </c>
      <c r="I35" s="86">
        <v>91.2</v>
      </c>
      <c r="J35" s="86">
        <v>91.7</v>
      </c>
      <c r="K35" s="86">
        <v>99.3</v>
      </c>
      <c r="L35" s="86">
        <v>98.7</v>
      </c>
      <c r="M35" s="86">
        <v>103.3</v>
      </c>
      <c r="N35" s="86">
        <v>102.2</v>
      </c>
      <c r="O35" s="86">
        <v>95.9</v>
      </c>
      <c r="P35" s="86">
        <v>97.8</v>
      </c>
      <c r="Q35" s="18">
        <v>101.2</v>
      </c>
      <c r="R35" s="86">
        <v>97.5</v>
      </c>
      <c r="S35" s="86">
        <v>105.6</v>
      </c>
      <c r="T35" s="86">
        <v>104.6</v>
      </c>
      <c r="U35" s="86">
        <v>104.6</v>
      </c>
    </row>
    <row r="36" spans="1:21" ht="15" customHeight="1">
      <c r="A36" s="20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5" customHeight="1">
      <c r="A37" s="207" t="s">
        <v>342</v>
      </c>
      <c r="B37" s="86">
        <v>101.7</v>
      </c>
      <c r="C37" s="86">
        <v>101.7</v>
      </c>
      <c r="D37" s="86">
        <v>103.4</v>
      </c>
      <c r="E37" s="86">
        <v>105.9</v>
      </c>
      <c r="F37" s="86">
        <v>97</v>
      </c>
      <c r="G37" s="86">
        <v>106</v>
      </c>
      <c r="H37" s="86">
        <v>104.1</v>
      </c>
      <c r="I37" s="86">
        <v>110.9</v>
      </c>
      <c r="J37" s="86">
        <v>99.3</v>
      </c>
      <c r="K37" s="86">
        <v>68.9</v>
      </c>
      <c r="L37" s="86">
        <v>98.4</v>
      </c>
      <c r="M37" s="86">
        <v>104.5</v>
      </c>
      <c r="N37" s="86">
        <v>103</v>
      </c>
      <c r="O37" s="86">
        <v>99.5</v>
      </c>
      <c r="P37" s="86">
        <v>97.4</v>
      </c>
      <c r="Q37" s="86">
        <v>83.6</v>
      </c>
      <c r="R37" s="86">
        <v>108.2</v>
      </c>
      <c r="S37" s="86">
        <v>95.1</v>
      </c>
      <c r="T37" s="86">
        <v>126.6</v>
      </c>
      <c r="U37" s="86">
        <v>126.6</v>
      </c>
    </row>
    <row r="38" spans="1:21" ht="15" customHeight="1">
      <c r="A38" s="207" t="s">
        <v>331</v>
      </c>
      <c r="B38" s="86">
        <v>100.6</v>
      </c>
      <c r="C38" s="86">
        <v>100.5</v>
      </c>
      <c r="D38" s="86">
        <v>101.9</v>
      </c>
      <c r="E38" s="86">
        <v>104.5</v>
      </c>
      <c r="F38" s="86">
        <v>97.8</v>
      </c>
      <c r="G38" s="86">
        <v>103.5</v>
      </c>
      <c r="H38" s="86">
        <v>100.5</v>
      </c>
      <c r="I38" s="86">
        <v>111.6</v>
      </c>
      <c r="J38" s="86">
        <v>97.4</v>
      </c>
      <c r="K38" s="86">
        <v>58.3</v>
      </c>
      <c r="L38" s="86">
        <v>100.1</v>
      </c>
      <c r="M38" s="86">
        <v>102.2</v>
      </c>
      <c r="N38" s="86">
        <v>110.6</v>
      </c>
      <c r="O38" s="86">
        <v>58.2</v>
      </c>
      <c r="P38" s="86">
        <v>96.9</v>
      </c>
      <c r="Q38" s="86">
        <v>105.1</v>
      </c>
      <c r="R38" s="86">
        <v>101.7</v>
      </c>
      <c r="S38" s="86">
        <v>96.6</v>
      </c>
      <c r="T38" s="86">
        <v>86.1</v>
      </c>
      <c r="U38" s="86">
        <v>86.1</v>
      </c>
    </row>
    <row r="39" spans="1:21" ht="15" customHeight="1">
      <c r="A39" s="207" t="s">
        <v>332</v>
      </c>
      <c r="B39" s="86">
        <v>103.6</v>
      </c>
      <c r="C39" s="86">
        <v>103.7</v>
      </c>
      <c r="D39" s="86">
        <v>99.1</v>
      </c>
      <c r="E39" s="86">
        <v>91.8</v>
      </c>
      <c r="F39" s="86">
        <v>111.8</v>
      </c>
      <c r="G39" s="86">
        <v>104.7</v>
      </c>
      <c r="H39" s="86">
        <v>105.2</v>
      </c>
      <c r="I39" s="86">
        <v>109.1</v>
      </c>
      <c r="J39" s="86">
        <v>92.6</v>
      </c>
      <c r="K39" s="86">
        <v>54.9</v>
      </c>
      <c r="L39" s="86">
        <v>103.5</v>
      </c>
      <c r="M39" s="86">
        <v>98.9</v>
      </c>
      <c r="N39" s="86">
        <v>105.9</v>
      </c>
      <c r="O39" s="86">
        <v>98.3</v>
      </c>
      <c r="P39" s="86">
        <v>97.2</v>
      </c>
      <c r="Q39" s="86">
        <v>113.7</v>
      </c>
      <c r="R39" s="86">
        <v>108.1</v>
      </c>
      <c r="S39" s="86">
        <v>106.7</v>
      </c>
      <c r="T39" s="86">
        <v>92.8</v>
      </c>
      <c r="U39" s="86">
        <v>92.8</v>
      </c>
    </row>
    <row r="40" spans="1:21" ht="15" customHeight="1">
      <c r="A40" s="207" t="s">
        <v>333</v>
      </c>
      <c r="B40" s="86">
        <v>100.9</v>
      </c>
      <c r="C40" s="86">
        <v>100.9</v>
      </c>
      <c r="D40" s="86">
        <v>97.4</v>
      </c>
      <c r="E40" s="86">
        <v>104</v>
      </c>
      <c r="F40" s="86">
        <v>106.1</v>
      </c>
      <c r="G40" s="86">
        <v>101.7</v>
      </c>
      <c r="H40" s="86">
        <v>97.1</v>
      </c>
      <c r="I40" s="86">
        <v>114.5</v>
      </c>
      <c r="J40" s="86">
        <v>99.2</v>
      </c>
      <c r="K40" s="86">
        <v>61.3</v>
      </c>
      <c r="L40" s="86">
        <v>105.7</v>
      </c>
      <c r="M40" s="86">
        <v>92.6</v>
      </c>
      <c r="N40" s="86">
        <v>95.9</v>
      </c>
      <c r="O40" s="86">
        <v>99</v>
      </c>
      <c r="P40" s="86">
        <v>97.4</v>
      </c>
      <c r="Q40" s="86">
        <v>90.4</v>
      </c>
      <c r="R40" s="86">
        <v>103.3</v>
      </c>
      <c r="S40" s="86">
        <v>104.2</v>
      </c>
      <c r="T40" s="86">
        <v>96.1</v>
      </c>
      <c r="U40" s="86">
        <v>96.1</v>
      </c>
    </row>
    <row r="41" spans="1:21" ht="15" customHeight="1">
      <c r="A41" s="207" t="s">
        <v>334</v>
      </c>
      <c r="B41" s="86">
        <v>99.2</v>
      </c>
      <c r="C41" s="86">
        <v>99.2</v>
      </c>
      <c r="D41" s="86">
        <v>92.7</v>
      </c>
      <c r="E41" s="86">
        <v>94.4</v>
      </c>
      <c r="F41" s="86">
        <v>107.4</v>
      </c>
      <c r="G41" s="86">
        <v>97.9</v>
      </c>
      <c r="H41" s="86">
        <v>89.8</v>
      </c>
      <c r="I41" s="86">
        <v>115.2</v>
      </c>
      <c r="J41" s="86">
        <v>119.1</v>
      </c>
      <c r="K41" s="86">
        <v>60.8</v>
      </c>
      <c r="L41" s="86">
        <v>104.6</v>
      </c>
      <c r="M41" s="86">
        <v>94.1</v>
      </c>
      <c r="N41" s="86">
        <v>98.2</v>
      </c>
      <c r="O41" s="86">
        <v>100.8</v>
      </c>
      <c r="P41" s="86">
        <v>97.9</v>
      </c>
      <c r="Q41" s="86">
        <v>113.7</v>
      </c>
      <c r="R41" s="86">
        <v>98.8</v>
      </c>
      <c r="S41" s="86">
        <v>100</v>
      </c>
      <c r="T41" s="86">
        <v>108.2</v>
      </c>
      <c r="U41" s="86">
        <v>108.2</v>
      </c>
    </row>
    <row r="42" spans="1:21" ht="15" customHeight="1">
      <c r="A42" s="207" t="s">
        <v>335</v>
      </c>
      <c r="B42" s="86">
        <v>106.6</v>
      </c>
      <c r="C42" s="86">
        <v>106.6</v>
      </c>
      <c r="D42" s="86">
        <v>88.1</v>
      </c>
      <c r="E42" s="86">
        <v>93.7</v>
      </c>
      <c r="F42" s="86">
        <v>127.1</v>
      </c>
      <c r="G42" s="86">
        <v>112.7</v>
      </c>
      <c r="H42" s="86">
        <v>110.3</v>
      </c>
      <c r="I42" s="86">
        <v>121.2</v>
      </c>
      <c r="J42" s="86">
        <v>102.3</v>
      </c>
      <c r="K42" s="86">
        <v>52.9</v>
      </c>
      <c r="L42" s="86">
        <v>103.6</v>
      </c>
      <c r="M42" s="86">
        <v>96.2</v>
      </c>
      <c r="N42" s="86">
        <v>96.9</v>
      </c>
      <c r="O42" s="86">
        <v>100.1</v>
      </c>
      <c r="P42" s="86">
        <v>100.7</v>
      </c>
      <c r="Q42" s="86">
        <v>114.5</v>
      </c>
      <c r="R42" s="86">
        <v>100.6</v>
      </c>
      <c r="S42" s="86">
        <v>102.3</v>
      </c>
      <c r="T42" s="86">
        <v>102.9</v>
      </c>
      <c r="U42" s="86">
        <v>102.9</v>
      </c>
    </row>
    <row r="43" spans="1:21" ht="15" customHeight="1">
      <c r="A43" s="207" t="s">
        <v>336</v>
      </c>
      <c r="B43" s="86">
        <v>105.7</v>
      </c>
      <c r="C43" s="86">
        <v>105.7</v>
      </c>
      <c r="D43" s="86">
        <v>87.3</v>
      </c>
      <c r="E43" s="86">
        <v>88.7</v>
      </c>
      <c r="F43" s="86">
        <v>112.8</v>
      </c>
      <c r="G43" s="86">
        <v>112.3</v>
      </c>
      <c r="H43" s="86">
        <v>102.3</v>
      </c>
      <c r="I43" s="86">
        <v>132.7</v>
      </c>
      <c r="J43" s="86">
        <v>112.9</v>
      </c>
      <c r="K43" s="86">
        <v>42.5</v>
      </c>
      <c r="L43" s="86">
        <v>104.2</v>
      </c>
      <c r="M43" s="86">
        <v>89.6</v>
      </c>
      <c r="N43" s="86">
        <v>100.7</v>
      </c>
      <c r="O43" s="86">
        <v>99.1</v>
      </c>
      <c r="P43" s="86">
        <v>101.4</v>
      </c>
      <c r="Q43" s="86">
        <v>105.3</v>
      </c>
      <c r="R43" s="86">
        <v>101.8</v>
      </c>
      <c r="S43" s="86">
        <v>103.4</v>
      </c>
      <c r="T43" s="86">
        <v>99.3</v>
      </c>
      <c r="U43" s="86">
        <v>99.3</v>
      </c>
    </row>
    <row r="44" spans="1:21" ht="15" customHeight="1">
      <c r="A44" s="207" t="s">
        <v>337</v>
      </c>
      <c r="B44" s="86">
        <v>105.4</v>
      </c>
      <c r="C44" s="86">
        <v>105.4</v>
      </c>
      <c r="D44" s="86">
        <v>84.9</v>
      </c>
      <c r="E44" s="86">
        <v>82.7</v>
      </c>
      <c r="F44" s="86">
        <v>104.2</v>
      </c>
      <c r="G44" s="18">
        <v>112.7</v>
      </c>
      <c r="H44" s="86">
        <v>108.3</v>
      </c>
      <c r="I44" s="86">
        <v>124.5</v>
      </c>
      <c r="J44" s="86">
        <v>111.3</v>
      </c>
      <c r="K44" s="86">
        <v>42.7</v>
      </c>
      <c r="L44" s="86">
        <v>104.3</v>
      </c>
      <c r="M44" s="86">
        <v>90.5</v>
      </c>
      <c r="N44" s="86">
        <v>122.4</v>
      </c>
      <c r="O44" s="86">
        <v>101.3</v>
      </c>
      <c r="P44" s="86">
        <v>99</v>
      </c>
      <c r="Q44" s="86">
        <v>118.6</v>
      </c>
      <c r="R44" s="86">
        <v>101.2</v>
      </c>
      <c r="S44" s="86">
        <v>100.7</v>
      </c>
      <c r="T44" s="86">
        <v>79.4</v>
      </c>
      <c r="U44" s="86">
        <v>79.4</v>
      </c>
    </row>
    <row r="45" spans="1:21" ht="15" customHeight="1">
      <c r="A45" s="207" t="s">
        <v>338</v>
      </c>
      <c r="B45" s="86">
        <v>105.1</v>
      </c>
      <c r="C45" s="86">
        <v>105</v>
      </c>
      <c r="D45" s="86">
        <v>86.7</v>
      </c>
      <c r="E45" s="86">
        <v>80.3</v>
      </c>
      <c r="F45" s="86">
        <v>114</v>
      </c>
      <c r="G45" s="86">
        <v>111.8</v>
      </c>
      <c r="H45" s="86">
        <v>108.2</v>
      </c>
      <c r="I45" s="86">
        <v>118.9</v>
      </c>
      <c r="J45" s="86">
        <v>125.6</v>
      </c>
      <c r="K45" s="86">
        <v>55.2</v>
      </c>
      <c r="L45" s="86">
        <v>103.6</v>
      </c>
      <c r="M45" s="86">
        <v>81</v>
      </c>
      <c r="N45" s="86">
        <v>104.8</v>
      </c>
      <c r="O45" s="86">
        <v>99.1</v>
      </c>
      <c r="P45" s="86">
        <v>98.6</v>
      </c>
      <c r="Q45" s="86">
        <v>132</v>
      </c>
      <c r="R45" s="86">
        <v>101</v>
      </c>
      <c r="S45" s="86">
        <v>95.3</v>
      </c>
      <c r="T45" s="86">
        <v>108.8</v>
      </c>
      <c r="U45" s="86">
        <v>108.8</v>
      </c>
    </row>
    <row r="46" spans="1:21" ht="15" customHeight="1">
      <c r="A46" s="207" t="s">
        <v>339</v>
      </c>
      <c r="B46" s="86">
        <v>103.9</v>
      </c>
      <c r="C46" s="18">
        <v>103.9</v>
      </c>
      <c r="D46" s="86">
        <v>81.6</v>
      </c>
      <c r="E46" s="86">
        <v>86.6</v>
      </c>
      <c r="F46" s="86">
        <v>102.1</v>
      </c>
      <c r="G46" s="86">
        <v>109.1</v>
      </c>
      <c r="H46" s="86">
        <v>102</v>
      </c>
      <c r="I46" s="86">
        <v>123</v>
      </c>
      <c r="J46" s="86">
        <v>122.9</v>
      </c>
      <c r="K46" s="86">
        <v>65.3</v>
      </c>
      <c r="L46" s="86">
        <v>103.6</v>
      </c>
      <c r="M46" s="86">
        <v>84.3</v>
      </c>
      <c r="N46" s="86">
        <v>101.2</v>
      </c>
      <c r="O46" s="86">
        <v>98.7</v>
      </c>
      <c r="P46" s="86">
        <v>98.8</v>
      </c>
      <c r="Q46" s="86">
        <v>118.7</v>
      </c>
      <c r="R46" s="86">
        <v>103.9</v>
      </c>
      <c r="S46" s="86">
        <v>102</v>
      </c>
      <c r="T46" s="86">
        <v>102</v>
      </c>
      <c r="U46" s="86">
        <v>102</v>
      </c>
    </row>
    <row r="47" spans="1:21" ht="15" customHeight="1">
      <c r="A47" s="207" t="s">
        <v>340</v>
      </c>
      <c r="B47" s="86">
        <v>104.3</v>
      </c>
      <c r="C47" s="86">
        <v>104.3</v>
      </c>
      <c r="D47" s="86">
        <v>83.5</v>
      </c>
      <c r="E47" s="86">
        <v>84</v>
      </c>
      <c r="F47" s="86">
        <v>107.8</v>
      </c>
      <c r="G47" s="86">
        <v>111.9</v>
      </c>
      <c r="H47" s="86">
        <v>111.7</v>
      </c>
      <c r="I47" s="86">
        <v>113</v>
      </c>
      <c r="J47" s="86">
        <v>119</v>
      </c>
      <c r="K47" s="86">
        <v>37.7</v>
      </c>
      <c r="L47" s="86">
        <v>103</v>
      </c>
      <c r="M47" s="86">
        <v>114.5</v>
      </c>
      <c r="N47" s="86">
        <v>99.9</v>
      </c>
      <c r="O47" s="86">
        <v>96.7</v>
      </c>
      <c r="P47" s="86">
        <v>96.5</v>
      </c>
      <c r="Q47" s="86">
        <v>108.5</v>
      </c>
      <c r="R47" s="86">
        <v>102.3</v>
      </c>
      <c r="S47" s="86">
        <v>104.1</v>
      </c>
      <c r="T47" s="86">
        <v>112</v>
      </c>
      <c r="U47" s="86">
        <v>112</v>
      </c>
    </row>
    <row r="48" spans="1:21" ht="15" customHeight="1">
      <c r="A48" s="207" t="s">
        <v>341</v>
      </c>
      <c r="B48" s="86">
        <v>101.4</v>
      </c>
      <c r="C48" s="86">
        <v>101.3</v>
      </c>
      <c r="D48" s="86">
        <v>81.6</v>
      </c>
      <c r="E48" s="86">
        <v>88.2</v>
      </c>
      <c r="F48" s="86">
        <v>106.6</v>
      </c>
      <c r="G48" s="86">
        <v>100</v>
      </c>
      <c r="H48" s="86">
        <v>89.9</v>
      </c>
      <c r="I48" s="86">
        <v>119.1</v>
      </c>
      <c r="J48" s="86">
        <v>116.3</v>
      </c>
      <c r="K48" s="86">
        <v>54.1</v>
      </c>
      <c r="L48" s="86">
        <v>103.3</v>
      </c>
      <c r="M48" s="86">
        <v>89.4</v>
      </c>
      <c r="N48" s="86">
        <v>94.2</v>
      </c>
      <c r="O48" s="86">
        <v>102.4</v>
      </c>
      <c r="P48" s="86">
        <v>98.5</v>
      </c>
      <c r="Q48" s="86">
        <v>123.6</v>
      </c>
      <c r="R48" s="86">
        <v>107.5</v>
      </c>
      <c r="S48" s="86">
        <v>100.6</v>
      </c>
      <c r="T48" s="86">
        <v>101.2</v>
      </c>
      <c r="U48" s="86">
        <v>101.2</v>
      </c>
    </row>
    <row r="49" spans="1:21" ht="15" customHeight="1">
      <c r="A49" s="20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87"/>
      <c r="N49" s="87"/>
      <c r="O49" s="87"/>
      <c r="P49" s="87"/>
      <c r="Q49" s="87"/>
      <c r="R49" s="87"/>
      <c r="S49" s="87"/>
      <c r="T49" s="87"/>
      <c r="U49" s="87"/>
    </row>
    <row r="50" spans="1:21" ht="15" customHeight="1">
      <c r="A50" s="207" t="s">
        <v>343</v>
      </c>
      <c r="B50" s="88">
        <v>101.4</v>
      </c>
      <c r="C50" s="89">
        <v>101.5</v>
      </c>
      <c r="D50" s="89">
        <v>94.3</v>
      </c>
      <c r="E50" s="89">
        <v>94.6</v>
      </c>
      <c r="F50" s="89">
        <v>111.3</v>
      </c>
      <c r="G50" s="89">
        <v>97.7</v>
      </c>
      <c r="H50" s="89">
        <v>84.9</v>
      </c>
      <c r="I50" s="89">
        <v>119.2</v>
      </c>
      <c r="J50" s="89">
        <v>128.7</v>
      </c>
      <c r="K50" s="89">
        <v>46.6</v>
      </c>
      <c r="L50" s="89">
        <v>113</v>
      </c>
      <c r="M50" s="89">
        <v>98.4</v>
      </c>
      <c r="N50" s="89">
        <v>96.6</v>
      </c>
      <c r="O50" s="89">
        <v>102</v>
      </c>
      <c r="P50" s="89">
        <v>96.2</v>
      </c>
      <c r="Q50" s="89">
        <v>125.9</v>
      </c>
      <c r="R50" s="89">
        <v>106.4</v>
      </c>
      <c r="S50" s="89">
        <v>112.1</v>
      </c>
      <c r="T50" s="89">
        <v>117.8</v>
      </c>
      <c r="U50" s="89">
        <v>117.8</v>
      </c>
    </row>
    <row r="51" spans="1:21" ht="15" customHeight="1">
      <c r="A51" s="207" t="s">
        <v>331</v>
      </c>
      <c r="B51" s="88">
        <v>103.1</v>
      </c>
      <c r="C51" s="89">
        <v>103.1</v>
      </c>
      <c r="D51" s="89">
        <v>90.6</v>
      </c>
      <c r="E51" s="89">
        <v>87.1</v>
      </c>
      <c r="F51" s="89">
        <v>105.8</v>
      </c>
      <c r="G51" s="89">
        <v>108.3</v>
      </c>
      <c r="H51" s="89">
        <v>105.3</v>
      </c>
      <c r="I51" s="89">
        <v>112.1</v>
      </c>
      <c r="J51" s="89">
        <v>127.7</v>
      </c>
      <c r="K51" s="89">
        <v>52.6</v>
      </c>
      <c r="L51" s="89">
        <v>99</v>
      </c>
      <c r="M51" s="89">
        <v>103.2</v>
      </c>
      <c r="N51" s="89">
        <v>102.6</v>
      </c>
      <c r="O51" s="89">
        <v>113.1</v>
      </c>
      <c r="P51" s="89">
        <v>94.1</v>
      </c>
      <c r="Q51" s="89">
        <v>106.8</v>
      </c>
      <c r="R51" s="89">
        <v>106.3</v>
      </c>
      <c r="S51" s="89">
        <v>100.7</v>
      </c>
      <c r="T51" s="89">
        <v>111.1</v>
      </c>
      <c r="U51" s="89">
        <v>111.1</v>
      </c>
    </row>
    <row r="52" spans="1:21" ht="15" customHeight="1">
      <c r="A52" s="207" t="s">
        <v>332</v>
      </c>
      <c r="B52" s="88">
        <v>103.7</v>
      </c>
      <c r="C52" s="89">
        <v>103.7</v>
      </c>
      <c r="D52" s="89">
        <v>90.7</v>
      </c>
      <c r="E52" s="89">
        <v>80.6</v>
      </c>
      <c r="F52" s="89">
        <v>110</v>
      </c>
      <c r="G52" s="89">
        <v>110.8</v>
      </c>
      <c r="H52" s="89">
        <v>105.1</v>
      </c>
      <c r="I52" s="89">
        <v>118.7</v>
      </c>
      <c r="J52" s="89">
        <v>134.9</v>
      </c>
      <c r="K52" s="89">
        <v>52.4</v>
      </c>
      <c r="L52" s="89">
        <v>97.4</v>
      </c>
      <c r="M52" s="89">
        <v>95.8</v>
      </c>
      <c r="N52" s="89">
        <v>104.6</v>
      </c>
      <c r="O52" s="89">
        <v>103.3</v>
      </c>
      <c r="P52" s="89">
        <v>94.4</v>
      </c>
      <c r="Q52" s="89">
        <v>100.7</v>
      </c>
      <c r="R52" s="89">
        <v>105.5</v>
      </c>
      <c r="S52" s="89">
        <v>105</v>
      </c>
      <c r="T52" s="89">
        <v>109.5</v>
      </c>
      <c r="U52" s="89">
        <v>109.5</v>
      </c>
    </row>
    <row r="53" spans="1:21" ht="15" customHeight="1">
      <c r="A53" s="207" t="s">
        <v>333</v>
      </c>
      <c r="B53" s="88">
        <v>105.9</v>
      </c>
      <c r="C53" s="89">
        <v>106</v>
      </c>
      <c r="D53" s="89">
        <v>89.9</v>
      </c>
      <c r="E53" s="89">
        <v>72.4</v>
      </c>
      <c r="F53" s="89">
        <v>111</v>
      </c>
      <c r="G53" s="89">
        <v>117.2</v>
      </c>
      <c r="H53" s="89">
        <v>115</v>
      </c>
      <c r="I53" s="89">
        <v>119.2</v>
      </c>
      <c r="J53" s="89">
        <v>131.3</v>
      </c>
      <c r="K53" s="89">
        <v>54.4</v>
      </c>
      <c r="L53" s="89">
        <v>89.5</v>
      </c>
      <c r="M53" s="89">
        <v>98</v>
      </c>
      <c r="N53" s="89">
        <v>99.9</v>
      </c>
      <c r="O53" s="89">
        <v>102.8</v>
      </c>
      <c r="P53" s="89">
        <v>93.8</v>
      </c>
      <c r="Q53" s="89">
        <v>112.6</v>
      </c>
      <c r="R53" s="89">
        <v>109.7</v>
      </c>
      <c r="S53" s="89">
        <v>105.6</v>
      </c>
      <c r="T53" s="89">
        <v>88.8</v>
      </c>
      <c r="U53" s="89">
        <v>88.8</v>
      </c>
    </row>
    <row r="54" spans="1:21" ht="15" customHeight="1">
      <c r="A54" s="207" t="s">
        <v>334</v>
      </c>
      <c r="B54" s="88">
        <v>105.4</v>
      </c>
      <c r="C54" s="89">
        <v>105.4</v>
      </c>
      <c r="D54" s="89">
        <v>80.7</v>
      </c>
      <c r="E54" s="89">
        <v>90.8</v>
      </c>
      <c r="F54" s="89">
        <v>97.5</v>
      </c>
      <c r="G54" s="89">
        <v>118.1</v>
      </c>
      <c r="H54" s="89">
        <v>118</v>
      </c>
      <c r="I54" s="89">
        <v>118.14</v>
      </c>
      <c r="J54" s="89">
        <v>119</v>
      </c>
      <c r="K54" s="89">
        <v>52</v>
      </c>
      <c r="L54" s="89">
        <v>95.5</v>
      </c>
      <c r="M54" s="89">
        <v>96.3</v>
      </c>
      <c r="N54" s="89">
        <v>103</v>
      </c>
      <c r="O54" s="89">
        <v>103</v>
      </c>
      <c r="P54" s="89">
        <v>95.6</v>
      </c>
      <c r="Q54" s="89">
        <v>103.1</v>
      </c>
      <c r="R54" s="89">
        <v>103.7</v>
      </c>
      <c r="S54" s="89">
        <v>108.4</v>
      </c>
      <c r="T54" s="89">
        <v>88.3</v>
      </c>
      <c r="U54" s="89">
        <v>88.3</v>
      </c>
    </row>
    <row r="55" spans="1:21" ht="15" customHeight="1">
      <c r="A55" s="207" t="s">
        <v>335</v>
      </c>
      <c r="B55" s="88">
        <v>103.6</v>
      </c>
      <c r="C55" s="89">
        <v>103.6</v>
      </c>
      <c r="D55" s="89">
        <v>90.5</v>
      </c>
      <c r="E55" s="89">
        <v>81.7</v>
      </c>
      <c r="F55" s="89">
        <v>99.6</v>
      </c>
      <c r="G55" s="89">
        <v>112.8</v>
      </c>
      <c r="H55" s="89">
        <v>107.1</v>
      </c>
      <c r="I55" s="89">
        <v>119.7</v>
      </c>
      <c r="J55" s="89">
        <v>144.3</v>
      </c>
      <c r="K55" s="89">
        <v>65.4</v>
      </c>
      <c r="L55" s="89">
        <v>99</v>
      </c>
      <c r="M55" s="89">
        <v>98.6</v>
      </c>
      <c r="N55" s="89">
        <v>104.8</v>
      </c>
      <c r="O55" s="89">
        <v>104.3</v>
      </c>
      <c r="P55" s="89">
        <v>93.3</v>
      </c>
      <c r="Q55" s="89">
        <v>109</v>
      </c>
      <c r="R55" s="89">
        <v>103</v>
      </c>
      <c r="S55" s="89">
        <v>108.4</v>
      </c>
      <c r="T55" s="89">
        <v>108.8</v>
      </c>
      <c r="U55" s="89">
        <v>108.8</v>
      </c>
    </row>
    <row r="56" spans="1:21" ht="15" customHeight="1">
      <c r="A56" s="207" t="s">
        <v>336</v>
      </c>
      <c r="B56" s="88">
        <v>103.1</v>
      </c>
      <c r="C56" s="89">
        <v>103.1</v>
      </c>
      <c r="D56" s="89">
        <v>88.9</v>
      </c>
      <c r="E56" s="89">
        <v>87</v>
      </c>
      <c r="F56" s="89">
        <v>100.4</v>
      </c>
      <c r="G56" s="89">
        <v>111.3</v>
      </c>
      <c r="H56" s="89">
        <v>103.6</v>
      </c>
      <c r="I56" s="89">
        <v>119.7</v>
      </c>
      <c r="J56" s="89">
        <v>147.9</v>
      </c>
      <c r="K56" s="89">
        <v>48.8</v>
      </c>
      <c r="L56" s="89">
        <v>100.3</v>
      </c>
      <c r="M56" s="89">
        <v>109</v>
      </c>
      <c r="N56" s="89">
        <v>106.3</v>
      </c>
      <c r="O56" s="89">
        <v>105.3</v>
      </c>
      <c r="P56" s="89">
        <v>94.8</v>
      </c>
      <c r="Q56" s="89">
        <v>105.4</v>
      </c>
      <c r="R56" s="89">
        <v>102.2</v>
      </c>
      <c r="S56" s="89">
        <v>101.7</v>
      </c>
      <c r="T56" s="89">
        <v>111</v>
      </c>
      <c r="U56" s="89">
        <v>111</v>
      </c>
    </row>
    <row r="57" spans="1:21" ht="15" customHeight="1">
      <c r="A57" s="207" t="s">
        <v>337</v>
      </c>
      <c r="B57" s="88">
        <v>105.3</v>
      </c>
      <c r="C57" s="89">
        <v>105.3</v>
      </c>
      <c r="D57" s="89">
        <v>94.4</v>
      </c>
      <c r="E57" s="89">
        <v>102.7</v>
      </c>
      <c r="F57" s="89">
        <v>103.8</v>
      </c>
      <c r="G57" s="89">
        <v>115.3</v>
      </c>
      <c r="H57" s="89">
        <v>109.8</v>
      </c>
      <c r="I57" s="89">
        <v>121.7</v>
      </c>
      <c r="J57" s="89">
        <v>149.2</v>
      </c>
      <c r="K57" s="89">
        <v>70.2</v>
      </c>
      <c r="L57" s="89">
        <v>99.1</v>
      </c>
      <c r="M57" s="89">
        <v>110.5</v>
      </c>
      <c r="N57" s="89">
        <v>100.3</v>
      </c>
      <c r="O57" s="89">
        <v>108</v>
      </c>
      <c r="P57" s="89">
        <v>95.2</v>
      </c>
      <c r="Q57" s="89">
        <v>115.6</v>
      </c>
      <c r="R57" s="89">
        <v>101.4</v>
      </c>
      <c r="S57" s="89">
        <v>108.7</v>
      </c>
      <c r="T57" s="89">
        <v>121.5</v>
      </c>
      <c r="U57" s="89">
        <v>121.5</v>
      </c>
    </row>
    <row r="58" spans="1:21" ht="15" customHeight="1">
      <c r="A58" s="207" t="s">
        <v>338</v>
      </c>
      <c r="B58" s="88">
        <v>110.1</v>
      </c>
      <c r="C58" s="89">
        <v>110.1</v>
      </c>
      <c r="D58" s="89">
        <v>94.4</v>
      </c>
      <c r="E58" s="89">
        <v>107.2</v>
      </c>
      <c r="F58" s="89">
        <v>97.8</v>
      </c>
      <c r="G58" s="89">
        <v>124.6</v>
      </c>
      <c r="H58" s="89">
        <v>123.2</v>
      </c>
      <c r="I58" s="89">
        <v>123.5</v>
      </c>
      <c r="J58" s="89">
        <v>149.3</v>
      </c>
      <c r="K58" s="89">
        <v>59.5</v>
      </c>
      <c r="L58" s="89">
        <v>104.7</v>
      </c>
      <c r="M58" s="89">
        <v>115.8</v>
      </c>
      <c r="N58" s="89">
        <v>106.6</v>
      </c>
      <c r="O58" s="89">
        <v>106.6</v>
      </c>
      <c r="P58" s="89">
        <v>95.2</v>
      </c>
      <c r="Q58" s="89">
        <v>110.3</v>
      </c>
      <c r="R58" s="89">
        <v>105.3</v>
      </c>
      <c r="S58" s="89">
        <v>117.4</v>
      </c>
      <c r="T58" s="89">
        <v>106.7</v>
      </c>
      <c r="U58" s="89">
        <v>106.7</v>
      </c>
    </row>
    <row r="59" spans="1:22" ht="15" customHeight="1">
      <c r="A59" s="207" t="s">
        <v>339</v>
      </c>
      <c r="B59" s="88">
        <v>110.5</v>
      </c>
      <c r="C59" s="89">
        <v>110.4</v>
      </c>
      <c r="D59" s="89">
        <v>101.4</v>
      </c>
      <c r="E59" s="89">
        <v>114.6</v>
      </c>
      <c r="F59" s="89">
        <v>112.7</v>
      </c>
      <c r="G59" s="89">
        <v>126.3</v>
      </c>
      <c r="H59" s="89">
        <v>120.7</v>
      </c>
      <c r="I59" s="89">
        <v>133.5</v>
      </c>
      <c r="J59" s="89">
        <v>157.2</v>
      </c>
      <c r="K59" s="89">
        <v>58.6</v>
      </c>
      <c r="L59" s="89">
        <v>106.1</v>
      </c>
      <c r="M59" s="89">
        <v>115.4</v>
      </c>
      <c r="N59" s="89">
        <v>110.1</v>
      </c>
      <c r="O59" s="89">
        <v>106.2</v>
      </c>
      <c r="P59" s="89">
        <v>94.2</v>
      </c>
      <c r="Q59" s="89">
        <v>119.7</v>
      </c>
      <c r="R59" s="89">
        <v>100.8</v>
      </c>
      <c r="S59" s="89">
        <v>105.9</v>
      </c>
      <c r="T59" s="89">
        <v>103.5</v>
      </c>
      <c r="U59" s="89">
        <v>103.5</v>
      </c>
      <c r="V59" s="21"/>
    </row>
    <row r="60" spans="1:21" ht="15" customHeight="1">
      <c r="A60" s="207" t="s">
        <v>340</v>
      </c>
      <c r="B60" s="88">
        <v>111.4</v>
      </c>
      <c r="C60" s="89">
        <v>111.4</v>
      </c>
      <c r="D60" s="89">
        <v>100.7</v>
      </c>
      <c r="E60" s="89">
        <v>104.6</v>
      </c>
      <c r="F60" s="89">
        <v>116.5</v>
      </c>
      <c r="G60" s="89">
        <v>127.8</v>
      </c>
      <c r="H60" s="89">
        <v>120.8</v>
      </c>
      <c r="I60" s="89">
        <v>141.2</v>
      </c>
      <c r="J60" s="89">
        <v>155.9</v>
      </c>
      <c r="K60" s="89">
        <v>74.6</v>
      </c>
      <c r="L60" s="89">
        <v>106.3</v>
      </c>
      <c r="M60" s="89">
        <v>108</v>
      </c>
      <c r="N60" s="89">
        <v>113.1</v>
      </c>
      <c r="O60" s="89">
        <v>104.7</v>
      </c>
      <c r="P60" s="89">
        <v>93.1</v>
      </c>
      <c r="Q60" s="89">
        <v>122.3</v>
      </c>
      <c r="R60" s="89">
        <v>101.6</v>
      </c>
      <c r="S60" s="89">
        <v>112.4</v>
      </c>
      <c r="T60" s="89">
        <v>107.5</v>
      </c>
      <c r="U60" s="89">
        <v>107.5</v>
      </c>
    </row>
    <row r="61" spans="1:21" ht="15" customHeight="1">
      <c r="A61" s="207" t="s">
        <v>341</v>
      </c>
      <c r="B61" s="88">
        <v>116.1</v>
      </c>
      <c r="C61" s="89">
        <v>116.2</v>
      </c>
      <c r="D61" s="89">
        <v>99.5</v>
      </c>
      <c r="E61" s="89">
        <v>100.5</v>
      </c>
      <c r="F61" s="89">
        <v>129</v>
      </c>
      <c r="G61" s="89">
        <v>138.3</v>
      </c>
      <c r="H61" s="89">
        <v>131</v>
      </c>
      <c r="I61" s="89">
        <v>146.4</v>
      </c>
      <c r="J61" s="89">
        <v>169.5</v>
      </c>
      <c r="K61" s="89">
        <v>61.4</v>
      </c>
      <c r="L61" s="89">
        <v>107.1</v>
      </c>
      <c r="M61" s="89">
        <v>105.7</v>
      </c>
      <c r="N61" s="89">
        <v>115.3</v>
      </c>
      <c r="O61" s="89">
        <v>104.6</v>
      </c>
      <c r="P61" s="89">
        <v>91.1</v>
      </c>
      <c r="Q61" s="89">
        <v>113.8</v>
      </c>
      <c r="R61" s="89">
        <v>107.9</v>
      </c>
      <c r="S61" s="89">
        <v>122.5</v>
      </c>
      <c r="T61" s="89">
        <v>112.9</v>
      </c>
      <c r="U61" s="89">
        <v>112.9</v>
      </c>
    </row>
    <row r="62" spans="1:21" ht="15" customHeight="1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200"/>
      <c r="R62" s="200"/>
      <c r="S62" s="200"/>
      <c r="T62" s="200"/>
      <c r="U62" s="200"/>
    </row>
    <row r="63" ht="15" customHeight="1">
      <c r="A63" s="272" t="s">
        <v>475</v>
      </c>
    </row>
  </sheetData>
  <sheetProtection/>
  <mergeCells count="18">
    <mergeCell ref="Q7:Q9"/>
    <mergeCell ref="R7:R9"/>
    <mergeCell ref="N7:N9"/>
    <mergeCell ref="O7:O9"/>
    <mergeCell ref="H8:H9"/>
    <mergeCell ref="I8:I9"/>
    <mergeCell ref="J8:J9"/>
    <mergeCell ref="K8:K9"/>
    <mergeCell ref="S7:S9"/>
    <mergeCell ref="U7:U9"/>
    <mergeCell ref="A2:U2"/>
    <mergeCell ref="A3:U3"/>
    <mergeCell ref="A5:A9"/>
    <mergeCell ref="C6:C9"/>
    <mergeCell ref="T6:T9"/>
    <mergeCell ref="E7:E9"/>
    <mergeCell ref="F7:F9"/>
    <mergeCell ref="L7:L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75" zoomScaleNormal="75" zoomScalePageLayoutView="0" workbookViewId="0" topLeftCell="B6">
      <selection activeCell="A2" sqref="A2:U2"/>
    </sheetView>
  </sheetViews>
  <sheetFormatPr defaultColWidth="10.59765625" defaultRowHeight="15"/>
  <cols>
    <col min="1" max="1" width="20.3984375" style="18" customWidth="1"/>
    <col min="2" max="2" width="17.19921875" style="18" customWidth="1"/>
    <col min="3" max="10" width="13.5" style="18" customWidth="1"/>
    <col min="11" max="16" width="15.09765625" style="18" customWidth="1"/>
    <col min="17" max="16384" width="10.59765625" style="18" customWidth="1"/>
  </cols>
  <sheetData>
    <row r="1" spans="1:17" s="1" customFormat="1" ht="19.5" customHeight="1">
      <c r="A1" s="23" t="s">
        <v>468</v>
      </c>
      <c r="Q1" s="25" t="s">
        <v>469</v>
      </c>
    </row>
    <row r="2" spans="1:16" s="1" customFormat="1" ht="19.5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7" s="1" customFormat="1" ht="19.5" customHeight="1">
      <c r="A3" s="499" t="s">
        <v>116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</row>
    <row r="4" s="1" customFormat="1" ht="18" customHeight="1" thickBot="1">
      <c r="A4" s="80"/>
    </row>
    <row r="5" spans="1:17" s="1" customFormat="1" ht="17.25" customHeight="1">
      <c r="A5" s="513" t="s">
        <v>405</v>
      </c>
      <c r="B5" s="500" t="s">
        <v>99</v>
      </c>
      <c r="C5" s="160"/>
      <c r="D5" s="470" t="s">
        <v>29</v>
      </c>
      <c r="E5" s="471"/>
      <c r="F5" s="471"/>
      <c r="G5" s="471"/>
      <c r="H5" s="471"/>
      <c r="I5" s="471"/>
      <c r="J5" s="496"/>
      <c r="K5" s="482" t="s">
        <v>30</v>
      </c>
      <c r="L5" s="482" t="s">
        <v>31</v>
      </c>
      <c r="M5" s="470" t="s">
        <v>21</v>
      </c>
      <c r="N5" s="471"/>
      <c r="O5" s="471"/>
      <c r="P5" s="471"/>
      <c r="Q5" s="483" t="s">
        <v>112</v>
      </c>
    </row>
    <row r="6" spans="1:17" s="1" customFormat="1" ht="23.25" customHeight="1">
      <c r="A6" s="514"/>
      <c r="B6" s="492"/>
      <c r="C6" s="228" t="s">
        <v>297</v>
      </c>
      <c r="D6" s="502" t="s">
        <v>394</v>
      </c>
      <c r="E6" s="479" t="s">
        <v>32</v>
      </c>
      <c r="F6" s="480"/>
      <c r="G6" s="481"/>
      <c r="H6" s="479" t="s">
        <v>33</v>
      </c>
      <c r="I6" s="480"/>
      <c r="J6" s="481"/>
      <c r="K6" s="310"/>
      <c r="L6" s="310"/>
      <c r="M6" s="328" t="s">
        <v>24</v>
      </c>
      <c r="N6" s="474" t="s">
        <v>396</v>
      </c>
      <c r="O6" s="474" t="s">
        <v>466</v>
      </c>
      <c r="P6" s="312" t="s">
        <v>470</v>
      </c>
      <c r="Q6" s="484"/>
    </row>
    <row r="7" spans="1:17" s="1" customFormat="1" ht="23.25" customHeight="1">
      <c r="A7" s="515"/>
      <c r="B7" s="475"/>
      <c r="C7" s="17"/>
      <c r="D7" s="503"/>
      <c r="E7" s="15" t="s">
        <v>24</v>
      </c>
      <c r="F7" s="15" t="s">
        <v>25</v>
      </c>
      <c r="G7" s="15" t="s">
        <v>26</v>
      </c>
      <c r="H7" s="15" t="s">
        <v>24</v>
      </c>
      <c r="I7" s="15" t="s">
        <v>25</v>
      </c>
      <c r="J7" s="15" t="s">
        <v>26</v>
      </c>
      <c r="K7" s="311"/>
      <c r="L7" s="311"/>
      <c r="M7" s="329"/>
      <c r="N7" s="475"/>
      <c r="O7" s="475"/>
      <c r="P7" s="314"/>
      <c r="Q7" s="516"/>
    </row>
    <row r="8" spans="1:17" s="108" customFormat="1" ht="15" customHeight="1">
      <c r="A8" s="68"/>
      <c r="B8" s="231" t="s">
        <v>402</v>
      </c>
      <c r="C8" s="293">
        <f>SUM(C9:C13)</f>
        <v>542</v>
      </c>
      <c r="D8" s="157">
        <f aca="true" t="shared" si="0" ref="D8:Q8">SUM(D9:D13)</f>
        <v>1863</v>
      </c>
      <c r="E8" s="157">
        <f t="shared" si="0"/>
        <v>905</v>
      </c>
      <c r="F8" s="157">
        <f t="shared" si="0"/>
        <v>486</v>
      </c>
      <c r="G8" s="157">
        <f t="shared" si="0"/>
        <v>419</v>
      </c>
      <c r="H8" s="157">
        <f t="shared" si="0"/>
        <v>958</v>
      </c>
      <c r="I8" s="157">
        <f t="shared" si="0"/>
        <v>581</v>
      </c>
      <c r="J8" s="157">
        <f t="shared" si="0"/>
        <v>377</v>
      </c>
      <c r="K8" s="157">
        <f t="shared" si="0"/>
        <v>239160</v>
      </c>
      <c r="L8" s="157">
        <f t="shared" si="0"/>
        <v>744276</v>
      </c>
      <c r="M8" s="157">
        <f t="shared" si="0"/>
        <v>1560491</v>
      </c>
      <c r="N8" s="157">
        <f t="shared" si="0"/>
        <v>1220734</v>
      </c>
      <c r="O8" s="157">
        <f t="shared" si="0"/>
        <v>339552</v>
      </c>
      <c r="P8" s="157">
        <f t="shared" si="0"/>
        <v>205</v>
      </c>
      <c r="Q8" s="157">
        <f t="shared" si="0"/>
        <v>4074</v>
      </c>
    </row>
    <row r="9" spans="1:17" ht="15" customHeight="1">
      <c r="A9" s="196"/>
      <c r="B9" s="208" t="s">
        <v>393</v>
      </c>
      <c r="C9" s="290">
        <v>422</v>
      </c>
      <c r="D9" s="282">
        <v>866</v>
      </c>
      <c r="E9" s="282">
        <v>135</v>
      </c>
      <c r="F9" s="282">
        <v>50</v>
      </c>
      <c r="G9" s="282">
        <v>85</v>
      </c>
      <c r="H9" s="282">
        <v>731</v>
      </c>
      <c r="I9" s="282">
        <v>449</v>
      </c>
      <c r="J9" s="282">
        <v>282</v>
      </c>
      <c r="K9" s="282">
        <v>24924</v>
      </c>
      <c r="L9" s="282">
        <v>131066</v>
      </c>
      <c r="M9" s="282">
        <v>342123</v>
      </c>
      <c r="N9" s="282">
        <v>127702</v>
      </c>
      <c r="O9" s="282">
        <v>214416</v>
      </c>
      <c r="P9" s="282">
        <v>5</v>
      </c>
      <c r="Q9" s="283" t="s">
        <v>488</v>
      </c>
    </row>
    <row r="10" spans="1:18" ht="15" customHeight="1">
      <c r="A10" s="29"/>
      <c r="B10" s="208" t="s">
        <v>392</v>
      </c>
      <c r="C10" s="291">
        <v>102</v>
      </c>
      <c r="D10" s="282">
        <v>507</v>
      </c>
      <c r="E10" s="282">
        <v>286</v>
      </c>
      <c r="F10" s="283">
        <v>143</v>
      </c>
      <c r="G10" s="283">
        <v>143</v>
      </c>
      <c r="H10" s="282">
        <v>221</v>
      </c>
      <c r="I10" s="283">
        <v>129</v>
      </c>
      <c r="J10" s="283">
        <v>92</v>
      </c>
      <c r="K10" s="283">
        <v>60430</v>
      </c>
      <c r="L10" s="283">
        <v>168506</v>
      </c>
      <c r="M10" s="282">
        <v>347850</v>
      </c>
      <c r="N10" s="283">
        <v>268643</v>
      </c>
      <c r="O10" s="283">
        <v>79007</v>
      </c>
      <c r="P10" s="283">
        <v>200</v>
      </c>
      <c r="Q10" s="283">
        <v>4074</v>
      </c>
      <c r="R10" s="33"/>
    </row>
    <row r="11" spans="1:18" ht="15" customHeight="1">
      <c r="A11" s="29" t="s">
        <v>117</v>
      </c>
      <c r="B11" s="208" t="s">
        <v>389</v>
      </c>
      <c r="C11" s="291">
        <v>9</v>
      </c>
      <c r="D11" s="282">
        <v>121</v>
      </c>
      <c r="E11" s="282">
        <v>117</v>
      </c>
      <c r="F11" s="283">
        <v>70</v>
      </c>
      <c r="G11" s="283">
        <v>47</v>
      </c>
      <c r="H11" s="282">
        <v>4</v>
      </c>
      <c r="I11" s="283">
        <v>2</v>
      </c>
      <c r="J11" s="283">
        <v>2</v>
      </c>
      <c r="K11" s="283">
        <v>27777</v>
      </c>
      <c r="L11" s="283">
        <v>50024</v>
      </c>
      <c r="M11" s="282">
        <v>178175</v>
      </c>
      <c r="N11" s="283">
        <v>132046</v>
      </c>
      <c r="O11" s="283">
        <v>46129</v>
      </c>
      <c r="P11" s="283" t="s">
        <v>488</v>
      </c>
      <c r="Q11" s="283" t="s">
        <v>488</v>
      </c>
      <c r="R11" s="33"/>
    </row>
    <row r="12" spans="1:18" ht="15" customHeight="1">
      <c r="A12" s="29"/>
      <c r="B12" s="208" t="s">
        <v>390</v>
      </c>
      <c r="C12" s="291">
        <v>5</v>
      </c>
      <c r="D12" s="282">
        <v>130</v>
      </c>
      <c r="E12" s="282">
        <v>128</v>
      </c>
      <c r="F12" s="283">
        <v>65</v>
      </c>
      <c r="G12" s="283">
        <v>63</v>
      </c>
      <c r="H12" s="282">
        <v>2</v>
      </c>
      <c r="I12" s="283">
        <v>1</v>
      </c>
      <c r="J12" s="283">
        <v>1</v>
      </c>
      <c r="K12" s="283">
        <v>34711</v>
      </c>
      <c r="L12" s="283">
        <v>100251</v>
      </c>
      <c r="M12" s="282">
        <v>187781</v>
      </c>
      <c r="N12" s="283">
        <v>187781</v>
      </c>
      <c r="O12" s="283" t="s">
        <v>488</v>
      </c>
      <c r="P12" s="283" t="s">
        <v>488</v>
      </c>
      <c r="Q12" s="283" t="s">
        <v>488</v>
      </c>
      <c r="R12" s="33"/>
    </row>
    <row r="13" spans="1:18" ht="15" customHeight="1">
      <c r="A13" s="29"/>
      <c r="B13" s="208" t="s">
        <v>391</v>
      </c>
      <c r="C13" s="291">
        <v>4</v>
      </c>
      <c r="D13" s="282">
        <v>239</v>
      </c>
      <c r="E13" s="282">
        <v>239</v>
      </c>
      <c r="F13" s="283">
        <v>158</v>
      </c>
      <c r="G13" s="283">
        <v>81</v>
      </c>
      <c r="H13" s="283" t="s">
        <v>246</v>
      </c>
      <c r="I13" s="283" t="s">
        <v>488</v>
      </c>
      <c r="J13" s="283" t="s">
        <v>488</v>
      </c>
      <c r="K13" s="283">
        <v>91318</v>
      </c>
      <c r="L13" s="283">
        <v>294429</v>
      </c>
      <c r="M13" s="282">
        <v>504562</v>
      </c>
      <c r="N13" s="283">
        <v>504562</v>
      </c>
      <c r="O13" s="283" t="s">
        <v>488</v>
      </c>
      <c r="P13" s="283" t="s">
        <v>488</v>
      </c>
      <c r="Q13" s="283" t="s">
        <v>488</v>
      </c>
      <c r="R13" s="33"/>
    </row>
    <row r="14" spans="1:18" ht="15" customHeight="1">
      <c r="A14" s="29"/>
      <c r="B14" s="232"/>
      <c r="C14" s="291"/>
      <c r="D14" s="282"/>
      <c r="E14" s="282"/>
      <c r="F14" s="283"/>
      <c r="G14" s="283"/>
      <c r="H14" s="282"/>
      <c r="I14" s="283"/>
      <c r="J14" s="283"/>
      <c r="K14" s="283"/>
      <c r="L14" s="283"/>
      <c r="M14" s="282"/>
      <c r="N14" s="283"/>
      <c r="O14" s="283"/>
      <c r="P14" s="283"/>
      <c r="Q14" s="253"/>
      <c r="R14" s="33"/>
    </row>
    <row r="15" spans="1:18" s="108" customFormat="1" ht="15" customHeight="1">
      <c r="A15" s="68"/>
      <c r="B15" s="233" t="s">
        <v>24</v>
      </c>
      <c r="C15" s="294">
        <f>SUM(C16:C20)</f>
        <v>900</v>
      </c>
      <c r="D15" s="157">
        <f aca="true" t="shared" si="1" ref="D15:Q15">SUM(D16:D20)</f>
        <v>9541</v>
      </c>
      <c r="E15" s="157">
        <f t="shared" si="1"/>
        <v>8314</v>
      </c>
      <c r="F15" s="158">
        <f t="shared" si="1"/>
        <v>5105</v>
      </c>
      <c r="G15" s="158">
        <f t="shared" si="1"/>
        <v>3209</v>
      </c>
      <c r="H15" s="157">
        <f t="shared" si="1"/>
        <v>1227</v>
      </c>
      <c r="I15" s="158">
        <f t="shared" si="1"/>
        <v>706</v>
      </c>
      <c r="J15" s="158">
        <f t="shared" si="1"/>
        <v>521</v>
      </c>
      <c r="K15" s="158">
        <f t="shared" si="1"/>
        <v>2877577</v>
      </c>
      <c r="L15" s="158">
        <f t="shared" si="1"/>
        <v>8392976</v>
      </c>
      <c r="M15" s="157">
        <f t="shared" si="1"/>
        <v>15207003</v>
      </c>
      <c r="N15" s="158">
        <f t="shared" si="1"/>
        <v>11479256</v>
      </c>
      <c r="O15" s="158">
        <f t="shared" si="1"/>
        <v>3717807</v>
      </c>
      <c r="P15" s="158">
        <f t="shared" si="1"/>
        <v>9940</v>
      </c>
      <c r="Q15" s="158">
        <f t="shared" si="1"/>
        <v>3715</v>
      </c>
      <c r="R15" s="107"/>
    </row>
    <row r="16" spans="1:18" ht="15" customHeight="1">
      <c r="A16" s="29"/>
      <c r="B16" s="208" t="s">
        <v>393</v>
      </c>
      <c r="C16" s="291">
        <v>509</v>
      </c>
      <c r="D16" s="282">
        <v>1041</v>
      </c>
      <c r="E16" s="282">
        <v>197</v>
      </c>
      <c r="F16" s="283">
        <v>56</v>
      </c>
      <c r="G16" s="283">
        <v>141</v>
      </c>
      <c r="H16" s="282">
        <v>844</v>
      </c>
      <c r="I16" s="283">
        <v>482</v>
      </c>
      <c r="J16" s="283">
        <v>362</v>
      </c>
      <c r="K16" s="283">
        <v>34984</v>
      </c>
      <c r="L16" s="283">
        <v>187194</v>
      </c>
      <c r="M16" s="282">
        <v>440861</v>
      </c>
      <c r="N16" s="283">
        <v>184651</v>
      </c>
      <c r="O16" s="283">
        <v>255957</v>
      </c>
      <c r="P16" s="283">
        <v>253</v>
      </c>
      <c r="Q16" s="283" t="s">
        <v>488</v>
      </c>
      <c r="R16" s="33"/>
    </row>
    <row r="17" spans="1:18" ht="15" customHeight="1">
      <c r="A17" s="29"/>
      <c r="B17" s="208" t="s">
        <v>392</v>
      </c>
      <c r="C17" s="291">
        <v>249</v>
      </c>
      <c r="D17" s="282">
        <v>1390</v>
      </c>
      <c r="E17" s="282">
        <v>1042</v>
      </c>
      <c r="F17" s="283">
        <v>431</v>
      </c>
      <c r="G17" s="283">
        <v>611</v>
      </c>
      <c r="H17" s="282">
        <v>348</v>
      </c>
      <c r="I17" s="283">
        <v>205</v>
      </c>
      <c r="J17" s="283">
        <v>143</v>
      </c>
      <c r="K17" s="283">
        <v>229170</v>
      </c>
      <c r="L17" s="283">
        <v>592164</v>
      </c>
      <c r="M17" s="282">
        <v>1247482</v>
      </c>
      <c r="N17" s="283">
        <v>911368</v>
      </c>
      <c r="O17" s="283">
        <v>332234</v>
      </c>
      <c r="P17" s="283">
        <v>3880</v>
      </c>
      <c r="Q17" s="283" t="s">
        <v>488</v>
      </c>
      <c r="R17" s="33"/>
    </row>
    <row r="18" spans="1:18" ht="15" customHeight="1">
      <c r="A18" s="29" t="s">
        <v>118</v>
      </c>
      <c r="B18" s="208" t="s">
        <v>389</v>
      </c>
      <c r="C18" s="291">
        <v>59</v>
      </c>
      <c r="D18" s="282">
        <v>799</v>
      </c>
      <c r="E18" s="282">
        <v>766</v>
      </c>
      <c r="F18" s="283">
        <v>424</v>
      </c>
      <c r="G18" s="283">
        <v>342</v>
      </c>
      <c r="H18" s="282">
        <v>33</v>
      </c>
      <c r="I18" s="283">
        <v>18</v>
      </c>
      <c r="J18" s="283">
        <v>15</v>
      </c>
      <c r="K18" s="283">
        <v>213253</v>
      </c>
      <c r="L18" s="283">
        <v>591735</v>
      </c>
      <c r="M18" s="282">
        <v>1200170</v>
      </c>
      <c r="N18" s="283">
        <v>932654</v>
      </c>
      <c r="O18" s="283">
        <v>267516</v>
      </c>
      <c r="P18" s="283" t="s">
        <v>488</v>
      </c>
      <c r="Q18" s="283">
        <v>3715</v>
      </c>
      <c r="R18" s="33"/>
    </row>
    <row r="19" spans="1:18" ht="15" customHeight="1">
      <c r="A19" s="29"/>
      <c r="B19" s="208" t="s">
        <v>390</v>
      </c>
      <c r="C19" s="291">
        <v>31</v>
      </c>
      <c r="D19" s="282">
        <v>753</v>
      </c>
      <c r="E19" s="282">
        <v>751</v>
      </c>
      <c r="F19" s="283">
        <v>435</v>
      </c>
      <c r="G19" s="283">
        <v>316</v>
      </c>
      <c r="H19" s="282">
        <v>2</v>
      </c>
      <c r="I19" s="283">
        <v>1</v>
      </c>
      <c r="J19" s="283">
        <v>1</v>
      </c>
      <c r="K19" s="283">
        <v>235945</v>
      </c>
      <c r="L19" s="283">
        <v>699433</v>
      </c>
      <c r="M19" s="282">
        <v>1171799</v>
      </c>
      <c r="N19" s="283">
        <v>1043742</v>
      </c>
      <c r="O19" s="283">
        <v>127430</v>
      </c>
      <c r="P19" s="283">
        <v>627</v>
      </c>
      <c r="Q19" s="283" t="s">
        <v>488</v>
      </c>
      <c r="R19" s="33"/>
    </row>
    <row r="20" spans="1:18" ht="15" customHeight="1">
      <c r="A20" s="42"/>
      <c r="B20" s="208" t="s">
        <v>391</v>
      </c>
      <c r="C20" s="291">
        <v>52</v>
      </c>
      <c r="D20" s="282">
        <v>5558</v>
      </c>
      <c r="E20" s="282">
        <v>5558</v>
      </c>
      <c r="F20" s="283">
        <v>3759</v>
      </c>
      <c r="G20" s="283">
        <v>1799</v>
      </c>
      <c r="H20" s="283" t="s">
        <v>246</v>
      </c>
      <c r="I20" s="283" t="s">
        <v>488</v>
      </c>
      <c r="J20" s="283" t="s">
        <v>488</v>
      </c>
      <c r="K20" s="283">
        <v>2164225</v>
      </c>
      <c r="L20" s="283">
        <v>6322450</v>
      </c>
      <c r="M20" s="282">
        <v>11146691</v>
      </c>
      <c r="N20" s="283">
        <v>8406841</v>
      </c>
      <c r="O20" s="283">
        <v>2734670</v>
      </c>
      <c r="P20" s="283">
        <v>5180</v>
      </c>
      <c r="Q20" s="283" t="s">
        <v>488</v>
      </c>
      <c r="R20" s="33"/>
    </row>
    <row r="21" spans="1:18" ht="15" customHeight="1">
      <c r="A21" s="42"/>
      <c r="B21" s="232"/>
      <c r="C21" s="291"/>
      <c r="D21" s="282"/>
      <c r="E21" s="282"/>
      <c r="F21" s="283"/>
      <c r="G21" s="283"/>
      <c r="H21" s="282"/>
      <c r="I21" s="283"/>
      <c r="J21" s="283"/>
      <c r="K21" s="283"/>
      <c r="L21" s="283"/>
      <c r="M21" s="282"/>
      <c r="N21" s="283"/>
      <c r="O21" s="283"/>
      <c r="P21" s="283"/>
      <c r="Q21" s="253"/>
      <c r="R21" s="33"/>
    </row>
    <row r="22" spans="1:18" s="108" customFormat="1" ht="15" customHeight="1">
      <c r="A22" s="68"/>
      <c r="B22" s="233" t="s">
        <v>24</v>
      </c>
      <c r="C22" s="294">
        <f>SUM(C23:C27)</f>
        <v>519</v>
      </c>
      <c r="D22" s="157">
        <f aca="true" t="shared" si="2" ref="D22:Q22">SUM(D23:D27)</f>
        <v>7449</v>
      </c>
      <c r="E22" s="157">
        <f t="shared" si="2"/>
        <v>6928</v>
      </c>
      <c r="F22" s="158">
        <f t="shared" si="2"/>
        <v>4040</v>
      </c>
      <c r="G22" s="158">
        <f t="shared" si="2"/>
        <v>2888</v>
      </c>
      <c r="H22" s="157">
        <f t="shared" si="2"/>
        <v>521</v>
      </c>
      <c r="I22" s="158">
        <f t="shared" si="2"/>
        <v>340</v>
      </c>
      <c r="J22" s="158">
        <f t="shared" si="2"/>
        <v>181</v>
      </c>
      <c r="K22" s="158">
        <f t="shared" si="2"/>
        <v>2143563</v>
      </c>
      <c r="L22" s="158">
        <f t="shared" si="2"/>
        <v>5680468</v>
      </c>
      <c r="M22" s="157">
        <f t="shared" si="2"/>
        <v>11119355</v>
      </c>
      <c r="N22" s="158">
        <f t="shared" si="2"/>
        <v>8792041</v>
      </c>
      <c r="O22" s="158">
        <f t="shared" si="2"/>
        <v>2314402</v>
      </c>
      <c r="P22" s="158">
        <f t="shared" si="2"/>
        <v>12912</v>
      </c>
      <c r="Q22" s="158">
        <f t="shared" si="2"/>
        <v>151353</v>
      </c>
      <c r="R22" s="107"/>
    </row>
    <row r="23" spans="1:18" ht="15" customHeight="1">
      <c r="A23" s="42"/>
      <c r="B23" s="208" t="s">
        <v>393</v>
      </c>
      <c r="C23" s="291">
        <v>213</v>
      </c>
      <c r="D23" s="282">
        <v>457</v>
      </c>
      <c r="E23" s="282">
        <v>152</v>
      </c>
      <c r="F23" s="283">
        <v>68</v>
      </c>
      <c r="G23" s="283">
        <v>84</v>
      </c>
      <c r="H23" s="282">
        <v>305</v>
      </c>
      <c r="I23" s="283">
        <v>199</v>
      </c>
      <c r="J23" s="283">
        <v>106</v>
      </c>
      <c r="K23" s="283">
        <v>34306</v>
      </c>
      <c r="L23" s="283">
        <v>120415</v>
      </c>
      <c r="M23" s="282">
        <v>269218</v>
      </c>
      <c r="N23" s="283">
        <v>132792</v>
      </c>
      <c r="O23" s="283">
        <v>134668</v>
      </c>
      <c r="P23" s="283">
        <v>1758</v>
      </c>
      <c r="Q23" s="283" t="s">
        <v>488</v>
      </c>
      <c r="R23" s="33"/>
    </row>
    <row r="24" spans="1:18" ht="15" customHeight="1">
      <c r="A24" s="42"/>
      <c r="B24" s="208" t="s">
        <v>392</v>
      </c>
      <c r="C24" s="291">
        <v>171</v>
      </c>
      <c r="D24" s="282">
        <v>1028</v>
      </c>
      <c r="E24" s="282">
        <v>827</v>
      </c>
      <c r="F24" s="283">
        <v>411</v>
      </c>
      <c r="G24" s="283">
        <v>416</v>
      </c>
      <c r="H24" s="282">
        <v>201</v>
      </c>
      <c r="I24" s="283">
        <v>129</v>
      </c>
      <c r="J24" s="283">
        <v>72</v>
      </c>
      <c r="K24" s="283">
        <v>208788</v>
      </c>
      <c r="L24" s="283">
        <v>345748</v>
      </c>
      <c r="M24" s="282">
        <v>821575</v>
      </c>
      <c r="N24" s="283">
        <v>590552</v>
      </c>
      <c r="O24" s="283">
        <v>223154</v>
      </c>
      <c r="P24" s="283">
        <v>7869</v>
      </c>
      <c r="Q24" s="283" t="s">
        <v>488</v>
      </c>
      <c r="R24" s="33"/>
    </row>
    <row r="25" spans="1:18" ht="15" customHeight="1">
      <c r="A25" s="29" t="s">
        <v>119</v>
      </c>
      <c r="B25" s="208" t="s">
        <v>389</v>
      </c>
      <c r="C25" s="291">
        <v>56</v>
      </c>
      <c r="D25" s="282">
        <v>805</v>
      </c>
      <c r="E25" s="282">
        <v>794</v>
      </c>
      <c r="F25" s="283">
        <v>403</v>
      </c>
      <c r="G25" s="283">
        <v>391</v>
      </c>
      <c r="H25" s="282">
        <v>11</v>
      </c>
      <c r="I25" s="283">
        <v>8</v>
      </c>
      <c r="J25" s="283">
        <v>3</v>
      </c>
      <c r="K25" s="283">
        <v>212393</v>
      </c>
      <c r="L25" s="283">
        <v>440483</v>
      </c>
      <c r="M25" s="282">
        <v>1015217</v>
      </c>
      <c r="N25" s="283">
        <v>955450</v>
      </c>
      <c r="O25" s="283">
        <v>59467</v>
      </c>
      <c r="P25" s="283">
        <v>300</v>
      </c>
      <c r="Q25" s="283" t="s">
        <v>488</v>
      </c>
      <c r="R25" s="33"/>
    </row>
    <row r="26" spans="1:18" ht="15" customHeight="1">
      <c r="A26" s="42"/>
      <c r="B26" s="208" t="s">
        <v>390</v>
      </c>
      <c r="C26" s="291">
        <v>30</v>
      </c>
      <c r="D26" s="282">
        <v>758</v>
      </c>
      <c r="E26" s="282">
        <v>754</v>
      </c>
      <c r="F26" s="283">
        <v>431</v>
      </c>
      <c r="G26" s="283">
        <v>323</v>
      </c>
      <c r="H26" s="282">
        <v>4</v>
      </c>
      <c r="I26" s="283">
        <v>4</v>
      </c>
      <c r="J26" s="283" t="s">
        <v>488</v>
      </c>
      <c r="K26" s="283">
        <v>199474</v>
      </c>
      <c r="L26" s="283">
        <v>445365</v>
      </c>
      <c r="M26" s="282">
        <v>971353</v>
      </c>
      <c r="N26" s="283">
        <v>847420</v>
      </c>
      <c r="O26" s="283">
        <v>123576</v>
      </c>
      <c r="P26" s="283">
        <v>357</v>
      </c>
      <c r="Q26" s="283" t="s">
        <v>488</v>
      </c>
      <c r="R26" s="33"/>
    </row>
    <row r="27" spans="1:18" ht="15" customHeight="1">
      <c r="A27" s="42"/>
      <c r="B27" s="208" t="s">
        <v>391</v>
      </c>
      <c r="C27" s="291">
        <v>49</v>
      </c>
      <c r="D27" s="282">
        <v>4401</v>
      </c>
      <c r="E27" s="282">
        <v>4401</v>
      </c>
      <c r="F27" s="283">
        <v>2727</v>
      </c>
      <c r="G27" s="283">
        <v>1674</v>
      </c>
      <c r="H27" s="283" t="s">
        <v>488</v>
      </c>
      <c r="I27" s="283" t="s">
        <v>488</v>
      </c>
      <c r="J27" s="283" t="s">
        <v>488</v>
      </c>
      <c r="K27" s="283">
        <v>1488602</v>
      </c>
      <c r="L27" s="283">
        <v>4328457</v>
      </c>
      <c r="M27" s="282">
        <v>8041992</v>
      </c>
      <c r="N27" s="283">
        <v>6265827</v>
      </c>
      <c r="O27" s="283">
        <v>1773537</v>
      </c>
      <c r="P27" s="283">
        <v>2628</v>
      </c>
      <c r="Q27" s="283">
        <v>151353</v>
      </c>
      <c r="R27" s="33"/>
    </row>
    <row r="28" spans="1:18" ht="15" customHeight="1">
      <c r="A28" s="29"/>
      <c r="B28" s="232"/>
      <c r="C28" s="291"/>
      <c r="D28" s="282"/>
      <c r="E28" s="282"/>
      <c r="F28" s="283"/>
      <c r="G28" s="283"/>
      <c r="H28" s="282"/>
      <c r="I28" s="283"/>
      <c r="J28" s="283"/>
      <c r="K28" s="283"/>
      <c r="L28" s="283"/>
      <c r="M28" s="282"/>
      <c r="N28" s="283"/>
      <c r="O28" s="283"/>
      <c r="P28" s="283"/>
      <c r="Q28" s="253"/>
      <c r="R28" s="33"/>
    </row>
    <row r="29" spans="1:18" s="108" customFormat="1" ht="15" customHeight="1">
      <c r="A29" s="161"/>
      <c r="B29" s="233" t="s">
        <v>24</v>
      </c>
      <c r="C29" s="294">
        <f>SUM(C30:C34)</f>
        <v>1630</v>
      </c>
      <c r="D29" s="157">
        <f aca="true" t="shared" si="3" ref="D29:Q29">SUM(D30:D34)</f>
        <v>11034</v>
      </c>
      <c r="E29" s="157">
        <f t="shared" si="3"/>
        <v>8587</v>
      </c>
      <c r="F29" s="158">
        <f t="shared" si="3"/>
        <v>4000</v>
      </c>
      <c r="G29" s="158">
        <f t="shared" si="3"/>
        <v>4587</v>
      </c>
      <c r="H29" s="157">
        <f t="shared" si="3"/>
        <v>2447</v>
      </c>
      <c r="I29" s="158">
        <f t="shared" si="3"/>
        <v>1272</v>
      </c>
      <c r="J29" s="158">
        <f t="shared" si="3"/>
        <v>1175</v>
      </c>
      <c r="K29" s="158">
        <f t="shared" si="3"/>
        <v>2302790</v>
      </c>
      <c r="L29" s="158">
        <f t="shared" si="3"/>
        <v>7920740</v>
      </c>
      <c r="M29" s="157">
        <f t="shared" si="3"/>
        <v>14286435</v>
      </c>
      <c r="N29" s="158">
        <f t="shared" si="3"/>
        <v>12215214</v>
      </c>
      <c r="O29" s="158">
        <f t="shared" si="3"/>
        <v>2058069</v>
      </c>
      <c r="P29" s="158">
        <f t="shared" si="3"/>
        <v>13152</v>
      </c>
      <c r="Q29" s="158">
        <f t="shared" si="3"/>
        <v>3263</v>
      </c>
      <c r="R29" s="107"/>
    </row>
    <row r="30" spans="1:18" ht="15" customHeight="1">
      <c r="A30" s="42"/>
      <c r="B30" s="208" t="s">
        <v>393</v>
      </c>
      <c r="C30" s="291">
        <v>891</v>
      </c>
      <c r="D30" s="282">
        <v>1851</v>
      </c>
      <c r="E30" s="282">
        <v>343</v>
      </c>
      <c r="F30" s="283">
        <v>66</v>
      </c>
      <c r="G30" s="283">
        <v>277</v>
      </c>
      <c r="H30" s="282">
        <v>1508</v>
      </c>
      <c r="I30" s="283">
        <v>751</v>
      </c>
      <c r="J30" s="283">
        <v>757</v>
      </c>
      <c r="K30" s="283">
        <v>56842</v>
      </c>
      <c r="L30" s="283">
        <v>474417</v>
      </c>
      <c r="M30" s="282">
        <v>882335</v>
      </c>
      <c r="N30" s="283">
        <v>555513</v>
      </c>
      <c r="O30" s="283">
        <v>326401</v>
      </c>
      <c r="P30" s="283">
        <v>421</v>
      </c>
      <c r="Q30" s="283" t="s">
        <v>488</v>
      </c>
      <c r="R30" s="33"/>
    </row>
    <row r="31" spans="1:18" ht="15" customHeight="1">
      <c r="A31" s="42"/>
      <c r="B31" s="208" t="s">
        <v>392</v>
      </c>
      <c r="C31" s="291">
        <v>572</v>
      </c>
      <c r="D31" s="282">
        <v>3154</v>
      </c>
      <c r="E31" s="282">
        <v>2272</v>
      </c>
      <c r="F31" s="283">
        <v>811</v>
      </c>
      <c r="G31" s="283">
        <v>1461</v>
      </c>
      <c r="H31" s="282">
        <v>882</v>
      </c>
      <c r="I31" s="283">
        <v>487</v>
      </c>
      <c r="J31" s="283">
        <v>395</v>
      </c>
      <c r="K31" s="283">
        <v>490170</v>
      </c>
      <c r="L31" s="283">
        <v>1456872</v>
      </c>
      <c r="M31" s="282">
        <v>2726333</v>
      </c>
      <c r="N31" s="283">
        <v>1953138</v>
      </c>
      <c r="O31" s="283">
        <v>772665</v>
      </c>
      <c r="P31" s="283">
        <v>530</v>
      </c>
      <c r="Q31" s="283" t="s">
        <v>488</v>
      </c>
      <c r="R31" s="33"/>
    </row>
    <row r="32" spans="1:18" ht="15" customHeight="1">
      <c r="A32" s="29" t="s">
        <v>120</v>
      </c>
      <c r="B32" s="208" t="s">
        <v>389</v>
      </c>
      <c r="C32" s="291">
        <v>95</v>
      </c>
      <c r="D32" s="282">
        <v>1262</v>
      </c>
      <c r="E32" s="282">
        <v>1217</v>
      </c>
      <c r="F32" s="283">
        <v>553</v>
      </c>
      <c r="G32" s="283">
        <v>664</v>
      </c>
      <c r="H32" s="282">
        <v>45</v>
      </c>
      <c r="I32" s="283">
        <v>29</v>
      </c>
      <c r="J32" s="283">
        <v>16</v>
      </c>
      <c r="K32" s="283">
        <v>311471</v>
      </c>
      <c r="L32" s="283">
        <v>851955</v>
      </c>
      <c r="M32" s="282">
        <v>1673439</v>
      </c>
      <c r="N32" s="283">
        <v>1315131</v>
      </c>
      <c r="O32" s="283">
        <v>358308</v>
      </c>
      <c r="P32" s="283" t="s">
        <v>488</v>
      </c>
      <c r="Q32" s="283">
        <v>350</v>
      </c>
      <c r="R32" s="33"/>
    </row>
    <row r="33" spans="1:18" ht="15" customHeight="1">
      <c r="A33" s="42"/>
      <c r="B33" s="208" t="s">
        <v>390</v>
      </c>
      <c r="C33" s="291">
        <v>30</v>
      </c>
      <c r="D33" s="282">
        <v>754</v>
      </c>
      <c r="E33" s="282">
        <v>742</v>
      </c>
      <c r="F33" s="283">
        <v>329</v>
      </c>
      <c r="G33" s="283">
        <v>413</v>
      </c>
      <c r="H33" s="282">
        <v>12</v>
      </c>
      <c r="I33" s="283">
        <v>5</v>
      </c>
      <c r="J33" s="283">
        <v>7</v>
      </c>
      <c r="K33" s="283">
        <v>192291</v>
      </c>
      <c r="L33" s="283">
        <v>619184</v>
      </c>
      <c r="M33" s="282">
        <v>1228834</v>
      </c>
      <c r="N33" s="283">
        <v>1007350</v>
      </c>
      <c r="O33" s="283">
        <v>221312</v>
      </c>
      <c r="P33" s="283">
        <v>172</v>
      </c>
      <c r="Q33" s="283" t="s">
        <v>488</v>
      </c>
      <c r="R33" s="33"/>
    </row>
    <row r="34" spans="1:18" ht="15" customHeight="1">
      <c r="A34" s="42"/>
      <c r="B34" s="208" t="s">
        <v>391</v>
      </c>
      <c r="C34" s="291">
        <v>42</v>
      </c>
      <c r="D34" s="282">
        <v>4013</v>
      </c>
      <c r="E34" s="282">
        <v>4013</v>
      </c>
      <c r="F34" s="283">
        <v>2241</v>
      </c>
      <c r="G34" s="283">
        <v>1772</v>
      </c>
      <c r="H34" s="283" t="s">
        <v>488</v>
      </c>
      <c r="I34" s="283" t="s">
        <v>488</v>
      </c>
      <c r="J34" s="283" t="s">
        <v>488</v>
      </c>
      <c r="K34" s="283">
        <v>1252016</v>
      </c>
      <c r="L34" s="283">
        <v>4518312</v>
      </c>
      <c r="M34" s="282">
        <v>7775494</v>
      </c>
      <c r="N34" s="283">
        <v>7384082</v>
      </c>
      <c r="O34" s="283">
        <v>379383</v>
      </c>
      <c r="P34" s="283">
        <v>12029</v>
      </c>
      <c r="Q34" s="283">
        <v>2913</v>
      </c>
      <c r="R34" s="33"/>
    </row>
    <row r="35" spans="1:18" ht="15" customHeight="1">
      <c r="A35" s="42"/>
      <c r="B35" s="232"/>
      <c r="C35" s="291"/>
      <c r="D35" s="282"/>
      <c r="E35" s="282"/>
      <c r="F35" s="283"/>
      <c r="G35" s="283"/>
      <c r="H35" s="282"/>
      <c r="I35" s="283"/>
      <c r="J35" s="283"/>
      <c r="K35" s="283"/>
      <c r="L35" s="283"/>
      <c r="M35" s="282"/>
      <c r="N35" s="283"/>
      <c r="O35" s="283"/>
      <c r="P35" s="283"/>
      <c r="Q35" s="253"/>
      <c r="R35" s="33"/>
    </row>
    <row r="36" spans="1:18" s="108" customFormat="1" ht="15" customHeight="1">
      <c r="A36" s="161"/>
      <c r="B36" s="233" t="s">
        <v>24</v>
      </c>
      <c r="C36" s="294">
        <f>SUM(C37:C41)</f>
        <v>564</v>
      </c>
      <c r="D36" s="157">
        <f aca="true" t="shared" si="4" ref="D36:Q36">SUM(D37:D41)</f>
        <v>5668</v>
      </c>
      <c r="E36" s="157">
        <f t="shared" si="4"/>
        <v>4866</v>
      </c>
      <c r="F36" s="158">
        <f t="shared" si="4"/>
        <v>1905</v>
      </c>
      <c r="G36" s="158">
        <f t="shared" si="4"/>
        <v>2961</v>
      </c>
      <c r="H36" s="157">
        <f t="shared" si="4"/>
        <v>802</v>
      </c>
      <c r="I36" s="158">
        <f t="shared" si="4"/>
        <v>418</v>
      </c>
      <c r="J36" s="158">
        <f t="shared" si="4"/>
        <v>384</v>
      </c>
      <c r="K36" s="158">
        <f t="shared" si="4"/>
        <v>1034742</v>
      </c>
      <c r="L36" s="158">
        <f t="shared" si="4"/>
        <v>3140786</v>
      </c>
      <c r="M36" s="157">
        <f t="shared" si="4"/>
        <v>6101985</v>
      </c>
      <c r="N36" s="158">
        <f t="shared" si="4"/>
        <v>5068732</v>
      </c>
      <c r="O36" s="158">
        <f t="shared" si="4"/>
        <v>1030285</v>
      </c>
      <c r="P36" s="158">
        <f t="shared" si="4"/>
        <v>2968</v>
      </c>
      <c r="Q36" s="158">
        <f t="shared" si="4"/>
        <v>12802</v>
      </c>
      <c r="R36" s="107"/>
    </row>
    <row r="37" spans="1:18" ht="15" customHeight="1">
      <c r="A37" s="42"/>
      <c r="B37" s="208" t="s">
        <v>393</v>
      </c>
      <c r="C37" s="291">
        <v>304</v>
      </c>
      <c r="D37" s="282">
        <v>681</v>
      </c>
      <c r="E37" s="282">
        <v>142</v>
      </c>
      <c r="F37" s="283">
        <v>47</v>
      </c>
      <c r="G37" s="283">
        <v>95</v>
      </c>
      <c r="H37" s="282">
        <v>539</v>
      </c>
      <c r="I37" s="283">
        <v>270</v>
      </c>
      <c r="J37" s="283">
        <v>269</v>
      </c>
      <c r="K37" s="283">
        <v>23702</v>
      </c>
      <c r="L37" s="283">
        <v>101182</v>
      </c>
      <c r="M37" s="282">
        <v>236564</v>
      </c>
      <c r="N37" s="283">
        <v>99606</v>
      </c>
      <c r="O37" s="283">
        <v>136595</v>
      </c>
      <c r="P37" s="283">
        <v>363</v>
      </c>
      <c r="Q37" s="283">
        <v>773</v>
      </c>
      <c r="R37" s="33"/>
    </row>
    <row r="38" spans="1:18" ht="15" customHeight="1">
      <c r="A38" s="29"/>
      <c r="B38" s="208" t="s">
        <v>392</v>
      </c>
      <c r="C38" s="291">
        <v>152</v>
      </c>
      <c r="D38" s="282">
        <v>854</v>
      </c>
      <c r="E38" s="282">
        <v>624</v>
      </c>
      <c r="F38" s="283">
        <v>247</v>
      </c>
      <c r="G38" s="283">
        <v>377</v>
      </c>
      <c r="H38" s="282">
        <v>230</v>
      </c>
      <c r="I38" s="283">
        <v>128</v>
      </c>
      <c r="J38" s="283">
        <v>102</v>
      </c>
      <c r="K38" s="283">
        <v>109785</v>
      </c>
      <c r="L38" s="283">
        <v>251654</v>
      </c>
      <c r="M38" s="282">
        <v>518965</v>
      </c>
      <c r="N38" s="283">
        <v>332916</v>
      </c>
      <c r="O38" s="283">
        <v>185994</v>
      </c>
      <c r="P38" s="283">
        <v>55</v>
      </c>
      <c r="Q38" s="283" t="s">
        <v>488</v>
      </c>
      <c r="R38" s="33"/>
    </row>
    <row r="39" spans="1:18" ht="15" customHeight="1">
      <c r="A39" s="29" t="s">
        <v>121</v>
      </c>
      <c r="B39" s="208" t="s">
        <v>389</v>
      </c>
      <c r="C39" s="291">
        <v>41</v>
      </c>
      <c r="D39" s="282">
        <v>553</v>
      </c>
      <c r="E39" s="282">
        <v>532</v>
      </c>
      <c r="F39" s="283">
        <v>264</v>
      </c>
      <c r="G39" s="283">
        <v>268</v>
      </c>
      <c r="H39" s="282">
        <v>21</v>
      </c>
      <c r="I39" s="283">
        <v>13</v>
      </c>
      <c r="J39" s="283">
        <v>8</v>
      </c>
      <c r="K39" s="283">
        <v>106758</v>
      </c>
      <c r="L39" s="283">
        <v>256255</v>
      </c>
      <c r="M39" s="282">
        <v>549854</v>
      </c>
      <c r="N39" s="283">
        <v>439047</v>
      </c>
      <c r="O39" s="283">
        <v>110807</v>
      </c>
      <c r="P39" s="283" t="s">
        <v>488</v>
      </c>
      <c r="Q39" s="283">
        <v>12029</v>
      </c>
      <c r="R39" s="33"/>
    </row>
    <row r="40" spans="1:18" ht="15" customHeight="1">
      <c r="A40" s="42"/>
      <c r="B40" s="208" t="s">
        <v>390</v>
      </c>
      <c r="C40" s="291">
        <v>34</v>
      </c>
      <c r="D40" s="282">
        <v>824</v>
      </c>
      <c r="E40" s="282">
        <v>816</v>
      </c>
      <c r="F40" s="283">
        <v>240</v>
      </c>
      <c r="G40" s="283">
        <v>576</v>
      </c>
      <c r="H40" s="282">
        <v>8</v>
      </c>
      <c r="I40" s="283">
        <v>5</v>
      </c>
      <c r="J40" s="283">
        <v>3</v>
      </c>
      <c r="K40" s="283">
        <v>149580</v>
      </c>
      <c r="L40" s="283">
        <v>265510</v>
      </c>
      <c r="M40" s="282">
        <v>580448</v>
      </c>
      <c r="N40" s="283">
        <v>369697</v>
      </c>
      <c r="O40" s="283">
        <v>208201</v>
      </c>
      <c r="P40" s="283">
        <v>2550</v>
      </c>
      <c r="Q40" s="283" t="s">
        <v>488</v>
      </c>
      <c r="R40" s="33"/>
    </row>
    <row r="41" spans="1:18" ht="15" customHeight="1">
      <c r="A41" s="42"/>
      <c r="B41" s="208" t="s">
        <v>391</v>
      </c>
      <c r="C41" s="291">
        <v>33</v>
      </c>
      <c r="D41" s="282">
        <v>2756</v>
      </c>
      <c r="E41" s="282">
        <v>2752</v>
      </c>
      <c r="F41" s="283">
        <v>1107</v>
      </c>
      <c r="G41" s="283">
        <v>1645</v>
      </c>
      <c r="H41" s="282">
        <v>4</v>
      </c>
      <c r="I41" s="283">
        <v>2</v>
      </c>
      <c r="J41" s="283">
        <v>2</v>
      </c>
      <c r="K41" s="283">
        <v>644917</v>
      </c>
      <c r="L41" s="283">
        <v>2266185</v>
      </c>
      <c r="M41" s="282">
        <v>4216154</v>
      </c>
      <c r="N41" s="283">
        <v>3827466</v>
      </c>
      <c r="O41" s="283">
        <v>388688</v>
      </c>
      <c r="P41" s="283" t="s">
        <v>488</v>
      </c>
      <c r="Q41" s="283" t="s">
        <v>488</v>
      </c>
      <c r="R41" s="33"/>
    </row>
    <row r="42" spans="1:18" ht="15" customHeight="1">
      <c r="A42" s="42"/>
      <c r="B42" s="232"/>
      <c r="C42" s="291"/>
      <c r="D42" s="282"/>
      <c r="E42" s="282"/>
      <c r="F42" s="283"/>
      <c r="G42" s="283"/>
      <c r="H42" s="282"/>
      <c r="I42" s="283"/>
      <c r="J42" s="283"/>
      <c r="K42" s="283"/>
      <c r="L42" s="283"/>
      <c r="M42" s="282"/>
      <c r="N42" s="283"/>
      <c r="O42" s="283"/>
      <c r="P42" s="283"/>
      <c r="Q42" s="253"/>
      <c r="R42" s="33"/>
    </row>
    <row r="43" spans="1:18" s="108" customFormat="1" ht="15" customHeight="1">
      <c r="A43" s="161"/>
      <c r="B43" s="233" t="s">
        <v>24</v>
      </c>
      <c r="C43" s="294">
        <f>SUM(C44:C48)</f>
        <v>1022</v>
      </c>
      <c r="D43" s="157">
        <f aca="true" t="shared" si="5" ref="D43:Q43">SUM(D44:D48)</f>
        <v>6219</v>
      </c>
      <c r="E43" s="157">
        <f t="shared" si="5"/>
        <v>4920</v>
      </c>
      <c r="F43" s="158">
        <f t="shared" si="5"/>
        <v>1777</v>
      </c>
      <c r="G43" s="158">
        <f t="shared" si="5"/>
        <v>3143</v>
      </c>
      <c r="H43" s="157">
        <f t="shared" si="5"/>
        <v>1299</v>
      </c>
      <c r="I43" s="158">
        <f t="shared" si="5"/>
        <v>844</v>
      </c>
      <c r="J43" s="158">
        <f t="shared" si="5"/>
        <v>455</v>
      </c>
      <c r="K43" s="158">
        <f t="shared" si="5"/>
        <v>936659</v>
      </c>
      <c r="L43" s="158">
        <f t="shared" si="5"/>
        <v>2446305</v>
      </c>
      <c r="M43" s="157">
        <f t="shared" si="5"/>
        <v>4747662</v>
      </c>
      <c r="N43" s="158">
        <f t="shared" si="5"/>
        <v>2757840</v>
      </c>
      <c r="O43" s="158">
        <f t="shared" si="5"/>
        <v>1988706</v>
      </c>
      <c r="P43" s="158">
        <f t="shared" si="5"/>
        <v>1116</v>
      </c>
      <c r="Q43" s="158">
        <f t="shared" si="5"/>
        <v>2690</v>
      </c>
      <c r="R43" s="107"/>
    </row>
    <row r="44" spans="1:18" ht="15" customHeight="1">
      <c r="A44" s="42"/>
      <c r="B44" s="208" t="s">
        <v>393</v>
      </c>
      <c r="C44" s="291">
        <v>611</v>
      </c>
      <c r="D44" s="282">
        <v>1452</v>
      </c>
      <c r="E44" s="282">
        <v>585</v>
      </c>
      <c r="F44" s="283">
        <v>114</v>
      </c>
      <c r="G44" s="283">
        <v>471</v>
      </c>
      <c r="H44" s="282">
        <v>867</v>
      </c>
      <c r="I44" s="283">
        <v>567</v>
      </c>
      <c r="J44" s="283">
        <v>300</v>
      </c>
      <c r="K44" s="283">
        <v>74818</v>
      </c>
      <c r="L44" s="283">
        <v>172927</v>
      </c>
      <c r="M44" s="282">
        <v>449319</v>
      </c>
      <c r="N44" s="283">
        <v>90511</v>
      </c>
      <c r="O44" s="283">
        <v>357812</v>
      </c>
      <c r="P44" s="283">
        <v>996</v>
      </c>
      <c r="Q44" s="283">
        <v>2690</v>
      </c>
      <c r="R44" s="33"/>
    </row>
    <row r="45" spans="1:18" ht="15" customHeight="1">
      <c r="A45" s="29"/>
      <c r="B45" s="208" t="s">
        <v>392</v>
      </c>
      <c r="C45" s="291">
        <v>313</v>
      </c>
      <c r="D45" s="282">
        <v>1617</v>
      </c>
      <c r="E45" s="282">
        <v>1223</v>
      </c>
      <c r="F45" s="283">
        <v>416</v>
      </c>
      <c r="G45" s="283">
        <v>807</v>
      </c>
      <c r="H45" s="282">
        <v>394</v>
      </c>
      <c r="I45" s="283">
        <v>254</v>
      </c>
      <c r="J45" s="283">
        <v>140</v>
      </c>
      <c r="K45" s="283">
        <v>184380</v>
      </c>
      <c r="L45" s="283">
        <v>291096</v>
      </c>
      <c r="M45" s="282">
        <v>709575</v>
      </c>
      <c r="N45" s="283">
        <v>240668</v>
      </c>
      <c r="O45" s="283">
        <v>468907</v>
      </c>
      <c r="P45" s="283" t="s">
        <v>488</v>
      </c>
      <c r="Q45" s="283" t="s">
        <v>488</v>
      </c>
      <c r="R45" s="33"/>
    </row>
    <row r="46" spans="1:18" ht="15" customHeight="1">
      <c r="A46" s="29" t="s">
        <v>122</v>
      </c>
      <c r="B46" s="208" t="s">
        <v>389</v>
      </c>
      <c r="C46" s="291">
        <v>51</v>
      </c>
      <c r="D46" s="282">
        <v>702</v>
      </c>
      <c r="E46" s="282">
        <v>668</v>
      </c>
      <c r="F46" s="283">
        <v>277</v>
      </c>
      <c r="G46" s="283">
        <v>391</v>
      </c>
      <c r="H46" s="282">
        <v>34</v>
      </c>
      <c r="I46" s="283">
        <v>21</v>
      </c>
      <c r="J46" s="283">
        <v>13</v>
      </c>
      <c r="K46" s="283">
        <v>137406</v>
      </c>
      <c r="L46" s="283">
        <v>310099</v>
      </c>
      <c r="M46" s="282">
        <v>640140</v>
      </c>
      <c r="N46" s="283">
        <v>373073</v>
      </c>
      <c r="O46" s="283">
        <v>266947</v>
      </c>
      <c r="P46" s="283">
        <v>120</v>
      </c>
      <c r="Q46" s="283" t="s">
        <v>488</v>
      </c>
      <c r="R46" s="33"/>
    </row>
    <row r="47" spans="1:18" ht="15" customHeight="1">
      <c r="A47" s="42"/>
      <c r="B47" s="208" t="s">
        <v>390</v>
      </c>
      <c r="C47" s="291">
        <v>20</v>
      </c>
      <c r="D47" s="282">
        <v>478</v>
      </c>
      <c r="E47" s="282">
        <v>476</v>
      </c>
      <c r="F47" s="283">
        <v>188</v>
      </c>
      <c r="G47" s="283">
        <v>288</v>
      </c>
      <c r="H47" s="282">
        <v>2</v>
      </c>
      <c r="I47" s="283">
        <v>1</v>
      </c>
      <c r="J47" s="283">
        <v>1</v>
      </c>
      <c r="K47" s="283">
        <v>96456</v>
      </c>
      <c r="L47" s="283">
        <v>159129</v>
      </c>
      <c r="M47" s="282">
        <v>398894</v>
      </c>
      <c r="N47" s="283">
        <v>206143</v>
      </c>
      <c r="O47" s="283">
        <v>192751</v>
      </c>
      <c r="P47" s="283" t="s">
        <v>488</v>
      </c>
      <c r="Q47" s="283" t="s">
        <v>488</v>
      </c>
      <c r="R47" s="33"/>
    </row>
    <row r="48" spans="1:18" ht="15" customHeight="1">
      <c r="A48" s="42"/>
      <c r="B48" s="208" t="s">
        <v>391</v>
      </c>
      <c r="C48" s="291">
        <v>27</v>
      </c>
      <c r="D48" s="282">
        <v>1970</v>
      </c>
      <c r="E48" s="282">
        <v>1968</v>
      </c>
      <c r="F48" s="283">
        <v>782</v>
      </c>
      <c r="G48" s="283">
        <v>1186</v>
      </c>
      <c r="H48" s="282">
        <v>2</v>
      </c>
      <c r="I48" s="283">
        <v>1</v>
      </c>
      <c r="J48" s="283">
        <v>1</v>
      </c>
      <c r="K48" s="283">
        <v>443599</v>
      </c>
      <c r="L48" s="283">
        <v>1513054</v>
      </c>
      <c r="M48" s="282">
        <v>2549734</v>
      </c>
      <c r="N48" s="283">
        <v>1847445</v>
      </c>
      <c r="O48" s="283">
        <v>702289</v>
      </c>
      <c r="P48" s="283" t="s">
        <v>488</v>
      </c>
      <c r="Q48" s="283" t="s">
        <v>488</v>
      </c>
      <c r="R48" s="33"/>
    </row>
    <row r="49" spans="1:18" ht="15" customHeight="1">
      <c r="A49" s="42"/>
      <c r="B49" s="232"/>
      <c r="C49" s="291"/>
      <c r="D49" s="282"/>
      <c r="E49" s="282"/>
      <c r="F49" s="283"/>
      <c r="G49" s="283"/>
      <c r="H49" s="282"/>
      <c r="I49" s="283"/>
      <c r="J49" s="283"/>
      <c r="K49" s="283"/>
      <c r="L49" s="283"/>
      <c r="M49" s="282"/>
      <c r="N49" s="283"/>
      <c r="O49" s="283"/>
      <c r="P49" s="283"/>
      <c r="Q49" s="253"/>
      <c r="R49" s="33"/>
    </row>
    <row r="50" spans="1:18" s="108" customFormat="1" ht="15" customHeight="1">
      <c r="A50" s="161"/>
      <c r="B50" s="233" t="s">
        <v>24</v>
      </c>
      <c r="C50" s="294">
        <f>SUM(C51:C55)</f>
        <v>240</v>
      </c>
      <c r="D50" s="157">
        <f aca="true" t="shared" si="6" ref="D50:Q50">SUM(D51:D55)</f>
        <v>3852</v>
      </c>
      <c r="E50" s="157">
        <f t="shared" si="6"/>
        <v>3568</v>
      </c>
      <c r="F50" s="158">
        <f t="shared" si="6"/>
        <v>800</v>
      </c>
      <c r="G50" s="158">
        <f t="shared" si="6"/>
        <v>2768</v>
      </c>
      <c r="H50" s="157">
        <f t="shared" si="6"/>
        <v>284</v>
      </c>
      <c r="I50" s="158">
        <f t="shared" si="6"/>
        <v>159</v>
      </c>
      <c r="J50" s="158">
        <f t="shared" si="6"/>
        <v>125</v>
      </c>
      <c r="K50" s="158">
        <f t="shared" si="6"/>
        <v>602941</v>
      </c>
      <c r="L50" s="158">
        <f t="shared" si="6"/>
        <v>1119551</v>
      </c>
      <c r="M50" s="157">
        <f t="shared" si="6"/>
        <v>2156082</v>
      </c>
      <c r="N50" s="158">
        <f t="shared" si="6"/>
        <v>1444432</v>
      </c>
      <c r="O50" s="158">
        <f t="shared" si="6"/>
        <v>709989</v>
      </c>
      <c r="P50" s="158">
        <f t="shared" si="6"/>
        <v>1661</v>
      </c>
      <c r="Q50" s="158">
        <f t="shared" si="6"/>
        <v>10487</v>
      </c>
      <c r="R50" s="107"/>
    </row>
    <row r="51" spans="1:18" ht="15" customHeight="1">
      <c r="A51" s="29"/>
      <c r="B51" s="208" t="s">
        <v>393</v>
      </c>
      <c r="C51" s="291">
        <v>70</v>
      </c>
      <c r="D51" s="282">
        <v>163</v>
      </c>
      <c r="E51" s="282">
        <v>55</v>
      </c>
      <c r="F51" s="283">
        <v>18</v>
      </c>
      <c r="G51" s="283">
        <v>37</v>
      </c>
      <c r="H51" s="282">
        <v>108</v>
      </c>
      <c r="I51" s="283">
        <v>59</v>
      </c>
      <c r="J51" s="283">
        <v>49</v>
      </c>
      <c r="K51" s="283">
        <v>7929</v>
      </c>
      <c r="L51" s="283">
        <v>29136</v>
      </c>
      <c r="M51" s="282">
        <v>60552</v>
      </c>
      <c r="N51" s="283">
        <v>40983</v>
      </c>
      <c r="O51" s="283">
        <v>19090</v>
      </c>
      <c r="P51" s="283">
        <v>479</v>
      </c>
      <c r="Q51" s="283" t="s">
        <v>488</v>
      </c>
      <c r="R51" s="33"/>
    </row>
    <row r="52" spans="2:18" ht="15" customHeight="1">
      <c r="B52" s="208" t="s">
        <v>392</v>
      </c>
      <c r="C52" s="291">
        <v>81</v>
      </c>
      <c r="D52" s="282">
        <v>453</v>
      </c>
      <c r="E52" s="282">
        <v>333</v>
      </c>
      <c r="F52" s="283">
        <v>136</v>
      </c>
      <c r="G52" s="283">
        <v>197</v>
      </c>
      <c r="H52" s="282">
        <v>120</v>
      </c>
      <c r="I52" s="283">
        <v>69</v>
      </c>
      <c r="J52" s="283">
        <v>51</v>
      </c>
      <c r="K52" s="283">
        <v>51233</v>
      </c>
      <c r="L52" s="283">
        <v>154482</v>
      </c>
      <c r="M52" s="282">
        <v>292817</v>
      </c>
      <c r="N52" s="283">
        <v>238994</v>
      </c>
      <c r="O52" s="283">
        <v>53303</v>
      </c>
      <c r="P52" s="283">
        <v>520</v>
      </c>
      <c r="Q52" s="283">
        <v>2735</v>
      </c>
      <c r="R52" s="33"/>
    </row>
    <row r="53" spans="1:18" ht="15" customHeight="1">
      <c r="A53" s="29" t="s">
        <v>123</v>
      </c>
      <c r="B53" s="208" t="s">
        <v>389</v>
      </c>
      <c r="C53" s="291">
        <v>39</v>
      </c>
      <c r="D53" s="282">
        <v>533</v>
      </c>
      <c r="E53" s="282">
        <v>500</v>
      </c>
      <c r="F53" s="283">
        <v>214</v>
      </c>
      <c r="G53" s="283">
        <v>286</v>
      </c>
      <c r="H53" s="282">
        <v>33</v>
      </c>
      <c r="I53" s="283">
        <v>20</v>
      </c>
      <c r="J53" s="283">
        <v>13</v>
      </c>
      <c r="K53" s="283">
        <v>91205</v>
      </c>
      <c r="L53" s="283">
        <v>201732</v>
      </c>
      <c r="M53" s="282">
        <v>410352</v>
      </c>
      <c r="N53" s="283">
        <v>364213</v>
      </c>
      <c r="O53" s="283">
        <v>46139</v>
      </c>
      <c r="P53" s="283" t="s">
        <v>488</v>
      </c>
      <c r="Q53" s="283">
        <v>7752</v>
      </c>
      <c r="R53" s="33"/>
    </row>
    <row r="54" spans="1:18" ht="15" customHeight="1">
      <c r="A54" s="42"/>
      <c r="B54" s="208" t="s">
        <v>390</v>
      </c>
      <c r="C54" s="291">
        <v>14</v>
      </c>
      <c r="D54" s="282">
        <v>344</v>
      </c>
      <c r="E54" s="282">
        <v>332</v>
      </c>
      <c r="F54" s="283">
        <v>59</v>
      </c>
      <c r="G54" s="283">
        <v>273</v>
      </c>
      <c r="H54" s="282">
        <v>12</v>
      </c>
      <c r="I54" s="283">
        <v>5</v>
      </c>
      <c r="J54" s="283">
        <v>7</v>
      </c>
      <c r="K54" s="283">
        <v>44284</v>
      </c>
      <c r="L54" s="283">
        <v>16372</v>
      </c>
      <c r="M54" s="282">
        <v>74540</v>
      </c>
      <c r="N54" s="283">
        <v>26080</v>
      </c>
      <c r="O54" s="283">
        <v>48460</v>
      </c>
      <c r="P54" s="283" t="s">
        <v>488</v>
      </c>
      <c r="Q54" s="283" t="s">
        <v>488</v>
      </c>
      <c r="R54" s="33"/>
    </row>
    <row r="55" spans="1:18" ht="15" customHeight="1">
      <c r="A55" s="42"/>
      <c r="B55" s="208" t="s">
        <v>391</v>
      </c>
      <c r="C55" s="291">
        <v>36</v>
      </c>
      <c r="D55" s="282">
        <v>2359</v>
      </c>
      <c r="E55" s="282">
        <v>2348</v>
      </c>
      <c r="F55" s="283">
        <v>373</v>
      </c>
      <c r="G55" s="283">
        <v>1975</v>
      </c>
      <c r="H55" s="282">
        <v>11</v>
      </c>
      <c r="I55" s="283">
        <v>6</v>
      </c>
      <c r="J55" s="283">
        <v>5</v>
      </c>
      <c r="K55" s="283">
        <v>408290</v>
      </c>
      <c r="L55" s="283">
        <v>717829</v>
      </c>
      <c r="M55" s="282">
        <v>1317821</v>
      </c>
      <c r="N55" s="283">
        <v>774162</v>
      </c>
      <c r="O55" s="283">
        <v>542997</v>
      </c>
      <c r="P55" s="283">
        <v>662</v>
      </c>
      <c r="Q55" s="283" t="s">
        <v>488</v>
      </c>
      <c r="R55" s="33"/>
    </row>
    <row r="56" spans="1:18" ht="15" customHeight="1">
      <c r="A56" s="42"/>
      <c r="B56" s="232"/>
      <c r="C56" s="291"/>
      <c r="D56" s="282"/>
      <c r="E56" s="282"/>
      <c r="F56" s="283"/>
      <c r="G56" s="283"/>
      <c r="H56" s="282"/>
      <c r="I56" s="283"/>
      <c r="J56" s="283"/>
      <c r="K56" s="283"/>
      <c r="L56" s="283"/>
      <c r="M56" s="282"/>
      <c r="N56" s="283"/>
      <c r="O56" s="283"/>
      <c r="P56" s="283"/>
      <c r="Q56" s="253"/>
      <c r="R56" s="33"/>
    </row>
    <row r="57" spans="1:18" s="108" customFormat="1" ht="15" customHeight="1">
      <c r="A57" s="161"/>
      <c r="B57" s="233" t="s">
        <v>24</v>
      </c>
      <c r="C57" s="294">
        <f>SUM(C58:C62)</f>
        <v>44</v>
      </c>
      <c r="D57" s="157">
        <v>775</v>
      </c>
      <c r="E57" s="157">
        <v>731</v>
      </c>
      <c r="F57" s="158">
        <v>204</v>
      </c>
      <c r="G57" s="158">
        <v>527</v>
      </c>
      <c r="H57" s="157">
        <f>SUM(H58:H62)</f>
        <v>44</v>
      </c>
      <c r="I57" s="158">
        <f>SUM(I58:I62)</f>
        <v>27</v>
      </c>
      <c r="J57" s="158">
        <f>SUM(J58:J62)</f>
        <v>17</v>
      </c>
      <c r="K57" s="158">
        <v>146583</v>
      </c>
      <c r="L57" s="158">
        <v>410837</v>
      </c>
      <c r="M57" s="157">
        <v>720263</v>
      </c>
      <c r="N57" s="158">
        <f>SUM(N58:N62)</f>
        <v>683545</v>
      </c>
      <c r="O57" s="158">
        <v>36518</v>
      </c>
      <c r="P57" s="158">
        <f>SUM(P58:P62)</f>
        <v>200</v>
      </c>
      <c r="Q57" s="158">
        <f>SUM(Q58:Q62)</f>
        <v>1515</v>
      </c>
      <c r="R57" s="107"/>
    </row>
    <row r="58" spans="1:18" ht="15" customHeight="1">
      <c r="A58" s="42"/>
      <c r="B58" s="208" t="s">
        <v>393</v>
      </c>
      <c r="C58" s="267">
        <v>26</v>
      </c>
      <c r="D58" s="39">
        <v>47</v>
      </c>
      <c r="E58" s="39">
        <v>14</v>
      </c>
      <c r="F58" s="34">
        <v>8</v>
      </c>
      <c r="G58" s="34">
        <v>6</v>
      </c>
      <c r="H58" s="39">
        <v>33</v>
      </c>
      <c r="I58" s="34">
        <v>21</v>
      </c>
      <c r="J58" s="34">
        <v>12</v>
      </c>
      <c r="K58" s="34">
        <v>2590</v>
      </c>
      <c r="L58" s="34">
        <v>6913</v>
      </c>
      <c r="M58" s="39">
        <v>21080</v>
      </c>
      <c r="N58" s="34">
        <v>19882</v>
      </c>
      <c r="O58" s="34">
        <v>1078</v>
      </c>
      <c r="P58" s="34">
        <v>120</v>
      </c>
      <c r="Q58" s="34" t="s">
        <v>296</v>
      </c>
      <c r="R58" s="33"/>
    </row>
    <row r="59" spans="1:18" ht="15" customHeight="1">
      <c r="A59" s="29"/>
      <c r="B59" s="208" t="s">
        <v>392</v>
      </c>
      <c r="C59" s="267">
        <v>9</v>
      </c>
      <c r="D59" s="39">
        <v>49</v>
      </c>
      <c r="E59" s="39">
        <v>38</v>
      </c>
      <c r="F59" s="34">
        <v>13</v>
      </c>
      <c r="G59" s="34">
        <v>25</v>
      </c>
      <c r="H59" s="39">
        <v>11</v>
      </c>
      <c r="I59" s="34">
        <v>6</v>
      </c>
      <c r="J59" s="34">
        <v>5</v>
      </c>
      <c r="K59" s="34">
        <v>6411</v>
      </c>
      <c r="L59" s="34">
        <v>27039</v>
      </c>
      <c r="M59" s="39">
        <v>53036</v>
      </c>
      <c r="N59" s="34">
        <v>50966</v>
      </c>
      <c r="O59" s="34">
        <v>1990</v>
      </c>
      <c r="P59" s="34">
        <v>80</v>
      </c>
      <c r="Q59" s="34" t="s">
        <v>296</v>
      </c>
      <c r="R59" s="33"/>
    </row>
    <row r="60" spans="1:18" ht="15" customHeight="1">
      <c r="A60" s="29" t="s">
        <v>124</v>
      </c>
      <c r="B60" s="208" t="s">
        <v>389</v>
      </c>
      <c r="C60" s="267">
        <v>5</v>
      </c>
      <c r="D60" s="39">
        <v>66</v>
      </c>
      <c r="E60" s="39">
        <v>66</v>
      </c>
      <c r="F60" s="34">
        <v>25</v>
      </c>
      <c r="G60" s="34">
        <v>41</v>
      </c>
      <c r="H60" s="34" t="s">
        <v>296</v>
      </c>
      <c r="I60" s="34" t="s">
        <v>296</v>
      </c>
      <c r="J60" s="34" t="s">
        <v>296</v>
      </c>
      <c r="K60" s="34">
        <v>12597</v>
      </c>
      <c r="L60" s="34">
        <v>13860</v>
      </c>
      <c r="M60" s="39">
        <v>38634</v>
      </c>
      <c r="N60" s="34">
        <v>35800</v>
      </c>
      <c r="O60" s="34">
        <v>2834</v>
      </c>
      <c r="P60" s="34" t="s">
        <v>296</v>
      </c>
      <c r="Q60" s="34">
        <v>1515</v>
      </c>
      <c r="R60" s="33"/>
    </row>
    <row r="61" spans="1:18" ht="15" customHeight="1">
      <c r="A61" s="42"/>
      <c r="B61" s="208" t="s">
        <v>390</v>
      </c>
      <c r="C61" s="267">
        <v>1</v>
      </c>
      <c r="D61" s="34" t="s">
        <v>294</v>
      </c>
      <c r="E61" s="34" t="s">
        <v>294</v>
      </c>
      <c r="F61" s="34" t="s">
        <v>294</v>
      </c>
      <c r="G61" s="34" t="s">
        <v>294</v>
      </c>
      <c r="H61" s="34" t="s">
        <v>296</v>
      </c>
      <c r="I61" s="34" t="s">
        <v>296</v>
      </c>
      <c r="J61" s="34" t="s">
        <v>296</v>
      </c>
      <c r="K61" s="34" t="s">
        <v>294</v>
      </c>
      <c r="L61" s="34" t="s">
        <v>294</v>
      </c>
      <c r="M61" s="34" t="s">
        <v>294</v>
      </c>
      <c r="N61" s="34" t="s">
        <v>296</v>
      </c>
      <c r="O61" s="34" t="s">
        <v>294</v>
      </c>
      <c r="P61" s="34" t="s">
        <v>296</v>
      </c>
      <c r="Q61" s="34" t="s">
        <v>296</v>
      </c>
      <c r="R61" s="33"/>
    </row>
    <row r="62" spans="1:18" ht="15" customHeight="1">
      <c r="A62" s="237"/>
      <c r="B62" s="240" t="s">
        <v>391</v>
      </c>
      <c r="C62" s="239">
        <v>3</v>
      </c>
      <c r="D62" s="239" t="s">
        <v>294</v>
      </c>
      <c r="E62" s="239" t="s">
        <v>294</v>
      </c>
      <c r="F62" s="239" t="s">
        <v>294</v>
      </c>
      <c r="G62" s="239" t="s">
        <v>294</v>
      </c>
      <c r="H62" s="239" t="s">
        <v>296</v>
      </c>
      <c r="I62" s="239" t="s">
        <v>296</v>
      </c>
      <c r="J62" s="239" t="s">
        <v>296</v>
      </c>
      <c r="K62" s="239" t="s">
        <v>294</v>
      </c>
      <c r="L62" s="239" t="s">
        <v>294</v>
      </c>
      <c r="M62" s="239" t="s">
        <v>294</v>
      </c>
      <c r="N62" s="239">
        <v>576897</v>
      </c>
      <c r="O62" s="239" t="s">
        <v>294</v>
      </c>
      <c r="P62" s="239" t="s">
        <v>296</v>
      </c>
      <c r="Q62" s="239" t="s">
        <v>296</v>
      </c>
      <c r="R62" s="33"/>
    </row>
    <row r="63" spans="1:16" ht="15" customHeight="1">
      <c r="A63" s="22"/>
      <c r="B63" s="22"/>
      <c r="C63" s="20"/>
      <c r="D63" s="20"/>
      <c r="E63" s="20"/>
      <c r="F63" s="20"/>
      <c r="G63" s="20"/>
      <c r="H63" s="20"/>
      <c r="I63" s="20"/>
      <c r="J63" s="20"/>
      <c r="K63" s="20" t="s">
        <v>295</v>
      </c>
      <c r="L63" s="20"/>
      <c r="M63" s="20"/>
      <c r="N63" s="20"/>
      <c r="O63" s="20"/>
      <c r="P63" s="20"/>
    </row>
  </sheetData>
  <sheetProtection/>
  <mergeCells count="16">
    <mergeCell ref="N6:N7"/>
    <mergeCell ref="E6:G6"/>
    <mergeCell ref="H6:J6"/>
    <mergeCell ref="M6:M7"/>
    <mergeCell ref="O6:O7"/>
    <mergeCell ref="P6:P7"/>
    <mergeCell ref="A2:P2"/>
    <mergeCell ref="A5:A7"/>
    <mergeCell ref="D5:J5"/>
    <mergeCell ref="K5:K7"/>
    <mergeCell ref="L5:L7"/>
    <mergeCell ref="M5:P5"/>
    <mergeCell ref="D6:D7"/>
    <mergeCell ref="A3:Q3"/>
    <mergeCell ref="Q5:Q7"/>
    <mergeCell ref="B5:B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="75" zoomScaleNormal="75" zoomScalePageLayoutView="0" workbookViewId="0" topLeftCell="A38">
      <selection activeCell="A2" sqref="A2:U2"/>
    </sheetView>
  </sheetViews>
  <sheetFormatPr defaultColWidth="10.59765625" defaultRowHeight="15"/>
  <cols>
    <col min="1" max="1" width="33.19921875" style="18" customWidth="1"/>
    <col min="2" max="2" width="15.09765625" style="18" customWidth="1"/>
    <col min="3" max="3" width="15.8984375" style="18" customWidth="1"/>
    <col min="4" max="4" width="12.09765625" style="18" customWidth="1"/>
    <col min="5" max="5" width="9.09765625" style="18" customWidth="1"/>
    <col min="6" max="7" width="10.59765625" style="18" customWidth="1"/>
    <col min="8" max="14" width="15.5" style="18" customWidth="1"/>
    <col min="15" max="15" width="15.3984375" style="18" customWidth="1"/>
    <col min="16" max="18" width="12.59765625" style="18" customWidth="1"/>
    <col min="19" max="19" width="10.09765625" style="18" customWidth="1"/>
    <col min="20" max="21" width="14.09765625" style="18" customWidth="1"/>
    <col min="22" max="16384" width="10.59765625" style="18" customWidth="1"/>
  </cols>
  <sheetData>
    <row r="1" spans="1:18" s="1" customFormat="1" ht="19.5" customHeight="1">
      <c r="A1" s="23" t="s">
        <v>471</v>
      </c>
      <c r="O1" s="25" t="s">
        <v>417</v>
      </c>
      <c r="R1" s="252"/>
    </row>
    <row r="2" spans="1:21" s="1" customFormat="1" ht="19.5" customHeight="1">
      <c r="A2" s="487"/>
      <c r="B2" s="487"/>
      <c r="C2" s="487"/>
      <c r="D2" s="487"/>
      <c r="E2" s="487"/>
      <c r="F2" s="487"/>
      <c r="G2" s="154"/>
      <c r="H2" s="162"/>
      <c r="I2" s="162"/>
      <c r="S2" s="154"/>
      <c r="T2" s="162"/>
      <c r="U2" s="162"/>
    </row>
    <row r="3" spans="1:19" s="1" customFormat="1" ht="19.5" customHeight="1">
      <c r="A3" s="391" t="s">
        <v>479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S3" s="13"/>
    </row>
    <row r="4" spans="2:19" s="1" customFormat="1" ht="18" customHeight="1" thickBot="1">
      <c r="B4" s="156"/>
      <c r="C4" s="156"/>
      <c r="J4" s="156"/>
      <c r="K4" s="156"/>
      <c r="L4" s="156"/>
      <c r="M4" s="156"/>
      <c r="N4" s="156"/>
      <c r="O4" s="156"/>
      <c r="S4" s="163"/>
    </row>
    <row r="5" spans="1:15" s="1" customFormat="1" ht="15" customHeight="1">
      <c r="A5" s="563" t="s">
        <v>378</v>
      </c>
      <c r="B5" s="551" t="s">
        <v>297</v>
      </c>
      <c r="C5" s="243" t="s">
        <v>408</v>
      </c>
      <c r="D5" s="557" t="s">
        <v>416</v>
      </c>
      <c r="E5" s="558"/>
      <c r="F5" s="561" t="s">
        <v>411</v>
      </c>
      <c r="G5" s="562"/>
      <c r="H5" s="561" t="s">
        <v>413</v>
      </c>
      <c r="I5" s="562"/>
      <c r="J5" s="565" t="s">
        <v>414</v>
      </c>
      <c r="K5" s="566"/>
      <c r="L5" s="553" t="s">
        <v>113</v>
      </c>
      <c r="M5" s="554"/>
      <c r="N5" s="565" t="s">
        <v>415</v>
      </c>
      <c r="O5" s="567"/>
    </row>
    <row r="6" spans="1:18" ht="15" customHeight="1">
      <c r="A6" s="564"/>
      <c r="B6" s="552"/>
      <c r="C6" s="242" t="s">
        <v>409</v>
      </c>
      <c r="D6" s="559" t="s">
        <v>410</v>
      </c>
      <c r="E6" s="560"/>
      <c r="F6" s="555" t="s">
        <v>412</v>
      </c>
      <c r="G6" s="556"/>
      <c r="H6" s="555" t="s">
        <v>412</v>
      </c>
      <c r="I6" s="556"/>
      <c r="J6" s="555" t="s">
        <v>412</v>
      </c>
      <c r="K6" s="556"/>
      <c r="L6" s="555"/>
      <c r="M6" s="556"/>
      <c r="N6" s="555" t="s">
        <v>412</v>
      </c>
      <c r="O6" s="568"/>
      <c r="P6" s="1"/>
      <c r="Q6" s="43"/>
      <c r="R6" s="43"/>
    </row>
    <row r="7" spans="1:18" s="103" customFormat="1" ht="15" customHeight="1">
      <c r="A7" s="241" t="s">
        <v>407</v>
      </c>
      <c r="B7" s="295">
        <f>SUM(B9:B31)</f>
        <v>650</v>
      </c>
      <c r="C7" s="258">
        <v>64921</v>
      </c>
      <c r="D7" s="520">
        <v>126950559</v>
      </c>
      <c r="E7" s="520"/>
      <c r="F7" s="520">
        <v>10712039</v>
      </c>
      <c r="G7" s="520"/>
      <c r="H7" s="520">
        <v>3285724</v>
      </c>
      <c r="I7" s="520"/>
      <c r="J7" s="520">
        <v>3957059</v>
      </c>
      <c r="K7" s="520"/>
      <c r="L7" s="520">
        <f>SUM(L9:M31)</f>
        <v>50</v>
      </c>
      <c r="M7" s="520"/>
      <c r="N7" s="530">
        <f>SUM(N9:O31)</f>
        <v>345717</v>
      </c>
      <c r="O7" s="530"/>
      <c r="Q7" s="177"/>
      <c r="R7" s="177"/>
    </row>
    <row r="8" spans="1:18" s="123" customFormat="1" ht="15" customHeight="1">
      <c r="A8" s="30"/>
      <c r="B8" s="69"/>
      <c r="C8" s="259"/>
      <c r="D8" s="259"/>
      <c r="E8" s="259"/>
      <c r="F8" s="259"/>
      <c r="G8" s="259"/>
      <c r="H8" s="259"/>
      <c r="I8" s="259"/>
      <c r="J8" s="259"/>
      <c r="K8" s="164"/>
      <c r="N8" s="165"/>
      <c r="O8" s="165"/>
      <c r="Q8" s="166"/>
      <c r="R8" s="166"/>
    </row>
    <row r="9" spans="1:18" s="123" customFormat="1" ht="15" customHeight="1">
      <c r="A9" s="143" t="s">
        <v>42</v>
      </c>
      <c r="B9" s="260">
        <v>73</v>
      </c>
      <c r="C9" s="261">
        <v>4980</v>
      </c>
      <c r="D9" s="538">
        <v>8007436</v>
      </c>
      <c r="E9" s="538"/>
      <c r="F9" s="538">
        <v>327371</v>
      </c>
      <c r="G9" s="538"/>
      <c r="H9" s="538">
        <v>120391</v>
      </c>
      <c r="I9" s="538"/>
      <c r="J9" s="538">
        <v>156947</v>
      </c>
      <c r="K9" s="538"/>
      <c r="L9" s="521">
        <v>8</v>
      </c>
      <c r="M9" s="521"/>
      <c r="N9" s="517">
        <v>19090</v>
      </c>
      <c r="O9" s="517"/>
      <c r="Q9" s="166"/>
      <c r="R9" s="166"/>
    </row>
    <row r="10" spans="1:18" s="123" customFormat="1" ht="15" customHeight="1">
      <c r="A10" s="143" t="s">
        <v>272</v>
      </c>
      <c r="B10" s="260">
        <v>9</v>
      </c>
      <c r="C10" s="261">
        <v>839</v>
      </c>
      <c r="D10" s="538">
        <v>6416891</v>
      </c>
      <c r="E10" s="538"/>
      <c r="F10" s="538">
        <v>190682</v>
      </c>
      <c r="G10" s="538"/>
      <c r="H10" s="538">
        <v>74581</v>
      </c>
      <c r="I10" s="538"/>
      <c r="J10" s="538">
        <v>111162</v>
      </c>
      <c r="K10" s="538"/>
      <c r="L10" s="521">
        <v>1</v>
      </c>
      <c r="M10" s="521"/>
      <c r="N10" s="517">
        <v>132590</v>
      </c>
      <c r="O10" s="517"/>
      <c r="Q10" s="166"/>
      <c r="R10" s="166"/>
    </row>
    <row r="11" spans="1:18" s="123" customFormat="1" ht="15" customHeight="1">
      <c r="A11" s="143" t="s">
        <v>273</v>
      </c>
      <c r="B11" s="260">
        <v>115</v>
      </c>
      <c r="C11" s="261">
        <v>10176</v>
      </c>
      <c r="D11" s="538">
        <v>16128638</v>
      </c>
      <c r="E11" s="538"/>
      <c r="F11" s="538">
        <v>2230484</v>
      </c>
      <c r="G11" s="538"/>
      <c r="H11" s="538">
        <v>942541</v>
      </c>
      <c r="I11" s="538"/>
      <c r="J11" s="538">
        <v>1088616</v>
      </c>
      <c r="K11" s="538"/>
      <c r="L11" s="521">
        <v>6</v>
      </c>
      <c r="M11" s="521"/>
      <c r="N11" s="517">
        <v>2466</v>
      </c>
      <c r="O11" s="517"/>
      <c r="Q11" s="166"/>
      <c r="R11" s="166"/>
    </row>
    <row r="12" spans="1:18" s="123" customFormat="1" ht="15" customHeight="1">
      <c r="A12" s="143" t="s">
        <v>53</v>
      </c>
      <c r="B12" s="260">
        <v>78</v>
      </c>
      <c r="C12" s="261">
        <v>5376</v>
      </c>
      <c r="D12" s="538">
        <v>3263898</v>
      </c>
      <c r="E12" s="538"/>
      <c r="F12" s="538">
        <v>192087</v>
      </c>
      <c r="G12" s="538"/>
      <c r="H12" s="538">
        <v>71247</v>
      </c>
      <c r="I12" s="538"/>
      <c r="J12" s="538">
        <v>98349</v>
      </c>
      <c r="K12" s="538"/>
      <c r="L12" s="521">
        <v>3</v>
      </c>
      <c r="M12" s="521"/>
      <c r="N12" s="517">
        <v>4719</v>
      </c>
      <c r="O12" s="517"/>
      <c r="Q12" s="166"/>
      <c r="R12" s="166"/>
    </row>
    <row r="13" spans="1:18" s="123" customFormat="1" ht="15" customHeight="1">
      <c r="A13" s="143" t="s">
        <v>265</v>
      </c>
      <c r="B13" s="260">
        <v>9</v>
      </c>
      <c r="C13" s="261">
        <v>701</v>
      </c>
      <c r="D13" s="538">
        <v>1609622</v>
      </c>
      <c r="E13" s="538"/>
      <c r="F13" s="538">
        <v>291313</v>
      </c>
      <c r="G13" s="538"/>
      <c r="H13" s="538">
        <v>74537</v>
      </c>
      <c r="I13" s="538"/>
      <c r="J13" s="538">
        <v>80690</v>
      </c>
      <c r="K13" s="538"/>
      <c r="L13" s="521">
        <v>1</v>
      </c>
      <c r="M13" s="521"/>
      <c r="N13" s="517">
        <v>2578</v>
      </c>
      <c r="O13" s="517"/>
      <c r="Q13" s="166"/>
      <c r="R13" s="166"/>
    </row>
    <row r="14" spans="1:18" s="123" customFormat="1" ht="15" customHeight="1">
      <c r="A14" s="143" t="s">
        <v>274</v>
      </c>
      <c r="B14" s="260">
        <v>5</v>
      </c>
      <c r="C14" s="261">
        <v>967</v>
      </c>
      <c r="D14" s="538">
        <v>2229592</v>
      </c>
      <c r="E14" s="538"/>
      <c r="F14" s="538">
        <v>183637</v>
      </c>
      <c r="G14" s="538"/>
      <c r="H14" s="538">
        <v>45710</v>
      </c>
      <c r="I14" s="538"/>
      <c r="J14" s="538">
        <v>53646</v>
      </c>
      <c r="K14" s="538"/>
      <c r="L14" s="521" t="s">
        <v>246</v>
      </c>
      <c r="M14" s="521"/>
      <c r="N14" s="521" t="s">
        <v>246</v>
      </c>
      <c r="O14" s="521"/>
      <c r="Q14" s="166"/>
      <c r="R14" s="166"/>
    </row>
    <row r="15" spans="1:18" s="123" customFormat="1" ht="15" customHeight="1">
      <c r="A15" s="143" t="s">
        <v>54</v>
      </c>
      <c r="B15" s="260">
        <v>11</v>
      </c>
      <c r="C15" s="261">
        <v>792</v>
      </c>
      <c r="D15" s="538">
        <v>1713882</v>
      </c>
      <c r="E15" s="538"/>
      <c r="F15" s="538">
        <v>181272</v>
      </c>
      <c r="G15" s="538"/>
      <c r="H15" s="538">
        <v>61695</v>
      </c>
      <c r="I15" s="538"/>
      <c r="J15" s="538">
        <v>71860</v>
      </c>
      <c r="K15" s="538"/>
      <c r="L15" s="521">
        <v>1</v>
      </c>
      <c r="M15" s="521"/>
      <c r="N15" s="517">
        <v>793</v>
      </c>
      <c r="O15" s="517"/>
      <c r="Q15" s="166"/>
      <c r="R15" s="166"/>
    </row>
    <row r="16" spans="1:18" s="123" customFormat="1" ht="15" customHeight="1">
      <c r="A16" s="143" t="s">
        <v>44</v>
      </c>
      <c r="B16" s="260">
        <v>26</v>
      </c>
      <c r="C16" s="261">
        <v>2329</v>
      </c>
      <c r="D16" s="538">
        <v>4102823</v>
      </c>
      <c r="E16" s="538"/>
      <c r="F16" s="538">
        <v>92275</v>
      </c>
      <c r="G16" s="538"/>
      <c r="H16" s="538">
        <v>42666</v>
      </c>
      <c r="I16" s="538"/>
      <c r="J16" s="538">
        <v>89066</v>
      </c>
      <c r="K16" s="538"/>
      <c r="L16" s="521">
        <v>2</v>
      </c>
      <c r="M16" s="521"/>
      <c r="N16" s="517">
        <v>1686</v>
      </c>
      <c r="O16" s="517"/>
      <c r="Q16" s="166"/>
      <c r="R16" s="166"/>
    </row>
    <row r="17" spans="1:18" s="123" customFormat="1" ht="15" customHeight="1">
      <c r="A17" s="227" t="s">
        <v>406</v>
      </c>
      <c r="B17" s="260">
        <v>8</v>
      </c>
      <c r="C17" s="261">
        <v>863</v>
      </c>
      <c r="D17" s="538">
        <v>4167265</v>
      </c>
      <c r="E17" s="538"/>
      <c r="F17" s="538">
        <v>569205</v>
      </c>
      <c r="G17" s="538"/>
      <c r="H17" s="538">
        <v>82864</v>
      </c>
      <c r="I17" s="538"/>
      <c r="J17" s="538">
        <v>131573</v>
      </c>
      <c r="K17" s="538"/>
      <c r="L17" s="521">
        <v>2</v>
      </c>
      <c r="M17" s="521"/>
      <c r="N17" s="517">
        <v>42383</v>
      </c>
      <c r="O17" s="517"/>
      <c r="Q17" s="166"/>
      <c r="R17" s="166"/>
    </row>
    <row r="18" spans="1:18" s="123" customFormat="1" ht="15" customHeight="1">
      <c r="A18" s="143" t="s">
        <v>55</v>
      </c>
      <c r="B18" s="260" t="s">
        <v>246</v>
      </c>
      <c r="C18" s="261" t="s">
        <v>246</v>
      </c>
      <c r="D18" s="261"/>
      <c r="E18" s="261" t="s">
        <v>246</v>
      </c>
      <c r="F18" s="261"/>
      <c r="G18" s="261" t="s">
        <v>246</v>
      </c>
      <c r="H18" s="261"/>
      <c r="I18" s="261" t="s">
        <v>246</v>
      </c>
      <c r="J18" s="261"/>
      <c r="K18" s="261" t="s">
        <v>246</v>
      </c>
      <c r="L18" s="521" t="s">
        <v>246</v>
      </c>
      <c r="M18" s="521"/>
      <c r="N18" s="521" t="s">
        <v>246</v>
      </c>
      <c r="O18" s="521"/>
      <c r="Q18" s="166"/>
      <c r="R18" s="166"/>
    </row>
    <row r="19" spans="1:18" s="123" customFormat="1" ht="15" customHeight="1">
      <c r="A19" s="143" t="s">
        <v>266</v>
      </c>
      <c r="B19" s="260">
        <v>18</v>
      </c>
      <c r="C19" s="261">
        <v>1472</v>
      </c>
      <c r="D19" s="538">
        <v>2870845</v>
      </c>
      <c r="E19" s="538"/>
      <c r="F19" s="538">
        <v>252250</v>
      </c>
      <c r="G19" s="538"/>
      <c r="H19" s="538">
        <v>61605</v>
      </c>
      <c r="I19" s="538"/>
      <c r="J19" s="538">
        <v>77936</v>
      </c>
      <c r="K19" s="538"/>
      <c r="L19" s="521">
        <v>3</v>
      </c>
      <c r="M19" s="521"/>
      <c r="N19" s="517">
        <v>3815</v>
      </c>
      <c r="O19" s="517"/>
      <c r="Q19" s="166"/>
      <c r="R19" s="166"/>
    </row>
    <row r="20" spans="1:18" s="123" customFormat="1" ht="15" customHeight="1">
      <c r="A20" s="143" t="s">
        <v>275</v>
      </c>
      <c r="B20" s="260">
        <v>1</v>
      </c>
      <c r="C20" s="261" t="s">
        <v>276</v>
      </c>
      <c r="D20" s="538" t="s">
        <v>276</v>
      </c>
      <c r="E20" s="538"/>
      <c r="F20" s="538" t="s">
        <v>276</v>
      </c>
      <c r="G20" s="538"/>
      <c r="H20" s="538" t="s">
        <v>276</v>
      </c>
      <c r="I20" s="538"/>
      <c r="J20" s="538" t="s">
        <v>276</v>
      </c>
      <c r="K20" s="538"/>
      <c r="L20" s="521" t="s">
        <v>246</v>
      </c>
      <c r="M20" s="521"/>
      <c r="N20" s="521" t="s">
        <v>246</v>
      </c>
      <c r="O20" s="521"/>
      <c r="Q20" s="166"/>
      <c r="R20" s="166"/>
    </row>
    <row r="21" spans="1:18" s="123" customFormat="1" ht="15" customHeight="1">
      <c r="A21" s="143" t="s">
        <v>91</v>
      </c>
      <c r="B21" s="260">
        <v>1</v>
      </c>
      <c r="C21" s="261" t="s">
        <v>277</v>
      </c>
      <c r="D21" s="538" t="s">
        <v>277</v>
      </c>
      <c r="E21" s="538"/>
      <c r="F21" s="538" t="s">
        <v>277</v>
      </c>
      <c r="G21" s="538"/>
      <c r="H21" s="538" t="s">
        <v>277</v>
      </c>
      <c r="I21" s="538"/>
      <c r="J21" s="538" t="s">
        <v>277</v>
      </c>
      <c r="K21" s="538"/>
      <c r="L21" s="521" t="s">
        <v>246</v>
      </c>
      <c r="M21" s="521"/>
      <c r="N21" s="521" t="s">
        <v>246</v>
      </c>
      <c r="O21" s="521"/>
      <c r="Q21" s="166"/>
      <c r="R21" s="166"/>
    </row>
    <row r="22" spans="1:18" s="123" customFormat="1" ht="15" customHeight="1">
      <c r="A22" s="143" t="s">
        <v>47</v>
      </c>
      <c r="B22" s="260">
        <v>23</v>
      </c>
      <c r="C22" s="261">
        <v>2135</v>
      </c>
      <c r="D22" s="538">
        <v>2426914</v>
      </c>
      <c r="E22" s="538"/>
      <c r="F22" s="538">
        <v>624194</v>
      </c>
      <c r="G22" s="538"/>
      <c r="H22" s="538">
        <v>174810</v>
      </c>
      <c r="I22" s="538"/>
      <c r="J22" s="538">
        <v>200663</v>
      </c>
      <c r="K22" s="538"/>
      <c r="L22" s="521">
        <v>3</v>
      </c>
      <c r="M22" s="521"/>
      <c r="N22" s="517">
        <v>32171</v>
      </c>
      <c r="O22" s="517"/>
      <c r="Q22" s="166"/>
      <c r="R22" s="166"/>
    </row>
    <row r="23" spans="1:18" s="123" customFormat="1" ht="15" customHeight="1">
      <c r="A23" s="227" t="s">
        <v>344</v>
      </c>
      <c r="B23" s="260">
        <v>14</v>
      </c>
      <c r="C23" s="261">
        <v>955</v>
      </c>
      <c r="D23" s="538">
        <v>2464495</v>
      </c>
      <c r="E23" s="538"/>
      <c r="F23" s="538">
        <v>450624</v>
      </c>
      <c r="G23" s="538"/>
      <c r="H23" s="538">
        <v>107893</v>
      </c>
      <c r="I23" s="538"/>
      <c r="J23" s="538">
        <v>111263</v>
      </c>
      <c r="K23" s="538"/>
      <c r="L23" s="521">
        <v>3</v>
      </c>
      <c r="M23" s="521"/>
      <c r="N23" s="517">
        <v>60092</v>
      </c>
      <c r="O23" s="517"/>
      <c r="Q23" s="166"/>
      <c r="R23" s="166"/>
    </row>
    <row r="24" spans="1:18" s="123" customFormat="1" ht="15" customHeight="1">
      <c r="A24" s="143" t="s">
        <v>278</v>
      </c>
      <c r="B24" s="260">
        <v>3</v>
      </c>
      <c r="C24" s="261">
        <v>282</v>
      </c>
      <c r="D24" s="538">
        <v>284453</v>
      </c>
      <c r="E24" s="538"/>
      <c r="F24" s="538">
        <v>114031</v>
      </c>
      <c r="G24" s="538"/>
      <c r="H24" s="538">
        <v>46035</v>
      </c>
      <c r="I24" s="538"/>
      <c r="J24" s="538">
        <v>52298</v>
      </c>
      <c r="K24" s="538"/>
      <c r="L24" s="521">
        <v>1</v>
      </c>
      <c r="M24" s="521"/>
      <c r="N24" s="517">
        <v>2200</v>
      </c>
      <c r="O24" s="517"/>
      <c r="Q24" s="166"/>
      <c r="R24" s="166"/>
    </row>
    <row r="25" spans="1:18" s="123" customFormat="1" ht="15" customHeight="1">
      <c r="A25" s="143" t="s">
        <v>279</v>
      </c>
      <c r="B25" s="260">
        <v>32</v>
      </c>
      <c r="C25" s="261">
        <v>2124</v>
      </c>
      <c r="D25" s="538">
        <v>3848966</v>
      </c>
      <c r="E25" s="538"/>
      <c r="F25" s="538">
        <v>418786</v>
      </c>
      <c r="G25" s="538"/>
      <c r="H25" s="538">
        <v>109351</v>
      </c>
      <c r="I25" s="538"/>
      <c r="J25" s="538">
        <v>115284</v>
      </c>
      <c r="K25" s="538"/>
      <c r="L25" s="521" t="s">
        <v>246</v>
      </c>
      <c r="M25" s="521"/>
      <c r="N25" s="521" t="s">
        <v>246</v>
      </c>
      <c r="O25" s="521"/>
      <c r="Q25" s="166"/>
      <c r="R25" s="166"/>
    </row>
    <row r="26" spans="1:18" s="123" customFormat="1" ht="15" customHeight="1">
      <c r="A26" s="143" t="s">
        <v>49</v>
      </c>
      <c r="B26" s="260">
        <v>103</v>
      </c>
      <c r="C26" s="261">
        <v>14204</v>
      </c>
      <c r="D26" s="538">
        <v>40273758</v>
      </c>
      <c r="E26" s="538"/>
      <c r="F26" s="538">
        <v>2830231</v>
      </c>
      <c r="G26" s="538"/>
      <c r="H26" s="538">
        <v>917632</v>
      </c>
      <c r="I26" s="538"/>
      <c r="J26" s="538">
        <v>1021219</v>
      </c>
      <c r="K26" s="538"/>
      <c r="L26" s="521">
        <v>7</v>
      </c>
      <c r="M26" s="521"/>
      <c r="N26" s="517">
        <v>20371</v>
      </c>
      <c r="O26" s="517"/>
      <c r="Q26" s="166"/>
      <c r="R26" s="166"/>
    </row>
    <row r="27" spans="1:18" s="123" customFormat="1" ht="15" customHeight="1">
      <c r="A27" s="143" t="s">
        <v>50</v>
      </c>
      <c r="B27" s="260">
        <v>94</v>
      </c>
      <c r="C27" s="261">
        <v>14043</v>
      </c>
      <c r="D27" s="538">
        <v>22863602</v>
      </c>
      <c r="E27" s="538"/>
      <c r="F27" s="538">
        <v>1380490</v>
      </c>
      <c r="G27" s="538"/>
      <c r="H27" s="538">
        <v>243697</v>
      </c>
      <c r="I27" s="538"/>
      <c r="J27" s="538">
        <v>367877</v>
      </c>
      <c r="K27" s="538"/>
      <c r="L27" s="521">
        <v>8</v>
      </c>
      <c r="M27" s="521"/>
      <c r="N27" s="517">
        <v>19385</v>
      </c>
      <c r="O27" s="517"/>
      <c r="Q27" s="166"/>
      <c r="R27" s="166"/>
    </row>
    <row r="28" spans="1:18" s="123" customFormat="1" ht="15" customHeight="1">
      <c r="A28" s="143" t="s">
        <v>51</v>
      </c>
      <c r="B28" s="260">
        <v>13</v>
      </c>
      <c r="C28" s="261">
        <v>1459</v>
      </c>
      <c r="D28" s="538">
        <v>2695157</v>
      </c>
      <c r="E28" s="538"/>
      <c r="F28" s="538">
        <v>275100</v>
      </c>
      <c r="G28" s="538"/>
      <c r="H28" s="538">
        <v>71026</v>
      </c>
      <c r="I28" s="538"/>
      <c r="J28" s="538">
        <v>75347</v>
      </c>
      <c r="K28" s="538"/>
      <c r="L28" s="521" t="s">
        <v>246</v>
      </c>
      <c r="M28" s="521"/>
      <c r="N28" s="521" t="s">
        <v>246</v>
      </c>
      <c r="O28" s="521"/>
      <c r="Q28" s="166"/>
      <c r="R28" s="166"/>
    </row>
    <row r="29" spans="1:18" s="123" customFormat="1" ht="15" customHeight="1">
      <c r="A29" s="143" t="s">
        <v>52</v>
      </c>
      <c r="B29" s="260">
        <v>1</v>
      </c>
      <c r="C29" s="261" t="s">
        <v>280</v>
      </c>
      <c r="D29" s="538" t="s">
        <v>280</v>
      </c>
      <c r="E29" s="538"/>
      <c r="F29" s="538" t="s">
        <v>280</v>
      </c>
      <c r="G29" s="538"/>
      <c r="H29" s="538" t="s">
        <v>280</v>
      </c>
      <c r="I29" s="538"/>
      <c r="J29" s="538" t="s">
        <v>280</v>
      </c>
      <c r="K29" s="538"/>
      <c r="L29" s="521" t="s">
        <v>246</v>
      </c>
      <c r="M29" s="521"/>
      <c r="N29" s="521" t="s">
        <v>246</v>
      </c>
      <c r="O29" s="521"/>
      <c r="Q29" s="166"/>
      <c r="R29" s="166"/>
    </row>
    <row r="30" spans="1:18" s="123" customFormat="1" ht="15" customHeight="1">
      <c r="A30" s="143" t="s">
        <v>270</v>
      </c>
      <c r="B30" s="261" t="s">
        <v>246</v>
      </c>
      <c r="C30" s="261" t="s">
        <v>246</v>
      </c>
      <c r="D30" s="261"/>
      <c r="E30" s="261" t="s">
        <v>246</v>
      </c>
      <c r="F30" s="261"/>
      <c r="G30" s="261" t="s">
        <v>246</v>
      </c>
      <c r="H30" s="261"/>
      <c r="I30" s="261" t="s">
        <v>246</v>
      </c>
      <c r="J30" s="261"/>
      <c r="K30" s="261" t="s">
        <v>246</v>
      </c>
      <c r="L30" s="521" t="s">
        <v>246</v>
      </c>
      <c r="M30" s="521"/>
      <c r="N30" s="521" t="s">
        <v>246</v>
      </c>
      <c r="O30" s="521"/>
      <c r="Q30" s="166"/>
      <c r="R30" s="166"/>
    </row>
    <row r="31" spans="1:18" s="123" customFormat="1" ht="15" customHeight="1">
      <c r="A31" s="167" t="s">
        <v>56</v>
      </c>
      <c r="B31" s="262">
        <v>13</v>
      </c>
      <c r="C31" s="263">
        <v>1085</v>
      </c>
      <c r="D31" s="539">
        <v>1470623</v>
      </c>
      <c r="E31" s="539"/>
      <c r="F31" s="539">
        <v>100068</v>
      </c>
      <c r="G31" s="539"/>
      <c r="H31" s="539">
        <v>35433</v>
      </c>
      <c r="I31" s="539"/>
      <c r="J31" s="539">
        <v>51087</v>
      </c>
      <c r="K31" s="539"/>
      <c r="L31" s="537">
        <v>1</v>
      </c>
      <c r="M31" s="537"/>
      <c r="N31" s="529">
        <v>1378</v>
      </c>
      <c r="O31" s="529"/>
      <c r="Q31" s="166"/>
      <c r="R31" s="166"/>
    </row>
    <row r="32" spans="1:21" s="123" customFormat="1" ht="15" customHeight="1">
      <c r="A32" s="168" t="s">
        <v>100</v>
      </c>
      <c r="B32" s="169"/>
      <c r="C32" s="169"/>
      <c r="D32" s="169"/>
      <c r="E32" s="169"/>
      <c r="F32" s="169"/>
      <c r="G32" s="169"/>
      <c r="H32" s="169"/>
      <c r="I32" s="169"/>
      <c r="S32" s="170"/>
      <c r="T32" s="166"/>
      <c r="U32" s="166"/>
    </row>
    <row r="33" spans="1:21" s="123" customFormat="1" ht="15" customHeight="1">
      <c r="A33" s="168"/>
      <c r="B33" s="169"/>
      <c r="C33" s="169"/>
      <c r="D33" s="169"/>
      <c r="E33" s="169"/>
      <c r="F33" s="169"/>
      <c r="G33" s="169"/>
      <c r="H33" s="169"/>
      <c r="I33" s="169"/>
      <c r="S33" s="169"/>
      <c r="T33" s="166"/>
      <c r="U33" s="166"/>
    </row>
    <row r="34" spans="1:20" s="123" customFormat="1" ht="15" customHeight="1">
      <c r="A34" s="171"/>
      <c r="H34" s="169"/>
      <c r="I34" s="169"/>
      <c r="S34" s="166"/>
      <c r="T34" s="166"/>
    </row>
    <row r="35" spans="1:20" s="123" customFormat="1" ht="15" customHeight="1">
      <c r="A35" s="171"/>
      <c r="H35" s="169"/>
      <c r="I35" s="169"/>
      <c r="S35" s="166"/>
      <c r="T35" s="166"/>
    </row>
    <row r="36" spans="1:20" s="1" customFormat="1" ht="15" customHeight="1">
      <c r="A36" s="487"/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S36" s="172"/>
      <c r="T36" s="172"/>
    </row>
    <row r="37" spans="1:20" s="1" customFormat="1" ht="15" customHeight="1">
      <c r="A37" s="391" t="s">
        <v>418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S37" s="172"/>
      <c r="T37" s="172"/>
    </row>
    <row r="38" spans="1:20" s="1" customFormat="1" ht="15" customHeight="1" thickBot="1">
      <c r="A38" s="17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S38" s="172"/>
      <c r="T38" s="172"/>
    </row>
    <row r="39" spans="1:20" s="1" customFormat="1" ht="15" customHeight="1">
      <c r="A39" s="488" t="s">
        <v>378</v>
      </c>
      <c r="B39" s="524" t="s">
        <v>419</v>
      </c>
      <c r="C39" s="544" t="s">
        <v>34</v>
      </c>
      <c r="D39" s="543"/>
      <c r="E39" s="543"/>
      <c r="F39" s="543"/>
      <c r="G39" s="543"/>
      <c r="H39" s="545"/>
      <c r="I39" s="542" t="s">
        <v>426</v>
      </c>
      <c r="J39" s="543"/>
      <c r="K39" s="543"/>
      <c r="L39" s="543"/>
      <c r="M39" s="543"/>
      <c r="N39" s="543"/>
      <c r="O39" s="543"/>
      <c r="P39" s="174"/>
      <c r="Q39" s="174"/>
      <c r="R39" s="174"/>
      <c r="S39" s="174"/>
      <c r="T39" s="174"/>
    </row>
    <row r="40" spans="1:20" s="1" customFormat="1" ht="15" customHeight="1">
      <c r="A40" s="522"/>
      <c r="B40" s="525"/>
      <c r="C40" s="518" t="s">
        <v>24</v>
      </c>
      <c r="D40" s="518" t="s">
        <v>35</v>
      </c>
      <c r="E40" s="546" t="s">
        <v>420</v>
      </c>
      <c r="F40" s="548" t="s">
        <v>421</v>
      </c>
      <c r="G40" s="548" t="s">
        <v>422</v>
      </c>
      <c r="H40" s="531" t="s">
        <v>423</v>
      </c>
      <c r="I40" s="518" t="s">
        <v>24</v>
      </c>
      <c r="J40" s="533" t="s">
        <v>428</v>
      </c>
      <c r="K40" s="548" t="s">
        <v>507</v>
      </c>
      <c r="L40" s="535" t="s">
        <v>233</v>
      </c>
      <c r="M40" s="527" t="s">
        <v>424</v>
      </c>
      <c r="N40" s="527" t="s">
        <v>425</v>
      </c>
      <c r="O40" s="540" t="s">
        <v>422</v>
      </c>
      <c r="P40" s="176"/>
      <c r="Q40" s="175"/>
      <c r="R40" s="175"/>
      <c r="S40" s="175"/>
      <c r="T40" s="176"/>
    </row>
    <row r="41" spans="1:20" s="1" customFormat="1" ht="15" customHeight="1">
      <c r="A41" s="523"/>
      <c r="B41" s="526"/>
      <c r="C41" s="519"/>
      <c r="D41" s="519"/>
      <c r="E41" s="547"/>
      <c r="F41" s="549"/>
      <c r="G41" s="549"/>
      <c r="H41" s="532"/>
      <c r="I41" s="534"/>
      <c r="J41" s="534"/>
      <c r="K41" s="550"/>
      <c r="L41" s="536"/>
      <c r="M41" s="528"/>
      <c r="N41" s="528"/>
      <c r="O41" s="541"/>
      <c r="P41" s="176"/>
      <c r="Q41" s="175"/>
      <c r="R41" s="175"/>
      <c r="S41" s="175"/>
      <c r="T41" s="176"/>
    </row>
    <row r="42" spans="1:20" s="103" customFormat="1" ht="15" customHeight="1">
      <c r="A42" s="241" t="s">
        <v>427</v>
      </c>
      <c r="B42" s="650">
        <f>SUM(B44:B66)</f>
        <v>650</v>
      </c>
      <c r="C42" s="158">
        <v>387869</v>
      </c>
      <c r="D42" s="158">
        <v>53270</v>
      </c>
      <c r="E42" s="158">
        <v>14813</v>
      </c>
      <c r="F42" s="158">
        <v>285626</v>
      </c>
      <c r="G42" s="158">
        <v>1453</v>
      </c>
      <c r="H42" s="158">
        <v>32707</v>
      </c>
      <c r="I42" s="158">
        <v>387869</v>
      </c>
      <c r="J42" s="158">
        <v>11732</v>
      </c>
      <c r="K42" s="158">
        <v>26228</v>
      </c>
      <c r="L42" s="158">
        <v>153369</v>
      </c>
      <c r="M42" s="158">
        <v>78511</v>
      </c>
      <c r="N42" s="158">
        <v>87205</v>
      </c>
      <c r="O42" s="158">
        <v>30824</v>
      </c>
      <c r="P42" s="158"/>
      <c r="Q42" s="158"/>
      <c r="R42" s="158"/>
      <c r="S42" s="158"/>
      <c r="T42" s="158"/>
    </row>
    <row r="43" spans="1:20" s="123" customFormat="1" ht="15" customHeight="1">
      <c r="A43" s="30"/>
      <c r="B43" s="264"/>
      <c r="C43" s="40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</row>
    <row r="44" spans="1:20" ht="15" customHeight="1">
      <c r="A44" s="143" t="s">
        <v>42</v>
      </c>
      <c r="B44" s="265">
        <v>73</v>
      </c>
      <c r="C44" s="34">
        <v>27494</v>
      </c>
      <c r="D44" s="34">
        <v>6128</v>
      </c>
      <c r="E44" s="261" t="s">
        <v>246</v>
      </c>
      <c r="F44" s="34">
        <v>21124</v>
      </c>
      <c r="G44" s="34">
        <v>9</v>
      </c>
      <c r="H44" s="34">
        <v>233</v>
      </c>
      <c r="I44" s="34">
        <v>27494</v>
      </c>
      <c r="J44" s="34">
        <v>1885</v>
      </c>
      <c r="K44" s="34">
        <v>1884</v>
      </c>
      <c r="L44" s="34">
        <v>9407</v>
      </c>
      <c r="M44" s="34">
        <v>6981</v>
      </c>
      <c r="N44" s="34">
        <v>1362</v>
      </c>
      <c r="O44" s="34">
        <v>5975</v>
      </c>
      <c r="P44" s="34"/>
      <c r="Q44" s="34"/>
      <c r="R44" s="34"/>
      <c r="S44" s="34"/>
      <c r="T44" s="34"/>
    </row>
    <row r="45" spans="1:20" ht="15" customHeight="1">
      <c r="A45" s="30" t="s">
        <v>272</v>
      </c>
      <c r="B45" s="41">
        <v>9</v>
      </c>
      <c r="C45" s="34">
        <v>3629</v>
      </c>
      <c r="D45" s="34">
        <v>215</v>
      </c>
      <c r="E45" s="34">
        <v>25</v>
      </c>
      <c r="F45" s="34">
        <v>3389</v>
      </c>
      <c r="G45" s="261" t="s">
        <v>246</v>
      </c>
      <c r="H45" s="261" t="s">
        <v>246</v>
      </c>
      <c r="I45" s="34">
        <v>3629</v>
      </c>
      <c r="J45" s="34">
        <v>109</v>
      </c>
      <c r="K45" s="34">
        <v>138</v>
      </c>
      <c r="L45" s="34">
        <v>966</v>
      </c>
      <c r="M45" s="34">
        <v>1135</v>
      </c>
      <c r="N45" s="34">
        <v>188</v>
      </c>
      <c r="O45" s="34">
        <v>1093</v>
      </c>
      <c r="P45" s="34"/>
      <c r="Q45" s="34"/>
      <c r="R45" s="34"/>
      <c r="S45" s="34"/>
      <c r="T45" s="34"/>
    </row>
    <row r="46" spans="1:20" ht="15" customHeight="1">
      <c r="A46" s="30" t="s">
        <v>273</v>
      </c>
      <c r="B46" s="41">
        <v>115</v>
      </c>
      <c r="C46" s="34">
        <v>201691</v>
      </c>
      <c r="D46" s="34">
        <v>8379</v>
      </c>
      <c r="E46" s="34">
        <v>13010</v>
      </c>
      <c r="F46" s="34">
        <v>165819</v>
      </c>
      <c r="G46" s="34">
        <v>853</v>
      </c>
      <c r="H46" s="34">
        <v>13630</v>
      </c>
      <c r="I46" s="34">
        <v>201691</v>
      </c>
      <c r="J46" s="34">
        <v>7690</v>
      </c>
      <c r="K46" s="34">
        <v>11659</v>
      </c>
      <c r="L46" s="34">
        <v>91464</v>
      </c>
      <c r="M46" s="34">
        <v>16105</v>
      </c>
      <c r="N46" s="34">
        <v>66397</v>
      </c>
      <c r="O46" s="34">
        <v>8376</v>
      </c>
      <c r="P46" s="34"/>
      <c r="Q46" s="34"/>
      <c r="R46" s="34"/>
      <c r="S46" s="34"/>
      <c r="T46" s="34"/>
    </row>
    <row r="47" spans="1:20" ht="15" customHeight="1">
      <c r="A47" s="30" t="s">
        <v>53</v>
      </c>
      <c r="B47" s="41">
        <v>78</v>
      </c>
      <c r="C47" s="34">
        <v>1060</v>
      </c>
      <c r="D47" s="34">
        <v>411</v>
      </c>
      <c r="E47" s="261" t="s">
        <v>246</v>
      </c>
      <c r="F47" s="34">
        <v>649</v>
      </c>
      <c r="G47" s="261" t="s">
        <v>246</v>
      </c>
      <c r="H47" s="261" t="s">
        <v>246</v>
      </c>
      <c r="I47" s="34">
        <v>1060</v>
      </c>
      <c r="J47" s="34">
        <v>259</v>
      </c>
      <c r="K47" s="34">
        <v>17</v>
      </c>
      <c r="L47" s="34">
        <v>17</v>
      </c>
      <c r="M47" s="34">
        <v>107</v>
      </c>
      <c r="N47" s="34">
        <v>366</v>
      </c>
      <c r="O47" s="34">
        <v>294</v>
      </c>
      <c r="P47" s="34"/>
      <c r="Q47" s="34"/>
      <c r="R47" s="34"/>
      <c r="S47" s="34"/>
      <c r="T47" s="34"/>
    </row>
    <row r="48" spans="1:20" ht="15" customHeight="1">
      <c r="A48" s="30" t="s">
        <v>265</v>
      </c>
      <c r="B48" s="41">
        <v>9</v>
      </c>
      <c r="C48" s="34">
        <v>674</v>
      </c>
      <c r="D48" s="34">
        <v>498</v>
      </c>
      <c r="E48" s="261" t="s">
        <v>246</v>
      </c>
      <c r="F48" s="34">
        <v>176</v>
      </c>
      <c r="G48" s="261" t="s">
        <v>246</v>
      </c>
      <c r="H48" s="261" t="s">
        <v>246</v>
      </c>
      <c r="I48" s="34">
        <v>674</v>
      </c>
      <c r="J48" s="34">
        <v>142</v>
      </c>
      <c r="K48" s="34">
        <v>5</v>
      </c>
      <c r="L48" s="34">
        <v>351</v>
      </c>
      <c r="M48" s="34">
        <v>41</v>
      </c>
      <c r="N48" s="34">
        <v>4</v>
      </c>
      <c r="O48" s="34">
        <v>131</v>
      </c>
      <c r="P48" s="34"/>
      <c r="Q48" s="34"/>
      <c r="R48" s="34"/>
      <c r="S48" s="34"/>
      <c r="T48" s="34"/>
    </row>
    <row r="49" spans="1:20" ht="15" customHeight="1">
      <c r="A49" s="30" t="s">
        <v>274</v>
      </c>
      <c r="B49" s="41">
        <v>5</v>
      </c>
      <c r="C49" s="34">
        <v>1094</v>
      </c>
      <c r="D49" s="34">
        <v>102</v>
      </c>
      <c r="E49" s="34">
        <v>45</v>
      </c>
      <c r="F49" s="34">
        <v>947</v>
      </c>
      <c r="G49" s="261" t="s">
        <v>246</v>
      </c>
      <c r="H49" s="261" t="s">
        <v>246</v>
      </c>
      <c r="I49" s="34">
        <v>1094</v>
      </c>
      <c r="J49" s="34">
        <v>81</v>
      </c>
      <c r="K49" s="34" t="s">
        <v>246</v>
      </c>
      <c r="L49" s="34">
        <v>414</v>
      </c>
      <c r="M49" s="34">
        <v>567</v>
      </c>
      <c r="N49" s="34" t="s">
        <v>246</v>
      </c>
      <c r="O49" s="34">
        <v>32</v>
      </c>
      <c r="P49" s="34"/>
      <c r="Q49" s="34"/>
      <c r="R49" s="34"/>
      <c r="S49" s="34"/>
      <c r="T49" s="34"/>
    </row>
    <row r="50" spans="1:20" ht="15" customHeight="1">
      <c r="A50" s="30" t="s">
        <v>54</v>
      </c>
      <c r="B50" s="41">
        <v>11</v>
      </c>
      <c r="C50" s="34">
        <v>47609</v>
      </c>
      <c r="D50" s="34">
        <v>72</v>
      </c>
      <c r="E50" s="261" t="s">
        <v>246</v>
      </c>
      <c r="F50" s="34">
        <v>41178</v>
      </c>
      <c r="G50" s="261" t="s">
        <v>246</v>
      </c>
      <c r="H50" s="34">
        <v>6359</v>
      </c>
      <c r="I50" s="34">
        <v>47609</v>
      </c>
      <c r="J50" s="34">
        <v>659</v>
      </c>
      <c r="K50" s="34">
        <v>11503</v>
      </c>
      <c r="L50" s="34">
        <v>34862</v>
      </c>
      <c r="M50" s="34">
        <v>336</v>
      </c>
      <c r="N50" s="34">
        <v>10</v>
      </c>
      <c r="O50" s="34">
        <v>239</v>
      </c>
      <c r="P50" s="34"/>
      <c r="Q50" s="34"/>
      <c r="R50" s="34"/>
      <c r="S50" s="34"/>
      <c r="T50" s="34"/>
    </row>
    <row r="51" spans="1:20" ht="15" customHeight="1">
      <c r="A51" s="30" t="s">
        <v>44</v>
      </c>
      <c r="B51" s="41">
        <v>26</v>
      </c>
      <c r="C51" s="34">
        <v>1450</v>
      </c>
      <c r="D51" s="34">
        <v>468</v>
      </c>
      <c r="E51" s="261" t="s">
        <v>246</v>
      </c>
      <c r="F51" s="34">
        <v>862</v>
      </c>
      <c r="G51" s="34">
        <v>120</v>
      </c>
      <c r="H51" s="261" t="s">
        <v>246</v>
      </c>
      <c r="I51" s="34">
        <v>1450</v>
      </c>
      <c r="J51" s="34">
        <v>6</v>
      </c>
      <c r="K51" s="34">
        <v>34</v>
      </c>
      <c r="L51" s="34">
        <v>121</v>
      </c>
      <c r="M51" s="34">
        <v>85</v>
      </c>
      <c r="N51" s="34">
        <v>783</v>
      </c>
      <c r="O51" s="34">
        <v>421</v>
      </c>
      <c r="P51" s="34"/>
      <c r="Q51" s="34"/>
      <c r="R51" s="34"/>
      <c r="S51" s="34"/>
      <c r="T51" s="34"/>
    </row>
    <row r="52" spans="1:20" ht="15" customHeight="1">
      <c r="A52" s="227" t="s">
        <v>406</v>
      </c>
      <c r="B52" s="266">
        <v>8</v>
      </c>
      <c r="C52" s="34">
        <v>40741</v>
      </c>
      <c r="D52" s="34">
        <v>25513</v>
      </c>
      <c r="E52" s="261" t="s">
        <v>246</v>
      </c>
      <c r="F52" s="34">
        <v>9476</v>
      </c>
      <c r="G52" s="261" t="s">
        <v>246</v>
      </c>
      <c r="H52" s="34">
        <v>5752</v>
      </c>
      <c r="I52" s="34">
        <v>40741</v>
      </c>
      <c r="J52" s="34">
        <v>190</v>
      </c>
      <c r="K52" s="34">
        <v>195</v>
      </c>
      <c r="L52" s="34">
        <v>1708</v>
      </c>
      <c r="M52" s="34">
        <v>26590</v>
      </c>
      <c r="N52" s="34">
        <v>9415</v>
      </c>
      <c r="O52" s="34">
        <v>2643</v>
      </c>
      <c r="P52" s="34"/>
      <c r="Q52" s="34"/>
      <c r="R52" s="34"/>
      <c r="S52" s="34"/>
      <c r="T52" s="34"/>
    </row>
    <row r="53" spans="1:20" ht="15" customHeight="1">
      <c r="A53" s="30" t="s">
        <v>55</v>
      </c>
      <c r="B53" s="261" t="s">
        <v>246</v>
      </c>
      <c r="C53" s="261" t="s">
        <v>246</v>
      </c>
      <c r="D53" s="261" t="s">
        <v>246</v>
      </c>
      <c r="E53" s="261" t="s">
        <v>246</v>
      </c>
      <c r="F53" s="261" t="s">
        <v>246</v>
      </c>
      <c r="G53" s="261" t="s">
        <v>246</v>
      </c>
      <c r="H53" s="261" t="s">
        <v>246</v>
      </c>
      <c r="I53" s="34" t="s">
        <v>246</v>
      </c>
      <c r="J53" s="34" t="s">
        <v>246</v>
      </c>
      <c r="K53" s="34" t="s">
        <v>246</v>
      </c>
      <c r="L53" s="34" t="s">
        <v>246</v>
      </c>
      <c r="M53" s="34" t="s">
        <v>246</v>
      </c>
      <c r="N53" s="34" t="s">
        <v>246</v>
      </c>
      <c r="O53" s="34" t="s">
        <v>246</v>
      </c>
      <c r="P53" s="34"/>
      <c r="Q53" s="34"/>
      <c r="R53" s="34"/>
      <c r="S53" s="34"/>
      <c r="T53" s="34"/>
    </row>
    <row r="54" spans="1:20" ht="15" customHeight="1">
      <c r="A54" s="30" t="s">
        <v>266</v>
      </c>
      <c r="B54" s="39">
        <v>18</v>
      </c>
      <c r="C54" s="34">
        <v>8110</v>
      </c>
      <c r="D54" s="34">
        <v>182</v>
      </c>
      <c r="E54" s="261" t="s">
        <v>246</v>
      </c>
      <c r="F54" s="34">
        <v>7508</v>
      </c>
      <c r="G54" s="261" t="s">
        <v>246</v>
      </c>
      <c r="H54" s="34">
        <v>420</v>
      </c>
      <c r="I54" s="34">
        <v>8110</v>
      </c>
      <c r="J54" s="34">
        <v>31</v>
      </c>
      <c r="K54" s="34" t="s">
        <v>246</v>
      </c>
      <c r="L54" s="34">
        <v>9</v>
      </c>
      <c r="M54" s="34">
        <v>6880</v>
      </c>
      <c r="N54" s="34">
        <v>826</v>
      </c>
      <c r="O54" s="34">
        <v>364</v>
      </c>
      <c r="P54" s="34"/>
      <c r="Q54" s="34"/>
      <c r="R54" s="34"/>
      <c r="S54" s="34"/>
      <c r="T54" s="34"/>
    </row>
    <row r="55" spans="1:20" ht="15" customHeight="1">
      <c r="A55" s="30" t="s">
        <v>275</v>
      </c>
      <c r="B55" s="266">
        <v>1</v>
      </c>
      <c r="C55" s="34" t="s">
        <v>38</v>
      </c>
      <c r="D55" s="34" t="s">
        <v>276</v>
      </c>
      <c r="E55" s="34" t="s">
        <v>276</v>
      </c>
      <c r="F55" s="34" t="s">
        <v>276</v>
      </c>
      <c r="G55" s="34" t="s">
        <v>276</v>
      </c>
      <c r="H55" s="34" t="s">
        <v>276</v>
      </c>
      <c r="I55" s="34" t="s">
        <v>38</v>
      </c>
      <c r="J55" s="34" t="s">
        <v>276</v>
      </c>
      <c r="K55" s="34" t="s">
        <v>276</v>
      </c>
      <c r="L55" s="34" t="s">
        <v>276</v>
      </c>
      <c r="M55" s="34" t="s">
        <v>276</v>
      </c>
      <c r="N55" s="34" t="s">
        <v>276</v>
      </c>
      <c r="O55" s="34" t="s">
        <v>276</v>
      </c>
      <c r="P55" s="34"/>
      <c r="Q55" s="34"/>
      <c r="R55" s="34"/>
      <c r="S55" s="34"/>
      <c r="T55" s="34"/>
    </row>
    <row r="56" spans="1:20" ht="15" customHeight="1">
      <c r="A56" s="30" t="s">
        <v>91</v>
      </c>
      <c r="B56" s="266">
        <v>1</v>
      </c>
      <c r="C56" s="34" t="s">
        <v>38</v>
      </c>
      <c r="D56" s="34" t="s">
        <v>277</v>
      </c>
      <c r="E56" s="34" t="s">
        <v>277</v>
      </c>
      <c r="F56" s="34" t="s">
        <v>277</v>
      </c>
      <c r="G56" s="34" t="s">
        <v>277</v>
      </c>
      <c r="H56" s="34" t="s">
        <v>277</v>
      </c>
      <c r="I56" s="34" t="s">
        <v>38</v>
      </c>
      <c r="J56" s="34" t="s">
        <v>277</v>
      </c>
      <c r="K56" s="34" t="s">
        <v>277</v>
      </c>
      <c r="L56" s="34" t="s">
        <v>277</v>
      </c>
      <c r="M56" s="34" t="s">
        <v>277</v>
      </c>
      <c r="N56" s="34" t="s">
        <v>277</v>
      </c>
      <c r="O56" s="34" t="s">
        <v>277</v>
      </c>
      <c r="P56" s="34"/>
      <c r="Q56" s="34"/>
      <c r="R56" s="34"/>
      <c r="S56" s="34"/>
      <c r="T56" s="34"/>
    </row>
    <row r="57" spans="1:20" ht="15" customHeight="1">
      <c r="A57" s="30" t="s">
        <v>47</v>
      </c>
      <c r="B57" s="41">
        <v>23</v>
      </c>
      <c r="C57" s="34">
        <v>3070</v>
      </c>
      <c r="D57" s="34">
        <v>377</v>
      </c>
      <c r="E57" s="34">
        <v>25</v>
      </c>
      <c r="F57" s="34">
        <v>2323</v>
      </c>
      <c r="G57" s="261" t="s">
        <v>246</v>
      </c>
      <c r="H57" s="34">
        <v>345</v>
      </c>
      <c r="I57" s="34">
        <v>3070</v>
      </c>
      <c r="J57" s="34">
        <v>99</v>
      </c>
      <c r="K57" s="34">
        <v>568</v>
      </c>
      <c r="L57" s="34">
        <v>605</v>
      </c>
      <c r="M57" s="34">
        <v>772</v>
      </c>
      <c r="N57" s="34">
        <v>503</v>
      </c>
      <c r="O57" s="34">
        <v>523</v>
      </c>
      <c r="P57" s="34"/>
      <c r="Q57" s="34"/>
      <c r="R57" s="34"/>
      <c r="S57" s="34"/>
      <c r="T57" s="34"/>
    </row>
    <row r="58" spans="1:20" ht="15" customHeight="1">
      <c r="A58" s="227" t="s">
        <v>344</v>
      </c>
      <c r="B58" s="41">
        <v>14</v>
      </c>
      <c r="C58" s="34">
        <v>7568</v>
      </c>
      <c r="D58" s="34">
        <v>2488</v>
      </c>
      <c r="E58" s="261" t="s">
        <v>246</v>
      </c>
      <c r="F58" s="34">
        <v>4870</v>
      </c>
      <c r="G58" s="261" t="s">
        <v>246</v>
      </c>
      <c r="H58" s="34">
        <v>210</v>
      </c>
      <c r="I58" s="34">
        <v>7568</v>
      </c>
      <c r="J58" s="34">
        <v>30</v>
      </c>
      <c r="K58" s="34">
        <v>202</v>
      </c>
      <c r="L58" s="34">
        <v>589</v>
      </c>
      <c r="M58" s="34">
        <v>5817</v>
      </c>
      <c r="N58" s="34">
        <v>115</v>
      </c>
      <c r="O58" s="34">
        <v>815</v>
      </c>
      <c r="P58" s="34"/>
      <c r="Q58" s="34"/>
      <c r="R58" s="34"/>
      <c r="S58" s="34"/>
      <c r="T58" s="34"/>
    </row>
    <row r="59" spans="1:20" ht="15" customHeight="1">
      <c r="A59" s="30" t="s">
        <v>278</v>
      </c>
      <c r="B59" s="41">
        <v>3</v>
      </c>
      <c r="C59" s="34" t="s">
        <v>38</v>
      </c>
      <c r="D59" s="34" t="s">
        <v>276</v>
      </c>
      <c r="E59" s="261" t="s">
        <v>246</v>
      </c>
      <c r="F59" s="34">
        <v>525</v>
      </c>
      <c r="G59" s="261" t="s">
        <v>246</v>
      </c>
      <c r="H59" s="261" t="s">
        <v>246</v>
      </c>
      <c r="I59" s="34" t="s">
        <v>38</v>
      </c>
      <c r="J59" s="34">
        <v>20</v>
      </c>
      <c r="K59" s="34" t="s">
        <v>246</v>
      </c>
      <c r="L59" s="34">
        <v>413</v>
      </c>
      <c r="M59" s="34">
        <v>127</v>
      </c>
      <c r="N59" s="34" t="s">
        <v>246</v>
      </c>
      <c r="O59" s="34" t="s">
        <v>276</v>
      </c>
      <c r="P59" s="34"/>
      <c r="Q59" s="34"/>
      <c r="R59" s="34"/>
      <c r="S59" s="34"/>
      <c r="T59" s="34"/>
    </row>
    <row r="60" spans="1:20" ht="15" customHeight="1">
      <c r="A60" s="30" t="s">
        <v>279</v>
      </c>
      <c r="B60" s="41">
        <v>32</v>
      </c>
      <c r="C60" s="34">
        <v>1882</v>
      </c>
      <c r="D60" s="34">
        <v>288</v>
      </c>
      <c r="E60" s="34">
        <v>58</v>
      </c>
      <c r="F60" s="34">
        <v>1536</v>
      </c>
      <c r="G60" s="261" t="s">
        <v>246</v>
      </c>
      <c r="H60" s="261" t="s">
        <v>246</v>
      </c>
      <c r="I60" s="34">
        <v>1882</v>
      </c>
      <c r="J60" s="34">
        <v>73</v>
      </c>
      <c r="K60" s="34">
        <v>5</v>
      </c>
      <c r="L60" s="34">
        <v>608</v>
      </c>
      <c r="M60" s="34">
        <v>444</v>
      </c>
      <c r="N60" s="34">
        <v>324</v>
      </c>
      <c r="O60" s="34">
        <v>428</v>
      </c>
      <c r="P60" s="34"/>
      <c r="Q60" s="34"/>
      <c r="R60" s="34"/>
      <c r="S60" s="34"/>
      <c r="T60" s="34"/>
    </row>
    <row r="61" spans="1:20" ht="15" customHeight="1">
      <c r="A61" s="30" t="s">
        <v>49</v>
      </c>
      <c r="B61" s="41">
        <v>103</v>
      </c>
      <c r="C61" s="34">
        <v>24288</v>
      </c>
      <c r="D61" s="34">
        <v>3288</v>
      </c>
      <c r="E61" s="34">
        <v>1650</v>
      </c>
      <c r="F61" s="34">
        <v>16027</v>
      </c>
      <c r="G61" s="34">
        <v>43</v>
      </c>
      <c r="H61" s="34">
        <v>3280</v>
      </c>
      <c r="I61" s="34">
        <v>24288</v>
      </c>
      <c r="J61" s="34">
        <v>234</v>
      </c>
      <c r="K61" s="34">
        <v>13</v>
      </c>
      <c r="L61" s="34">
        <v>5550</v>
      </c>
      <c r="M61" s="34">
        <v>8482</v>
      </c>
      <c r="N61" s="34">
        <v>4201</v>
      </c>
      <c r="O61" s="34">
        <v>5808</v>
      </c>
      <c r="P61" s="34"/>
      <c r="Q61" s="34"/>
      <c r="R61" s="34"/>
      <c r="S61" s="34"/>
      <c r="T61" s="34"/>
    </row>
    <row r="62" spans="1:20" ht="15" customHeight="1">
      <c r="A62" s="30" t="s">
        <v>50</v>
      </c>
      <c r="B62" s="41">
        <v>94</v>
      </c>
      <c r="C62" s="34">
        <v>11794</v>
      </c>
      <c r="D62" s="34">
        <v>4415</v>
      </c>
      <c r="E62" s="261" t="s">
        <v>246</v>
      </c>
      <c r="F62" s="34">
        <v>4951</v>
      </c>
      <c r="G62" s="34">
        <v>428</v>
      </c>
      <c r="H62" s="34">
        <v>2000</v>
      </c>
      <c r="I62" s="34">
        <v>11794</v>
      </c>
      <c r="J62" s="34">
        <v>168</v>
      </c>
      <c r="K62" s="34" t="s">
        <v>246</v>
      </c>
      <c r="L62" s="34">
        <v>3584</v>
      </c>
      <c r="M62" s="34">
        <v>3273</v>
      </c>
      <c r="N62" s="34">
        <v>2618</v>
      </c>
      <c r="O62" s="34">
        <v>2151</v>
      </c>
      <c r="P62" s="34"/>
      <c r="Q62" s="34"/>
      <c r="R62" s="34"/>
      <c r="S62" s="34"/>
      <c r="T62" s="34"/>
    </row>
    <row r="63" spans="1:20" ht="15" customHeight="1">
      <c r="A63" s="30" t="s">
        <v>51</v>
      </c>
      <c r="B63" s="41">
        <v>13</v>
      </c>
      <c r="C63" s="34">
        <v>4688</v>
      </c>
      <c r="D63" s="34">
        <v>79</v>
      </c>
      <c r="E63" s="261" t="s">
        <v>246</v>
      </c>
      <c r="F63" s="34">
        <v>4131</v>
      </c>
      <c r="G63" s="261" t="s">
        <v>246</v>
      </c>
      <c r="H63" s="34">
        <v>478</v>
      </c>
      <c r="I63" s="34">
        <v>4688</v>
      </c>
      <c r="J63" s="34">
        <v>56</v>
      </c>
      <c r="K63" s="34" t="s">
        <v>246</v>
      </c>
      <c r="L63" s="34">
        <v>2602</v>
      </c>
      <c r="M63" s="34">
        <v>745</v>
      </c>
      <c r="N63" s="34">
        <v>3</v>
      </c>
      <c r="O63" s="34">
        <v>1282</v>
      </c>
      <c r="P63" s="34"/>
      <c r="Q63" s="34"/>
      <c r="R63" s="34"/>
      <c r="S63" s="34"/>
      <c r="T63" s="34"/>
    </row>
    <row r="64" spans="1:20" ht="15" customHeight="1">
      <c r="A64" s="30" t="s">
        <v>52</v>
      </c>
      <c r="B64" s="41">
        <v>1</v>
      </c>
      <c r="C64" s="34" t="s">
        <v>38</v>
      </c>
      <c r="D64" s="34" t="s">
        <v>280</v>
      </c>
      <c r="E64" s="261" t="s">
        <v>246</v>
      </c>
      <c r="F64" s="261" t="s">
        <v>246</v>
      </c>
      <c r="G64" s="261" t="s">
        <v>246</v>
      </c>
      <c r="H64" s="261" t="s">
        <v>246</v>
      </c>
      <c r="I64" s="34" t="s">
        <v>38</v>
      </c>
      <c r="J64" s="34" t="s">
        <v>246</v>
      </c>
      <c r="K64" s="34" t="s">
        <v>246</v>
      </c>
      <c r="L64" s="34" t="s">
        <v>246</v>
      </c>
      <c r="M64" s="34" t="s">
        <v>246</v>
      </c>
      <c r="N64" s="34" t="s">
        <v>246</v>
      </c>
      <c r="O64" s="34" t="s">
        <v>280</v>
      </c>
      <c r="P64" s="34"/>
      <c r="Q64" s="34"/>
      <c r="R64" s="34"/>
      <c r="S64" s="34"/>
      <c r="T64" s="34"/>
    </row>
    <row r="65" spans="1:20" ht="15" customHeight="1">
      <c r="A65" s="30" t="s">
        <v>270</v>
      </c>
      <c r="B65" s="261" t="s">
        <v>246</v>
      </c>
      <c r="C65" s="261" t="s">
        <v>246</v>
      </c>
      <c r="D65" s="261" t="s">
        <v>246</v>
      </c>
      <c r="E65" s="261" t="s">
        <v>246</v>
      </c>
      <c r="F65" s="261" t="s">
        <v>246</v>
      </c>
      <c r="G65" s="261" t="s">
        <v>246</v>
      </c>
      <c r="H65" s="261" t="s">
        <v>246</v>
      </c>
      <c r="I65" s="34" t="s">
        <v>246</v>
      </c>
      <c r="J65" s="34" t="s">
        <v>246</v>
      </c>
      <c r="K65" s="34" t="s">
        <v>246</v>
      </c>
      <c r="L65" s="34" t="s">
        <v>246</v>
      </c>
      <c r="M65" s="34" t="s">
        <v>246</v>
      </c>
      <c r="N65" s="34" t="s">
        <v>246</v>
      </c>
      <c r="O65" s="34" t="s">
        <v>246</v>
      </c>
      <c r="P65" s="34"/>
      <c r="Q65" s="34"/>
      <c r="R65" s="34"/>
      <c r="S65" s="34"/>
      <c r="T65" s="34"/>
    </row>
    <row r="66" spans="1:20" ht="15" customHeight="1">
      <c r="A66" s="65" t="s">
        <v>56</v>
      </c>
      <c r="B66" s="268">
        <v>13</v>
      </c>
      <c r="C66" s="239">
        <v>413</v>
      </c>
      <c r="D66" s="269">
        <v>278</v>
      </c>
      <c r="E66" s="239" t="s">
        <v>246</v>
      </c>
      <c r="F66" s="269">
        <v>135</v>
      </c>
      <c r="G66" s="269" t="s">
        <v>246</v>
      </c>
      <c r="H66" s="269" t="s">
        <v>246</v>
      </c>
      <c r="I66" s="239">
        <v>413</v>
      </c>
      <c r="J66" s="239" t="s">
        <v>246</v>
      </c>
      <c r="K66" s="239">
        <v>5</v>
      </c>
      <c r="L66" s="239">
        <v>99</v>
      </c>
      <c r="M66" s="239">
        <v>24</v>
      </c>
      <c r="N66" s="239">
        <v>90</v>
      </c>
      <c r="O66" s="239">
        <v>195</v>
      </c>
      <c r="P66" s="34"/>
      <c r="Q66" s="34"/>
      <c r="R66" s="34"/>
      <c r="S66" s="34"/>
      <c r="T66" s="34"/>
    </row>
    <row r="67" spans="1:20" ht="15" customHeight="1">
      <c r="A67" s="32" t="s">
        <v>100</v>
      </c>
      <c r="P67" s="33"/>
      <c r="Q67" s="33"/>
      <c r="R67" s="33"/>
      <c r="S67" s="33"/>
      <c r="T67" s="33"/>
    </row>
    <row r="68" spans="16:20" ht="15" customHeight="1">
      <c r="P68" s="33"/>
      <c r="Q68" s="33"/>
      <c r="R68" s="33"/>
      <c r="S68" s="33"/>
      <c r="T68" s="33"/>
    </row>
    <row r="69" spans="16:20" ht="15" customHeight="1">
      <c r="P69" s="33"/>
      <c r="Q69" s="33"/>
      <c r="R69" s="33"/>
      <c r="S69" s="33"/>
      <c r="T69" s="33"/>
    </row>
    <row r="70" spans="16:20" ht="15" customHeight="1">
      <c r="P70" s="33"/>
      <c r="Q70" s="33"/>
      <c r="R70" s="33"/>
      <c r="S70" s="33"/>
      <c r="T70" s="33"/>
    </row>
    <row r="71" spans="16:20" ht="15" customHeight="1">
      <c r="P71" s="33"/>
      <c r="Q71" s="33"/>
      <c r="R71" s="33"/>
      <c r="S71" s="33"/>
      <c r="T71" s="33"/>
    </row>
    <row r="72" spans="16:20" ht="15" customHeight="1">
      <c r="P72" s="33"/>
      <c r="Q72" s="33"/>
      <c r="R72" s="33"/>
      <c r="S72" s="33"/>
      <c r="T72" s="33"/>
    </row>
    <row r="73" spans="16:20" ht="15" customHeight="1">
      <c r="P73" s="33"/>
      <c r="Q73" s="33"/>
      <c r="R73" s="33"/>
      <c r="S73" s="33"/>
      <c r="T73" s="33"/>
    </row>
    <row r="74" ht="15" customHeight="1"/>
    <row r="75" ht="15" customHeight="1"/>
    <row r="76" ht="15" customHeight="1"/>
    <row r="77" ht="15" customHeight="1"/>
    <row r="79" spans="10:18" ht="14.25">
      <c r="J79" s="45"/>
      <c r="K79" s="45"/>
      <c r="L79" s="45"/>
      <c r="M79" s="45"/>
      <c r="N79" s="45"/>
      <c r="O79" s="45"/>
      <c r="P79" s="45"/>
      <c r="Q79" s="45"/>
      <c r="R79" s="45"/>
    </row>
  </sheetData>
  <sheetProtection/>
  <mergeCells count="170">
    <mergeCell ref="H6:I6"/>
    <mergeCell ref="A5:A6"/>
    <mergeCell ref="J5:K5"/>
    <mergeCell ref="J6:K6"/>
    <mergeCell ref="N5:O5"/>
    <mergeCell ref="N6:O6"/>
    <mergeCell ref="F31:G31"/>
    <mergeCell ref="D28:E28"/>
    <mergeCell ref="A3:O3"/>
    <mergeCell ref="A37:O37"/>
    <mergeCell ref="L5:M6"/>
    <mergeCell ref="D5:E5"/>
    <mergeCell ref="D6:E6"/>
    <mergeCell ref="F5:G5"/>
    <mergeCell ref="F6:G6"/>
    <mergeCell ref="H5:I5"/>
    <mergeCell ref="A36:O36"/>
    <mergeCell ref="F40:F41"/>
    <mergeCell ref="B5:B6"/>
    <mergeCell ref="N40:N41"/>
    <mergeCell ref="J27:K27"/>
    <mergeCell ref="J28:K28"/>
    <mergeCell ref="J29:K29"/>
    <mergeCell ref="H28:I28"/>
    <mergeCell ref="H29:I29"/>
    <mergeCell ref="H31:I31"/>
    <mergeCell ref="J25:K25"/>
    <mergeCell ref="J26:K26"/>
    <mergeCell ref="O40:O41"/>
    <mergeCell ref="I39:O39"/>
    <mergeCell ref="C39:H39"/>
    <mergeCell ref="J31:K31"/>
    <mergeCell ref="D40:D41"/>
    <mergeCell ref="E40:E41"/>
    <mergeCell ref="G40:G41"/>
    <mergeCell ref="K40:K41"/>
    <mergeCell ref="J19:K19"/>
    <mergeCell ref="J20:K20"/>
    <mergeCell ref="J21:K21"/>
    <mergeCell ref="J22:K22"/>
    <mergeCell ref="J23:K23"/>
    <mergeCell ref="J24:K24"/>
    <mergeCell ref="J15:K15"/>
    <mergeCell ref="J16:K16"/>
    <mergeCell ref="J17:K17"/>
    <mergeCell ref="J11:K11"/>
    <mergeCell ref="J12:K12"/>
    <mergeCell ref="J13:K13"/>
    <mergeCell ref="J14:K14"/>
    <mergeCell ref="J7:K7"/>
    <mergeCell ref="J9:K9"/>
    <mergeCell ref="J10:K10"/>
    <mergeCell ref="H16:I16"/>
    <mergeCell ref="H9:I9"/>
    <mergeCell ref="H10:I10"/>
    <mergeCell ref="H7:I7"/>
    <mergeCell ref="H11:I11"/>
    <mergeCell ref="H12:I12"/>
    <mergeCell ref="H13:I13"/>
    <mergeCell ref="H17:I17"/>
    <mergeCell ref="H19:I19"/>
    <mergeCell ref="H26:I26"/>
    <mergeCell ref="H27:I27"/>
    <mergeCell ref="H20:I20"/>
    <mergeCell ref="H21:I21"/>
    <mergeCell ref="H22:I22"/>
    <mergeCell ref="H23:I23"/>
    <mergeCell ref="H24:I24"/>
    <mergeCell ref="H25:I25"/>
    <mergeCell ref="H14:I14"/>
    <mergeCell ref="H15:I15"/>
    <mergeCell ref="F27:G27"/>
    <mergeCell ref="F28:G28"/>
    <mergeCell ref="F19:G19"/>
    <mergeCell ref="F20:G20"/>
    <mergeCell ref="F21:G21"/>
    <mergeCell ref="F22:G22"/>
    <mergeCell ref="F15:G15"/>
    <mergeCell ref="F16:G16"/>
    <mergeCell ref="F17:G17"/>
    <mergeCell ref="F11:G11"/>
    <mergeCell ref="F12:G12"/>
    <mergeCell ref="F13:G13"/>
    <mergeCell ref="F14:G14"/>
    <mergeCell ref="F29:G29"/>
    <mergeCell ref="F23:G23"/>
    <mergeCell ref="F24:G24"/>
    <mergeCell ref="F25:G25"/>
    <mergeCell ref="F26:G26"/>
    <mergeCell ref="F7:G7"/>
    <mergeCell ref="F9:G9"/>
    <mergeCell ref="F10:G10"/>
    <mergeCell ref="D29:E29"/>
    <mergeCell ref="D20:E20"/>
    <mergeCell ref="D21:E21"/>
    <mergeCell ref="D22:E22"/>
    <mergeCell ref="D23:E23"/>
    <mergeCell ref="D16:E16"/>
    <mergeCell ref="D17:E17"/>
    <mergeCell ref="D14:E14"/>
    <mergeCell ref="D15:E15"/>
    <mergeCell ref="D31:E31"/>
    <mergeCell ref="D24:E24"/>
    <mergeCell ref="D25:E25"/>
    <mergeCell ref="D26:E26"/>
    <mergeCell ref="D27:E27"/>
    <mergeCell ref="L29:M29"/>
    <mergeCell ref="L30:M30"/>
    <mergeCell ref="L31:M31"/>
    <mergeCell ref="D7:E7"/>
    <mergeCell ref="D9:E9"/>
    <mergeCell ref="D10:E10"/>
    <mergeCell ref="D11:E11"/>
    <mergeCell ref="D19:E19"/>
    <mergeCell ref="D12:E12"/>
    <mergeCell ref="D13:E13"/>
    <mergeCell ref="L19:M19"/>
    <mergeCell ref="L24:M24"/>
    <mergeCell ref="L25:M25"/>
    <mergeCell ref="L26:M26"/>
    <mergeCell ref="L27:M27"/>
    <mergeCell ref="L28:M28"/>
    <mergeCell ref="N25:O25"/>
    <mergeCell ref="N26:O26"/>
    <mergeCell ref="N28:O28"/>
    <mergeCell ref="L13:M13"/>
    <mergeCell ref="L14:M14"/>
    <mergeCell ref="L15:M15"/>
    <mergeCell ref="L20:M20"/>
    <mergeCell ref="L21:M21"/>
    <mergeCell ref="L22:M22"/>
    <mergeCell ref="L23:M23"/>
    <mergeCell ref="N14:O14"/>
    <mergeCell ref="N15:O15"/>
    <mergeCell ref="N16:O16"/>
    <mergeCell ref="N23:O23"/>
    <mergeCell ref="N24:O24"/>
    <mergeCell ref="N20:O20"/>
    <mergeCell ref="N21:O21"/>
    <mergeCell ref="N22:O22"/>
    <mergeCell ref="N29:O29"/>
    <mergeCell ref="N7:O7"/>
    <mergeCell ref="H40:H41"/>
    <mergeCell ref="J40:J41"/>
    <mergeCell ref="I40:I41"/>
    <mergeCell ref="L40:L41"/>
    <mergeCell ref="N17:O17"/>
    <mergeCell ref="N18:O18"/>
    <mergeCell ref="N19:O19"/>
    <mergeCell ref="N13:O13"/>
    <mergeCell ref="L12:M12"/>
    <mergeCell ref="L16:M16"/>
    <mergeCell ref="L17:M17"/>
    <mergeCell ref="L18:M18"/>
    <mergeCell ref="N27:O27"/>
    <mergeCell ref="A39:A41"/>
    <mergeCell ref="B39:B41"/>
    <mergeCell ref="M40:M41"/>
    <mergeCell ref="N30:O30"/>
    <mergeCell ref="N31:O31"/>
    <mergeCell ref="N9:O9"/>
    <mergeCell ref="N10:O10"/>
    <mergeCell ref="N11:O11"/>
    <mergeCell ref="N12:O12"/>
    <mergeCell ref="A2:F2"/>
    <mergeCell ref="C40:C41"/>
    <mergeCell ref="L7:M7"/>
    <mergeCell ref="L9:M9"/>
    <mergeCell ref="L10:M10"/>
    <mergeCell ref="L11:M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75" zoomScaleNormal="75" zoomScalePageLayoutView="0" workbookViewId="0" topLeftCell="A1">
      <selection activeCell="A2" sqref="A2:U2"/>
    </sheetView>
  </sheetViews>
  <sheetFormatPr defaultColWidth="10.59765625" defaultRowHeight="15"/>
  <cols>
    <col min="1" max="2" width="10.59765625" style="18" customWidth="1"/>
    <col min="3" max="3" width="6" style="18" customWidth="1"/>
    <col min="4" max="4" width="15.5" style="18" customWidth="1"/>
    <col min="5" max="5" width="12.59765625" style="18" customWidth="1"/>
    <col min="6" max="6" width="12.3984375" style="18" customWidth="1"/>
    <col min="7" max="13" width="10.59765625" style="18" customWidth="1"/>
    <col min="14" max="14" width="12.8984375" style="18" customWidth="1"/>
    <col min="15" max="15" width="9.69921875" style="18" customWidth="1"/>
    <col min="16" max="17" width="14" style="18" customWidth="1"/>
    <col min="18" max="18" width="5.59765625" style="18" customWidth="1"/>
    <col min="19" max="19" width="13" style="18" customWidth="1"/>
    <col min="20" max="20" width="11.09765625" style="18" customWidth="1"/>
    <col min="21" max="21" width="11.8984375" style="18" customWidth="1"/>
    <col min="22" max="22" width="14.19921875" style="18" customWidth="1"/>
    <col min="23" max="23" width="12.59765625" style="18" customWidth="1"/>
    <col min="24" max="16384" width="10.59765625" style="18" customWidth="1"/>
  </cols>
  <sheetData>
    <row r="1" spans="1:23" s="1" customFormat="1" ht="19.5" customHeight="1">
      <c r="A1" s="23" t="s">
        <v>472</v>
      </c>
      <c r="C1" s="189"/>
      <c r="W1" s="25" t="s">
        <v>473</v>
      </c>
    </row>
    <row r="2" spans="1:21" s="123" customFormat="1" ht="24.75" customHeight="1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</row>
    <row r="3" spans="1:23" s="1" customFormat="1" ht="19.5" customHeight="1">
      <c r="A3" s="342" t="s">
        <v>234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124"/>
      <c r="N3" s="342" t="s">
        <v>242</v>
      </c>
      <c r="O3" s="418"/>
      <c r="P3" s="418"/>
      <c r="Q3" s="418"/>
      <c r="R3" s="418"/>
      <c r="S3" s="418"/>
      <c r="T3" s="418"/>
      <c r="U3" s="418"/>
      <c r="V3" s="418"/>
      <c r="W3" s="418"/>
    </row>
    <row r="4" spans="1:23" s="1" customFormat="1" ht="18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246"/>
      <c r="P4" s="246"/>
      <c r="Q4" s="246"/>
      <c r="R4" s="246"/>
      <c r="S4" s="246"/>
      <c r="T4" s="246"/>
      <c r="U4" s="246"/>
      <c r="V4" s="246"/>
      <c r="W4" s="246"/>
    </row>
    <row r="5" spans="1:23" s="1" customFormat="1" ht="18.75" customHeight="1">
      <c r="A5" s="602" t="s">
        <v>480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N5" s="602" t="s">
        <v>483</v>
      </c>
      <c r="O5" s="414"/>
      <c r="P5" s="414"/>
      <c r="Q5" s="414"/>
      <c r="R5" s="414"/>
      <c r="S5" s="414"/>
      <c r="T5" s="414"/>
      <c r="U5" s="414"/>
      <c r="V5" s="414"/>
      <c r="W5" s="414"/>
    </row>
    <row r="6" spans="1:23" s="1" customFormat="1" ht="18.75" customHeight="1" thickBo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N6" s="156"/>
      <c r="O6" s="156"/>
      <c r="P6" s="156"/>
      <c r="Q6" s="156"/>
      <c r="R6" s="156"/>
      <c r="S6" s="156"/>
      <c r="T6" s="156"/>
      <c r="U6" s="156"/>
      <c r="V6" s="156"/>
      <c r="W6" s="156"/>
    </row>
    <row r="7" spans="1:24" s="1" customFormat="1" ht="18.75" customHeight="1">
      <c r="A7" s="629" t="s">
        <v>145</v>
      </c>
      <c r="B7" s="630"/>
      <c r="C7" s="571" t="s">
        <v>146</v>
      </c>
      <c r="D7" s="571"/>
      <c r="E7" s="571" t="s">
        <v>147</v>
      </c>
      <c r="F7" s="571"/>
      <c r="G7" s="571" t="s">
        <v>148</v>
      </c>
      <c r="H7" s="571"/>
      <c r="I7" s="633" t="s">
        <v>429</v>
      </c>
      <c r="J7" s="634"/>
      <c r="K7" s="633" t="s">
        <v>430</v>
      </c>
      <c r="L7" s="637"/>
      <c r="M7" s="178"/>
      <c r="N7" s="460" t="s">
        <v>206</v>
      </c>
      <c r="O7" s="571"/>
      <c r="P7" s="571"/>
      <c r="Q7" s="571"/>
      <c r="R7" s="571" t="s">
        <v>207</v>
      </c>
      <c r="S7" s="571" t="s">
        <v>208</v>
      </c>
      <c r="T7" s="571" t="s">
        <v>209</v>
      </c>
      <c r="U7" s="571" t="s">
        <v>210</v>
      </c>
      <c r="V7" s="571" t="s">
        <v>211</v>
      </c>
      <c r="W7" s="573" t="s">
        <v>212</v>
      </c>
      <c r="X7" s="178"/>
    </row>
    <row r="8" spans="1:24" s="1" customFormat="1" ht="18.75" customHeight="1">
      <c r="A8" s="631"/>
      <c r="B8" s="632"/>
      <c r="C8" s="572"/>
      <c r="D8" s="572"/>
      <c r="E8" s="572"/>
      <c r="F8" s="572"/>
      <c r="G8" s="572"/>
      <c r="H8" s="572"/>
      <c r="I8" s="638" t="s">
        <v>409</v>
      </c>
      <c r="J8" s="639"/>
      <c r="K8" s="638" t="s">
        <v>431</v>
      </c>
      <c r="L8" s="640"/>
      <c r="M8" s="178"/>
      <c r="N8" s="371"/>
      <c r="O8" s="572"/>
      <c r="P8" s="572"/>
      <c r="Q8" s="572"/>
      <c r="R8" s="572"/>
      <c r="S8" s="572"/>
      <c r="T8" s="572"/>
      <c r="U8" s="572"/>
      <c r="V8" s="572"/>
      <c r="W8" s="574"/>
      <c r="X8" s="178"/>
    </row>
    <row r="9" spans="1:18" s="1" customFormat="1" ht="18.75" customHeight="1">
      <c r="A9" s="125"/>
      <c r="B9" s="126"/>
      <c r="P9" s="125"/>
      <c r="Q9" s="126"/>
      <c r="R9" s="126"/>
    </row>
    <row r="10" spans="1:23" s="1" customFormat="1" ht="18.75" customHeight="1">
      <c r="A10" s="619" t="s">
        <v>149</v>
      </c>
      <c r="B10" s="620"/>
      <c r="C10" s="575" t="s">
        <v>153</v>
      </c>
      <c r="D10" s="575"/>
      <c r="E10" s="510" t="s">
        <v>155</v>
      </c>
      <c r="F10" s="510"/>
      <c r="G10" s="618" t="s">
        <v>159</v>
      </c>
      <c r="H10" s="618"/>
      <c r="I10" s="614">
        <v>22</v>
      </c>
      <c r="J10" s="614"/>
      <c r="K10" s="614">
        <v>20000</v>
      </c>
      <c r="L10" s="614"/>
      <c r="P10" s="179"/>
      <c r="Q10" s="180" t="s">
        <v>197</v>
      </c>
      <c r="R10" s="181" t="s">
        <v>298</v>
      </c>
      <c r="S10" s="182">
        <v>84109</v>
      </c>
      <c r="T10" s="182">
        <v>86623</v>
      </c>
      <c r="U10" s="182">
        <v>80972</v>
      </c>
      <c r="V10" s="182">
        <v>81580</v>
      </c>
      <c r="W10" s="182">
        <v>73312</v>
      </c>
    </row>
    <row r="11" spans="1:23" s="1" customFormat="1" ht="18.75" customHeight="1">
      <c r="A11" s="619"/>
      <c r="B11" s="620"/>
      <c r="C11" s="575"/>
      <c r="D11" s="575"/>
      <c r="E11" s="510"/>
      <c r="F11" s="510"/>
      <c r="G11" s="618"/>
      <c r="H11" s="618"/>
      <c r="I11" s="614"/>
      <c r="J11" s="614"/>
      <c r="K11" s="614"/>
      <c r="L11" s="614"/>
      <c r="N11" s="575" t="s">
        <v>237</v>
      </c>
      <c r="O11" s="575"/>
      <c r="P11" s="576"/>
      <c r="Q11" s="180" t="s">
        <v>198</v>
      </c>
      <c r="R11" s="181" t="s">
        <v>299</v>
      </c>
      <c r="S11" s="182">
        <v>2384107</v>
      </c>
      <c r="T11" s="182">
        <v>2166134</v>
      </c>
      <c r="U11" s="182">
        <v>1990357</v>
      </c>
      <c r="V11" s="182">
        <v>2133513</v>
      </c>
      <c r="W11" s="182">
        <v>2074974</v>
      </c>
    </row>
    <row r="12" spans="1:23" s="1" customFormat="1" ht="18.75" customHeight="1">
      <c r="A12" s="619" t="s">
        <v>150</v>
      </c>
      <c r="B12" s="620"/>
      <c r="C12" s="575" t="s">
        <v>153</v>
      </c>
      <c r="D12" s="575"/>
      <c r="E12" s="510" t="s">
        <v>156</v>
      </c>
      <c r="F12" s="510"/>
      <c r="G12" s="618" t="s">
        <v>160</v>
      </c>
      <c r="H12" s="618"/>
      <c r="I12" s="614">
        <v>27</v>
      </c>
      <c r="J12" s="614"/>
      <c r="K12" s="614">
        <v>27780</v>
      </c>
      <c r="L12" s="614"/>
      <c r="N12" s="183"/>
      <c r="O12" s="183"/>
      <c r="P12" s="179"/>
      <c r="Q12" s="180" t="s">
        <v>199</v>
      </c>
      <c r="R12" s="181" t="s">
        <v>221</v>
      </c>
      <c r="S12" s="182">
        <v>3867029</v>
      </c>
      <c r="T12" s="182">
        <v>3589617</v>
      </c>
      <c r="U12" s="182">
        <v>3240542</v>
      </c>
      <c r="V12" s="182">
        <v>3642111</v>
      </c>
      <c r="W12" s="182">
        <v>3258983</v>
      </c>
    </row>
    <row r="13" spans="1:23" s="1" customFormat="1" ht="18.75" customHeight="1">
      <c r="A13" s="619"/>
      <c r="B13" s="620"/>
      <c r="C13" s="575"/>
      <c r="D13" s="575"/>
      <c r="E13" s="510"/>
      <c r="F13" s="510"/>
      <c r="G13" s="618"/>
      <c r="H13" s="618"/>
      <c r="I13" s="614"/>
      <c r="J13" s="614"/>
      <c r="K13" s="614"/>
      <c r="L13" s="614"/>
      <c r="N13" s="183"/>
      <c r="O13" s="183"/>
      <c r="P13" s="178"/>
      <c r="Q13" s="180" t="s">
        <v>201</v>
      </c>
      <c r="R13" s="181" t="s">
        <v>222</v>
      </c>
      <c r="S13" s="44" t="s">
        <v>319</v>
      </c>
      <c r="T13" s="44" t="s">
        <v>319</v>
      </c>
      <c r="U13" s="44" t="s">
        <v>319</v>
      </c>
      <c r="V13" s="44" t="s">
        <v>319</v>
      </c>
      <c r="W13" s="44" t="s">
        <v>319</v>
      </c>
    </row>
    <row r="14" spans="1:23" s="1" customFormat="1" ht="18.75" customHeight="1">
      <c r="A14" s="619" t="s">
        <v>151</v>
      </c>
      <c r="B14" s="620"/>
      <c r="C14" s="575" t="s">
        <v>153</v>
      </c>
      <c r="D14" s="575"/>
      <c r="E14" s="510" t="s">
        <v>157</v>
      </c>
      <c r="F14" s="510"/>
      <c r="G14" s="618" t="s">
        <v>159</v>
      </c>
      <c r="H14" s="618"/>
      <c r="I14" s="614">
        <v>2</v>
      </c>
      <c r="J14" s="614"/>
      <c r="K14" s="614">
        <v>600</v>
      </c>
      <c r="L14" s="614"/>
      <c r="N14" s="575" t="s">
        <v>239</v>
      </c>
      <c r="O14" s="575"/>
      <c r="P14" s="178" t="s">
        <v>300</v>
      </c>
      <c r="Q14" s="180" t="s">
        <v>301</v>
      </c>
      <c r="R14" s="181" t="s">
        <v>222</v>
      </c>
      <c r="S14" s="182">
        <v>2960784</v>
      </c>
      <c r="T14" s="182">
        <v>2978270</v>
      </c>
      <c r="U14" s="182">
        <v>2973414</v>
      </c>
      <c r="V14" s="182">
        <v>2864447</v>
      </c>
      <c r="W14" s="182">
        <v>2658491</v>
      </c>
    </row>
    <row r="15" spans="1:23" s="1" customFormat="1" ht="18.75" customHeight="1">
      <c r="A15" s="619"/>
      <c r="B15" s="620"/>
      <c r="C15" s="575"/>
      <c r="D15" s="575"/>
      <c r="E15" s="575"/>
      <c r="F15" s="575"/>
      <c r="G15" s="618"/>
      <c r="H15" s="618"/>
      <c r="I15" s="614"/>
      <c r="J15" s="614"/>
      <c r="K15" s="614"/>
      <c r="L15" s="614"/>
      <c r="N15" s="575" t="s">
        <v>302</v>
      </c>
      <c r="O15" s="575"/>
      <c r="P15" s="179"/>
      <c r="Q15" s="180" t="s">
        <v>202</v>
      </c>
      <c r="R15" s="181" t="s">
        <v>222</v>
      </c>
      <c r="S15" s="182">
        <v>50074</v>
      </c>
      <c r="T15" s="182">
        <v>44574</v>
      </c>
      <c r="U15" s="182">
        <v>41512</v>
      </c>
      <c r="V15" s="182">
        <v>35456</v>
      </c>
      <c r="W15" s="182">
        <v>31247</v>
      </c>
    </row>
    <row r="16" spans="1:23" s="1" customFormat="1" ht="18.75" customHeight="1">
      <c r="A16" s="619" t="s">
        <v>152</v>
      </c>
      <c r="B16" s="620"/>
      <c r="C16" s="575" t="s">
        <v>154</v>
      </c>
      <c r="D16" s="575"/>
      <c r="E16" s="510" t="s">
        <v>235</v>
      </c>
      <c r="F16" s="510"/>
      <c r="G16" s="618" t="s">
        <v>161</v>
      </c>
      <c r="H16" s="618"/>
      <c r="I16" s="614">
        <v>2</v>
      </c>
      <c r="J16" s="614"/>
      <c r="K16" s="614">
        <v>780</v>
      </c>
      <c r="L16" s="614"/>
      <c r="N16" s="575" t="s">
        <v>238</v>
      </c>
      <c r="O16" s="575"/>
      <c r="P16" s="179"/>
      <c r="Q16" s="180" t="s">
        <v>203</v>
      </c>
      <c r="R16" s="181" t="s">
        <v>303</v>
      </c>
      <c r="S16" s="44" t="s">
        <v>319</v>
      </c>
      <c r="T16" s="44" t="s">
        <v>319</v>
      </c>
      <c r="U16" s="182">
        <v>11</v>
      </c>
      <c r="V16" s="182">
        <v>26</v>
      </c>
      <c r="W16" s="182">
        <v>22</v>
      </c>
    </row>
    <row r="17" spans="1:23" s="1" customFormat="1" ht="18.75" customHeight="1">
      <c r="A17" s="619"/>
      <c r="B17" s="620"/>
      <c r="C17" s="575"/>
      <c r="D17" s="575"/>
      <c r="E17" s="510"/>
      <c r="F17" s="510"/>
      <c r="G17" s="618"/>
      <c r="H17" s="618"/>
      <c r="I17" s="614"/>
      <c r="J17" s="614"/>
      <c r="K17" s="614"/>
      <c r="L17" s="614"/>
      <c r="N17" s="183"/>
      <c r="O17" s="183"/>
      <c r="P17" s="569" t="s">
        <v>304</v>
      </c>
      <c r="Q17" s="647"/>
      <c r="R17" s="181" t="s">
        <v>305</v>
      </c>
      <c r="S17" s="182">
        <v>442</v>
      </c>
      <c r="T17" s="182">
        <v>386</v>
      </c>
      <c r="U17" s="182">
        <v>332</v>
      </c>
      <c r="V17" s="182">
        <v>367</v>
      </c>
      <c r="W17" s="182">
        <v>286</v>
      </c>
    </row>
    <row r="18" spans="1:23" s="1" customFormat="1" ht="18.75" customHeight="1">
      <c r="A18" s="619" t="s">
        <v>306</v>
      </c>
      <c r="B18" s="620"/>
      <c r="C18" s="575" t="s">
        <v>153</v>
      </c>
      <c r="D18" s="575"/>
      <c r="E18" s="510" t="s">
        <v>158</v>
      </c>
      <c r="F18" s="510"/>
      <c r="G18" s="618" t="s">
        <v>162</v>
      </c>
      <c r="H18" s="618"/>
      <c r="I18" s="614">
        <v>5</v>
      </c>
      <c r="J18" s="614"/>
      <c r="K18" s="614">
        <v>133027</v>
      </c>
      <c r="L18" s="614"/>
      <c r="N18" s="179"/>
      <c r="O18" s="179"/>
      <c r="P18" s="569" t="s">
        <v>307</v>
      </c>
      <c r="Q18" s="570"/>
      <c r="R18" s="181" t="s">
        <v>221</v>
      </c>
      <c r="S18" s="184">
        <v>29738752</v>
      </c>
      <c r="T18" s="184">
        <v>30613216</v>
      </c>
      <c r="U18" s="184">
        <v>29637724</v>
      </c>
      <c r="V18" s="184">
        <v>31212625</v>
      </c>
      <c r="W18" s="184">
        <v>29292649</v>
      </c>
    </row>
    <row r="19" spans="1:23" s="1" customFormat="1" ht="18.75" customHeight="1">
      <c r="A19" s="619"/>
      <c r="B19" s="620"/>
      <c r="C19" s="575"/>
      <c r="D19" s="575"/>
      <c r="E19" s="575"/>
      <c r="F19" s="575"/>
      <c r="G19" s="575"/>
      <c r="H19" s="575"/>
      <c r="I19" s="614"/>
      <c r="J19" s="614"/>
      <c r="K19" s="614"/>
      <c r="L19" s="614"/>
      <c r="N19" s="185"/>
      <c r="O19" s="185"/>
      <c r="P19" s="185"/>
      <c r="Q19" s="186"/>
      <c r="R19" s="187"/>
      <c r="S19" s="188"/>
      <c r="T19" s="188"/>
      <c r="U19" s="188"/>
      <c r="V19" s="188"/>
      <c r="W19" s="188"/>
    </row>
    <row r="20" spans="1:23" ht="18.75" customHeight="1">
      <c r="A20" s="582" t="s">
        <v>41</v>
      </c>
      <c r="B20" s="583"/>
      <c r="C20" s="420"/>
      <c r="D20" s="420"/>
      <c r="E20" s="420"/>
      <c r="F20" s="420"/>
      <c r="G20" s="420"/>
      <c r="H20" s="420"/>
      <c r="I20" s="615">
        <f>SUM(I10:J18)</f>
        <v>58</v>
      </c>
      <c r="J20" s="615"/>
      <c r="K20" s="615">
        <f>SUM(K10:L18)</f>
        <v>182187</v>
      </c>
      <c r="L20" s="615"/>
      <c r="N20" s="578" t="s">
        <v>240</v>
      </c>
      <c r="O20" s="578"/>
      <c r="P20" s="579"/>
      <c r="Q20" s="101" t="s">
        <v>200</v>
      </c>
      <c r="R20" s="102" t="s">
        <v>317</v>
      </c>
      <c r="S20" s="44">
        <v>1960</v>
      </c>
      <c r="T20" s="44">
        <v>2000</v>
      </c>
      <c r="U20" s="44">
        <v>2280</v>
      </c>
      <c r="V20" s="44">
        <v>1720</v>
      </c>
      <c r="W20" s="44">
        <v>2040</v>
      </c>
    </row>
    <row r="21" spans="1:23" ht="18.75" customHeight="1">
      <c r="A21" s="249"/>
      <c r="B21" s="250"/>
      <c r="C21" s="53"/>
      <c r="D21" s="53"/>
      <c r="E21" s="53"/>
      <c r="F21" s="53"/>
      <c r="G21" s="53"/>
      <c r="H21" s="53"/>
      <c r="I21" s="257"/>
      <c r="J21" s="257"/>
      <c r="K21" s="257"/>
      <c r="L21" s="257"/>
      <c r="N21" s="580"/>
      <c r="O21" s="580"/>
      <c r="P21" s="580"/>
      <c r="Q21" s="101" t="s">
        <v>199</v>
      </c>
      <c r="R21" s="102" t="s">
        <v>221</v>
      </c>
      <c r="S21" s="44">
        <v>40</v>
      </c>
      <c r="T21" s="44">
        <v>40</v>
      </c>
      <c r="U21" s="44">
        <v>46</v>
      </c>
      <c r="V21" s="44">
        <v>34</v>
      </c>
      <c r="W21" s="44">
        <v>41</v>
      </c>
    </row>
    <row r="22" spans="1:23" ht="18.75" customHeight="1">
      <c r="A22" s="33" t="s">
        <v>175</v>
      </c>
      <c r="B22" s="50"/>
      <c r="C22" s="33"/>
      <c r="D22" s="33"/>
      <c r="E22" s="33"/>
      <c r="F22" s="33"/>
      <c r="G22" s="33"/>
      <c r="H22" s="33"/>
      <c r="I22" s="33"/>
      <c r="J22" s="33"/>
      <c r="K22" s="33"/>
      <c r="L22" s="33"/>
      <c r="N22" s="577" t="s">
        <v>205</v>
      </c>
      <c r="O22" s="425" t="s">
        <v>308</v>
      </c>
      <c r="P22" s="580"/>
      <c r="Q22" s="101" t="s">
        <v>200</v>
      </c>
      <c r="R22" s="102" t="s">
        <v>309</v>
      </c>
      <c r="S22" s="44" t="s">
        <v>319</v>
      </c>
      <c r="T22" s="44" t="s">
        <v>319</v>
      </c>
      <c r="U22" s="44" t="s">
        <v>319</v>
      </c>
      <c r="V22" s="44" t="s">
        <v>319</v>
      </c>
      <c r="W22" s="44" t="s">
        <v>319</v>
      </c>
    </row>
    <row r="23" spans="2:23" ht="18.75" customHeight="1">
      <c r="B23" s="96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577"/>
      <c r="O23" s="425" t="s">
        <v>310</v>
      </c>
      <c r="P23" s="580"/>
      <c r="Q23" s="101" t="s">
        <v>311</v>
      </c>
      <c r="R23" s="102" t="s">
        <v>312</v>
      </c>
      <c r="S23" s="44" t="s">
        <v>319</v>
      </c>
      <c r="T23" s="44">
        <v>107000</v>
      </c>
      <c r="U23" s="44">
        <v>101416</v>
      </c>
      <c r="V23" s="44">
        <v>83652</v>
      </c>
      <c r="W23" s="44" t="s">
        <v>319</v>
      </c>
    </row>
    <row r="24" spans="1:23" ht="18.75" customHeight="1">
      <c r="A24" s="96"/>
      <c r="B24" s="96"/>
      <c r="C24" s="33"/>
      <c r="D24" s="33"/>
      <c r="E24" s="33"/>
      <c r="F24" s="33"/>
      <c r="G24" s="33"/>
      <c r="H24" s="33"/>
      <c r="I24" s="33"/>
      <c r="J24" s="33"/>
      <c r="K24" s="33"/>
      <c r="L24" s="33"/>
      <c r="N24" s="425" t="s">
        <v>241</v>
      </c>
      <c r="O24" s="425"/>
      <c r="P24" s="580"/>
      <c r="Q24" s="101" t="s">
        <v>200</v>
      </c>
      <c r="R24" s="102" t="s">
        <v>309</v>
      </c>
      <c r="S24" s="44">
        <v>12656</v>
      </c>
      <c r="T24" s="44">
        <v>12698</v>
      </c>
      <c r="U24" s="44">
        <v>12239</v>
      </c>
      <c r="V24" s="44">
        <v>9692</v>
      </c>
      <c r="W24" s="44">
        <v>11038</v>
      </c>
    </row>
    <row r="25" spans="1:23" ht="14.25">
      <c r="A25" s="96"/>
      <c r="B25" s="96"/>
      <c r="C25" s="33"/>
      <c r="D25" s="33"/>
      <c r="E25" s="33"/>
      <c r="F25" s="33"/>
      <c r="G25" s="33"/>
      <c r="H25" s="33"/>
      <c r="I25" s="33"/>
      <c r="J25" s="33"/>
      <c r="K25" s="33"/>
      <c r="L25" s="33"/>
      <c r="N25" s="580"/>
      <c r="O25" s="580"/>
      <c r="P25" s="580"/>
      <c r="Q25" s="101" t="s">
        <v>199</v>
      </c>
      <c r="R25" s="102" t="s">
        <v>221</v>
      </c>
      <c r="S25" s="44">
        <v>457996</v>
      </c>
      <c r="T25" s="44">
        <v>469339</v>
      </c>
      <c r="U25" s="44">
        <v>436364</v>
      </c>
      <c r="V25" s="44">
        <v>383532</v>
      </c>
      <c r="W25" s="44">
        <v>408933</v>
      </c>
    </row>
    <row r="26" spans="1:23" ht="22.5" customHeight="1">
      <c r="A26" s="96"/>
      <c r="B26" s="9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53"/>
      <c r="O26" s="53"/>
      <c r="P26" s="53"/>
      <c r="Q26" s="53"/>
      <c r="R26" s="55"/>
      <c r="S26" s="53"/>
      <c r="T26" s="53"/>
      <c r="U26" s="53"/>
      <c r="V26" s="53"/>
      <c r="W26" s="53"/>
    </row>
    <row r="27" spans="1:14" ht="14.25">
      <c r="A27" s="96"/>
      <c r="B27" s="9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51" t="s">
        <v>504</v>
      </c>
    </row>
    <row r="28" spans="1:14" ht="20.25" customHeight="1">
      <c r="A28" s="601" t="s">
        <v>481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33"/>
      <c r="N28" s="18" t="s">
        <v>204</v>
      </c>
    </row>
    <row r="29" spans="1:12" ht="15" thickBo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6.5">
      <c r="A30" s="621" t="s">
        <v>164</v>
      </c>
      <c r="B30" s="622"/>
      <c r="C30" s="607" t="s">
        <v>163</v>
      </c>
      <c r="D30" s="607"/>
      <c r="E30" s="116" t="s">
        <v>313</v>
      </c>
      <c r="F30" s="116" t="s">
        <v>166</v>
      </c>
      <c r="G30" s="611" t="s">
        <v>434</v>
      </c>
      <c r="H30" s="612"/>
      <c r="I30" s="648" t="s">
        <v>236</v>
      </c>
      <c r="J30" s="649"/>
      <c r="K30" s="649"/>
      <c r="L30" s="649"/>
    </row>
    <row r="31" spans="1:12" ht="14.25">
      <c r="A31" s="623"/>
      <c r="B31" s="624"/>
      <c r="C31" s="607"/>
      <c r="D31" s="607"/>
      <c r="E31" s="97" t="s">
        <v>165</v>
      </c>
      <c r="F31" s="97" t="s">
        <v>167</v>
      </c>
      <c r="G31" s="608" t="s">
        <v>168</v>
      </c>
      <c r="H31" s="117" t="s">
        <v>314</v>
      </c>
      <c r="I31" s="118" t="s">
        <v>170</v>
      </c>
      <c r="J31" s="606" t="s">
        <v>315</v>
      </c>
      <c r="K31" s="616" t="s">
        <v>172</v>
      </c>
      <c r="L31" s="608" t="s">
        <v>41</v>
      </c>
    </row>
    <row r="32" spans="1:12" ht="14.25">
      <c r="A32" s="625"/>
      <c r="B32" s="626"/>
      <c r="C32" s="627"/>
      <c r="D32" s="627"/>
      <c r="E32" s="245" t="s">
        <v>433</v>
      </c>
      <c r="F32" s="244" t="s">
        <v>432</v>
      </c>
      <c r="G32" s="609"/>
      <c r="H32" s="95" t="s">
        <v>169</v>
      </c>
      <c r="I32" s="100" t="s">
        <v>171</v>
      </c>
      <c r="J32" s="607"/>
      <c r="K32" s="617"/>
      <c r="L32" s="609"/>
    </row>
    <row r="33" spans="5:6" ht="24" customHeight="1">
      <c r="E33" s="109"/>
      <c r="F33" s="109"/>
    </row>
    <row r="34" spans="1:13" ht="18" customHeight="1">
      <c r="A34" s="425"/>
      <c r="B34" s="425"/>
      <c r="C34" s="610" t="s">
        <v>182</v>
      </c>
      <c r="D34" s="59" t="s">
        <v>176</v>
      </c>
      <c r="E34" s="109">
        <v>4.5</v>
      </c>
      <c r="F34" s="109">
        <v>3</v>
      </c>
      <c r="G34" s="31">
        <v>60</v>
      </c>
      <c r="H34" s="31">
        <v>30</v>
      </c>
      <c r="I34" s="31">
        <v>90</v>
      </c>
      <c r="J34" s="31">
        <v>45</v>
      </c>
      <c r="K34" s="44" t="s">
        <v>319</v>
      </c>
      <c r="L34" s="31">
        <v>135</v>
      </c>
      <c r="M34" s="33"/>
    </row>
    <row r="35" spans="1:24" ht="18" customHeight="1">
      <c r="A35" s="425"/>
      <c r="B35" s="425"/>
      <c r="C35" s="610"/>
      <c r="D35" s="59" t="s">
        <v>177</v>
      </c>
      <c r="E35" s="109">
        <v>2.3</v>
      </c>
      <c r="F35" s="109">
        <v>0.5</v>
      </c>
      <c r="G35" s="31">
        <v>40</v>
      </c>
      <c r="H35" s="31">
        <v>30</v>
      </c>
      <c r="I35" s="31">
        <v>15</v>
      </c>
      <c r="J35" s="31">
        <v>54</v>
      </c>
      <c r="K35" s="44" t="s">
        <v>319</v>
      </c>
      <c r="L35" s="31">
        <v>69</v>
      </c>
      <c r="M35" s="33"/>
      <c r="X35" s="33"/>
    </row>
    <row r="36" spans="1:24" ht="18" customHeight="1">
      <c r="A36" s="425"/>
      <c r="B36" s="425"/>
      <c r="C36" s="610"/>
      <c r="D36" s="59" t="s">
        <v>178</v>
      </c>
      <c r="E36" s="109">
        <v>1.5</v>
      </c>
      <c r="F36" s="109">
        <v>0.5</v>
      </c>
      <c r="G36" s="31">
        <v>20</v>
      </c>
      <c r="H36" s="31">
        <v>10</v>
      </c>
      <c r="I36" s="31">
        <v>5</v>
      </c>
      <c r="J36" s="31">
        <v>10</v>
      </c>
      <c r="K36" s="44" t="s">
        <v>319</v>
      </c>
      <c r="L36" s="31">
        <v>15</v>
      </c>
      <c r="M36" s="33"/>
      <c r="X36" s="33"/>
    </row>
    <row r="37" spans="1:24" ht="18" customHeight="1">
      <c r="A37" s="425"/>
      <c r="B37" s="425"/>
      <c r="C37" s="610"/>
      <c r="D37" s="67" t="s">
        <v>41</v>
      </c>
      <c r="E37" s="109">
        <v>8.3</v>
      </c>
      <c r="F37" s="307">
        <v>4</v>
      </c>
      <c r="G37" s="44" t="s">
        <v>319</v>
      </c>
      <c r="H37" s="44" t="s">
        <v>319</v>
      </c>
      <c r="I37" s="31">
        <v>110</v>
      </c>
      <c r="J37" s="31">
        <v>109</v>
      </c>
      <c r="K37" s="44" t="s">
        <v>319</v>
      </c>
      <c r="L37" s="31">
        <v>219</v>
      </c>
      <c r="M37" s="33"/>
      <c r="X37" s="33"/>
    </row>
    <row r="38" spans="1:24" ht="18" customHeight="1">
      <c r="A38" s="599" t="s">
        <v>173</v>
      </c>
      <c r="B38" s="599"/>
      <c r="E38" s="109"/>
      <c r="F38" s="109"/>
      <c r="G38" s="31"/>
      <c r="H38" s="31"/>
      <c r="I38" s="31"/>
      <c r="J38" s="31"/>
      <c r="K38" s="31"/>
      <c r="L38" s="31"/>
      <c r="M38" s="33"/>
      <c r="N38" s="602" t="s">
        <v>482</v>
      </c>
      <c r="O38" s="403"/>
      <c r="P38" s="403"/>
      <c r="Q38" s="403"/>
      <c r="R38" s="403"/>
      <c r="S38" s="403"/>
      <c r="T38" s="403"/>
      <c r="U38" s="403"/>
      <c r="V38" s="403"/>
      <c r="W38" s="403"/>
      <c r="X38" s="33"/>
    </row>
    <row r="39" spans="1:23" ht="18" customHeight="1" thickBot="1">
      <c r="A39" s="599" t="s">
        <v>174</v>
      </c>
      <c r="B39" s="599"/>
      <c r="C39" s="600" t="s">
        <v>183</v>
      </c>
      <c r="D39" s="59" t="s">
        <v>179</v>
      </c>
      <c r="E39" s="109">
        <v>2.3</v>
      </c>
      <c r="F39" s="109">
        <v>1.2</v>
      </c>
      <c r="G39" s="31">
        <v>30</v>
      </c>
      <c r="H39" s="31">
        <v>15</v>
      </c>
      <c r="I39" s="31">
        <v>18</v>
      </c>
      <c r="J39" s="31">
        <v>16</v>
      </c>
      <c r="K39" s="44" t="s">
        <v>319</v>
      </c>
      <c r="L39" s="31">
        <v>34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</row>
    <row r="40" spans="1:23" ht="18" customHeight="1">
      <c r="A40" s="425"/>
      <c r="B40" s="425"/>
      <c r="C40" s="600"/>
      <c r="D40" s="59" t="s">
        <v>180</v>
      </c>
      <c r="E40" s="109">
        <v>1</v>
      </c>
      <c r="F40" s="109">
        <v>1</v>
      </c>
      <c r="G40" s="31">
        <v>30</v>
      </c>
      <c r="H40" s="31">
        <v>15</v>
      </c>
      <c r="I40" s="31">
        <v>15</v>
      </c>
      <c r="J40" s="44" t="s">
        <v>319</v>
      </c>
      <c r="K40" s="44" t="s">
        <v>319</v>
      </c>
      <c r="L40" s="31">
        <v>15</v>
      </c>
      <c r="N40" s="637" t="s">
        <v>505</v>
      </c>
      <c r="O40" s="643"/>
      <c r="P40" s="635" t="s">
        <v>435</v>
      </c>
      <c r="Q40" s="635" t="s">
        <v>200</v>
      </c>
      <c r="R40" s="595" t="s">
        <v>199</v>
      </c>
      <c r="S40" s="596"/>
      <c r="T40" s="588" t="s">
        <v>438</v>
      </c>
      <c r="U40" s="333"/>
      <c r="V40" s="603" t="s">
        <v>484</v>
      </c>
      <c r="W40" s="604"/>
    </row>
    <row r="41" spans="1:23" ht="18" customHeight="1">
      <c r="A41" s="425"/>
      <c r="B41" s="425"/>
      <c r="C41" s="600"/>
      <c r="D41" s="59" t="s">
        <v>181</v>
      </c>
      <c r="E41" s="109">
        <v>2.5</v>
      </c>
      <c r="F41" s="109">
        <v>1.5</v>
      </c>
      <c r="G41" s="31">
        <v>50</v>
      </c>
      <c r="H41" s="31">
        <v>30</v>
      </c>
      <c r="I41" s="31">
        <v>45</v>
      </c>
      <c r="J41" s="31">
        <v>30</v>
      </c>
      <c r="K41" s="44" t="s">
        <v>319</v>
      </c>
      <c r="L41" s="31">
        <v>75</v>
      </c>
      <c r="N41" s="644"/>
      <c r="O41" s="645"/>
      <c r="P41" s="636"/>
      <c r="Q41" s="636"/>
      <c r="R41" s="597"/>
      <c r="S41" s="598"/>
      <c r="T41" s="589"/>
      <c r="U41" s="335"/>
      <c r="V41" s="605"/>
      <c r="W41" s="458"/>
    </row>
    <row r="42" spans="1:23" ht="18" customHeight="1">
      <c r="A42" s="425"/>
      <c r="B42" s="425"/>
      <c r="C42" s="600"/>
      <c r="D42" s="59" t="s">
        <v>41</v>
      </c>
      <c r="E42" s="109">
        <v>5.8</v>
      </c>
      <c r="F42" s="109">
        <v>3.7</v>
      </c>
      <c r="G42" s="44" t="s">
        <v>319</v>
      </c>
      <c r="H42" s="44" t="s">
        <v>319</v>
      </c>
      <c r="I42" s="31">
        <v>78</v>
      </c>
      <c r="J42" s="31">
        <v>46</v>
      </c>
      <c r="K42" s="44" t="s">
        <v>319</v>
      </c>
      <c r="L42" s="31">
        <v>124</v>
      </c>
      <c r="N42" s="644"/>
      <c r="O42" s="645"/>
      <c r="P42" s="641" t="s">
        <v>409</v>
      </c>
      <c r="Q42" s="641" t="s">
        <v>436</v>
      </c>
      <c r="R42" s="590" t="s">
        <v>437</v>
      </c>
      <c r="S42" s="591"/>
      <c r="T42" s="590" t="s">
        <v>439</v>
      </c>
      <c r="U42" s="591"/>
      <c r="V42" s="606" t="s">
        <v>213</v>
      </c>
      <c r="W42" s="608" t="s">
        <v>214</v>
      </c>
    </row>
    <row r="43" spans="1:23" ht="18" customHeight="1">
      <c r="A43" s="425"/>
      <c r="B43" s="425"/>
      <c r="C43" s="600"/>
      <c r="D43" s="59"/>
      <c r="E43" s="109"/>
      <c r="F43" s="109"/>
      <c r="G43" s="31"/>
      <c r="H43" s="31"/>
      <c r="I43" s="31"/>
      <c r="J43" s="31"/>
      <c r="K43" s="31"/>
      <c r="L43" s="31"/>
      <c r="N43" s="646"/>
      <c r="O43" s="617"/>
      <c r="P43" s="642"/>
      <c r="Q43" s="642"/>
      <c r="R43" s="592"/>
      <c r="S43" s="593"/>
      <c r="T43" s="592"/>
      <c r="U43" s="593"/>
      <c r="V43" s="607"/>
      <c r="W43" s="609"/>
    </row>
    <row r="44" spans="1:15" ht="18" customHeight="1">
      <c r="A44" s="425"/>
      <c r="B44" s="425"/>
      <c r="C44" s="59"/>
      <c r="D44" s="59"/>
      <c r="E44" s="109"/>
      <c r="F44" s="109"/>
      <c r="G44" s="31"/>
      <c r="H44" s="31"/>
      <c r="I44" s="31"/>
      <c r="J44" s="31"/>
      <c r="K44" s="31"/>
      <c r="L44" s="31"/>
      <c r="N44" s="98"/>
      <c r="O44" s="99"/>
    </row>
    <row r="45" spans="1:23" ht="18" customHeight="1">
      <c r="A45" s="425"/>
      <c r="B45" s="425"/>
      <c r="C45" s="577" t="s">
        <v>186</v>
      </c>
      <c r="D45" s="577"/>
      <c r="E45" s="109">
        <v>3.3</v>
      </c>
      <c r="F45" s="109">
        <v>0.9</v>
      </c>
      <c r="G45" s="31">
        <v>20</v>
      </c>
      <c r="H45" s="31">
        <v>15</v>
      </c>
      <c r="I45" s="31">
        <v>14</v>
      </c>
      <c r="J45" s="31">
        <v>36</v>
      </c>
      <c r="K45" s="44" t="s">
        <v>319</v>
      </c>
      <c r="L45" s="31">
        <v>50</v>
      </c>
      <c r="N45" s="582" t="s">
        <v>79</v>
      </c>
      <c r="O45" s="583"/>
      <c r="P45" s="299">
        <f>SUM(P55,P57,P59)</f>
        <v>7500</v>
      </c>
      <c r="Q45" s="299">
        <f>SUM(Q55,Q57,Q59)</f>
        <v>6931372</v>
      </c>
      <c r="R45" s="594">
        <v>75139110</v>
      </c>
      <c r="S45" s="594">
        <f>SUM(S55,S57,S59)</f>
        <v>0</v>
      </c>
      <c r="T45" s="299"/>
      <c r="U45" s="300">
        <v>108.4</v>
      </c>
      <c r="V45" s="299">
        <v>2236</v>
      </c>
      <c r="W45" s="299">
        <v>24237</v>
      </c>
    </row>
    <row r="46" spans="1:23" ht="18" customHeight="1">
      <c r="A46" s="599" t="s">
        <v>184</v>
      </c>
      <c r="B46" s="599"/>
      <c r="C46" s="577" t="s">
        <v>187</v>
      </c>
      <c r="D46" s="577"/>
      <c r="E46" s="109">
        <v>1.4</v>
      </c>
      <c r="F46" s="109">
        <v>0.3</v>
      </c>
      <c r="G46" s="31">
        <v>15</v>
      </c>
      <c r="H46" s="31">
        <v>10</v>
      </c>
      <c r="I46" s="31">
        <v>3</v>
      </c>
      <c r="J46" s="31">
        <v>11</v>
      </c>
      <c r="K46" s="44" t="s">
        <v>319</v>
      </c>
      <c r="L46" s="31">
        <v>14</v>
      </c>
      <c r="N46" s="96"/>
      <c r="O46" s="191"/>
      <c r="P46" s="31"/>
      <c r="Q46" s="31"/>
      <c r="R46" s="31"/>
      <c r="S46" s="31"/>
      <c r="T46" s="31"/>
      <c r="U46" s="111"/>
      <c r="V46" s="31"/>
      <c r="W46" s="31"/>
    </row>
    <row r="47" spans="1:23" ht="18" customHeight="1">
      <c r="A47" s="599" t="s">
        <v>185</v>
      </c>
      <c r="B47" s="599"/>
      <c r="C47" s="577" t="s">
        <v>188</v>
      </c>
      <c r="D47" s="577"/>
      <c r="E47" s="109">
        <v>2.4</v>
      </c>
      <c r="F47" s="109">
        <v>0.6</v>
      </c>
      <c r="G47" s="31">
        <v>20</v>
      </c>
      <c r="H47" s="31">
        <v>15</v>
      </c>
      <c r="I47" s="31">
        <v>9</v>
      </c>
      <c r="J47" s="31">
        <v>27</v>
      </c>
      <c r="K47" s="44" t="s">
        <v>319</v>
      </c>
      <c r="L47" s="31">
        <v>36</v>
      </c>
      <c r="N47" s="584"/>
      <c r="O47" s="585"/>
      <c r="P47" s="31"/>
      <c r="Q47" s="31"/>
      <c r="R47" s="581"/>
      <c r="S47" s="581"/>
      <c r="T47" s="31"/>
      <c r="U47" s="111"/>
      <c r="V47" s="31"/>
      <c r="W47" s="31"/>
    </row>
    <row r="48" spans="1:23" ht="18" customHeight="1">
      <c r="A48" s="599"/>
      <c r="B48" s="599"/>
      <c r="C48" s="577" t="s">
        <v>41</v>
      </c>
      <c r="D48" s="577"/>
      <c r="E48" s="109">
        <v>7.1</v>
      </c>
      <c r="F48" s="109">
        <v>1.8</v>
      </c>
      <c r="G48" s="44" t="s">
        <v>319</v>
      </c>
      <c r="H48" s="44" t="s">
        <v>319</v>
      </c>
      <c r="I48" s="31">
        <v>26</v>
      </c>
      <c r="J48" s="31">
        <v>74</v>
      </c>
      <c r="K48" s="44" t="s">
        <v>319</v>
      </c>
      <c r="L48" s="31">
        <v>100</v>
      </c>
      <c r="N48" s="584" t="s">
        <v>215</v>
      </c>
      <c r="O48" s="585"/>
      <c r="P48" s="31">
        <v>1404</v>
      </c>
      <c r="Q48" s="31">
        <v>1492358</v>
      </c>
      <c r="R48" s="581">
        <v>16357189</v>
      </c>
      <c r="S48" s="581"/>
      <c r="T48" s="31"/>
      <c r="U48" s="111">
        <v>109.61</v>
      </c>
      <c r="V48" s="31">
        <v>2242</v>
      </c>
      <c r="W48" s="31">
        <v>24579</v>
      </c>
    </row>
    <row r="49" spans="1:23" ht="18" customHeight="1">
      <c r="A49" s="599"/>
      <c r="B49" s="599"/>
      <c r="C49" s="577"/>
      <c r="D49" s="577"/>
      <c r="E49" s="109"/>
      <c r="F49" s="109"/>
      <c r="G49" s="31"/>
      <c r="H49" s="31"/>
      <c r="I49" s="31"/>
      <c r="J49" s="31"/>
      <c r="K49" s="31"/>
      <c r="L49" s="31"/>
      <c r="N49" s="584"/>
      <c r="O49" s="585"/>
      <c r="P49" s="31"/>
      <c r="Q49" s="31"/>
      <c r="R49" s="581"/>
      <c r="S49" s="581"/>
      <c r="T49" s="31"/>
      <c r="U49" s="111"/>
      <c r="V49" s="31"/>
      <c r="W49" s="31"/>
    </row>
    <row r="50" spans="1:23" ht="18" customHeight="1">
      <c r="A50" s="599" t="s">
        <v>189</v>
      </c>
      <c r="B50" s="599"/>
      <c r="C50" s="577" t="s">
        <v>191</v>
      </c>
      <c r="D50" s="577"/>
      <c r="E50" s="109">
        <v>25</v>
      </c>
      <c r="F50" s="109">
        <v>16.8</v>
      </c>
      <c r="G50" s="31">
        <v>400</v>
      </c>
      <c r="H50" s="31">
        <v>150</v>
      </c>
      <c r="I50" s="31">
        <v>650</v>
      </c>
      <c r="J50" s="31">
        <v>1250</v>
      </c>
      <c r="K50" s="31">
        <v>1850</v>
      </c>
      <c r="L50" s="31">
        <v>3750</v>
      </c>
      <c r="N50" s="584" t="s">
        <v>216</v>
      </c>
      <c r="O50" s="585"/>
      <c r="P50" s="31">
        <v>539</v>
      </c>
      <c r="Q50" s="31">
        <v>576059</v>
      </c>
      <c r="R50" s="581">
        <v>6311453</v>
      </c>
      <c r="S50" s="581"/>
      <c r="T50" s="31"/>
      <c r="U50" s="111">
        <v>109.56</v>
      </c>
      <c r="V50" s="31">
        <v>2672</v>
      </c>
      <c r="W50" s="31">
        <v>29275</v>
      </c>
    </row>
    <row r="51" spans="1:23" ht="18" customHeight="1">
      <c r="A51" s="599" t="s">
        <v>174</v>
      </c>
      <c r="B51" s="599"/>
      <c r="C51" s="577" t="s">
        <v>192</v>
      </c>
      <c r="D51" s="577"/>
      <c r="E51" s="109">
        <v>11</v>
      </c>
      <c r="F51" s="109">
        <v>5.5</v>
      </c>
      <c r="G51" s="31">
        <v>200</v>
      </c>
      <c r="H51" s="31">
        <v>100</v>
      </c>
      <c r="I51" s="31">
        <v>100</v>
      </c>
      <c r="J51" s="31">
        <v>550</v>
      </c>
      <c r="K51" s="31">
        <v>450</v>
      </c>
      <c r="L51" s="31">
        <v>1100</v>
      </c>
      <c r="N51" s="584"/>
      <c r="O51" s="585"/>
      <c r="P51" s="31"/>
      <c r="Q51" s="31"/>
      <c r="R51" s="581"/>
      <c r="S51" s="581"/>
      <c r="T51" s="31"/>
      <c r="U51" s="111"/>
      <c r="V51" s="31"/>
      <c r="W51" s="31"/>
    </row>
    <row r="52" spans="1:23" ht="18" customHeight="1">
      <c r="A52" s="599"/>
      <c r="B52" s="599"/>
      <c r="C52" s="577" t="s">
        <v>41</v>
      </c>
      <c r="D52" s="577"/>
      <c r="E52" s="109">
        <v>36</v>
      </c>
      <c r="F52" s="109">
        <v>22.3</v>
      </c>
      <c r="G52" s="44" t="s">
        <v>319</v>
      </c>
      <c r="H52" s="44" t="s">
        <v>319</v>
      </c>
      <c r="I52" s="31">
        <v>750</v>
      </c>
      <c r="J52" s="31">
        <v>1800</v>
      </c>
      <c r="K52" s="31">
        <v>2300</v>
      </c>
      <c r="L52" s="31">
        <v>4850</v>
      </c>
      <c r="N52" s="584" t="s">
        <v>217</v>
      </c>
      <c r="O52" s="585"/>
      <c r="P52" s="31">
        <v>844</v>
      </c>
      <c r="Q52" s="31">
        <v>621629</v>
      </c>
      <c r="R52" s="581">
        <v>6624007</v>
      </c>
      <c r="S52" s="581"/>
      <c r="T52" s="31"/>
      <c r="U52" s="111">
        <v>106.56</v>
      </c>
      <c r="V52" s="31">
        <v>2249</v>
      </c>
      <c r="W52" s="31">
        <v>23966</v>
      </c>
    </row>
    <row r="53" spans="1:23" ht="18" customHeight="1">
      <c r="A53" s="599"/>
      <c r="B53" s="599"/>
      <c r="C53" s="577"/>
      <c r="D53" s="577"/>
      <c r="E53" s="109"/>
      <c r="F53" s="109"/>
      <c r="G53" s="31"/>
      <c r="H53" s="31"/>
      <c r="I53" s="31"/>
      <c r="J53" s="31"/>
      <c r="K53" s="44"/>
      <c r="L53" s="31"/>
      <c r="N53" s="584"/>
      <c r="O53" s="585"/>
      <c r="P53" s="31"/>
      <c r="Q53" s="31"/>
      <c r="R53" s="581"/>
      <c r="S53" s="581"/>
      <c r="T53" s="31"/>
      <c r="U53" s="111"/>
      <c r="V53" s="31"/>
      <c r="W53" s="31"/>
    </row>
    <row r="54" spans="1:23" ht="18" customHeight="1">
      <c r="A54" s="599"/>
      <c r="B54" s="599"/>
      <c r="C54" s="577" t="s">
        <v>193</v>
      </c>
      <c r="D54" s="577"/>
      <c r="E54" s="44" t="s">
        <v>319</v>
      </c>
      <c r="F54" s="109">
        <v>0.3</v>
      </c>
      <c r="G54" s="31">
        <v>40</v>
      </c>
      <c r="H54" s="31">
        <v>20</v>
      </c>
      <c r="I54" s="31">
        <v>6</v>
      </c>
      <c r="J54" s="44" t="s">
        <v>319</v>
      </c>
      <c r="K54" s="44" t="s">
        <v>319</v>
      </c>
      <c r="L54" s="31">
        <v>6</v>
      </c>
      <c r="N54" s="584"/>
      <c r="O54" s="585"/>
      <c r="P54" s="31"/>
      <c r="Q54" s="31"/>
      <c r="R54" s="581"/>
      <c r="S54" s="581"/>
      <c r="T54" s="31"/>
      <c r="U54" s="111"/>
      <c r="V54" s="31"/>
      <c r="W54" s="31"/>
    </row>
    <row r="55" spans="1:23" ht="18" customHeight="1">
      <c r="A55" s="599" t="s">
        <v>190</v>
      </c>
      <c r="B55" s="599"/>
      <c r="C55" s="577" t="s">
        <v>194</v>
      </c>
      <c r="D55" s="577"/>
      <c r="E55" s="44" t="s">
        <v>319</v>
      </c>
      <c r="F55" s="109">
        <v>0.5</v>
      </c>
      <c r="G55" s="31">
        <v>60</v>
      </c>
      <c r="H55" s="31">
        <v>30</v>
      </c>
      <c r="I55" s="31">
        <v>15</v>
      </c>
      <c r="J55" s="44" t="s">
        <v>319</v>
      </c>
      <c r="K55" s="44" t="s">
        <v>319</v>
      </c>
      <c r="L55" s="31">
        <v>15</v>
      </c>
      <c r="N55" s="584" t="s">
        <v>218</v>
      </c>
      <c r="O55" s="585"/>
      <c r="P55" s="31">
        <v>2787</v>
      </c>
      <c r="Q55" s="31">
        <v>2690046</v>
      </c>
      <c r="R55" s="581">
        <v>29292649</v>
      </c>
      <c r="S55" s="581"/>
      <c r="T55" s="31"/>
      <c r="U55" s="111">
        <v>108.89</v>
      </c>
      <c r="V55" s="31">
        <v>2324</v>
      </c>
      <c r="W55" s="31">
        <v>25307</v>
      </c>
    </row>
    <row r="56" spans="1:23" ht="18" customHeight="1">
      <c r="A56" s="599" t="s">
        <v>174</v>
      </c>
      <c r="B56" s="599"/>
      <c r="C56" s="577" t="s">
        <v>40</v>
      </c>
      <c r="D56" s="577"/>
      <c r="E56" s="44" t="s">
        <v>319</v>
      </c>
      <c r="F56" s="109">
        <v>0.4</v>
      </c>
      <c r="G56" s="44" t="s">
        <v>319</v>
      </c>
      <c r="H56" s="31">
        <v>10</v>
      </c>
      <c r="I56" s="31">
        <v>4</v>
      </c>
      <c r="J56" s="44" t="s">
        <v>319</v>
      </c>
      <c r="K56" s="44" t="s">
        <v>319</v>
      </c>
      <c r="L56" s="31">
        <v>4</v>
      </c>
      <c r="N56" s="584"/>
      <c r="O56" s="585"/>
      <c r="P56" s="31"/>
      <c r="Q56" s="31"/>
      <c r="R56" s="581"/>
      <c r="S56" s="581"/>
      <c r="T56" s="31"/>
      <c r="U56" s="111"/>
      <c r="V56" s="31"/>
      <c r="W56" s="31"/>
    </row>
    <row r="57" spans="3:23" ht="18" customHeight="1">
      <c r="C57" s="577" t="s">
        <v>41</v>
      </c>
      <c r="D57" s="577"/>
      <c r="E57" s="44" t="s">
        <v>319</v>
      </c>
      <c r="F57" s="109">
        <v>1.2</v>
      </c>
      <c r="G57" s="44" t="s">
        <v>319</v>
      </c>
      <c r="H57" s="44" t="s">
        <v>319</v>
      </c>
      <c r="I57" s="31">
        <v>25</v>
      </c>
      <c r="J57" s="44" t="s">
        <v>319</v>
      </c>
      <c r="K57" s="44" t="s">
        <v>319</v>
      </c>
      <c r="L57" s="31">
        <v>25</v>
      </c>
      <c r="N57" s="584" t="s">
        <v>219</v>
      </c>
      <c r="O57" s="585"/>
      <c r="P57" s="31">
        <v>2057</v>
      </c>
      <c r="Q57" s="31">
        <v>1835439</v>
      </c>
      <c r="R57" s="581">
        <v>19803818</v>
      </c>
      <c r="S57" s="581"/>
      <c r="T57" s="31"/>
      <c r="U57" s="111">
        <v>107.9</v>
      </c>
      <c r="V57" s="31">
        <v>2234</v>
      </c>
      <c r="W57" s="31">
        <v>24106</v>
      </c>
    </row>
    <row r="58" spans="1:23" s="57" customFormat="1" ht="18" customHeight="1">
      <c r="A58" s="425"/>
      <c r="B58" s="425"/>
      <c r="C58" s="425"/>
      <c r="D58" s="425"/>
      <c r="E58" s="109"/>
      <c r="F58" s="109"/>
      <c r="G58" s="31"/>
      <c r="H58" s="31"/>
      <c r="I58" s="31"/>
      <c r="J58" s="31"/>
      <c r="K58" s="31"/>
      <c r="L58" s="31"/>
      <c r="N58" s="584"/>
      <c r="O58" s="585"/>
      <c r="P58" s="31"/>
      <c r="Q58" s="31"/>
      <c r="R58" s="581"/>
      <c r="S58" s="581"/>
      <c r="T58" s="31"/>
      <c r="U58" s="111"/>
      <c r="V58" s="31"/>
      <c r="W58" s="31"/>
    </row>
    <row r="59" spans="1:23" ht="18" customHeight="1">
      <c r="A59" s="599" t="s">
        <v>195</v>
      </c>
      <c r="B59" s="599"/>
      <c r="C59" s="599"/>
      <c r="D59" s="599"/>
      <c r="E59" s="110" t="s">
        <v>316</v>
      </c>
      <c r="F59" s="110">
        <v>4.5</v>
      </c>
      <c r="G59" s="44">
        <v>100</v>
      </c>
      <c r="H59" s="44">
        <v>50</v>
      </c>
      <c r="I59" s="44">
        <v>225</v>
      </c>
      <c r="J59" s="44" t="s">
        <v>316</v>
      </c>
      <c r="K59" s="44" t="s">
        <v>316</v>
      </c>
      <c r="L59" s="31">
        <v>225</v>
      </c>
      <c r="N59" s="584" t="s">
        <v>220</v>
      </c>
      <c r="O59" s="585"/>
      <c r="P59" s="31">
        <v>2656</v>
      </c>
      <c r="Q59" s="31">
        <v>2405887</v>
      </c>
      <c r="R59" s="581">
        <v>26042642</v>
      </c>
      <c r="S59" s="581"/>
      <c r="T59" s="31"/>
      <c r="U59" s="111">
        <v>108.25</v>
      </c>
      <c r="V59" s="31">
        <v>2146</v>
      </c>
      <c r="W59" s="31">
        <v>23228</v>
      </c>
    </row>
    <row r="60" spans="1:23" ht="18" customHeight="1">
      <c r="A60" s="599" t="s">
        <v>196</v>
      </c>
      <c r="B60" s="599"/>
      <c r="C60" s="599"/>
      <c r="D60" s="599"/>
      <c r="E60" s="109">
        <v>1.8</v>
      </c>
      <c r="F60" s="109">
        <v>0.6</v>
      </c>
      <c r="G60" s="31">
        <v>20</v>
      </c>
      <c r="H60" s="31">
        <v>10</v>
      </c>
      <c r="I60" s="31">
        <v>6</v>
      </c>
      <c r="J60" s="44" t="s">
        <v>319</v>
      </c>
      <c r="K60" s="44" t="s">
        <v>319</v>
      </c>
      <c r="L60" s="31">
        <v>6</v>
      </c>
      <c r="N60" s="420"/>
      <c r="O60" s="587"/>
      <c r="P60" s="31"/>
      <c r="Q60" s="31"/>
      <c r="R60" s="581"/>
      <c r="S60" s="581"/>
      <c r="T60" s="31"/>
      <c r="U60" s="111"/>
      <c r="V60" s="31"/>
      <c r="W60" s="31"/>
    </row>
    <row r="61" spans="1:23" ht="18" customHeight="1">
      <c r="A61" s="425"/>
      <c r="B61" s="425"/>
      <c r="C61" s="425"/>
      <c r="D61" s="425"/>
      <c r="E61" s="31"/>
      <c r="F61" s="31"/>
      <c r="G61" s="31"/>
      <c r="H61" s="31"/>
      <c r="I61" s="31"/>
      <c r="J61" s="44"/>
      <c r="K61" s="44"/>
      <c r="L61" s="31"/>
      <c r="N61" s="422"/>
      <c r="O61" s="586"/>
      <c r="P61" s="53"/>
      <c r="Q61" s="53"/>
      <c r="R61" s="422"/>
      <c r="S61" s="422"/>
      <c r="T61" s="53"/>
      <c r="U61" s="112"/>
      <c r="V61" s="53"/>
      <c r="W61" s="53"/>
    </row>
    <row r="62" spans="1:14" ht="18" customHeight="1">
      <c r="A62" s="613" t="s">
        <v>318</v>
      </c>
      <c r="B62" s="613"/>
      <c r="C62" s="613"/>
      <c r="D62" s="613"/>
      <c r="E62" s="190">
        <v>59</v>
      </c>
      <c r="F62" s="297">
        <f>SUM(F37,F42,F48,F52,F57,F59,F60)</f>
        <v>38.1</v>
      </c>
      <c r="G62" s="298" t="s">
        <v>488</v>
      </c>
      <c r="H62" s="298" t="s">
        <v>488</v>
      </c>
      <c r="I62" s="296">
        <f>SUM(I37,I42,I48,I52,I57,I59,I60)</f>
        <v>1220</v>
      </c>
      <c r="J62" s="296">
        <v>2029</v>
      </c>
      <c r="K62" s="296">
        <v>2300</v>
      </c>
      <c r="L62" s="296">
        <f>SUM(L37,L42,L48,L52,L57,L59,L60)</f>
        <v>5549</v>
      </c>
      <c r="N62" s="251" t="s">
        <v>223</v>
      </c>
    </row>
    <row r="63" spans="1:23" ht="18" customHeight="1">
      <c r="A63" s="422"/>
      <c r="B63" s="422"/>
      <c r="C63" s="422"/>
      <c r="D63" s="422"/>
      <c r="E63" s="53"/>
      <c r="F63" s="53"/>
      <c r="G63" s="53"/>
      <c r="H63" s="53"/>
      <c r="I63" s="53"/>
      <c r="J63" s="53"/>
      <c r="K63" s="53"/>
      <c r="L63" s="53"/>
      <c r="N63" s="18" t="s">
        <v>204</v>
      </c>
      <c r="O63" s="57"/>
      <c r="P63" s="57"/>
      <c r="Q63" s="57"/>
      <c r="R63" s="57"/>
      <c r="S63" s="57"/>
      <c r="T63" s="57"/>
      <c r="U63" s="57"/>
      <c r="V63" s="57"/>
      <c r="W63" s="57"/>
    </row>
    <row r="64" spans="1:7" ht="18" customHeight="1">
      <c r="A64" s="251" t="s">
        <v>224</v>
      </c>
      <c r="B64" s="251"/>
      <c r="C64" s="251"/>
      <c r="D64" s="251"/>
      <c r="E64" s="251"/>
      <c r="F64" s="251"/>
      <c r="G64" s="251" t="s">
        <v>225</v>
      </c>
    </row>
    <row r="65" spans="1:7" ht="18" customHeight="1">
      <c r="A65" s="251" t="s">
        <v>226</v>
      </c>
      <c r="B65" s="251"/>
      <c r="C65" s="251"/>
      <c r="D65" s="251"/>
      <c r="E65" s="251"/>
      <c r="F65" s="251"/>
      <c r="G65" s="251" t="s">
        <v>227</v>
      </c>
    </row>
    <row r="66" ht="18" customHeight="1">
      <c r="A66" s="33" t="s">
        <v>175</v>
      </c>
    </row>
  </sheetData>
  <sheetProtection/>
  <mergeCells count="196">
    <mergeCell ref="K17:L17"/>
    <mergeCell ref="N40:O43"/>
    <mergeCell ref="N24:P25"/>
    <mergeCell ref="P17:Q17"/>
    <mergeCell ref="O22:P22"/>
    <mergeCell ref="O23:P23"/>
    <mergeCell ref="I30:L30"/>
    <mergeCell ref="I10:J10"/>
    <mergeCell ref="I11:J11"/>
    <mergeCell ref="P40:P41"/>
    <mergeCell ref="K7:L7"/>
    <mergeCell ref="I8:J8"/>
    <mergeCell ref="K8:L8"/>
    <mergeCell ref="N7:Q8"/>
    <mergeCell ref="I15:J15"/>
    <mergeCell ref="I19:J19"/>
    <mergeCell ref="K10:L10"/>
    <mergeCell ref="A2:U2"/>
    <mergeCell ref="A7:B8"/>
    <mergeCell ref="C7:D8"/>
    <mergeCell ref="E7:F8"/>
    <mergeCell ref="G7:H8"/>
    <mergeCell ref="R7:R8"/>
    <mergeCell ref="A3:L3"/>
    <mergeCell ref="A5:L5"/>
    <mergeCell ref="N5:W5"/>
    <mergeCell ref="I7:J7"/>
    <mergeCell ref="N3:W3"/>
    <mergeCell ref="A30:B32"/>
    <mergeCell ref="C30:D3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10:D10"/>
    <mergeCell ref="C11:D11"/>
    <mergeCell ref="C12:D12"/>
    <mergeCell ref="C13:D13"/>
    <mergeCell ref="C14:D14"/>
    <mergeCell ref="C15:D15"/>
    <mergeCell ref="C16:D16"/>
    <mergeCell ref="C17:D17"/>
    <mergeCell ref="G17:H17"/>
    <mergeCell ref="C18:D18"/>
    <mergeCell ref="C19:D19"/>
    <mergeCell ref="E18:F18"/>
    <mergeCell ref="E19:F19"/>
    <mergeCell ref="G18:H18"/>
    <mergeCell ref="G19:H19"/>
    <mergeCell ref="I17:J17"/>
    <mergeCell ref="G14:H14"/>
    <mergeCell ref="G15:H15"/>
    <mergeCell ref="G16:H16"/>
    <mergeCell ref="I16:J16"/>
    <mergeCell ref="E16:F16"/>
    <mergeCell ref="I14:J14"/>
    <mergeCell ref="G10:H10"/>
    <mergeCell ref="G11:H11"/>
    <mergeCell ref="G12:H12"/>
    <mergeCell ref="G13:H13"/>
    <mergeCell ref="E14:F14"/>
    <mergeCell ref="E15:F15"/>
    <mergeCell ref="E10:F10"/>
    <mergeCell ref="E11:F11"/>
    <mergeCell ref="E12:F12"/>
    <mergeCell ref="E13:F13"/>
    <mergeCell ref="A41:B41"/>
    <mergeCell ref="K15:L15"/>
    <mergeCell ref="K16:L16"/>
    <mergeCell ref="I12:J12"/>
    <mergeCell ref="I13:J13"/>
    <mergeCell ref="K11:L11"/>
    <mergeCell ref="K12:L12"/>
    <mergeCell ref="K13:L13"/>
    <mergeCell ref="K14:L14"/>
    <mergeCell ref="E17:F17"/>
    <mergeCell ref="C20:D20"/>
    <mergeCell ref="K20:L20"/>
    <mergeCell ref="I18:J18"/>
    <mergeCell ref="A38:B38"/>
    <mergeCell ref="A39:B39"/>
    <mergeCell ref="A40:B40"/>
    <mergeCell ref="J31:J32"/>
    <mergeCell ref="K31:K32"/>
    <mergeCell ref="L31:L32"/>
    <mergeCell ref="A36:B36"/>
    <mergeCell ref="A37:B37"/>
    <mergeCell ref="K18:L18"/>
    <mergeCell ref="K19:L19"/>
    <mergeCell ref="A34:B34"/>
    <mergeCell ref="A35:B35"/>
    <mergeCell ref="A20:B20"/>
    <mergeCell ref="E20:F20"/>
    <mergeCell ref="G20:H20"/>
    <mergeCell ref="I20:J20"/>
    <mergeCell ref="G31:G32"/>
    <mergeCell ref="A63:D63"/>
    <mergeCell ref="A50:B50"/>
    <mergeCell ref="A51:B51"/>
    <mergeCell ref="A52:B52"/>
    <mergeCell ref="A53:B53"/>
    <mergeCell ref="A55:B55"/>
    <mergeCell ref="A61:D61"/>
    <mergeCell ref="A62:D62"/>
    <mergeCell ref="A58:B58"/>
    <mergeCell ref="C56:D56"/>
    <mergeCell ref="C48:D48"/>
    <mergeCell ref="C49:D49"/>
    <mergeCell ref="A44:B44"/>
    <mergeCell ref="A45:B45"/>
    <mergeCell ref="A46:B46"/>
    <mergeCell ref="C47:D47"/>
    <mergeCell ref="C45:D45"/>
    <mergeCell ref="C46:D46"/>
    <mergeCell ref="A47:B47"/>
    <mergeCell ref="A42:B42"/>
    <mergeCell ref="A43:B43"/>
    <mergeCell ref="G30:H30"/>
    <mergeCell ref="R54:S54"/>
    <mergeCell ref="C54:D54"/>
    <mergeCell ref="C55:D55"/>
    <mergeCell ref="R53:S53"/>
    <mergeCell ref="A48:B48"/>
    <mergeCell ref="A49:B49"/>
    <mergeCell ref="C51:D51"/>
    <mergeCell ref="A60:D60"/>
    <mergeCell ref="A54:B54"/>
    <mergeCell ref="A56:B56"/>
    <mergeCell ref="C39:C43"/>
    <mergeCell ref="A28:L28"/>
    <mergeCell ref="N38:W38"/>
    <mergeCell ref="V40:W41"/>
    <mergeCell ref="V42:V43"/>
    <mergeCell ref="W42:W43"/>
    <mergeCell ref="C34:C37"/>
    <mergeCell ref="C52:D52"/>
    <mergeCell ref="C50:D50"/>
    <mergeCell ref="C57:D57"/>
    <mergeCell ref="C53:D53"/>
    <mergeCell ref="C58:D58"/>
    <mergeCell ref="A59:D59"/>
    <mergeCell ref="T40:U41"/>
    <mergeCell ref="T42:U43"/>
    <mergeCell ref="R45:S45"/>
    <mergeCell ref="R47:S47"/>
    <mergeCell ref="R50:S50"/>
    <mergeCell ref="R40:S41"/>
    <mergeCell ref="R42:S43"/>
    <mergeCell ref="R61:S61"/>
    <mergeCell ref="N47:O47"/>
    <mergeCell ref="N48:O48"/>
    <mergeCell ref="N49:O49"/>
    <mergeCell ref="N50:O50"/>
    <mergeCell ref="N51:O51"/>
    <mergeCell ref="N52:O52"/>
    <mergeCell ref="N53:O53"/>
    <mergeCell ref="R48:S48"/>
    <mergeCell ref="R49:S49"/>
    <mergeCell ref="N61:O61"/>
    <mergeCell ref="N54:O54"/>
    <mergeCell ref="N55:O55"/>
    <mergeCell ref="N56:O56"/>
    <mergeCell ref="N57:O57"/>
    <mergeCell ref="N59:O59"/>
    <mergeCell ref="N60:O60"/>
    <mergeCell ref="R60:S60"/>
    <mergeCell ref="N58:O58"/>
    <mergeCell ref="R55:S55"/>
    <mergeCell ref="R56:S56"/>
    <mergeCell ref="R57:S57"/>
    <mergeCell ref="R58:S58"/>
    <mergeCell ref="N22:N23"/>
    <mergeCell ref="N20:P21"/>
    <mergeCell ref="R59:S59"/>
    <mergeCell ref="R51:S51"/>
    <mergeCell ref="R52:S52"/>
    <mergeCell ref="N45:O45"/>
    <mergeCell ref="P42:P43"/>
    <mergeCell ref="Q40:Q41"/>
    <mergeCell ref="Q42:Q43"/>
    <mergeCell ref="P18:Q18"/>
    <mergeCell ref="V7:V8"/>
    <mergeCell ref="W7:W8"/>
    <mergeCell ref="S7:S8"/>
    <mergeCell ref="T7:T8"/>
    <mergeCell ref="U7:U8"/>
    <mergeCell ref="N11:P11"/>
    <mergeCell ref="N14:O14"/>
    <mergeCell ref="N16:O16"/>
    <mergeCell ref="N15:O1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75" zoomScaleNormal="75" zoomScalePageLayoutView="0" workbookViewId="0" topLeftCell="A1">
      <selection activeCell="A2" sqref="A2:U2"/>
    </sheetView>
  </sheetViews>
  <sheetFormatPr defaultColWidth="10.59765625" defaultRowHeight="15"/>
  <cols>
    <col min="1" max="1" width="12.69921875" style="18" customWidth="1"/>
    <col min="2" max="2" width="1.8984375" style="18" customWidth="1"/>
    <col min="3" max="13" width="19.09765625" style="73" customWidth="1"/>
    <col min="14" max="16384" width="10.59765625" style="18" customWidth="1"/>
  </cols>
  <sheetData>
    <row r="1" spans="1:21" s="1" customFormat="1" ht="19.5" customHeight="1">
      <c r="A1" s="23" t="s">
        <v>442</v>
      </c>
      <c r="B1" s="251"/>
      <c r="C1" s="132"/>
      <c r="D1" s="130"/>
      <c r="E1" s="130"/>
      <c r="F1" s="130"/>
      <c r="G1" s="130"/>
      <c r="H1" s="130"/>
      <c r="I1" s="130"/>
      <c r="J1" s="130"/>
      <c r="K1" s="130"/>
      <c r="L1" s="130"/>
      <c r="M1" s="25" t="s">
        <v>443</v>
      </c>
      <c r="U1" s="252"/>
    </row>
    <row r="2" spans="1:21" s="123" customFormat="1" ht="24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1" customFormat="1" ht="19.5" customHeight="1">
      <c r="A3" s="342" t="s">
        <v>486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124"/>
      <c r="O3" s="124"/>
      <c r="P3" s="124"/>
      <c r="Q3" s="124"/>
      <c r="R3" s="124"/>
      <c r="S3" s="124"/>
      <c r="T3" s="124"/>
      <c r="U3" s="124"/>
    </row>
    <row r="4" spans="3:21" s="1" customFormat="1" ht="19.5" customHeight="1" thickBot="1">
      <c r="C4" s="124"/>
      <c r="D4" s="124"/>
      <c r="E4" s="124"/>
      <c r="F4" s="124"/>
      <c r="G4" s="343" t="s">
        <v>346</v>
      </c>
      <c r="H4" s="344"/>
      <c r="I4" s="124"/>
      <c r="J4" s="124"/>
      <c r="K4" s="124"/>
      <c r="M4" s="253" t="s">
        <v>444</v>
      </c>
      <c r="N4" s="124"/>
      <c r="O4" s="124"/>
      <c r="P4" s="124"/>
      <c r="Q4" s="124"/>
      <c r="R4" s="124"/>
      <c r="S4" s="124"/>
      <c r="T4" s="124"/>
      <c r="U4" s="124"/>
    </row>
    <row r="5" spans="1:13" s="1" customFormat="1" ht="25.5" customHeight="1">
      <c r="A5" s="332" t="s">
        <v>359</v>
      </c>
      <c r="B5" s="333"/>
      <c r="C5" s="353" t="s">
        <v>58</v>
      </c>
      <c r="D5" s="355" t="s">
        <v>59</v>
      </c>
      <c r="E5" s="348" t="s">
        <v>69</v>
      </c>
      <c r="F5" s="349"/>
      <c r="G5" s="349"/>
      <c r="H5" s="349"/>
      <c r="I5" s="349"/>
      <c r="J5" s="349"/>
      <c r="K5" s="349"/>
      <c r="L5" s="349"/>
      <c r="M5" s="349"/>
    </row>
    <row r="6" spans="1:13" s="1" customFormat="1" ht="23.25" customHeight="1">
      <c r="A6" s="334"/>
      <c r="B6" s="335"/>
      <c r="C6" s="354"/>
      <c r="D6" s="350"/>
      <c r="E6" s="350" t="s">
        <v>39</v>
      </c>
      <c r="F6" s="350" t="s">
        <v>60</v>
      </c>
      <c r="G6" s="350" t="s">
        <v>41</v>
      </c>
      <c r="H6" s="350" t="s">
        <v>67</v>
      </c>
      <c r="I6" s="350"/>
      <c r="J6" s="350"/>
      <c r="K6" s="350"/>
      <c r="L6" s="350" t="s">
        <v>66</v>
      </c>
      <c r="M6" s="352"/>
    </row>
    <row r="7" spans="1:13" s="1" customFormat="1" ht="14.25">
      <c r="A7" s="334"/>
      <c r="B7" s="335"/>
      <c r="C7" s="354"/>
      <c r="D7" s="350"/>
      <c r="E7" s="350"/>
      <c r="F7" s="350"/>
      <c r="G7" s="350"/>
      <c r="H7" s="350" t="s">
        <v>61</v>
      </c>
      <c r="I7" s="352" t="s">
        <v>62</v>
      </c>
      <c r="J7" s="119" t="s">
        <v>63</v>
      </c>
      <c r="K7" s="119" t="s">
        <v>64</v>
      </c>
      <c r="L7" s="351" t="s">
        <v>65</v>
      </c>
      <c r="M7" s="192" t="s">
        <v>63</v>
      </c>
    </row>
    <row r="8" spans="1:13" s="1" customFormat="1" ht="14.25">
      <c r="A8" s="336"/>
      <c r="B8" s="337"/>
      <c r="C8" s="354"/>
      <c r="D8" s="350"/>
      <c r="E8" s="350"/>
      <c r="F8" s="350"/>
      <c r="G8" s="350"/>
      <c r="H8" s="350"/>
      <c r="I8" s="352"/>
      <c r="J8" s="254" t="s">
        <v>446</v>
      </c>
      <c r="K8" s="254" t="s">
        <v>445</v>
      </c>
      <c r="L8" s="351"/>
      <c r="M8" s="255" t="s">
        <v>447</v>
      </c>
    </row>
    <row r="9" spans="1:13" s="1" customFormat="1" ht="14.25">
      <c r="A9" s="125"/>
      <c r="B9" s="194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s="1" customFormat="1" ht="14.25">
      <c r="A10" s="213" t="s">
        <v>245</v>
      </c>
      <c r="B10" s="209"/>
      <c r="C10" s="129">
        <v>700839673</v>
      </c>
      <c r="D10" s="129" t="s">
        <v>243</v>
      </c>
      <c r="E10" s="129">
        <v>18221441</v>
      </c>
      <c r="F10" s="129">
        <v>489858</v>
      </c>
      <c r="G10" s="129">
        <v>18711299</v>
      </c>
      <c r="H10" s="129">
        <v>671471</v>
      </c>
      <c r="I10" s="129">
        <v>8401578</v>
      </c>
      <c r="J10" s="129">
        <v>186031</v>
      </c>
      <c r="K10" s="129">
        <v>844250</v>
      </c>
      <c r="L10" s="129">
        <v>6161250</v>
      </c>
      <c r="M10" s="129">
        <v>2393813</v>
      </c>
    </row>
    <row r="11" spans="1:13" s="1" customFormat="1" ht="14.25">
      <c r="A11" s="218" t="s">
        <v>348</v>
      </c>
      <c r="B11" s="209"/>
      <c r="C11" s="129">
        <v>642648766</v>
      </c>
      <c r="D11" s="129" t="s">
        <v>243</v>
      </c>
      <c r="E11" s="129">
        <v>20294824</v>
      </c>
      <c r="F11" s="129">
        <v>691784</v>
      </c>
      <c r="G11" s="129">
        <v>20986608</v>
      </c>
      <c r="H11" s="129">
        <v>909390</v>
      </c>
      <c r="I11" s="129">
        <v>9914980</v>
      </c>
      <c r="J11" s="129">
        <v>190936</v>
      </c>
      <c r="K11" s="129">
        <v>489202</v>
      </c>
      <c r="L11" s="129">
        <v>6532282</v>
      </c>
      <c r="M11" s="129">
        <v>2881605</v>
      </c>
    </row>
    <row r="12" spans="1:13" s="57" customFormat="1" ht="14.25">
      <c r="A12" s="214" t="s">
        <v>349</v>
      </c>
      <c r="B12" s="210"/>
      <c r="C12" s="133">
        <f>SUM(C14:C17,C19:C22,C24:C27)</f>
        <v>600158512</v>
      </c>
      <c r="D12" s="133" t="s">
        <v>487</v>
      </c>
      <c r="E12" s="133">
        <f aca="true" t="shared" si="0" ref="E12:M12">SUM(E14:E17,E19:E22,E24:E27)</f>
        <v>20520762</v>
      </c>
      <c r="F12" s="133">
        <f t="shared" si="0"/>
        <v>131390</v>
      </c>
      <c r="G12" s="133">
        <f t="shared" si="0"/>
        <v>20652152</v>
      </c>
      <c r="H12" s="133">
        <f t="shared" si="0"/>
        <v>786957</v>
      </c>
      <c r="I12" s="133">
        <f t="shared" si="0"/>
        <v>12668202</v>
      </c>
      <c r="J12" s="133">
        <f t="shared" si="0"/>
        <v>175358</v>
      </c>
      <c r="K12" s="133">
        <f t="shared" si="0"/>
        <v>224992</v>
      </c>
      <c r="L12" s="133">
        <f t="shared" si="0"/>
        <v>4983006</v>
      </c>
      <c r="M12" s="133">
        <f t="shared" si="0"/>
        <v>1746277</v>
      </c>
    </row>
    <row r="13" spans="1:13" ht="14.25">
      <c r="A13" s="33"/>
      <c r="B13" s="5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4.25">
      <c r="A14" s="215" t="s">
        <v>347</v>
      </c>
      <c r="B14" s="211"/>
      <c r="C14" s="71">
        <v>48881417</v>
      </c>
      <c r="D14" s="71" t="s">
        <v>243</v>
      </c>
      <c r="E14" s="71">
        <v>1633771</v>
      </c>
      <c r="F14" s="71">
        <v>23583</v>
      </c>
      <c r="G14" s="71">
        <v>1657354</v>
      </c>
      <c r="H14" s="71">
        <v>54231</v>
      </c>
      <c r="I14" s="71">
        <v>1027165</v>
      </c>
      <c r="J14" s="71">
        <v>12150</v>
      </c>
      <c r="K14" s="71">
        <v>16294</v>
      </c>
      <c r="L14" s="71">
        <v>399464</v>
      </c>
      <c r="M14" s="71">
        <v>141521</v>
      </c>
    </row>
    <row r="15" spans="1:13" ht="14.25">
      <c r="A15" s="215" t="s">
        <v>350</v>
      </c>
      <c r="B15" s="212"/>
      <c r="C15" s="71">
        <v>48523244</v>
      </c>
      <c r="D15" s="71" t="s">
        <v>243</v>
      </c>
      <c r="E15" s="71">
        <v>1597738</v>
      </c>
      <c r="F15" s="71">
        <v>11411</v>
      </c>
      <c r="G15" s="71">
        <v>1609149</v>
      </c>
      <c r="H15" s="71">
        <v>60891</v>
      </c>
      <c r="I15" s="71">
        <v>1003917</v>
      </c>
      <c r="J15" s="71">
        <v>13899</v>
      </c>
      <c r="K15" s="71">
        <v>16771</v>
      </c>
      <c r="L15" s="71">
        <v>372421</v>
      </c>
      <c r="M15" s="71">
        <v>135767</v>
      </c>
    </row>
    <row r="16" spans="1:13" ht="14.25">
      <c r="A16" s="215" t="s">
        <v>351</v>
      </c>
      <c r="B16" s="212"/>
      <c r="C16" s="71">
        <v>50633711</v>
      </c>
      <c r="D16" s="71" t="s">
        <v>246</v>
      </c>
      <c r="E16" s="71">
        <v>1736623</v>
      </c>
      <c r="F16" s="71">
        <v>5795</v>
      </c>
      <c r="G16" s="71">
        <v>1742418</v>
      </c>
      <c r="H16" s="71">
        <v>61397</v>
      </c>
      <c r="I16" s="71">
        <v>1095801</v>
      </c>
      <c r="J16" s="71">
        <v>13904</v>
      </c>
      <c r="K16" s="71">
        <v>17098</v>
      </c>
      <c r="L16" s="71">
        <v>403502</v>
      </c>
      <c r="M16" s="71">
        <v>145191</v>
      </c>
    </row>
    <row r="17" spans="1:13" ht="14.25">
      <c r="A17" s="215" t="s">
        <v>350</v>
      </c>
      <c r="B17" s="212"/>
      <c r="C17" s="71">
        <v>50639770</v>
      </c>
      <c r="D17" s="71" t="s">
        <v>246</v>
      </c>
      <c r="E17" s="71">
        <v>1812369</v>
      </c>
      <c r="F17" s="71">
        <v>7197</v>
      </c>
      <c r="G17" s="71">
        <v>1819566</v>
      </c>
      <c r="H17" s="71">
        <v>70519</v>
      </c>
      <c r="I17" s="71">
        <v>1147450</v>
      </c>
      <c r="J17" s="71">
        <v>13456</v>
      </c>
      <c r="K17" s="71">
        <v>20334</v>
      </c>
      <c r="L17" s="71">
        <v>431344</v>
      </c>
      <c r="M17" s="71">
        <v>130995</v>
      </c>
    </row>
    <row r="18" spans="1:13" ht="14.25">
      <c r="A18" s="216"/>
      <c r="B18" s="21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14.25">
      <c r="A19" s="215" t="s">
        <v>352</v>
      </c>
      <c r="B19" s="212"/>
      <c r="C19" s="71">
        <v>49420086</v>
      </c>
      <c r="D19" s="71" t="s">
        <v>246</v>
      </c>
      <c r="E19" s="71">
        <v>1875350</v>
      </c>
      <c r="F19" s="71">
        <v>6613</v>
      </c>
      <c r="G19" s="71">
        <v>1881963</v>
      </c>
      <c r="H19" s="71">
        <v>76353</v>
      </c>
      <c r="I19" s="71">
        <v>1172346</v>
      </c>
      <c r="J19" s="71">
        <v>13740</v>
      </c>
      <c r="K19" s="71">
        <v>20990</v>
      </c>
      <c r="L19" s="71">
        <v>460591</v>
      </c>
      <c r="M19" s="71">
        <v>132409</v>
      </c>
    </row>
    <row r="20" spans="1:13" ht="14.25">
      <c r="A20" s="215" t="s">
        <v>352</v>
      </c>
      <c r="B20" s="212"/>
      <c r="C20" s="71">
        <v>50201486</v>
      </c>
      <c r="D20" s="71" t="s">
        <v>246</v>
      </c>
      <c r="E20" s="71">
        <v>1906835</v>
      </c>
      <c r="F20" s="71">
        <v>7587</v>
      </c>
      <c r="G20" s="71">
        <v>1914422</v>
      </c>
      <c r="H20" s="71">
        <v>78462</v>
      </c>
      <c r="I20" s="71">
        <v>1190035</v>
      </c>
      <c r="J20" s="71">
        <v>13464</v>
      </c>
      <c r="K20" s="71">
        <v>21153</v>
      </c>
      <c r="L20" s="71">
        <v>471138</v>
      </c>
      <c r="M20" s="71">
        <v>134290</v>
      </c>
    </row>
    <row r="21" spans="1:13" ht="14.25">
      <c r="A21" s="215" t="s">
        <v>353</v>
      </c>
      <c r="B21" s="212"/>
      <c r="C21" s="71">
        <v>51489925</v>
      </c>
      <c r="D21" s="71" t="s">
        <v>246</v>
      </c>
      <c r="E21" s="71">
        <v>1816658</v>
      </c>
      <c r="F21" s="71">
        <v>9090</v>
      </c>
      <c r="G21" s="71">
        <v>1825748</v>
      </c>
      <c r="H21" s="71">
        <v>72333</v>
      </c>
      <c r="I21" s="71">
        <v>1097464</v>
      </c>
      <c r="J21" s="71">
        <v>27799</v>
      </c>
      <c r="K21" s="71">
        <v>19811</v>
      </c>
      <c r="L21" s="71">
        <v>454156</v>
      </c>
      <c r="M21" s="71">
        <v>148168</v>
      </c>
    </row>
    <row r="22" spans="1:13" ht="14.25">
      <c r="A22" s="215" t="s">
        <v>354</v>
      </c>
      <c r="B22" s="212"/>
      <c r="C22" s="71">
        <v>47619096</v>
      </c>
      <c r="D22" s="71" t="s">
        <v>246</v>
      </c>
      <c r="E22" s="71">
        <v>1613609</v>
      </c>
      <c r="F22" s="71">
        <v>6471</v>
      </c>
      <c r="G22" s="71">
        <v>1620080</v>
      </c>
      <c r="H22" s="71">
        <v>61494</v>
      </c>
      <c r="I22" s="71">
        <v>997865</v>
      </c>
      <c r="J22" s="71">
        <v>12990</v>
      </c>
      <c r="K22" s="71">
        <v>19022</v>
      </c>
      <c r="L22" s="71">
        <v>378235</v>
      </c>
      <c r="M22" s="71">
        <v>144408</v>
      </c>
    </row>
    <row r="23" spans="1:13" ht="14.25">
      <c r="A23" s="216"/>
      <c r="B23" s="21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4.25">
      <c r="A24" s="215" t="s">
        <v>355</v>
      </c>
      <c r="B24" s="212"/>
      <c r="C24" s="71">
        <v>50289592</v>
      </c>
      <c r="D24" s="71" t="s">
        <v>246</v>
      </c>
      <c r="E24" s="71">
        <v>1643403</v>
      </c>
      <c r="F24" s="71">
        <v>6059</v>
      </c>
      <c r="G24" s="71">
        <v>1649462</v>
      </c>
      <c r="H24" s="71">
        <v>62443</v>
      </c>
      <c r="I24" s="71">
        <v>1015137</v>
      </c>
      <c r="J24" s="71">
        <v>12851</v>
      </c>
      <c r="K24" s="71">
        <v>19684</v>
      </c>
      <c r="L24" s="71">
        <v>378263</v>
      </c>
      <c r="M24" s="71">
        <v>157726</v>
      </c>
    </row>
    <row r="25" spans="1:13" ht="13.5" customHeight="1">
      <c r="A25" s="215" t="s">
        <v>356</v>
      </c>
      <c r="B25" s="212"/>
      <c r="C25" s="71">
        <v>51160158</v>
      </c>
      <c r="D25" s="71" t="s">
        <v>246</v>
      </c>
      <c r="E25" s="71">
        <v>1674752</v>
      </c>
      <c r="F25" s="71">
        <v>18104</v>
      </c>
      <c r="G25" s="71">
        <v>1692856</v>
      </c>
      <c r="H25" s="71">
        <v>65999</v>
      </c>
      <c r="I25" s="71">
        <v>1001627</v>
      </c>
      <c r="J25" s="71">
        <v>12920</v>
      </c>
      <c r="K25" s="71">
        <v>18620</v>
      </c>
      <c r="L25" s="71">
        <v>422213</v>
      </c>
      <c r="M25" s="71">
        <v>165603</v>
      </c>
    </row>
    <row r="26" spans="1:13" ht="14.25">
      <c r="A26" s="215" t="s">
        <v>357</v>
      </c>
      <c r="B26" s="212"/>
      <c r="C26" s="71">
        <v>50560952</v>
      </c>
      <c r="D26" s="71" t="s">
        <v>246</v>
      </c>
      <c r="E26" s="71">
        <v>1550255</v>
      </c>
      <c r="F26" s="71">
        <v>17088</v>
      </c>
      <c r="G26" s="71">
        <v>1567343</v>
      </c>
      <c r="H26" s="71">
        <v>55003</v>
      </c>
      <c r="I26" s="71">
        <v>950954</v>
      </c>
      <c r="J26" s="71">
        <v>14116</v>
      </c>
      <c r="K26" s="71">
        <v>15697</v>
      </c>
      <c r="L26" s="71">
        <v>377897</v>
      </c>
      <c r="M26" s="71">
        <v>147644</v>
      </c>
    </row>
    <row r="27" spans="1:13" ht="14.25">
      <c r="A27" s="215" t="s">
        <v>358</v>
      </c>
      <c r="B27" s="212"/>
      <c r="C27" s="71">
        <v>50739075</v>
      </c>
      <c r="D27" s="71" t="s">
        <v>246</v>
      </c>
      <c r="E27" s="71">
        <v>1659399</v>
      </c>
      <c r="F27" s="71">
        <v>12392</v>
      </c>
      <c r="G27" s="71">
        <v>1671791</v>
      </c>
      <c r="H27" s="71">
        <v>67832</v>
      </c>
      <c r="I27" s="71">
        <v>968441</v>
      </c>
      <c r="J27" s="71">
        <v>14069</v>
      </c>
      <c r="K27" s="71">
        <v>19518</v>
      </c>
      <c r="L27" s="71">
        <v>433782</v>
      </c>
      <c r="M27" s="71">
        <v>162555</v>
      </c>
    </row>
    <row r="28" spans="1:13" ht="14.25">
      <c r="A28" s="50"/>
      <c r="B28" s="101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ht="14.25">
      <c r="A29" s="216" t="s">
        <v>70</v>
      </c>
      <c r="B29" s="212"/>
      <c r="C29" s="74">
        <v>50013209.333333336</v>
      </c>
      <c r="D29" s="74" t="s">
        <v>244</v>
      </c>
      <c r="E29" s="74">
        <v>1710063.5</v>
      </c>
      <c r="F29" s="74">
        <v>10949.166666666666</v>
      </c>
      <c r="G29" s="74">
        <v>1721012.6666666667</v>
      </c>
      <c r="H29" s="74">
        <v>65579.75</v>
      </c>
      <c r="I29" s="74">
        <v>1055683.5</v>
      </c>
      <c r="J29" s="74">
        <v>14613.166666666666</v>
      </c>
      <c r="K29" s="74">
        <v>18749.333333333332</v>
      </c>
      <c r="L29" s="74">
        <v>415250.5</v>
      </c>
      <c r="M29" s="74">
        <v>145523.08333333334</v>
      </c>
    </row>
    <row r="30" spans="1:13" ht="14.25">
      <c r="A30" s="53"/>
      <c r="B30" s="5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4.25">
      <c r="A31" s="33" t="s">
        <v>78</v>
      </c>
      <c r="B31" s="3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5" spans="1:13" s="1" customFormat="1" ht="14.25">
      <c r="A35" s="343" t="s">
        <v>229</v>
      </c>
      <c r="B35" s="343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</row>
    <row r="36" spans="3:13" s="1" customFormat="1" ht="15" thickBot="1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  <row r="37" spans="1:13" s="1" customFormat="1" ht="22.5" customHeight="1">
      <c r="A37" s="332" t="s">
        <v>359</v>
      </c>
      <c r="B37" s="333"/>
      <c r="C37" s="217" t="s">
        <v>69</v>
      </c>
      <c r="D37" s="331" t="s">
        <v>72</v>
      </c>
      <c r="E37" s="331" t="s">
        <v>77</v>
      </c>
      <c r="F37" s="331"/>
      <c r="G37" s="331"/>
      <c r="H37" s="331"/>
      <c r="I37" s="331"/>
      <c r="J37" s="331"/>
      <c r="K37" s="338" t="s">
        <v>360</v>
      </c>
      <c r="L37" s="331" t="s">
        <v>74</v>
      </c>
      <c r="M37" s="346" t="s">
        <v>75</v>
      </c>
    </row>
    <row r="38" spans="1:13" s="1" customFormat="1" ht="21" customHeight="1">
      <c r="A38" s="334"/>
      <c r="B38" s="335"/>
      <c r="C38" s="273" t="s">
        <v>476</v>
      </c>
      <c r="D38" s="330"/>
      <c r="E38" s="330" t="s">
        <v>39</v>
      </c>
      <c r="F38" s="330" t="s">
        <v>73</v>
      </c>
      <c r="G38" s="330" t="s">
        <v>41</v>
      </c>
      <c r="H38" s="330" t="s">
        <v>67</v>
      </c>
      <c r="I38" s="330"/>
      <c r="J38" s="330" t="s">
        <v>71</v>
      </c>
      <c r="K38" s="339"/>
      <c r="L38" s="330"/>
      <c r="M38" s="347"/>
    </row>
    <row r="39" spans="1:13" s="1" customFormat="1" ht="14.25">
      <c r="A39" s="334"/>
      <c r="B39" s="335"/>
      <c r="C39" s="274" t="s">
        <v>477</v>
      </c>
      <c r="D39" s="330"/>
      <c r="E39" s="330"/>
      <c r="F39" s="330"/>
      <c r="G39" s="330"/>
      <c r="H39" s="330" t="s">
        <v>76</v>
      </c>
      <c r="I39" s="330" t="s">
        <v>40</v>
      </c>
      <c r="J39" s="330"/>
      <c r="K39" s="340" t="s">
        <v>361</v>
      </c>
      <c r="L39" s="330"/>
      <c r="M39" s="347"/>
    </row>
    <row r="40" spans="1:13" s="1" customFormat="1" ht="14.25">
      <c r="A40" s="336"/>
      <c r="B40" s="337"/>
      <c r="C40" s="256" t="s">
        <v>448</v>
      </c>
      <c r="D40" s="330"/>
      <c r="E40" s="330"/>
      <c r="F40" s="330"/>
      <c r="G40" s="330"/>
      <c r="H40" s="330"/>
      <c r="I40" s="330"/>
      <c r="J40" s="330"/>
      <c r="K40" s="341"/>
      <c r="L40" s="330"/>
      <c r="M40" s="347"/>
    </row>
    <row r="41" spans="1:13" s="1" customFormat="1" ht="14.25">
      <c r="A41" s="125"/>
      <c r="B41" s="194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</row>
    <row r="42" spans="1:13" s="1" customFormat="1" ht="14.25">
      <c r="A42" s="213" t="s">
        <v>245</v>
      </c>
      <c r="B42" s="209"/>
      <c r="C42" s="129">
        <v>52906</v>
      </c>
      <c r="D42" s="71" t="s">
        <v>246</v>
      </c>
      <c r="E42" s="129">
        <v>23480071</v>
      </c>
      <c r="F42" s="129">
        <v>250007</v>
      </c>
      <c r="G42" s="129">
        <v>23730078</v>
      </c>
      <c r="H42" s="129">
        <v>22301085</v>
      </c>
      <c r="I42" s="129">
        <v>1175860</v>
      </c>
      <c r="J42" s="129">
        <v>253133</v>
      </c>
      <c r="K42" s="129" t="s">
        <v>243</v>
      </c>
      <c r="L42" s="129">
        <v>42315876</v>
      </c>
      <c r="M42" s="129">
        <v>3493226</v>
      </c>
    </row>
    <row r="43" spans="1:13" s="1" customFormat="1" ht="14.25">
      <c r="A43" s="218" t="s">
        <v>348</v>
      </c>
      <c r="B43" s="209"/>
      <c r="C43" s="129">
        <v>68243</v>
      </c>
      <c r="D43" s="71" t="s">
        <v>246</v>
      </c>
      <c r="E43" s="129">
        <v>23618632</v>
      </c>
      <c r="F43" s="129">
        <v>364046</v>
      </c>
      <c r="G43" s="129">
        <v>23982678</v>
      </c>
      <c r="H43" s="129">
        <v>22534902</v>
      </c>
      <c r="I43" s="129">
        <v>1175339</v>
      </c>
      <c r="J43" s="129">
        <v>272437</v>
      </c>
      <c r="K43" s="129" t="s">
        <v>243</v>
      </c>
      <c r="L43" s="129">
        <v>44795040</v>
      </c>
      <c r="M43" s="129">
        <v>2572925</v>
      </c>
    </row>
    <row r="44" spans="1:13" s="103" customFormat="1" ht="14.25">
      <c r="A44" s="214" t="s">
        <v>349</v>
      </c>
      <c r="B44" s="210"/>
      <c r="C44" s="133">
        <f>SUM(C46:C49,C51:C54,C56:C59)</f>
        <v>67360</v>
      </c>
      <c r="D44" s="133" t="s">
        <v>487</v>
      </c>
      <c r="E44" s="133">
        <f aca="true" t="shared" si="1" ref="E44:J44">SUM(E46:E49,E51:E54,E56:E59)</f>
        <v>21225089</v>
      </c>
      <c r="F44" s="133">
        <f t="shared" si="1"/>
        <v>1036290</v>
      </c>
      <c r="G44" s="133">
        <f t="shared" si="1"/>
        <v>22261379</v>
      </c>
      <c r="H44" s="133">
        <f t="shared" si="1"/>
        <v>19365052</v>
      </c>
      <c r="I44" s="133">
        <f t="shared" si="1"/>
        <v>2872096</v>
      </c>
      <c r="J44" s="133">
        <f t="shared" si="1"/>
        <v>24231</v>
      </c>
      <c r="K44" s="133" t="s">
        <v>487</v>
      </c>
      <c r="L44" s="133">
        <f>SUM(L46:L49,L51:L54,L56:L59)</f>
        <v>43950685</v>
      </c>
      <c r="M44" s="133">
        <f>SUM(M46:M49,M51:M54,M56:M59)</f>
        <v>1750498</v>
      </c>
    </row>
    <row r="45" spans="1:13" ht="14.25">
      <c r="A45" s="33"/>
      <c r="B45" s="52"/>
      <c r="C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4.25">
      <c r="A46" s="215" t="s">
        <v>347</v>
      </c>
      <c r="B46" s="211"/>
      <c r="C46" s="71">
        <v>6529</v>
      </c>
      <c r="D46" s="71" t="s">
        <v>246</v>
      </c>
      <c r="E46" s="71">
        <v>1803734</v>
      </c>
      <c r="F46" s="71">
        <v>27500</v>
      </c>
      <c r="G46" s="71">
        <v>1831234</v>
      </c>
      <c r="H46" s="71">
        <v>1776513</v>
      </c>
      <c r="I46" s="71">
        <v>52985</v>
      </c>
      <c r="J46" s="71">
        <v>1736</v>
      </c>
      <c r="K46" s="71" t="s">
        <v>243</v>
      </c>
      <c r="L46" s="71">
        <v>3180824</v>
      </c>
      <c r="M46" s="71">
        <v>147449</v>
      </c>
    </row>
    <row r="47" spans="1:13" ht="14.25">
      <c r="A47" s="215" t="s">
        <v>350</v>
      </c>
      <c r="B47" s="212"/>
      <c r="C47" s="71">
        <v>5483</v>
      </c>
      <c r="D47" s="71" t="s">
        <v>246</v>
      </c>
      <c r="E47" s="71">
        <v>1652927</v>
      </c>
      <c r="F47" s="71">
        <v>27500</v>
      </c>
      <c r="G47" s="71">
        <v>1680427</v>
      </c>
      <c r="H47" s="71">
        <v>1625326</v>
      </c>
      <c r="I47" s="71">
        <v>53297</v>
      </c>
      <c r="J47" s="71">
        <v>1804</v>
      </c>
      <c r="K47" s="71" t="s">
        <v>243</v>
      </c>
      <c r="L47" s="71">
        <v>3285820</v>
      </c>
      <c r="M47" s="71">
        <v>153810</v>
      </c>
    </row>
    <row r="48" spans="1:13" ht="14.25">
      <c r="A48" s="215" t="s">
        <v>351</v>
      </c>
      <c r="B48" s="212"/>
      <c r="C48" s="71">
        <v>5525</v>
      </c>
      <c r="D48" s="71" t="s">
        <v>246</v>
      </c>
      <c r="E48" s="71">
        <v>1748139</v>
      </c>
      <c r="F48" s="71">
        <v>35750</v>
      </c>
      <c r="G48" s="71">
        <v>1783889</v>
      </c>
      <c r="H48" s="71">
        <v>1720989</v>
      </c>
      <c r="I48" s="71">
        <v>60934</v>
      </c>
      <c r="J48" s="71">
        <v>1966</v>
      </c>
      <c r="K48" s="71" t="s">
        <v>243</v>
      </c>
      <c r="L48" s="71">
        <v>3360635</v>
      </c>
      <c r="M48" s="71">
        <v>158274</v>
      </c>
    </row>
    <row r="49" spans="1:13" ht="14.25">
      <c r="A49" s="301" t="s">
        <v>495</v>
      </c>
      <c r="B49" s="212"/>
      <c r="C49" s="71">
        <v>5468</v>
      </c>
      <c r="D49" s="71" t="s">
        <v>246</v>
      </c>
      <c r="E49" s="71">
        <v>1629155</v>
      </c>
      <c r="F49" s="71">
        <v>35700</v>
      </c>
      <c r="G49" s="71">
        <v>1664855</v>
      </c>
      <c r="H49" s="71">
        <v>1620840</v>
      </c>
      <c r="I49" s="71">
        <v>41892</v>
      </c>
      <c r="J49" s="71">
        <v>2123</v>
      </c>
      <c r="K49" s="71" t="s">
        <v>243</v>
      </c>
      <c r="L49" s="71">
        <v>3421109</v>
      </c>
      <c r="M49" s="71">
        <v>156500</v>
      </c>
    </row>
    <row r="50" spans="1:13" ht="14.25">
      <c r="A50" s="216"/>
      <c r="B50" s="212"/>
      <c r="C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4.25">
      <c r="A51" s="301" t="s">
        <v>494</v>
      </c>
      <c r="B51" s="212"/>
      <c r="C51" s="71">
        <v>5534</v>
      </c>
      <c r="D51" s="71" t="s">
        <v>243</v>
      </c>
      <c r="E51" s="71">
        <v>1518569</v>
      </c>
      <c r="F51" s="71">
        <v>35800</v>
      </c>
      <c r="G51" s="71">
        <v>1554369</v>
      </c>
      <c r="H51" s="71">
        <v>1503170</v>
      </c>
      <c r="I51" s="71">
        <v>48945</v>
      </c>
      <c r="J51" s="71">
        <v>2254</v>
      </c>
      <c r="K51" s="71" t="s">
        <v>243</v>
      </c>
      <c r="L51" s="71">
        <v>3263186</v>
      </c>
      <c r="M51" s="71">
        <v>161664</v>
      </c>
    </row>
    <row r="52" spans="1:13" ht="14.25">
      <c r="A52" s="215" t="s">
        <v>352</v>
      </c>
      <c r="B52" s="212"/>
      <c r="C52" s="71">
        <v>5880</v>
      </c>
      <c r="D52" s="71" t="s">
        <v>246</v>
      </c>
      <c r="E52" s="71">
        <v>1558769</v>
      </c>
      <c r="F52" s="71">
        <v>34000</v>
      </c>
      <c r="G52" s="71">
        <v>1592769</v>
      </c>
      <c r="H52" s="71">
        <v>1544346</v>
      </c>
      <c r="I52" s="71">
        <v>46128</v>
      </c>
      <c r="J52" s="71">
        <v>2295</v>
      </c>
      <c r="K52" s="71" t="s">
        <v>243</v>
      </c>
      <c r="L52" s="71">
        <v>3377841</v>
      </c>
      <c r="M52" s="71">
        <v>151704</v>
      </c>
    </row>
    <row r="53" spans="1:13" ht="14.25">
      <c r="A53" s="215" t="s">
        <v>353</v>
      </c>
      <c r="B53" s="212"/>
      <c r="C53" s="71">
        <v>6017</v>
      </c>
      <c r="D53" s="71" t="s">
        <v>246</v>
      </c>
      <c r="E53" s="71">
        <v>1873543</v>
      </c>
      <c r="F53" s="71">
        <v>138500</v>
      </c>
      <c r="G53" s="71">
        <v>2012043</v>
      </c>
      <c r="H53" s="71">
        <v>1583222</v>
      </c>
      <c r="I53" s="71">
        <v>426575</v>
      </c>
      <c r="J53" s="71">
        <v>2246</v>
      </c>
      <c r="K53" s="71" t="s">
        <v>246</v>
      </c>
      <c r="L53" s="71">
        <v>4041898</v>
      </c>
      <c r="M53" s="71">
        <v>132885</v>
      </c>
    </row>
    <row r="54" spans="1:13" ht="14.25">
      <c r="A54" s="215" t="s">
        <v>354</v>
      </c>
      <c r="B54" s="212"/>
      <c r="C54" s="71">
        <v>6066</v>
      </c>
      <c r="D54" s="71" t="s">
        <v>246</v>
      </c>
      <c r="E54" s="71">
        <v>1790014</v>
      </c>
      <c r="F54" s="71">
        <v>138900</v>
      </c>
      <c r="G54" s="71">
        <v>1928914</v>
      </c>
      <c r="H54" s="71">
        <v>1501970</v>
      </c>
      <c r="I54" s="71">
        <v>425100</v>
      </c>
      <c r="J54" s="71">
        <v>1844</v>
      </c>
      <c r="K54" s="71" t="s">
        <v>246</v>
      </c>
      <c r="L54" s="71">
        <v>3854109</v>
      </c>
      <c r="M54" s="71">
        <v>146144</v>
      </c>
    </row>
    <row r="55" spans="1:13" ht="14.25">
      <c r="A55" s="216"/>
      <c r="B55" s="212"/>
      <c r="C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4.25">
      <c r="A56" s="215" t="s">
        <v>355</v>
      </c>
      <c r="B56" s="212"/>
      <c r="C56" s="71">
        <v>3358</v>
      </c>
      <c r="D56" s="71" t="s">
        <v>246</v>
      </c>
      <c r="E56" s="71">
        <v>1841136</v>
      </c>
      <c r="F56" s="71">
        <v>140820</v>
      </c>
      <c r="G56" s="71">
        <v>1981956</v>
      </c>
      <c r="H56" s="71">
        <v>1550043</v>
      </c>
      <c r="I56" s="71">
        <v>430020</v>
      </c>
      <c r="J56" s="71">
        <v>1893</v>
      </c>
      <c r="K56" s="71" t="s">
        <v>246</v>
      </c>
      <c r="L56" s="71">
        <v>4010490</v>
      </c>
      <c r="M56" s="71">
        <v>142510</v>
      </c>
    </row>
    <row r="57" spans="1:13" ht="14.25">
      <c r="A57" s="215" t="s">
        <v>356</v>
      </c>
      <c r="B57" s="212"/>
      <c r="C57" s="71">
        <v>5874</v>
      </c>
      <c r="D57" s="71" t="s">
        <v>246</v>
      </c>
      <c r="E57" s="71">
        <v>1962329</v>
      </c>
      <c r="F57" s="71">
        <v>141520</v>
      </c>
      <c r="G57" s="71">
        <v>2103849</v>
      </c>
      <c r="H57" s="71">
        <v>1670656</v>
      </c>
      <c r="I57" s="71">
        <v>431120</v>
      </c>
      <c r="J57" s="71">
        <v>2073</v>
      </c>
      <c r="K57" s="71" t="s">
        <v>246</v>
      </c>
      <c r="L57" s="71">
        <v>4116302</v>
      </c>
      <c r="M57" s="71">
        <v>136372</v>
      </c>
    </row>
    <row r="58" spans="1:13" ht="14.25">
      <c r="A58" s="215" t="s">
        <v>357</v>
      </c>
      <c r="B58" s="212"/>
      <c r="C58" s="71">
        <v>6032</v>
      </c>
      <c r="D58" s="71" t="s">
        <v>246</v>
      </c>
      <c r="E58" s="71">
        <v>1932394</v>
      </c>
      <c r="F58" s="71">
        <v>139500</v>
      </c>
      <c r="G58" s="71">
        <v>2071894</v>
      </c>
      <c r="H58" s="71">
        <v>1641330</v>
      </c>
      <c r="I58" s="71">
        <v>428700</v>
      </c>
      <c r="J58" s="71">
        <v>1864</v>
      </c>
      <c r="K58" s="71" t="s">
        <v>246</v>
      </c>
      <c r="L58" s="71">
        <v>3983325</v>
      </c>
      <c r="M58" s="71">
        <v>135821</v>
      </c>
    </row>
    <row r="59" spans="1:13" ht="14.25">
      <c r="A59" s="215" t="s">
        <v>358</v>
      </c>
      <c r="B59" s="212"/>
      <c r="C59" s="71">
        <v>5594</v>
      </c>
      <c r="D59" s="71" t="s">
        <v>246</v>
      </c>
      <c r="E59" s="71">
        <v>1914380</v>
      </c>
      <c r="F59" s="71">
        <v>140800</v>
      </c>
      <c r="G59" s="71">
        <v>2055180</v>
      </c>
      <c r="H59" s="71">
        <v>1626647</v>
      </c>
      <c r="I59" s="71">
        <v>426400</v>
      </c>
      <c r="J59" s="71">
        <v>2133</v>
      </c>
      <c r="K59" s="71" t="s">
        <v>246</v>
      </c>
      <c r="L59" s="71">
        <v>4055146</v>
      </c>
      <c r="M59" s="71">
        <v>127365</v>
      </c>
    </row>
    <row r="60" spans="1:13" ht="14.25">
      <c r="A60" s="50"/>
      <c r="B60" s="101"/>
      <c r="C60" s="74"/>
      <c r="D60" s="76"/>
      <c r="E60" s="74"/>
      <c r="F60" s="74"/>
      <c r="G60" s="74"/>
      <c r="H60" s="74"/>
      <c r="I60" s="74"/>
      <c r="J60" s="74"/>
      <c r="K60" s="74"/>
      <c r="L60" s="74"/>
      <c r="M60" s="74"/>
    </row>
    <row r="61" spans="1:13" ht="14.25">
      <c r="A61" s="216" t="s">
        <v>70</v>
      </c>
      <c r="B61" s="212"/>
      <c r="C61" s="74">
        <v>5613.333333333333</v>
      </c>
      <c r="D61" s="74" t="s">
        <v>244</v>
      </c>
      <c r="E61" s="74">
        <v>1768757.4166666667</v>
      </c>
      <c r="F61" s="74">
        <v>86357.5</v>
      </c>
      <c r="G61" s="74">
        <v>1855114.9166666667</v>
      </c>
      <c r="H61" s="74">
        <v>1613754.3333333333</v>
      </c>
      <c r="I61" s="74">
        <v>239341</v>
      </c>
      <c r="J61" s="74">
        <v>2019.25</v>
      </c>
      <c r="K61" s="71" t="s">
        <v>246</v>
      </c>
      <c r="L61" s="74">
        <v>3662557.0833333335</v>
      </c>
      <c r="M61" s="74">
        <v>145874.83333333334</v>
      </c>
    </row>
    <row r="62" spans="1:13" ht="14.25">
      <c r="A62" s="53"/>
      <c r="B62" s="54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</sheetData>
  <sheetProtection/>
  <mergeCells count="29">
    <mergeCell ref="L7:L8"/>
    <mergeCell ref="L6:M6"/>
    <mergeCell ref="H6:K6"/>
    <mergeCell ref="E6:E8"/>
    <mergeCell ref="F6:F8"/>
    <mergeCell ref="C5:C8"/>
    <mergeCell ref="D5:D8"/>
    <mergeCell ref="H7:H8"/>
    <mergeCell ref="I7:I8"/>
    <mergeCell ref="H39:H40"/>
    <mergeCell ref="A3:M3"/>
    <mergeCell ref="G4:H4"/>
    <mergeCell ref="A35:M35"/>
    <mergeCell ref="M37:M40"/>
    <mergeCell ref="H38:I38"/>
    <mergeCell ref="E37:J37"/>
    <mergeCell ref="D37:D40"/>
    <mergeCell ref="E5:M5"/>
    <mergeCell ref="G6:G8"/>
    <mergeCell ref="I39:I40"/>
    <mergeCell ref="J38:J40"/>
    <mergeCell ref="L37:L40"/>
    <mergeCell ref="A5:B8"/>
    <mergeCell ref="A37:B40"/>
    <mergeCell ref="K37:K38"/>
    <mergeCell ref="K39:K40"/>
    <mergeCell ref="E38:E40"/>
    <mergeCell ref="F38:F40"/>
    <mergeCell ref="G38:G4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="75" zoomScaleNormal="75" zoomScalePageLayoutView="0" workbookViewId="0" topLeftCell="A1">
      <selection activeCell="A2" sqref="A2:U2"/>
    </sheetView>
  </sheetViews>
  <sheetFormatPr defaultColWidth="10.59765625" defaultRowHeight="15"/>
  <cols>
    <col min="1" max="1" width="12.69921875" style="18" customWidth="1"/>
    <col min="2" max="2" width="1.8984375" style="18" customWidth="1"/>
    <col min="3" max="14" width="17.8984375" style="73" customWidth="1"/>
    <col min="15" max="16384" width="10.59765625" style="18" customWidth="1"/>
  </cols>
  <sheetData>
    <row r="1" spans="1:22" s="1" customFormat="1" ht="19.5" customHeight="1">
      <c r="A1" s="23" t="s">
        <v>449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5" t="s">
        <v>450</v>
      </c>
      <c r="V1" s="252"/>
    </row>
    <row r="2" spans="1:22" s="123" customFormat="1" ht="24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1" customFormat="1" ht="19.5" customHeight="1">
      <c r="A3" s="356" t="s">
        <v>230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124"/>
      <c r="P3" s="124"/>
      <c r="Q3" s="124"/>
      <c r="R3" s="124"/>
      <c r="S3" s="124"/>
      <c r="T3" s="124"/>
      <c r="U3" s="124"/>
      <c r="V3" s="124"/>
    </row>
    <row r="4" spans="1:22" s="1" customFormat="1" ht="19.5" customHeight="1" thickBot="1">
      <c r="A4" s="124"/>
      <c r="B4" s="124"/>
      <c r="C4" s="124"/>
      <c r="D4" s="124"/>
      <c r="E4" s="124"/>
      <c r="F4" s="124"/>
      <c r="G4" s="124"/>
      <c r="H4" s="124"/>
      <c r="N4" s="253" t="s">
        <v>444</v>
      </c>
      <c r="O4" s="124"/>
      <c r="P4" s="124"/>
      <c r="Q4" s="124"/>
      <c r="R4" s="124"/>
      <c r="S4" s="124"/>
      <c r="T4" s="124"/>
      <c r="U4" s="124"/>
      <c r="V4" s="124"/>
    </row>
    <row r="5" spans="1:14" s="1" customFormat="1" ht="25.5" customHeight="1">
      <c r="A5" s="332" t="s">
        <v>359</v>
      </c>
      <c r="B5" s="333"/>
      <c r="C5" s="348" t="s">
        <v>81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</row>
    <row r="6" spans="1:14" s="1" customFormat="1" ht="23.25" customHeight="1">
      <c r="A6" s="334"/>
      <c r="B6" s="335"/>
      <c r="C6" s="350" t="s">
        <v>79</v>
      </c>
      <c r="D6" s="352" t="s">
        <v>80</v>
      </c>
      <c r="E6" s="363"/>
      <c r="F6" s="363"/>
      <c r="G6" s="363"/>
      <c r="H6" s="363"/>
      <c r="I6" s="363"/>
      <c r="J6" s="363"/>
      <c r="K6" s="363"/>
      <c r="L6" s="363"/>
      <c r="M6" s="363"/>
      <c r="N6" s="363"/>
    </row>
    <row r="7" spans="1:14" s="1" customFormat="1" ht="22.5" customHeight="1">
      <c r="A7" s="334"/>
      <c r="B7" s="335"/>
      <c r="C7" s="350"/>
      <c r="D7" s="340" t="s">
        <v>41</v>
      </c>
      <c r="E7" s="359" t="s">
        <v>247</v>
      </c>
      <c r="F7" s="360"/>
      <c r="G7" s="360"/>
      <c r="H7" s="361"/>
      <c r="I7" s="341" t="s">
        <v>248</v>
      </c>
      <c r="J7" s="359" t="s">
        <v>249</v>
      </c>
      <c r="K7" s="362"/>
      <c r="L7" s="362"/>
      <c r="M7" s="362"/>
      <c r="N7" s="362"/>
    </row>
    <row r="8" spans="1:14" s="1" customFormat="1" ht="22.5" customHeight="1">
      <c r="A8" s="336"/>
      <c r="B8" s="337"/>
      <c r="C8" s="350"/>
      <c r="D8" s="358"/>
      <c r="E8" s="128" t="s">
        <v>41</v>
      </c>
      <c r="F8" s="128" t="s">
        <v>250</v>
      </c>
      <c r="G8" s="128" t="s">
        <v>62</v>
      </c>
      <c r="H8" s="128" t="s">
        <v>40</v>
      </c>
      <c r="I8" s="350"/>
      <c r="J8" s="128" t="s">
        <v>41</v>
      </c>
      <c r="K8" s="128" t="s">
        <v>250</v>
      </c>
      <c r="L8" s="128" t="s">
        <v>251</v>
      </c>
      <c r="M8" s="128" t="s">
        <v>252</v>
      </c>
      <c r="N8" s="193" t="s">
        <v>253</v>
      </c>
    </row>
    <row r="9" spans="1:14" s="1" customFormat="1" ht="14.25">
      <c r="A9" s="125"/>
      <c r="B9" s="194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s="1" customFormat="1" ht="14.25">
      <c r="A10" s="213" t="s">
        <v>245</v>
      </c>
      <c r="B10" s="209"/>
      <c r="C10" s="129">
        <v>611858178</v>
      </c>
      <c r="D10" s="129">
        <v>596887938</v>
      </c>
      <c r="E10" s="129">
        <v>107095712</v>
      </c>
      <c r="F10" s="129">
        <v>77003184</v>
      </c>
      <c r="G10" s="129">
        <v>8163200</v>
      </c>
      <c r="H10" s="129">
        <v>21929328</v>
      </c>
      <c r="I10" s="129">
        <v>5760405</v>
      </c>
      <c r="J10" s="129">
        <v>484018071</v>
      </c>
      <c r="K10" s="129">
        <v>99481509</v>
      </c>
      <c r="L10" s="129">
        <v>34267823</v>
      </c>
      <c r="M10" s="129">
        <v>55624365</v>
      </c>
      <c r="N10" s="129">
        <v>43161992</v>
      </c>
    </row>
    <row r="11" spans="1:14" s="1" customFormat="1" ht="14.25">
      <c r="A11" s="218" t="s">
        <v>348</v>
      </c>
      <c r="B11" s="209"/>
      <c r="C11" s="129">
        <v>548874596</v>
      </c>
      <c r="D11" s="129">
        <v>534493937</v>
      </c>
      <c r="E11" s="129">
        <v>93803903</v>
      </c>
      <c r="F11" s="129">
        <v>69908358</v>
      </c>
      <c r="G11" s="129">
        <v>6140020</v>
      </c>
      <c r="H11" s="129">
        <v>17835525</v>
      </c>
      <c r="I11" s="129">
        <v>4124803</v>
      </c>
      <c r="J11" s="129">
        <v>436565231</v>
      </c>
      <c r="K11" s="129">
        <v>85831246</v>
      </c>
      <c r="L11" s="129">
        <v>35703605</v>
      </c>
      <c r="M11" s="129">
        <v>41295027</v>
      </c>
      <c r="N11" s="129">
        <v>32531807</v>
      </c>
    </row>
    <row r="12" spans="1:14" s="108" customFormat="1" ht="14.25">
      <c r="A12" s="214" t="s">
        <v>349</v>
      </c>
      <c r="B12" s="210"/>
      <c r="C12" s="133">
        <f aca="true" t="shared" si="0" ref="C12:H12">SUM(C14:C17,C19:C22,C24:C27)</f>
        <v>511200144</v>
      </c>
      <c r="D12" s="133">
        <f t="shared" si="0"/>
        <v>495512561</v>
      </c>
      <c r="E12" s="133">
        <f t="shared" si="0"/>
        <v>89497259</v>
      </c>
      <c r="F12" s="133">
        <f t="shared" si="0"/>
        <v>67977423</v>
      </c>
      <c r="G12" s="133">
        <f t="shared" si="0"/>
        <v>3730070</v>
      </c>
      <c r="H12" s="133">
        <f t="shared" si="0"/>
        <v>17789766</v>
      </c>
      <c r="I12" s="133" t="s">
        <v>487</v>
      </c>
      <c r="J12" s="133">
        <f>SUM(J14:J17,J19:J22,J24:J27)</f>
        <v>404125670</v>
      </c>
      <c r="K12" s="133">
        <f>SUM(K14:K17,K19:K22,K24:K27)</f>
        <v>89262025</v>
      </c>
      <c r="L12" s="133">
        <f>SUM(L14:L17,L19:L22,L24:L27)</f>
        <v>20841376</v>
      </c>
      <c r="M12" s="133">
        <f>SUM(M14:M17,M19:M22,M24:M27)</f>
        <v>36446458</v>
      </c>
      <c r="N12" s="133">
        <f>SUM(N14:N17,N19:N22,N24:N27)</f>
        <v>28124154</v>
      </c>
    </row>
    <row r="13" spans="1:14" ht="14.25">
      <c r="A13" s="33"/>
      <c r="B13" s="5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4.25">
      <c r="A14" s="215" t="s">
        <v>347</v>
      </c>
      <c r="B14" s="211"/>
      <c r="C14" s="71">
        <v>42001446</v>
      </c>
      <c r="D14" s="71">
        <v>40824492</v>
      </c>
      <c r="E14" s="71">
        <v>7357388</v>
      </c>
      <c r="F14" s="71">
        <v>5737955</v>
      </c>
      <c r="G14" s="71">
        <v>340626</v>
      </c>
      <c r="H14" s="71">
        <v>1278807</v>
      </c>
      <c r="I14" s="71" t="s">
        <v>243</v>
      </c>
      <c r="J14" s="71">
        <v>33328109</v>
      </c>
      <c r="K14" s="71">
        <v>6961973</v>
      </c>
      <c r="L14" s="71">
        <v>1894269</v>
      </c>
      <c r="M14" s="71">
        <v>2874315</v>
      </c>
      <c r="N14" s="71">
        <v>2622144</v>
      </c>
    </row>
    <row r="15" spans="1:14" ht="14.25">
      <c r="A15" s="215" t="s">
        <v>350</v>
      </c>
      <c r="B15" s="212"/>
      <c r="C15" s="71">
        <v>41716544</v>
      </c>
      <c r="D15" s="71">
        <v>40585084</v>
      </c>
      <c r="E15" s="71">
        <v>6905190</v>
      </c>
      <c r="F15" s="71">
        <v>5345647</v>
      </c>
      <c r="G15" s="71">
        <v>312690</v>
      </c>
      <c r="H15" s="71">
        <v>1246853</v>
      </c>
      <c r="I15" s="71" t="s">
        <v>243</v>
      </c>
      <c r="J15" s="71">
        <v>33555978</v>
      </c>
      <c r="K15" s="71">
        <v>6534655</v>
      </c>
      <c r="L15" s="71">
        <v>1995715</v>
      </c>
      <c r="M15" s="71">
        <v>2826763</v>
      </c>
      <c r="N15" s="71">
        <v>2753711</v>
      </c>
    </row>
    <row r="16" spans="1:14" ht="14.25">
      <c r="A16" s="215" t="s">
        <v>351</v>
      </c>
      <c r="B16" s="212"/>
      <c r="C16" s="71">
        <v>43547295</v>
      </c>
      <c r="D16" s="71">
        <v>42321782</v>
      </c>
      <c r="E16" s="71">
        <v>7521289</v>
      </c>
      <c r="F16" s="71">
        <v>5837797</v>
      </c>
      <c r="G16" s="71">
        <v>333967</v>
      </c>
      <c r="H16" s="71">
        <v>1349525</v>
      </c>
      <c r="I16" s="71" t="s">
        <v>243</v>
      </c>
      <c r="J16" s="71">
        <v>34634833</v>
      </c>
      <c r="K16" s="71">
        <v>6589937</v>
      </c>
      <c r="L16" s="71">
        <v>1826383</v>
      </c>
      <c r="M16" s="71">
        <v>2717189</v>
      </c>
      <c r="N16" s="71">
        <v>2965868</v>
      </c>
    </row>
    <row r="17" spans="1:14" ht="14.25">
      <c r="A17" s="215" t="s">
        <v>350</v>
      </c>
      <c r="B17" s="212"/>
      <c r="C17" s="71">
        <v>43520740</v>
      </c>
      <c r="D17" s="71">
        <v>42300127</v>
      </c>
      <c r="E17" s="71">
        <v>7802183</v>
      </c>
      <c r="F17" s="71">
        <v>6000197</v>
      </c>
      <c r="G17" s="71">
        <v>326818</v>
      </c>
      <c r="H17" s="71">
        <v>1475168</v>
      </c>
      <c r="I17" s="71" t="s">
        <v>243</v>
      </c>
      <c r="J17" s="71">
        <v>34289389</v>
      </c>
      <c r="K17" s="71">
        <v>9892845</v>
      </c>
      <c r="L17" s="71">
        <v>1909839</v>
      </c>
      <c r="M17" s="71">
        <v>2756702</v>
      </c>
      <c r="N17" s="71">
        <v>2779087</v>
      </c>
    </row>
    <row r="18" spans="1:14" ht="14.25">
      <c r="A18" s="216"/>
      <c r="B18" s="21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4.25">
      <c r="A19" s="215" t="s">
        <v>352</v>
      </c>
      <c r="B19" s="212"/>
      <c r="C19" s="71">
        <v>42498804</v>
      </c>
      <c r="D19" s="71">
        <v>41351832</v>
      </c>
      <c r="E19" s="71">
        <v>7621861</v>
      </c>
      <c r="F19" s="71">
        <v>5777845</v>
      </c>
      <c r="G19" s="71">
        <v>316232</v>
      </c>
      <c r="H19" s="71">
        <v>1527784</v>
      </c>
      <c r="I19" s="71" t="s">
        <v>243</v>
      </c>
      <c r="J19" s="71">
        <v>33518149</v>
      </c>
      <c r="K19" s="71">
        <v>6907729</v>
      </c>
      <c r="L19" s="71">
        <v>1647825</v>
      </c>
      <c r="M19" s="71">
        <v>2732854</v>
      </c>
      <c r="N19" s="71">
        <v>2580570</v>
      </c>
    </row>
    <row r="20" spans="1:14" ht="14.25">
      <c r="A20" s="215" t="s">
        <v>352</v>
      </c>
      <c r="B20" s="212"/>
      <c r="C20" s="71">
        <v>43120000</v>
      </c>
      <c r="D20" s="71">
        <v>42023310</v>
      </c>
      <c r="E20" s="71">
        <v>7725244</v>
      </c>
      <c r="F20" s="71">
        <v>5902793</v>
      </c>
      <c r="G20" s="71">
        <v>314644</v>
      </c>
      <c r="H20" s="71">
        <v>1507807</v>
      </c>
      <c r="I20" s="71" t="s">
        <v>243</v>
      </c>
      <c r="J20" s="71">
        <v>34153927</v>
      </c>
      <c r="K20" s="71">
        <v>7235598</v>
      </c>
      <c r="L20" s="71">
        <v>1847214</v>
      </c>
      <c r="M20" s="71">
        <v>2740150</v>
      </c>
      <c r="N20" s="71">
        <v>2626328</v>
      </c>
    </row>
    <row r="21" spans="1:14" ht="14.25">
      <c r="A21" s="215" t="s">
        <v>353</v>
      </c>
      <c r="B21" s="212"/>
      <c r="C21" s="71">
        <v>43477351</v>
      </c>
      <c r="D21" s="71">
        <v>42070455</v>
      </c>
      <c r="E21" s="71">
        <v>7681500</v>
      </c>
      <c r="F21" s="71">
        <v>5972850</v>
      </c>
      <c r="G21" s="71">
        <v>296878</v>
      </c>
      <c r="H21" s="71">
        <v>1411772</v>
      </c>
      <c r="I21" s="71" t="s">
        <v>243</v>
      </c>
      <c r="J21" s="71">
        <v>34241993</v>
      </c>
      <c r="K21" s="71">
        <v>7252196</v>
      </c>
      <c r="L21" s="71">
        <v>1801138</v>
      </c>
      <c r="M21" s="71">
        <v>3457383</v>
      </c>
      <c r="N21" s="71">
        <v>1962655</v>
      </c>
    </row>
    <row r="22" spans="1:14" ht="14.25">
      <c r="A22" s="215" t="s">
        <v>354</v>
      </c>
      <c r="B22" s="212"/>
      <c r="C22" s="71">
        <v>40069849</v>
      </c>
      <c r="D22" s="71">
        <v>38733406</v>
      </c>
      <c r="E22" s="71">
        <v>7208875</v>
      </c>
      <c r="F22" s="71">
        <v>5249594</v>
      </c>
      <c r="G22" s="71">
        <v>279048</v>
      </c>
      <c r="H22" s="71">
        <v>1680233</v>
      </c>
      <c r="I22" s="71" t="s">
        <v>243</v>
      </c>
      <c r="J22" s="71">
        <v>31343824</v>
      </c>
      <c r="K22" s="71">
        <v>6989586</v>
      </c>
      <c r="L22" s="71">
        <v>1653157</v>
      </c>
      <c r="M22" s="71">
        <v>3059139</v>
      </c>
      <c r="N22" s="71">
        <v>1718342</v>
      </c>
    </row>
    <row r="23" spans="1:14" ht="14.25">
      <c r="A23" s="216"/>
      <c r="B23" s="212"/>
      <c r="C23" s="71"/>
      <c r="D23" s="71"/>
      <c r="E23" s="71"/>
      <c r="F23" s="71"/>
      <c r="G23" s="71"/>
      <c r="H23" s="71"/>
      <c r="I23" s="71"/>
      <c r="J23" s="71"/>
      <c r="L23" s="71"/>
      <c r="M23" s="71"/>
      <c r="N23" s="71"/>
    </row>
    <row r="24" spans="1:14" ht="14.25">
      <c r="A24" s="215" t="s">
        <v>355</v>
      </c>
      <c r="B24" s="212"/>
      <c r="C24" s="71">
        <v>42505174</v>
      </c>
      <c r="D24" s="71">
        <v>41022071</v>
      </c>
      <c r="E24" s="71">
        <v>7477606</v>
      </c>
      <c r="F24" s="71">
        <v>5676513</v>
      </c>
      <c r="G24" s="71">
        <v>262875</v>
      </c>
      <c r="H24" s="71">
        <v>1538218</v>
      </c>
      <c r="I24" s="71" t="s">
        <v>243</v>
      </c>
      <c r="J24" s="71">
        <v>33412430</v>
      </c>
      <c r="K24" s="71">
        <v>7569178</v>
      </c>
      <c r="L24" s="71">
        <v>1664723</v>
      </c>
      <c r="M24" s="71">
        <v>3270826</v>
      </c>
      <c r="N24" s="71">
        <v>1833389</v>
      </c>
    </row>
    <row r="25" spans="1:14" ht="14.25">
      <c r="A25" s="215" t="s">
        <v>356</v>
      </c>
      <c r="B25" s="212"/>
      <c r="C25" s="71">
        <v>43110779</v>
      </c>
      <c r="D25" s="71">
        <v>41570216</v>
      </c>
      <c r="E25" s="71">
        <v>7336491</v>
      </c>
      <c r="F25" s="71">
        <v>5477272</v>
      </c>
      <c r="G25" s="71">
        <v>309046</v>
      </c>
      <c r="H25" s="71">
        <v>1550173</v>
      </c>
      <c r="I25" s="71" t="s">
        <v>243</v>
      </c>
      <c r="J25" s="71">
        <v>34101925</v>
      </c>
      <c r="K25" s="71">
        <v>7698934</v>
      </c>
      <c r="L25" s="71">
        <v>1492648</v>
      </c>
      <c r="M25" s="71">
        <v>3374004</v>
      </c>
      <c r="N25" s="71">
        <v>2178884</v>
      </c>
    </row>
    <row r="26" spans="1:14" ht="14.25">
      <c r="A26" s="215" t="s">
        <v>357</v>
      </c>
      <c r="B26" s="212"/>
      <c r="C26" s="71">
        <v>42802569</v>
      </c>
      <c r="D26" s="71">
        <v>41323867</v>
      </c>
      <c r="E26" s="71">
        <v>7357045</v>
      </c>
      <c r="F26" s="71">
        <v>5430509</v>
      </c>
      <c r="G26" s="71">
        <v>322182</v>
      </c>
      <c r="H26" s="71">
        <v>1604354</v>
      </c>
      <c r="I26" s="71" t="s">
        <v>243</v>
      </c>
      <c r="J26" s="71">
        <v>33809469</v>
      </c>
      <c r="K26" s="71">
        <v>7945166</v>
      </c>
      <c r="L26" s="71">
        <v>1604826</v>
      </c>
      <c r="M26" s="71">
        <v>3311984</v>
      </c>
      <c r="N26" s="71">
        <v>2027556</v>
      </c>
    </row>
    <row r="27" spans="1:14" ht="14.25">
      <c r="A27" s="215" t="s">
        <v>358</v>
      </c>
      <c r="B27" s="212"/>
      <c r="C27" s="71">
        <v>42829593</v>
      </c>
      <c r="D27" s="71">
        <v>41385919</v>
      </c>
      <c r="E27" s="71">
        <v>7502587</v>
      </c>
      <c r="F27" s="71">
        <v>5568451</v>
      </c>
      <c r="G27" s="71">
        <v>315064</v>
      </c>
      <c r="H27" s="71">
        <v>1619072</v>
      </c>
      <c r="I27" s="71" t="s">
        <v>243</v>
      </c>
      <c r="J27" s="71">
        <v>33735644</v>
      </c>
      <c r="K27" s="71">
        <v>7684228</v>
      </c>
      <c r="L27" s="71">
        <v>1503639</v>
      </c>
      <c r="M27" s="71">
        <v>3325149</v>
      </c>
      <c r="N27" s="71">
        <v>2075620</v>
      </c>
    </row>
    <row r="28" spans="1:14" ht="14.25">
      <c r="A28" s="50"/>
      <c r="B28" s="101"/>
      <c r="C28" s="74"/>
      <c r="D28" s="74"/>
      <c r="E28" s="74"/>
      <c r="F28" s="74"/>
      <c r="G28" s="74"/>
      <c r="H28" s="74"/>
      <c r="I28" s="71"/>
      <c r="J28" s="74"/>
      <c r="K28" s="74"/>
      <c r="L28" s="74"/>
      <c r="M28" s="74"/>
      <c r="N28" s="74"/>
    </row>
    <row r="29" spans="1:14" ht="14.25">
      <c r="A29" s="216" t="s">
        <v>70</v>
      </c>
      <c r="B29" s="212"/>
      <c r="C29" s="74">
        <v>42600012</v>
      </c>
      <c r="D29" s="74">
        <v>41292713.416666664</v>
      </c>
      <c r="E29" s="74">
        <v>7458104.916666667</v>
      </c>
      <c r="F29" s="74">
        <v>5664785.25</v>
      </c>
      <c r="G29" s="74">
        <v>310839.1666666667</v>
      </c>
      <c r="H29" s="74">
        <v>1482480.5</v>
      </c>
      <c r="I29" s="71" t="s">
        <v>244</v>
      </c>
      <c r="J29" s="74">
        <v>33677139.166666664</v>
      </c>
      <c r="K29" s="74">
        <v>7188502</v>
      </c>
      <c r="L29" s="74">
        <v>1736781.3333333333</v>
      </c>
      <c r="M29" s="74">
        <v>3037204.8333333335</v>
      </c>
      <c r="N29" s="74">
        <v>2343679.5</v>
      </c>
    </row>
    <row r="30" spans="1:14" ht="14.25">
      <c r="A30" s="53"/>
      <c r="B30" s="5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4.25">
      <c r="A31" s="33"/>
      <c r="B31" s="3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5" spans="1:14" s="1" customFormat="1" ht="17.25">
      <c r="A35" s="357" t="s">
        <v>230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</row>
    <row r="36" spans="3:14" s="1" customFormat="1" ht="15" thickBot="1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6" s="1" customFormat="1" ht="22.5" customHeight="1">
      <c r="A37" s="332" t="s">
        <v>359</v>
      </c>
      <c r="B37" s="333"/>
      <c r="C37" s="346" t="s">
        <v>81</v>
      </c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134"/>
      <c r="P37" s="364"/>
    </row>
    <row r="38" spans="1:16" s="1" customFormat="1" ht="21" customHeight="1">
      <c r="A38" s="334"/>
      <c r="B38" s="335"/>
      <c r="C38" s="347" t="s">
        <v>80</v>
      </c>
      <c r="D38" s="370"/>
      <c r="E38" s="371"/>
      <c r="F38" s="372" t="s">
        <v>84</v>
      </c>
      <c r="G38" s="370"/>
      <c r="H38" s="370"/>
      <c r="I38" s="370"/>
      <c r="J38" s="370"/>
      <c r="K38" s="370"/>
      <c r="L38" s="370"/>
      <c r="M38" s="370"/>
      <c r="N38" s="370"/>
      <c r="O38" s="134"/>
      <c r="P38" s="364"/>
    </row>
    <row r="39" spans="1:16" s="1" customFormat="1" ht="23.25" customHeight="1">
      <c r="A39" s="334"/>
      <c r="B39" s="335"/>
      <c r="C39" s="347" t="s">
        <v>254</v>
      </c>
      <c r="D39" s="367"/>
      <c r="E39" s="365" t="s">
        <v>40</v>
      </c>
      <c r="F39" s="365" t="s">
        <v>41</v>
      </c>
      <c r="G39" s="365" t="s">
        <v>247</v>
      </c>
      <c r="H39" s="365" t="s">
        <v>255</v>
      </c>
      <c r="I39" s="347" t="s">
        <v>249</v>
      </c>
      <c r="J39" s="372"/>
      <c r="K39" s="370"/>
      <c r="L39" s="370"/>
      <c r="M39" s="371"/>
      <c r="N39" s="368" t="s">
        <v>40</v>
      </c>
      <c r="O39" s="364"/>
      <c r="P39" s="364"/>
    </row>
    <row r="40" spans="1:16" s="1" customFormat="1" ht="23.25" customHeight="1">
      <c r="A40" s="336"/>
      <c r="B40" s="337"/>
      <c r="C40" s="131" t="s">
        <v>82</v>
      </c>
      <c r="D40" s="131" t="s">
        <v>40</v>
      </c>
      <c r="E40" s="366"/>
      <c r="F40" s="366"/>
      <c r="G40" s="366"/>
      <c r="H40" s="366"/>
      <c r="I40" s="131" t="s">
        <v>41</v>
      </c>
      <c r="J40" s="308" t="s">
        <v>256</v>
      </c>
      <c r="K40" s="308" t="s">
        <v>257</v>
      </c>
      <c r="L40" s="131" t="s">
        <v>83</v>
      </c>
      <c r="M40" s="131" t="s">
        <v>40</v>
      </c>
      <c r="N40" s="369"/>
      <c r="O40" s="364"/>
      <c r="P40" s="364"/>
    </row>
    <row r="41" spans="1:16" s="1" customFormat="1" ht="14.25">
      <c r="A41" s="125"/>
      <c r="B41" s="194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5"/>
      <c r="P41" s="135"/>
    </row>
    <row r="42" spans="1:16" s="1" customFormat="1" ht="14.25">
      <c r="A42" s="213" t="s">
        <v>245</v>
      </c>
      <c r="B42" s="209"/>
      <c r="C42" s="129">
        <v>125737584</v>
      </c>
      <c r="D42" s="129">
        <v>125744798</v>
      </c>
      <c r="E42" s="129">
        <v>13750</v>
      </c>
      <c r="F42" s="129">
        <v>14970240</v>
      </c>
      <c r="G42" s="129" t="s">
        <v>258</v>
      </c>
      <c r="H42" s="129">
        <v>523900</v>
      </c>
      <c r="I42" s="129">
        <v>14059734</v>
      </c>
      <c r="J42" s="129" t="s">
        <v>258</v>
      </c>
      <c r="K42" s="129">
        <v>10292101</v>
      </c>
      <c r="L42" s="129">
        <v>940774</v>
      </c>
      <c r="M42" s="129">
        <v>2826859</v>
      </c>
      <c r="N42" s="129">
        <v>386606</v>
      </c>
      <c r="O42" s="135"/>
      <c r="P42" s="135"/>
    </row>
    <row r="43" spans="1:16" s="1" customFormat="1" ht="14.25">
      <c r="A43" s="218" t="s">
        <v>348</v>
      </c>
      <c r="B43" s="209"/>
      <c r="C43" s="129">
        <v>120455025</v>
      </c>
      <c r="D43" s="129">
        <v>120748521</v>
      </c>
      <c r="E43" s="129" t="s">
        <v>258</v>
      </c>
      <c r="F43" s="129">
        <v>14380659</v>
      </c>
      <c r="G43" s="129" t="s">
        <v>258</v>
      </c>
      <c r="H43" s="129">
        <v>262250</v>
      </c>
      <c r="I43" s="129">
        <v>13791379</v>
      </c>
      <c r="J43" s="129">
        <v>800</v>
      </c>
      <c r="K43" s="129">
        <v>10610311</v>
      </c>
      <c r="L43" s="129">
        <v>910278</v>
      </c>
      <c r="M43" s="129">
        <v>2269990</v>
      </c>
      <c r="N43" s="129">
        <v>277520</v>
      </c>
      <c r="O43" s="135"/>
      <c r="P43" s="135"/>
    </row>
    <row r="44" spans="1:16" s="57" customFormat="1" ht="14.25">
      <c r="A44" s="214" t="s">
        <v>349</v>
      </c>
      <c r="B44" s="210"/>
      <c r="C44" s="133">
        <f>SUM(C46:C49,C51:C54,C56:C59)</f>
        <v>105881379</v>
      </c>
      <c r="D44" s="133">
        <f>SUM(D46:D49,D51:D54,D56:D59)</f>
        <v>126570278</v>
      </c>
      <c r="E44" s="133" t="s">
        <v>488</v>
      </c>
      <c r="F44" s="133">
        <f>SUM(F46:F49,F51:F54,F56:F59)</f>
        <v>15687583</v>
      </c>
      <c r="G44" s="133" t="s">
        <v>488</v>
      </c>
      <c r="H44" s="133">
        <f>SUM(H46:H49,H51:H54,H56:H59)</f>
        <v>285900</v>
      </c>
      <c r="I44" s="133">
        <f>SUM(I46:I49,I51:I54,I56:I59)</f>
        <v>15015678</v>
      </c>
      <c r="J44" s="133" t="s">
        <v>488</v>
      </c>
      <c r="K44" s="133">
        <f>SUM(K46:K49,K51:K54,K56:K59)</f>
        <v>13457215</v>
      </c>
      <c r="L44" s="133">
        <f>SUM(L46:L49,L51:L54,L56:L59)</f>
        <v>878763</v>
      </c>
      <c r="M44" s="133">
        <f>SUM(M46:M49,M51:M54,M56:M59)</f>
        <v>679700</v>
      </c>
      <c r="N44" s="133">
        <f>SUM(N46:N49,N51:N54,N56:N59)</f>
        <v>386005</v>
      </c>
      <c r="O44" s="78"/>
      <c r="P44" s="78"/>
    </row>
    <row r="45" spans="1:16" ht="14.25">
      <c r="A45" s="33"/>
      <c r="B45" s="52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6"/>
      <c r="P45" s="76"/>
    </row>
    <row r="46" spans="1:16" ht="14.25">
      <c r="A46" s="215" t="s">
        <v>347</v>
      </c>
      <c r="B46" s="211"/>
      <c r="C46" s="71">
        <v>9487270</v>
      </c>
      <c r="D46" s="71">
        <v>9488138</v>
      </c>
      <c r="E46" s="129" t="s">
        <v>258</v>
      </c>
      <c r="F46" s="71">
        <v>1176954</v>
      </c>
      <c r="G46" s="129" t="s">
        <v>258</v>
      </c>
      <c r="H46" s="71">
        <v>48400</v>
      </c>
      <c r="I46" s="71">
        <v>1105804</v>
      </c>
      <c r="J46" s="129" t="s">
        <v>258</v>
      </c>
      <c r="K46" s="71">
        <v>863450</v>
      </c>
      <c r="L46" s="71">
        <v>68204</v>
      </c>
      <c r="M46" s="71">
        <v>174150</v>
      </c>
      <c r="N46" s="71">
        <v>22750</v>
      </c>
      <c r="O46" s="76"/>
      <c r="P46" s="76"/>
    </row>
    <row r="47" spans="1:16" ht="14.25">
      <c r="A47" s="215" t="s">
        <v>350</v>
      </c>
      <c r="B47" s="212"/>
      <c r="C47" s="71">
        <v>9181223</v>
      </c>
      <c r="D47" s="71">
        <v>10263911</v>
      </c>
      <c r="E47" s="129" t="s">
        <v>258</v>
      </c>
      <c r="F47" s="71">
        <v>1131460</v>
      </c>
      <c r="G47" s="129" t="s">
        <v>258</v>
      </c>
      <c r="H47" s="71">
        <v>55500</v>
      </c>
      <c r="I47" s="71">
        <v>1050935</v>
      </c>
      <c r="J47" s="129" t="s">
        <v>258</v>
      </c>
      <c r="K47" s="71">
        <v>875408</v>
      </c>
      <c r="L47" s="71">
        <v>70827</v>
      </c>
      <c r="M47" s="71">
        <v>104700</v>
      </c>
      <c r="N47" s="71">
        <v>25025</v>
      </c>
      <c r="O47" s="76"/>
      <c r="P47" s="76"/>
    </row>
    <row r="48" spans="1:16" ht="14.25">
      <c r="A48" s="215" t="s">
        <v>351</v>
      </c>
      <c r="B48" s="212"/>
      <c r="C48" s="71">
        <v>9633288</v>
      </c>
      <c r="D48" s="71">
        <v>10902168</v>
      </c>
      <c r="E48" s="129" t="s">
        <v>258</v>
      </c>
      <c r="F48" s="71">
        <v>1225513</v>
      </c>
      <c r="G48" s="129" t="s">
        <v>258</v>
      </c>
      <c r="H48" s="71">
        <v>57500</v>
      </c>
      <c r="I48" s="71">
        <v>1020563</v>
      </c>
      <c r="J48" s="129" t="s">
        <v>258</v>
      </c>
      <c r="K48" s="71">
        <v>944490</v>
      </c>
      <c r="L48" s="71">
        <v>76073</v>
      </c>
      <c r="M48" s="129" t="s">
        <v>258</v>
      </c>
      <c r="N48" s="71">
        <v>147450</v>
      </c>
      <c r="O48" s="76"/>
      <c r="P48" s="76"/>
    </row>
    <row r="49" spans="1:16" ht="14.25">
      <c r="A49" s="301" t="s">
        <v>497</v>
      </c>
      <c r="B49" s="212"/>
      <c r="C49" s="71">
        <v>9306391</v>
      </c>
      <c r="D49" s="71">
        <v>10644525</v>
      </c>
      <c r="E49" s="129" t="s">
        <v>258</v>
      </c>
      <c r="F49" s="71">
        <v>1220613</v>
      </c>
      <c r="G49" s="129" t="s">
        <v>258</v>
      </c>
      <c r="H49" s="71">
        <v>38300</v>
      </c>
      <c r="I49" s="71">
        <v>1159513</v>
      </c>
      <c r="J49" s="129" t="s">
        <v>258</v>
      </c>
      <c r="K49" s="71">
        <v>918390</v>
      </c>
      <c r="L49" s="71">
        <v>76073</v>
      </c>
      <c r="M49" s="71">
        <v>165050</v>
      </c>
      <c r="N49" s="71">
        <v>22800</v>
      </c>
      <c r="O49" s="76"/>
      <c r="P49" s="76"/>
    </row>
    <row r="50" spans="1:16" ht="14.25">
      <c r="A50" s="216"/>
      <c r="B50" s="212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6"/>
      <c r="P50" s="76"/>
    </row>
    <row r="51" spans="1:16" ht="14.25">
      <c r="A51" s="301" t="s">
        <v>496</v>
      </c>
      <c r="B51" s="212"/>
      <c r="C51" s="71">
        <v>8989884</v>
      </c>
      <c r="D51" s="71">
        <v>10659287</v>
      </c>
      <c r="E51" s="129" t="s">
        <v>258</v>
      </c>
      <c r="F51" s="71">
        <v>1146972</v>
      </c>
      <c r="G51" s="129" t="s">
        <v>258</v>
      </c>
      <c r="H51" s="71">
        <v>28000</v>
      </c>
      <c r="I51" s="71">
        <v>1097972</v>
      </c>
      <c r="J51" s="129" t="s">
        <v>258</v>
      </c>
      <c r="K51" s="71">
        <v>864023</v>
      </c>
      <c r="L51" s="71">
        <v>73449</v>
      </c>
      <c r="M51" s="71">
        <v>160500</v>
      </c>
      <c r="N51" s="71">
        <v>21000</v>
      </c>
      <c r="O51" s="76"/>
      <c r="P51" s="76"/>
    </row>
    <row r="52" spans="1:16" ht="14.25">
      <c r="A52" s="215" t="s">
        <v>352</v>
      </c>
      <c r="B52" s="212"/>
      <c r="C52" s="71">
        <v>8759691</v>
      </c>
      <c r="D52" s="71">
        <v>10944946</v>
      </c>
      <c r="E52" s="129" t="s">
        <v>258</v>
      </c>
      <c r="F52" s="71">
        <v>1096690</v>
      </c>
      <c r="G52" s="129" t="s">
        <v>258</v>
      </c>
      <c r="H52" s="71">
        <v>58200</v>
      </c>
      <c r="I52" s="71">
        <v>1017990</v>
      </c>
      <c r="J52" s="129" t="s">
        <v>258</v>
      </c>
      <c r="K52" s="71">
        <v>871864</v>
      </c>
      <c r="L52" s="71">
        <v>70826</v>
      </c>
      <c r="M52" s="71">
        <v>75300</v>
      </c>
      <c r="N52" s="71">
        <v>20500</v>
      </c>
      <c r="O52" s="76"/>
      <c r="P52" s="76"/>
    </row>
    <row r="53" spans="1:16" ht="14.25">
      <c r="A53" s="215" t="s">
        <v>353</v>
      </c>
      <c r="B53" s="212"/>
      <c r="C53" s="71">
        <v>8444856</v>
      </c>
      <c r="D53" s="71">
        <v>11323765</v>
      </c>
      <c r="E53" s="129" t="s">
        <v>258</v>
      </c>
      <c r="F53" s="71">
        <v>1406896</v>
      </c>
      <c r="G53" s="129" t="s">
        <v>258</v>
      </c>
      <c r="H53" s="129" t="s">
        <v>258</v>
      </c>
      <c r="I53" s="71">
        <v>1385696</v>
      </c>
      <c r="J53" s="129" t="s">
        <v>258</v>
      </c>
      <c r="K53" s="71">
        <v>1309624</v>
      </c>
      <c r="L53" s="71">
        <v>76072</v>
      </c>
      <c r="M53" s="129" t="s">
        <v>258</v>
      </c>
      <c r="N53" s="71">
        <v>21200</v>
      </c>
      <c r="O53" s="76"/>
      <c r="P53" s="76"/>
    </row>
    <row r="54" spans="1:16" ht="14.25">
      <c r="A54" s="215" t="s">
        <v>354</v>
      </c>
      <c r="B54" s="212"/>
      <c r="C54" s="71">
        <v>8020541</v>
      </c>
      <c r="D54" s="71">
        <v>9903059</v>
      </c>
      <c r="E54" s="129" t="s">
        <v>258</v>
      </c>
      <c r="F54" s="71">
        <v>1336443</v>
      </c>
      <c r="G54" s="129" t="s">
        <v>258</v>
      </c>
      <c r="H54" s="129" t="s">
        <v>258</v>
      </c>
      <c r="I54" s="71">
        <v>1315443</v>
      </c>
      <c r="J54" s="129" t="s">
        <v>258</v>
      </c>
      <c r="K54" s="71">
        <v>1244618</v>
      </c>
      <c r="L54" s="71">
        <v>70825</v>
      </c>
      <c r="M54" s="129" t="s">
        <v>258</v>
      </c>
      <c r="N54" s="71">
        <v>21000</v>
      </c>
      <c r="O54" s="76"/>
      <c r="P54" s="76"/>
    </row>
    <row r="55" spans="1:16" ht="14.25">
      <c r="A55" s="216"/>
      <c r="B55" s="212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6"/>
      <c r="P55" s="76"/>
    </row>
    <row r="56" spans="1:16" ht="14.25">
      <c r="A56" s="215" t="s">
        <v>355</v>
      </c>
      <c r="B56" s="212"/>
      <c r="C56" s="71">
        <v>8689842</v>
      </c>
      <c r="D56" s="71">
        <v>10384472</v>
      </c>
      <c r="E56" s="129" t="s">
        <v>258</v>
      </c>
      <c r="F56" s="71">
        <v>1483103</v>
      </c>
      <c r="G56" s="129" t="s">
        <v>258</v>
      </c>
      <c r="H56" s="129" t="s">
        <v>258</v>
      </c>
      <c r="I56" s="71">
        <v>1461263</v>
      </c>
      <c r="J56" s="129" t="s">
        <v>258</v>
      </c>
      <c r="K56" s="71">
        <v>1387815</v>
      </c>
      <c r="L56" s="71">
        <v>73448</v>
      </c>
      <c r="M56" s="129" t="s">
        <v>258</v>
      </c>
      <c r="N56" s="71">
        <v>21840</v>
      </c>
      <c r="O56" s="76"/>
      <c r="P56" s="76"/>
    </row>
    <row r="57" spans="1:16" ht="14.25">
      <c r="A57" s="215" t="s">
        <v>356</v>
      </c>
      <c r="B57" s="212"/>
      <c r="C57" s="71">
        <v>8550121</v>
      </c>
      <c r="D57" s="71">
        <v>10807334</v>
      </c>
      <c r="E57" s="129" t="s">
        <v>258</v>
      </c>
      <c r="F57" s="71">
        <v>1540563</v>
      </c>
      <c r="G57" s="129" t="s">
        <v>258</v>
      </c>
      <c r="H57" s="129" t="s">
        <v>258</v>
      </c>
      <c r="I57" s="71">
        <v>1518723</v>
      </c>
      <c r="J57" s="129" t="s">
        <v>258</v>
      </c>
      <c r="K57" s="71">
        <v>1445275</v>
      </c>
      <c r="L57" s="71">
        <v>73448</v>
      </c>
      <c r="M57" s="129" t="s">
        <v>258</v>
      </c>
      <c r="N57" s="71">
        <v>21840</v>
      </c>
      <c r="O57" s="76"/>
      <c r="P57" s="76"/>
    </row>
    <row r="58" spans="1:16" ht="14.25">
      <c r="A58" s="215" t="s">
        <v>357</v>
      </c>
      <c r="B58" s="212"/>
      <c r="C58" s="71">
        <v>8350971</v>
      </c>
      <c r="D58" s="71">
        <v>10568966</v>
      </c>
      <c r="E58" s="129" t="s">
        <v>258</v>
      </c>
      <c r="F58" s="71">
        <v>1478702</v>
      </c>
      <c r="G58" s="129" t="s">
        <v>258</v>
      </c>
      <c r="H58" s="129" t="s">
        <v>258</v>
      </c>
      <c r="I58" s="71">
        <v>1458102</v>
      </c>
      <c r="J58" s="129" t="s">
        <v>258</v>
      </c>
      <c r="K58" s="71">
        <v>1382031</v>
      </c>
      <c r="L58" s="71">
        <v>76071</v>
      </c>
      <c r="M58" s="129" t="s">
        <v>258</v>
      </c>
      <c r="N58" s="71">
        <v>20600</v>
      </c>
      <c r="O58" s="76"/>
      <c r="P58" s="76"/>
    </row>
    <row r="59" spans="1:16" ht="14.25">
      <c r="A59" s="215" t="s">
        <v>358</v>
      </c>
      <c r="B59" s="212"/>
      <c r="C59" s="71">
        <v>8467301</v>
      </c>
      <c r="D59" s="71">
        <v>10679707</v>
      </c>
      <c r="E59" s="129" t="s">
        <v>258</v>
      </c>
      <c r="F59" s="71">
        <v>1443674</v>
      </c>
      <c r="G59" s="129" t="s">
        <v>258</v>
      </c>
      <c r="H59" s="129" t="s">
        <v>258</v>
      </c>
      <c r="I59" s="71">
        <v>1423674</v>
      </c>
      <c r="J59" s="129" t="s">
        <v>258</v>
      </c>
      <c r="K59" s="71">
        <v>1350227</v>
      </c>
      <c r="L59" s="71">
        <v>73447</v>
      </c>
      <c r="M59" s="129" t="s">
        <v>258</v>
      </c>
      <c r="N59" s="71">
        <v>20000</v>
      </c>
      <c r="O59" s="76"/>
      <c r="P59" s="76"/>
    </row>
    <row r="60" spans="1:16" ht="14.25">
      <c r="A60" s="50"/>
      <c r="B60" s="101"/>
      <c r="C60" s="76"/>
      <c r="D60" s="74"/>
      <c r="E60" s="71"/>
      <c r="F60" s="71"/>
      <c r="G60" s="74"/>
      <c r="H60" s="74"/>
      <c r="I60" s="71"/>
      <c r="J60" s="74"/>
      <c r="K60" s="74"/>
      <c r="L60" s="74"/>
      <c r="M60" s="74"/>
      <c r="N60" s="74"/>
      <c r="O60" s="76"/>
      <c r="P60" s="76"/>
    </row>
    <row r="61" spans="1:16" ht="14.25">
      <c r="A61" s="216" t="s">
        <v>70</v>
      </c>
      <c r="B61" s="212"/>
      <c r="C61" s="74">
        <v>8823448.25</v>
      </c>
      <c r="D61" s="74">
        <v>10547523.166666666</v>
      </c>
      <c r="E61" s="129" t="s">
        <v>258</v>
      </c>
      <c r="F61" s="74">
        <v>1307298.5833333333</v>
      </c>
      <c r="G61" s="129" t="s">
        <v>258</v>
      </c>
      <c r="H61" s="74">
        <v>23825</v>
      </c>
      <c r="I61" s="74">
        <v>1251306.5</v>
      </c>
      <c r="J61" s="129" t="s">
        <v>258</v>
      </c>
      <c r="K61" s="74">
        <v>1121434.5833333333</v>
      </c>
      <c r="L61" s="74">
        <v>73230.25</v>
      </c>
      <c r="M61" s="74">
        <v>56642</v>
      </c>
      <c r="N61" s="74">
        <v>32167.083333333332</v>
      </c>
      <c r="O61" s="76"/>
      <c r="P61" s="76"/>
    </row>
    <row r="62" spans="1:16" ht="14.25">
      <c r="A62" s="53"/>
      <c r="B62" s="54"/>
      <c r="C62" s="77"/>
      <c r="D62" s="77"/>
      <c r="E62" s="77"/>
      <c r="F62" s="77"/>
      <c r="G62" s="77"/>
      <c r="H62" s="77"/>
      <c r="I62" s="75"/>
      <c r="J62" s="75"/>
      <c r="K62" s="75"/>
      <c r="L62" s="75"/>
      <c r="M62" s="75"/>
      <c r="N62" s="75"/>
      <c r="O62" s="76"/>
      <c r="P62" s="76"/>
    </row>
    <row r="63" spans="9:14" ht="14.25">
      <c r="I63" s="71"/>
      <c r="J63" s="71"/>
      <c r="K63" s="71"/>
      <c r="L63" s="71"/>
      <c r="M63" s="71"/>
      <c r="N63" s="71"/>
    </row>
  </sheetData>
  <sheetProtection/>
  <mergeCells count="23">
    <mergeCell ref="F38:N38"/>
    <mergeCell ref="G39:G40"/>
    <mergeCell ref="H39:H40"/>
    <mergeCell ref="C5:N5"/>
    <mergeCell ref="I7:I8"/>
    <mergeCell ref="C6:C8"/>
    <mergeCell ref="P37:P40"/>
    <mergeCell ref="F39:F40"/>
    <mergeCell ref="A37:B40"/>
    <mergeCell ref="C39:D39"/>
    <mergeCell ref="N39:N40"/>
    <mergeCell ref="O39:O40"/>
    <mergeCell ref="E39:E40"/>
    <mergeCell ref="C38:E38"/>
    <mergeCell ref="I39:M39"/>
    <mergeCell ref="C37:N37"/>
    <mergeCell ref="A3:N3"/>
    <mergeCell ref="A35:N35"/>
    <mergeCell ref="D7:D8"/>
    <mergeCell ref="E7:H7"/>
    <mergeCell ref="J7:N7"/>
    <mergeCell ref="D6:N6"/>
    <mergeCell ref="A5:B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5" zoomScaleNormal="75" zoomScalePageLayoutView="0" workbookViewId="0" topLeftCell="A33">
      <selection activeCell="A2" sqref="A2:U2"/>
    </sheetView>
  </sheetViews>
  <sheetFormatPr defaultColWidth="10.59765625" defaultRowHeight="15"/>
  <cols>
    <col min="1" max="1" width="12.69921875" style="18" customWidth="1"/>
    <col min="2" max="2" width="1.8984375" style="18" customWidth="1"/>
    <col min="3" max="9" width="16.59765625" style="73" customWidth="1"/>
    <col min="10" max="10" width="15" style="73" customWidth="1"/>
    <col min="11" max="11" width="18.69921875" style="73" customWidth="1"/>
    <col min="12" max="13" width="16.59765625" style="73" customWidth="1"/>
    <col min="14" max="16384" width="10.59765625" style="18" customWidth="1"/>
  </cols>
  <sheetData>
    <row r="1" spans="1:21" s="24" customFormat="1" ht="19.5" customHeight="1">
      <c r="A1" s="23" t="s">
        <v>451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5" t="s">
        <v>452</v>
      </c>
      <c r="U1" s="25"/>
    </row>
    <row r="2" spans="1:21" s="123" customFormat="1" ht="24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1" customFormat="1" ht="19.5" customHeight="1">
      <c r="A3" s="391" t="s">
        <v>478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24"/>
      <c r="O3" s="124"/>
      <c r="P3" s="124"/>
      <c r="Q3" s="124"/>
      <c r="R3" s="124"/>
      <c r="S3" s="124"/>
      <c r="T3" s="124"/>
      <c r="U3" s="124"/>
    </row>
    <row r="4" spans="1:21" s="1" customFormat="1" ht="19.5" customHeight="1" thickBot="1">
      <c r="A4" s="124"/>
      <c r="B4" s="124"/>
      <c r="C4" s="124"/>
      <c r="D4" s="124"/>
      <c r="E4" s="124"/>
      <c r="F4" s="124"/>
      <c r="G4" s="124"/>
      <c r="H4" s="124"/>
      <c r="M4" s="127"/>
      <c r="N4" s="124"/>
      <c r="O4" s="124"/>
      <c r="P4" s="124"/>
      <c r="Q4" s="124"/>
      <c r="R4" s="124"/>
      <c r="S4" s="124"/>
      <c r="T4" s="124"/>
      <c r="U4" s="124"/>
    </row>
    <row r="5" spans="1:13" s="1" customFormat="1" ht="22.5" customHeight="1">
      <c r="A5" s="332" t="s">
        <v>363</v>
      </c>
      <c r="B5" s="333"/>
      <c r="C5" s="219" t="s">
        <v>365</v>
      </c>
      <c r="D5" s="219" t="s">
        <v>372</v>
      </c>
      <c r="E5" s="219" t="s">
        <v>368</v>
      </c>
      <c r="F5" s="376" t="s">
        <v>362</v>
      </c>
      <c r="G5" s="377"/>
      <c r="H5" s="377"/>
      <c r="I5" s="378"/>
      <c r="J5" s="219" t="s">
        <v>371</v>
      </c>
      <c r="K5" s="393" t="s">
        <v>88</v>
      </c>
      <c r="L5" s="394"/>
      <c r="M5" s="394"/>
    </row>
    <row r="6" spans="1:13" s="1" customFormat="1" ht="27" customHeight="1">
      <c r="A6" s="379" t="s">
        <v>364</v>
      </c>
      <c r="B6" s="380"/>
      <c r="C6" s="222" t="s">
        <v>366</v>
      </c>
      <c r="D6" s="223" t="s">
        <v>367</v>
      </c>
      <c r="E6" s="223" t="s">
        <v>369</v>
      </c>
      <c r="F6" s="220" t="s">
        <v>79</v>
      </c>
      <c r="G6" s="220" t="s">
        <v>85</v>
      </c>
      <c r="H6" s="220" t="s">
        <v>259</v>
      </c>
      <c r="I6" s="220" t="s">
        <v>86</v>
      </c>
      <c r="J6" s="222" t="s">
        <v>373</v>
      </c>
      <c r="K6" s="221" t="s">
        <v>79</v>
      </c>
      <c r="L6" s="221" t="s">
        <v>370</v>
      </c>
      <c r="M6" s="221" t="s">
        <v>87</v>
      </c>
    </row>
    <row r="7" spans="1:13" s="1" customFormat="1" ht="14.25">
      <c r="A7" s="125"/>
      <c r="B7" s="194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s="1" customFormat="1" ht="14.25">
      <c r="A8" s="213" t="s">
        <v>245</v>
      </c>
      <c r="B8" s="209"/>
      <c r="C8" s="129">
        <v>719376</v>
      </c>
      <c r="D8" s="129">
        <v>12347562</v>
      </c>
      <c r="E8" s="129">
        <v>1493570</v>
      </c>
      <c r="F8" s="129">
        <v>791719</v>
      </c>
      <c r="G8" s="129">
        <v>602609</v>
      </c>
      <c r="H8" s="129">
        <v>13160</v>
      </c>
      <c r="I8" s="129">
        <v>156615</v>
      </c>
      <c r="J8" s="129">
        <v>851520</v>
      </c>
      <c r="K8" s="129">
        <v>10735945</v>
      </c>
      <c r="L8" s="129">
        <v>7234287</v>
      </c>
      <c r="M8" s="129">
        <v>3501658</v>
      </c>
    </row>
    <row r="9" spans="1:13" s="1" customFormat="1" ht="14.25">
      <c r="A9" s="218" t="s">
        <v>348</v>
      </c>
      <c r="B9" s="209"/>
      <c r="C9" s="129">
        <v>680753</v>
      </c>
      <c r="D9" s="129">
        <v>14509428</v>
      </c>
      <c r="E9" s="129">
        <v>1308670</v>
      </c>
      <c r="F9" s="129">
        <v>702422</v>
      </c>
      <c r="G9" s="129">
        <v>549120</v>
      </c>
      <c r="H9" s="129">
        <v>14371</v>
      </c>
      <c r="I9" s="129">
        <v>138931</v>
      </c>
      <c r="J9" s="129">
        <v>923430</v>
      </c>
      <c r="K9" s="129">
        <v>9480576</v>
      </c>
      <c r="L9" s="129">
        <v>6154053</v>
      </c>
      <c r="M9" s="129">
        <v>3326523</v>
      </c>
    </row>
    <row r="10" spans="1:13" s="108" customFormat="1" ht="14.25">
      <c r="A10" s="214" t="s">
        <v>349</v>
      </c>
      <c r="B10" s="210"/>
      <c r="C10" s="133">
        <f>SUM(C12:C15,C17:C20,C22:C25)</f>
        <v>674864</v>
      </c>
      <c r="D10" s="133">
        <f aca="true" t="shared" si="0" ref="D10:M10">SUM(D12:D15,D17:D20,D22:D25)</f>
        <v>11296090</v>
      </c>
      <c r="E10" s="133">
        <f t="shared" si="0"/>
        <v>1192390</v>
      </c>
      <c r="F10" s="133">
        <f t="shared" si="0"/>
        <v>637136</v>
      </c>
      <c r="G10" s="133">
        <f t="shared" si="0"/>
        <v>467895</v>
      </c>
      <c r="H10" s="133">
        <f t="shared" si="0"/>
        <v>16501</v>
      </c>
      <c r="I10" s="133">
        <f t="shared" si="0"/>
        <v>152740</v>
      </c>
      <c r="J10" s="133">
        <f t="shared" si="0"/>
        <v>1020103</v>
      </c>
      <c r="K10" s="133">
        <f t="shared" si="0"/>
        <v>8840937</v>
      </c>
      <c r="L10" s="133">
        <f t="shared" si="0"/>
        <v>6007090</v>
      </c>
      <c r="M10" s="133">
        <f t="shared" si="0"/>
        <v>2833847</v>
      </c>
    </row>
    <row r="11" spans="1:13" ht="14.25">
      <c r="A11" s="33"/>
      <c r="B11" s="5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4.25">
      <c r="A12" s="215" t="s">
        <v>347</v>
      </c>
      <c r="B12" s="211"/>
      <c r="C12" s="71">
        <v>55056</v>
      </c>
      <c r="D12" s="71">
        <v>1078035</v>
      </c>
      <c r="E12" s="71">
        <v>87560</v>
      </c>
      <c r="F12" s="71">
        <v>44860</v>
      </c>
      <c r="G12" s="71">
        <v>31390</v>
      </c>
      <c r="H12" s="71">
        <v>1168</v>
      </c>
      <c r="I12" s="71">
        <v>12302</v>
      </c>
      <c r="J12" s="71">
        <v>71070</v>
      </c>
      <c r="K12" s="71">
        <v>763061</v>
      </c>
      <c r="L12" s="71">
        <v>535698</v>
      </c>
      <c r="M12" s="71">
        <v>227363</v>
      </c>
    </row>
    <row r="13" spans="1:13" ht="14.25">
      <c r="A13" s="215" t="s">
        <v>350</v>
      </c>
      <c r="B13" s="212"/>
      <c r="C13" s="71">
        <v>53541</v>
      </c>
      <c r="D13" s="71">
        <v>1190890</v>
      </c>
      <c r="E13" s="71">
        <v>91591</v>
      </c>
      <c r="F13" s="71">
        <v>44648</v>
      </c>
      <c r="G13" s="71">
        <v>31190</v>
      </c>
      <c r="H13" s="71">
        <v>1316</v>
      </c>
      <c r="I13" s="71">
        <v>12142</v>
      </c>
      <c r="J13" s="71">
        <v>81310</v>
      </c>
      <c r="K13" s="71">
        <v>758744</v>
      </c>
      <c r="L13" s="71">
        <v>546091</v>
      </c>
      <c r="M13" s="71">
        <v>212653</v>
      </c>
    </row>
    <row r="14" spans="1:13" ht="14.25">
      <c r="A14" s="215" t="s">
        <v>351</v>
      </c>
      <c r="B14" s="212"/>
      <c r="C14" s="71">
        <v>54117</v>
      </c>
      <c r="D14" s="71">
        <v>1171685</v>
      </c>
      <c r="E14" s="71">
        <v>107954</v>
      </c>
      <c r="F14" s="71">
        <v>48825</v>
      </c>
      <c r="G14" s="71">
        <v>35970</v>
      </c>
      <c r="H14" s="71">
        <v>1340</v>
      </c>
      <c r="I14" s="71">
        <v>11515</v>
      </c>
      <c r="J14" s="71">
        <v>86945</v>
      </c>
      <c r="K14" s="71">
        <v>781956</v>
      </c>
      <c r="L14" s="71">
        <v>549269</v>
      </c>
      <c r="M14" s="71">
        <v>232687</v>
      </c>
    </row>
    <row r="15" spans="1:13" ht="14.25">
      <c r="A15" s="215" t="s">
        <v>498</v>
      </c>
      <c r="B15" s="212"/>
      <c r="C15" s="71">
        <v>56480</v>
      </c>
      <c r="D15" s="71">
        <v>989164</v>
      </c>
      <c r="E15" s="71">
        <v>106109</v>
      </c>
      <c r="F15" s="71">
        <v>43666</v>
      </c>
      <c r="G15" s="71">
        <v>32310</v>
      </c>
      <c r="H15" s="71">
        <v>1331</v>
      </c>
      <c r="I15" s="71">
        <v>10025</v>
      </c>
      <c r="J15" s="71">
        <v>91170</v>
      </c>
      <c r="K15" s="71">
        <v>805765</v>
      </c>
      <c r="L15" s="71">
        <v>565605</v>
      </c>
      <c r="M15" s="71">
        <v>240160</v>
      </c>
    </row>
    <row r="16" spans="1:13" ht="14.25">
      <c r="A16" s="216"/>
      <c r="B16" s="21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4.25">
      <c r="A17" s="301" t="s">
        <v>496</v>
      </c>
      <c r="B17" s="212"/>
      <c r="C17" s="71">
        <v>55239</v>
      </c>
      <c r="D17" s="71">
        <v>904240</v>
      </c>
      <c r="E17" s="71">
        <v>107533</v>
      </c>
      <c r="F17" s="71">
        <v>49565</v>
      </c>
      <c r="G17" s="71">
        <v>35840</v>
      </c>
      <c r="H17" s="71">
        <v>1277</v>
      </c>
      <c r="I17" s="71">
        <v>12448</v>
      </c>
      <c r="J17" s="71">
        <v>80565</v>
      </c>
      <c r="K17" s="71">
        <v>723520</v>
      </c>
      <c r="L17" s="71">
        <v>492134</v>
      </c>
      <c r="M17" s="71">
        <v>231386</v>
      </c>
    </row>
    <row r="18" spans="1:13" ht="14.25">
      <c r="A18" s="215" t="s">
        <v>352</v>
      </c>
      <c r="B18" s="212"/>
      <c r="C18" s="71">
        <v>56677</v>
      </c>
      <c r="D18" s="71">
        <v>894555</v>
      </c>
      <c r="E18" s="71">
        <v>96607</v>
      </c>
      <c r="F18" s="71">
        <v>51078</v>
      </c>
      <c r="G18" s="71">
        <v>37510</v>
      </c>
      <c r="H18" s="71">
        <v>1235</v>
      </c>
      <c r="I18" s="71">
        <v>12333</v>
      </c>
      <c r="J18" s="71">
        <v>87070</v>
      </c>
      <c r="K18" s="71">
        <v>717964</v>
      </c>
      <c r="L18" s="71">
        <v>504262</v>
      </c>
      <c r="M18" s="71">
        <v>213702</v>
      </c>
    </row>
    <row r="19" spans="1:13" ht="14.25">
      <c r="A19" s="215" t="s">
        <v>353</v>
      </c>
      <c r="B19" s="212"/>
      <c r="C19" s="71">
        <v>58235</v>
      </c>
      <c r="D19" s="71">
        <v>870993</v>
      </c>
      <c r="E19" s="71">
        <v>121963</v>
      </c>
      <c r="F19" s="71">
        <v>53581</v>
      </c>
      <c r="G19" s="71">
        <v>39060</v>
      </c>
      <c r="H19" s="71">
        <v>1554</v>
      </c>
      <c r="I19" s="71">
        <v>12967</v>
      </c>
      <c r="J19" s="71">
        <v>90370</v>
      </c>
      <c r="K19" s="71">
        <v>727668</v>
      </c>
      <c r="L19" s="71">
        <v>491767</v>
      </c>
      <c r="M19" s="71">
        <v>235901</v>
      </c>
    </row>
    <row r="20" spans="1:13" ht="14.25">
      <c r="A20" s="215" t="s">
        <v>354</v>
      </c>
      <c r="B20" s="212"/>
      <c r="C20" s="71">
        <v>57478</v>
      </c>
      <c r="D20" s="71">
        <v>778664</v>
      </c>
      <c r="E20" s="71">
        <v>112806</v>
      </c>
      <c r="F20" s="71">
        <v>55202</v>
      </c>
      <c r="G20" s="71">
        <v>42615</v>
      </c>
      <c r="H20" s="71">
        <v>1304</v>
      </c>
      <c r="I20" s="71">
        <v>11283</v>
      </c>
      <c r="J20" s="71">
        <v>82020</v>
      </c>
      <c r="K20" s="71">
        <v>661991</v>
      </c>
      <c r="L20" s="71">
        <v>461323</v>
      </c>
      <c r="M20" s="71">
        <v>200668</v>
      </c>
    </row>
    <row r="21" spans="1:13" ht="14.25">
      <c r="A21" s="216"/>
      <c r="B21" s="21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4.25">
      <c r="A22" s="215" t="s">
        <v>355</v>
      </c>
      <c r="B22" s="212"/>
      <c r="C22" s="71">
        <v>55395</v>
      </c>
      <c r="D22" s="71">
        <v>794126</v>
      </c>
      <c r="E22" s="71">
        <v>92085</v>
      </c>
      <c r="F22" s="71">
        <v>61947</v>
      </c>
      <c r="G22" s="71">
        <v>46630</v>
      </c>
      <c r="H22" s="71">
        <v>1506</v>
      </c>
      <c r="I22" s="71">
        <v>13811</v>
      </c>
      <c r="J22" s="71">
        <v>91870</v>
      </c>
      <c r="K22" s="71">
        <v>735126</v>
      </c>
      <c r="L22" s="71">
        <v>489022</v>
      </c>
      <c r="M22" s="71">
        <v>246104</v>
      </c>
    </row>
    <row r="23" spans="1:13" ht="14.25">
      <c r="A23" s="215" t="s">
        <v>356</v>
      </c>
      <c r="B23" s="212"/>
      <c r="C23" s="71">
        <v>58731</v>
      </c>
      <c r="D23" s="71">
        <v>925820</v>
      </c>
      <c r="E23" s="71">
        <v>89930</v>
      </c>
      <c r="F23" s="71">
        <v>59387</v>
      </c>
      <c r="G23" s="71">
        <v>43540</v>
      </c>
      <c r="H23" s="71">
        <v>1369</v>
      </c>
      <c r="I23" s="71">
        <v>14478</v>
      </c>
      <c r="J23" s="71">
        <v>96060</v>
      </c>
      <c r="K23" s="71">
        <v>698213</v>
      </c>
      <c r="L23" s="71">
        <v>446041</v>
      </c>
      <c r="M23" s="71">
        <v>252172</v>
      </c>
    </row>
    <row r="24" spans="1:13" ht="14.25">
      <c r="A24" s="215" t="s">
        <v>357</v>
      </c>
      <c r="B24" s="212"/>
      <c r="C24" s="71">
        <v>56933</v>
      </c>
      <c r="D24" s="71">
        <v>855801</v>
      </c>
      <c r="E24" s="71">
        <v>88311</v>
      </c>
      <c r="F24" s="71">
        <v>62210</v>
      </c>
      <c r="G24" s="71">
        <v>45730</v>
      </c>
      <c r="H24" s="71">
        <v>1525</v>
      </c>
      <c r="I24" s="71">
        <v>14955</v>
      </c>
      <c r="J24" s="71">
        <v>83108</v>
      </c>
      <c r="K24" s="71">
        <v>738311</v>
      </c>
      <c r="L24" s="71">
        <v>453064</v>
      </c>
      <c r="M24" s="71">
        <v>285247</v>
      </c>
    </row>
    <row r="25" spans="1:13" ht="14.25">
      <c r="A25" s="215" t="s">
        <v>358</v>
      </c>
      <c r="B25" s="212"/>
      <c r="C25" s="71">
        <v>56982</v>
      </c>
      <c r="D25" s="71">
        <v>842117</v>
      </c>
      <c r="E25" s="71">
        <v>89941</v>
      </c>
      <c r="F25" s="71">
        <v>62167</v>
      </c>
      <c r="G25" s="71">
        <v>46110</v>
      </c>
      <c r="H25" s="71">
        <v>1576</v>
      </c>
      <c r="I25" s="71">
        <v>14481</v>
      </c>
      <c r="J25" s="71">
        <v>78545</v>
      </c>
      <c r="K25" s="71">
        <v>728618</v>
      </c>
      <c r="L25" s="71">
        <v>472814</v>
      </c>
      <c r="M25" s="71">
        <v>255804</v>
      </c>
    </row>
    <row r="26" spans="1:13" ht="14.25">
      <c r="A26" s="50"/>
      <c r="B26" s="101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4.25">
      <c r="A27" s="216" t="s">
        <v>70</v>
      </c>
      <c r="B27" s="212"/>
      <c r="C27" s="74">
        <v>56238.666666666664</v>
      </c>
      <c r="D27" s="74">
        <v>941340.8333333334</v>
      </c>
      <c r="E27" s="74">
        <v>99365.83333333333</v>
      </c>
      <c r="F27" s="74">
        <v>53094.666666666664</v>
      </c>
      <c r="G27" s="74">
        <v>38991.25</v>
      </c>
      <c r="H27" s="74">
        <v>1375.0833333333333</v>
      </c>
      <c r="I27" s="74">
        <v>12729</v>
      </c>
      <c r="J27" s="74">
        <v>85008.58333333333</v>
      </c>
      <c r="K27" s="74">
        <v>736745</v>
      </c>
      <c r="L27" s="74">
        <v>500590.8333333333</v>
      </c>
      <c r="M27" s="74">
        <v>236153.91666666666</v>
      </c>
    </row>
    <row r="28" spans="1:13" ht="14.25">
      <c r="A28" s="53"/>
      <c r="B28" s="5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4.25">
      <c r="A29" s="33" t="s">
        <v>78</v>
      </c>
      <c r="B29" s="33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3" spans="1:13" s="1" customFormat="1" ht="14.25">
      <c r="A33" s="356" t="s">
        <v>231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</row>
    <row r="34" spans="3:13" s="1" customFormat="1" ht="15" thickBot="1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</row>
    <row r="35" spans="1:15" s="1" customFormat="1" ht="13.5" customHeight="1">
      <c r="A35" s="332" t="s">
        <v>359</v>
      </c>
      <c r="B35" s="333"/>
      <c r="C35" s="384" t="s">
        <v>374</v>
      </c>
      <c r="D35" s="385"/>
      <c r="E35" s="385"/>
      <c r="F35" s="386"/>
      <c r="G35" s="338" t="s">
        <v>376</v>
      </c>
      <c r="H35" s="384" t="s">
        <v>375</v>
      </c>
      <c r="I35" s="385"/>
      <c r="J35" s="386"/>
      <c r="K35" s="381" t="s">
        <v>377</v>
      </c>
      <c r="L35" s="381" t="s">
        <v>499</v>
      </c>
      <c r="M35" s="381" t="s">
        <v>500</v>
      </c>
      <c r="N35" s="134"/>
      <c r="O35" s="364"/>
    </row>
    <row r="36" spans="1:15" s="1" customFormat="1" ht="14.25" customHeight="1">
      <c r="A36" s="334"/>
      <c r="B36" s="335"/>
      <c r="C36" s="387"/>
      <c r="D36" s="388"/>
      <c r="E36" s="388"/>
      <c r="F36" s="389"/>
      <c r="G36" s="392"/>
      <c r="H36" s="387"/>
      <c r="I36" s="388"/>
      <c r="J36" s="389"/>
      <c r="K36" s="382"/>
      <c r="L36" s="382"/>
      <c r="M36" s="382"/>
      <c r="N36" s="134"/>
      <c r="O36" s="364"/>
    </row>
    <row r="37" spans="1:15" s="1" customFormat="1" ht="14.25" customHeight="1">
      <c r="A37" s="334"/>
      <c r="B37" s="335"/>
      <c r="C37" s="350" t="s">
        <v>79</v>
      </c>
      <c r="D37" s="350" t="s">
        <v>260</v>
      </c>
      <c r="E37" s="350" t="s">
        <v>261</v>
      </c>
      <c r="F37" s="350" t="s">
        <v>262</v>
      </c>
      <c r="G37" s="392"/>
      <c r="H37" s="390" t="s">
        <v>79</v>
      </c>
      <c r="I37" s="390" t="s">
        <v>89</v>
      </c>
      <c r="J37" s="390" t="s">
        <v>90</v>
      </c>
      <c r="K37" s="382"/>
      <c r="L37" s="382"/>
      <c r="M37" s="382"/>
      <c r="N37" s="364"/>
      <c r="O37" s="364"/>
    </row>
    <row r="38" spans="1:15" s="1" customFormat="1" ht="14.25" customHeight="1">
      <c r="A38" s="336"/>
      <c r="B38" s="337"/>
      <c r="C38" s="375"/>
      <c r="D38" s="375"/>
      <c r="E38" s="375"/>
      <c r="F38" s="375"/>
      <c r="G38" s="358"/>
      <c r="H38" s="383"/>
      <c r="I38" s="383"/>
      <c r="J38" s="383"/>
      <c r="K38" s="383"/>
      <c r="L38" s="383"/>
      <c r="M38" s="383"/>
      <c r="N38" s="364"/>
      <c r="O38" s="364"/>
    </row>
    <row r="39" spans="1:15" s="1" customFormat="1" ht="14.25">
      <c r="A39" s="125"/>
      <c r="B39" s="194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5"/>
      <c r="O39" s="135"/>
    </row>
    <row r="40" spans="1:15" s="1" customFormat="1" ht="14.25">
      <c r="A40" s="213" t="s">
        <v>245</v>
      </c>
      <c r="B40" s="209"/>
      <c r="C40" s="129">
        <v>934534</v>
      </c>
      <c r="D40" s="129">
        <v>154869</v>
      </c>
      <c r="E40" s="129">
        <v>117254</v>
      </c>
      <c r="F40" s="129">
        <v>662411</v>
      </c>
      <c r="G40" s="129">
        <v>341570</v>
      </c>
      <c r="H40" s="129">
        <v>12460</v>
      </c>
      <c r="I40" s="129">
        <v>9088</v>
      </c>
      <c r="J40" s="129">
        <v>3372</v>
      </c>
      <c r="K40" s="129">
        <v>31611690</v>
      </c>
      <c r="L40" s="129">
        <v>38906</v>
      </c>
      <c r="M40" s="129">
        <v>16218458</v>
      </c>
      <c r="N40" s="135"/>
      <c r="O40" s="135"/>
    </row>
    <row r="41" spans="1:15" s="1" customFormat="1" ht="14.25">
      <c r="A41" s="218" t="s">
        <v>348</v>
      </c>
      <c r="B41" s="209"/>
      <c r="C41" s="129">
        <v>910606</v>
      </c>
      <c r="D41" s="129">
        <v>196958</v>
      </c>
      <c r="E41" s="129">
        <v>148244</v>
      </c>
      <c r="F41" s="129">
        <v>565404</v>
      </c>
      <c r="G41" s="129">
        <v>315572</v>
      </c>
      <c r="H41" s="129">
        <v>11967</v>
      </c>
      <c r="I41" s="129">
        <v>8390</v>
      </c>
      <c r="J41" s="129">
        <v>3577</v>
      </c>
      <c r="K41" s="129">
        <v>26969808</v>
      </c>
      <c r="L41" s="129">
        <v>36537</v>
      </c>
      <c r="M41" s="129">
        <v>14915825</v>
      </c>
      <c r="N41" s="135"/>
      <c r="O41" s="135"/>
    </row>
    <row r="42" spans="1:15" s="57" customFormat="1" ht="14.25">
      <c r="A42" s="214" t="s">
        <v>349</v>
      </c>
      <c r="B42" s="210"/>
      <c r="C42" s="133">
        <f>SUM(C44:C47,C49:C52,C54:C57)</f>
        <v>938656</v>
      </c>
      <c r="D42" s="133">
        <f aca="true" t="shared" si="1" ref="D42:M42">SUM(D44:D47,D49:D52,D54:D57)</f>
        <v>242876</v>
      </c>
      <c r="E42" s="133">
        <f t="shared" si="1"/>
        <v>147805</v>
      </c>
      <c r="F42" s="133">
        <f t="shared" si="1"/>
        <v>547975</v>
      </c>
      <c r="G42" s="133">
        <f t="shared" si="1"/>
        <v>305303</v>
      </c>
      <c r="H42" s="133">
        <f t="shared" si="1"/>
        <v>15808</v>
      </c>
      <c r="I42" s="133">
        <f t="shared" si="1"/>
        <v>10637</v>
      </c>
      <c r="J42" s="133">
        <f t="shared" si="1"/>
        <v>5175</v>
      </c>
      <c r="K42" s="133">
        <f t="shared" si="1"/>
        <v>27396855</v>
      </c>
      <c r="L42" s="133">
        <f t="shared" si="1"/>
        <v>38082</v>
      </c>
      <c r="M42" s="133">
        <f t="shared" si="1"/>
        <v>15310615</v>
      </c>
      <c r="N42" s="78"/>
      <c r="O42" s="78"/>
    </row>
    <row r="43" spans="1:15" ht="14.25">
      <c r="A43" s="33"/>
      <c r="B43" s="52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6"/>
      <c r="O43" s="76"/>
    </row>
    <row r="44" spans="1:15" ht="14.25">
      <c r="A44" s="215" t="s">
        <v>347</v>
      </c>
      <c r="B44" s="211"/>
      <c r="C44" s="71">
        <v>69460</v>
      </c>
      <c r="D44" s="71">
        <v>18503</v>
      </c>
      <c r="E44" s="71">
        <v>11014</v>
      </c>
      <c r="F44" s="71">
        <v>39943</v>
      </c>
      <c r="G44" s="71">
        <v>23734</v>
      </c>
      <c r="H44" s="71">
        <v>1085</v>
      </c>
      <c r="I44" s="71">
        <v>752</v>
      </c>
      <c r="J44" s="71">
        <v>333</v>
      </c>
      <c r="K44" s="71">
        <v>2088354</v>
      </c>
      <c r="L44" s="71">
        <v>2767</v>
      </c>
      <c r="M44" s="71">
        <v>1157769</v>
      </c>
      <c r="N44" s="76"/>
      <c r="O44" s="76"/>
    </row>
    <row r="45" spans="1:15" ht="14.25">
      <c r="A45" s="215" t="s">
        <v>350</v>
      </c>
      <c r="B45" s="212"/>
      <c r="C45" s="71">
        <v>60109</v>
      </c>
      <c r="D45" s="71">
        <v>15235</v>
      </c>
      <c r="E45" s="71">
        <v>13202</v>
      </c>
      <c r="F45" s="71">
        <v>31672</v>
      </c>
      <c r="G45" s="71">
        <v>22978</v>
      </c>
      <c r="H45" s="71">
        <v>1065</v>
      </c>
      <c r="I45" s="71">
        <v>716</v>
      </c>
      <c r="J45" s="71">
        <v>353</v>
      </c>
      <c r="K45" s="71">
        <v>2257588</v>
      </c>
      <c r="L45" s="71">
        <v>2712</v>
      </c>
      <c r="M45" s="71">
        <v>1130263</v>
      </c>
      <c r="N45" s="76"/>
      <c r="O45" s="76"/>
    </row>
    <row r="46" spans="1:15" ht="14.25">
      <c r="A46" s="215" t="s">
        <v>351</v>
      </c>
      <c r="B46" s="212"/>
      <c r="C46" s="71">
        <v>75449</v>
      </c>
      <c r="D46" s="71">
        <v>18193</v>
      </c>
      <c r="E46" s="71">
        <v>13007</v>
      </c>
      <c r="F46" s="71">
        <v>44249</v>
      </c>
      <c r="G46" s="71">
        <v>29971</v>
      </c>
      <c r="H46" s="71">
        <v>1316</v>
      </c>
      <c r="I46" s="71">
        <v>948</v>
      </c>
      <c r="J46" s="71">
        <v>368</v>
      </c>
      <c r="K46" s="71">
        <v>2559936</v>
      </c>
      <c r="L46" s="71">
        <v>3325</v>
      </c>
      <c r="M46" s="71">
        <v>1268962</v>
      </c>
      <c r="N46" s="76"/>
      <c r="O46" s="76"/>
    </row>
    <row r="47" spans="1:15" ht="14.25">
      <c r="A47" s="301" t="s">
        <v>497</v>
      </c>
      <c r="B47" s="212"/>
      <c r="C47" s="71">
        <v>76599</v>
      </c>
      <c r="D47" s="71">
        <v>18598</v>
      </c>
      <c r="E47" s="71">
        <v>17388</v>
      </c>
      <c r="F47" s="71">
        <v>40613</v>
      </c>
      <c r="G47" s="71">
        <v>26239</v>
      </c>
      <c r="H47" s="71">
        <v>1285</v>
      </c>
      <c r="I47" s="71">
        <v>931</v>
      </c>
      <c r="J47" s="71">
        <v>354</v>
      </c>
      <c r="K47" s="71">
        <v>2094838</v>
      </c>
      <c r="L47" s="71">
        <v>3167</v>
      </c>
      <c r="M47" s="71">
        <v>1228251</v>
      </c>
      <c r="N47" s="76"/>
      <c r="O47" s="76"/>
    </row>
    <row r="48" spans="1:15" ht="14.25">
      <c r="A48" s="216"/>
      <c r="B48" s="21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6"/>
      <c r="O48" s="76"/>
    </row>
    <row r="49" spans="1:15" ht="14.25">
      <c r="A49" s="215" t="s">
        <v>496</v>
      </c>
      <c r="B49" s="212"/>
      <c r="C49" s="71">
        <v>75661</v>
      </c>
      <c r="D49" s="71">
        <v>19309</v>
      </c>
      <c r="E49" s="71">
        <v>11442</v>
      </c>
      <c r="F49" s="71">
        <v>44910</v>
      </c>
      <c r="G49" s="71">
        <v>23487</v>
      </c>
      <c r="H49" s="71">
        <v>1282</v>
      </c>
      <c r="I49" s="71">
        <v>883</v>
      </c>
      <c r="J49" s="71">
        <v>399</v>
      </c>
      <c r="K49" s="71">
        <v>2043886</v>
      </c>
      <c r="L49" s="71">
        <v>2889</v>
      </c>
      <c r="M49" s="71">
        <v>1224613</v>
      </c>
      <c r="N49" s="76"/>
      <c r="O49" s="76"/>
    </row>
    <row r="50" spans="1:15" ht="14.25">
      <c r="A50" s="215" t="s">
        <v>352</v>
      </c>
      <c r="B50" s="212"/>
      <c r="C50" s="71">
        <v>96350</v>
      </c>
      <c r="D50" s="71">
        <v>21892</v>
      </c>
      <c r="E50" s="71">
        <v>13273</v>
      </c>
      <c r="F50" s="71">
        <v>61185</v>
      </c>
      <c r="G50" s="71">
        <v>25356</v>
      </c>
      <c r="H50" s="71">
        <v>1387</v>
      </c>
      <c r="I50" s="71">
        <v>947</v>
      </c>
      <c r="J50" s="71">
        <v>440</v>
      </c>
      <c r="K50" s="71">
        <v>2356455</v>
      </c>
      <c r="L50" s="71">
        <v>3225</v>
      </c>
      <c r="M50" s="71">
        <v>1312378</v>
      </c>
      <c r="N50" s="76"/>
      <c r="O50" s="76"/>
    </row>
    <row r="51" spans="1:15" ht="14.25">
      <c r="A51" s="215" t="s">
        <v>353</v>
      </c>
      <c r="B51" s="212"/>
      <c r="C51" s="71">
        <v>93432</v>
      </c>
      <c r="D51" s="71">
        <v>21014</v>
      </c>
      <c r="E51" s="71">
        <v>10191</v>
      </c>
      <c r="F51" s="71">
        <v>62227</v>
      </c>
      <c r="G51" s="71">
        <v>21892</v>
      </c>
      <c r="H51" s="71">
        <v>1379</v>
      </c>
      <c r="I51" s="71">
        <v>941</v>
      </c>
      <c r="J51" s="71">
        <v>438</v>
      </c>
      <c r="K51" s="71">
        <v>2143460</v>
      </c>
      <c r="L51" s="71">
        <v>3381</v>
      </c>
      <c r="M51" s="71">
        <v>1425303</v>
      </c>
      <c r="N51" s="76"/>
      <c r="O51" s="76"/>
    </row>
    <row r="52" spans="1:15" ht="14.25">
      <c r="A52" s="215" t="s">
        <v>354</v>
      </c>
      <c r="B52" s="212"/>
      <c r="C52" s="71">
        <v>73385</v>
      </c>
      <c r="D52" s="71">
        <v>18950</v>
      </c>
      <c r="E52" s="71">
        <v>10630</v>
      </c>
      <c r="F52" s="71">
        <v>43805</v>
      </c>
      <c r="G52" s="71">
        <v>20332</v>
      </c>
      <c r="H52" s="71">
        <v>1376</v>
      </c>
      <c r="I52" s="71">
        <v>848</v>
      </c>
      <c r="J52" s="71">
        <v>528</v>
      </c>
      <c r="K52" s="71">
        <v>2267058</v>
      </c>
      <c r="L52" s="71">
        <v>3156</v>
      </c>
      <c r="M52" s="71">
        <v>1190214</v>
      </c>
      <c r="N52" s="76"/>
      <c r="O52" s="76"/>
    </row>
    <row r="53" spans="1:15" ht="14.25">
      <c r="A53" s="216"/>
      <c r="B53" s="212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6"/>
      <c r="O53" s="76"/>
    </row>
    <row r="54" spans="1:15" ht="14.25">
      <c r="A54" s="215" t="s">
        <v>355</v>
      </c>
      <c r="B54" s="212"/>
      <c r="C54" s="71">
        <v>84310</v>
      </c>
      <c r="D54" s="71">
        <v>23006</v>
      </c>
      <c r="E54" s="71">
        <v>11871</v>
      </c>
      <c r="F54" s="71">
        <v>49433</v>
      </c>
      <c r="G54" s="71">
        <v>23439</v>
      </c>
      <c r="H54" s="71">
        <v>1448</v>
      </c>
      <c r="I54" s="71">
        <v>943</v>
      </c>
      <c r="J54" s="71">
        <v>505</v>
      </c>
      <c r="K54" s="71">
        <v>2407252</v>
      </c>
      <c r="L54" s="71">
        <v>3212</v>
      </c>
      <c r="M54" s="71">
        <v>1311816</v>
      </c>
      <c r="N54" s="76"/>
      <c r="O54" s="76"/>
    </row>
    <row r="55" spans="1:15" ht="14.25">
      <c r="A55" s="215" t="s">
        <v>356</v>
      </c>
      <c r="B55" s="212"/>
      <c r="C55" s="71">
        <v>85117</v>
      </c>
      <c r="D55" s="71">
        <v>28439</v>
      </c>
      <c r="E55" s="71">
        <v>7560</v>
      </c>
      <c r="F55" s="71">
        <v>49118</v>
      </c>
      <c r="G55" s="71">
        <v>31315</v>
      </c>
      <c r="H55" s="71">
        <v>1434</v>
      </c>
      <c r="I55" s="71">
        <v>954</v>
      </c>
      <c r="J55" s="71">
        <v>480</v>
      </c>
      <c r="K55" s="71">
        <v>2317812</v>
      </c>
      <c r="L55" s="71">
        <v>3277</v>
      </c>
      <c r="M55" s="71">
        <v>1353250</v>
      </c>
      <c r="N55" s="76"/>
      <c r="O55" s="76"/>
    </row>
    <row r="56" spans="1:15" ht="14.25">
      <c r="A56" s="215" t="s">
        <v>357</v>
      </c>
      <c r="B56" s="212"/>
      <c r="C56" s="71">
        <v>76674</v>
      </c>
      <c r="D56" s="71">
        <v>21228</v>
      </c>
      <c r="E56" s="71">
        <v>13922</v>
      </c>
      <c r="F56" s="71">
        <v>41524</v>
      </c>
      <c r="G56" s="71">
        <v>26322</v>
      </c>
      <c r="H56" s="71">
        <v>1302</v>
      </c>
      <c r="I56" s="71">
        <v>833</v>
      </c>
      <c r="J56" s="71">
        <v>469</v>
      </c>
      <c r="K56" s="71">
        <v>2353426</v>
      </c>
      <c r="L56" s="71">
        <v>3429</v>
      </c>
      <c r="M56" s="71">
        <v>1331288</v>
      </c>
      <c r="N56" s="76"/>
      <c r="O56" s="76"/>
    </row>
    <row r="57" spans="1:15" ht="14.25">
      <c r="A57" s="215" t="s">
        <v>358</v>
      </c>
      <c r="B57" s="212"/>
      <c r="C57" s="71">
        <v>72110</v>
      </c>
      <c r="D57" s="71">
        <v>18509</v>
      </c>
      <c r="E57" s="71">
        <v>14305</v>
      </c>
      <c r="F57" s="71">
        <v>39296</v>
      </c>
      <c r="G57" s="71">
        <v>30238</v>
      </c>
      <c r="H57" s="71">
        <v>1449</v>
      </c>
      <c r="I57" s="71">
        <v>941</v>
      </c>
      <c r="J57" s="71">
        <v>508</v>
      </c>
      <c r="K57" s="71">
        <v>2506790</v>
      </c>
      <c r="L57" s="71">
        <v>3542</v>
      </c>
      <c r="M57" s="71">
        <v>1376508</v>
      </c>
      <c r="N57" s="76"/>
      <c r="O57" s="76"/>
    </row>
    <row r="58" spans="1:15" ht="14.25">
      <c r="A58" s="50"/>
      <c r="B58" s="101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6"/>
      <c r="O58" s="76"/>
    </row>
    <row r="59" spans="1:15" ht="14.25">
      <c r="A59" s="216" t="s">
        <v>70</v>
      </c>
      <c r="B59" s="212"/>
      <c r="C59" s="74">
        <v>78221.33333333333</v>
      </c>
      <c r="D59" s="74">
        <v>20239.666666666668</v>
      </c>
      <c r="E59" s="74">
        <v>12317.083333333334</v>
      </c>
      <c r="F59" s="74">
        <v>45664.583333333336</v>
      </c>
      <c r="G59" s="74">
        <v>25441.916666666668</v>
      </c>
      <c r="H59" s="74">
        <v>1317</v>
      </c>
      <c r="I59" s="74">
        <v>886.4166666666666</v>
      </c>
      <c r="J59" s="74">
        <v>431.25</v>
      </c>
      <c r="K59" s="74">
        <v>2283071.25</v>
      </c>
      <c r="L59" s="74">
        <v>3173.5</v>
      </c>
      <c r="M59" s="74">
        <v>1275884.5833333333</v>
      </c>
      <c r="N59" s="76"/>
      <c r="O59" s="76"/>
    </row>
    <row r="60" spans="1:15" ht="14.25">
      <c r="A60" s="53"/>
      <c r="B60" s="5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6"/>
      <c r="O60" s="76"/>
    </row>
  </sheetData>
  <sheetProtection/>
  <mergeCells count="22">
    <mergeCell ref="N37:N38"/>
    <mergeCell ref="K5:M5"/>
    <mergeCell ref="H37:H38"/>
    <mergeCell ref="J37:J38"/>
    <mergeCell ref="C35:F36"/>
    <mergeCell ref="C37:C38"/>
    <mergeCell ref="A3:M3"/>
    <mergeCell ref="A33:M33"/>
    <mergeCell ref="D37:D38"/>
    <mergeCell ref="G35:G38"/>
    <mergeCell ref="K35:K38"/>
    <mergeCell ref="L35:L38"/>
    <mergeCell ref="O35:O38"/>
    <mergeCell ref="F37:F38"/>
    <mergeCell ref="A5:B5"/>
    <mergeCell ref="F5:I5"/>
    <mergeCell ref="A6:B6"/>
    <mergeCell ref="E37:E38"/>
    <mergeCell ref="M35:M38"/>
    <mergeCell ref="H35:J36"/>
    <mergeCell ref="A35:B38"/>
    <mergeCell ref="I37:I3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zoomScale="75" zoomScaleNormal="75" zoomScalePageLayoutView="0" workbookViewId="0" topLeftCell="A1">
      <selection activeCell="A2" sqref="A2:U2"/>
    </sheetView>
  </sheetViews>
  <sheetFormatPr defaultColWidth="10.59765625" defaultRowHeight="15"/>
  <cols>
    <col min="1" max="1" width="34.59765625" style="37" customWidth="1"/>
    <col min="2" max="2" width="11.69921875" style="37" customWidth="1"/>
    <col min="3" max="3" width="9.5" style="37" customWidth="1"/>
    <col min="4" max="4" width="8.5" style="37" customWidth="1"/>
    <col min="5" max="5" width="6" style="37" customWidth="1"/>
    <col min="6" max="6" width="7.19921875" style="37" customWidth="1"/>
    <col min="7" max="7" width="14.19921875" style="37" customWidth="1"/>
    <col min="8" max="8" width="11.8984375" style="37" customWidth="1"/>
    <col min="9" max="9" width="4.19921875" style="37" customWidth="1"/>
    <col min="10" max="10" width="8.5" style="37" customWidth="1"/>
    <col min="11" max="11" width="11.19921875" style="37" customWidth="1"/>
    <col min="12" max="12" width="4" style="37" customWidth="1"/>
    <col min="13" max="13" width="14" style="37" customWidth="1"/>
    <col min="14" max="14" width="5.8984375" style="37" customWidth="1"/>
    <col min="15" max="15" width="15.59765625" style="37" customWidth="1"/>
    <col min="16" max="16" width="3.19921875" style="37" customWidth="1"/>
    <col min="17" max="17" width="16" style="37" customWidth="1"/>
    <col min="18" max="18" width="10.59765625" style="37" customWidth="1"/>
    <col min="19" max="19" width="15" style="37" customWidth="1"/>
    <col min="20" max="20" width="10.59765625" style="37" customWidth="1"/>
    <col min="21" max="21" width="6.19921875" style="37" customWidth="1"/>
    <col min="22" max="22" width="13.3984375" style="37" customWidth="1"/>
    <col min="23" max="23" width="12" style="37" customWidth="1"/>
    <col min="24" max="24" width="20.19921875" style="37" customWidth="1"/>
    <col min="25" max="25" width="10.59765625" style="37" customWidth="1"/>
    <col min="26" max="26" width="16.19921875" style="37" customWidth="1"/>
    <col min="27" max="27" width="14.19921875" style="37" customWidth="1"/>
    <col min="28" max="16384" width="10.59765625" style="37" customWidth="1"/>
  </cols>
  <sheetData>
    <row r="1" spans="1:27" s="136" customFormat="1" ht="19.5" customHeight="1">
      <c r="A1" s="36" t="s">
        <v>453</v>
      </c>
      <c r="Z1" s="397" t="s">
        <v>454</v>
      </c>
      <c r="AA1" s="397"/>
    </row>
    <row r="2" spans="1:27" s="137" customFormat="1" ht="19.5" customHeight="1">
      <c r="A2" s="417" t="s">
        <v>489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</row>
    <row r="3" spans="1:27" s="137" customFormat="1" ht="19.5" customHeight="1">
      <c r="A3" s="248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</row>
    <row r="4" spans="1:27" s="137" customFormat="1" ht="19.5" customHeight="1">
      <c r="A4" s="415" t="s">
        <v>129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</row>
    <row r="5" spans="1:27" s="137" customFormat="1" ht="19.5" customHeight="1">
      <c r="A5" s="247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27" s="137" customFormat="1" ht="19.5" customHeight="1">
      <c r="A6" s="413" t="s">
        <v>501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O6" s="412" t="s">
        <v>144</v>
      </c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</row>
    <row r="7" spans="1:27" s="137" customFormat="1" ht="18" customHeight="1" thickBot="1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1:27" s="137" customFormat="1" ht="21.75" customHeight="1">
      <c r="A8" s="459" t="s">
        <v>378</v>
      </c>
      <c r="B8" s="455" t="s">
        <v>127</v>
      </c>
      <c r="C8" s="455"/>
      <c r="D8" s="455"/>
      <c r="E8" s="455"/>
      <c r="F8" s="455" t="s">
        <v>98</v>
      </c>
      <c r="G8" s="455"/>
      <c r="H8" s="455"/>
      <c r="I8" s="455"/>
      <c r="J8" s="455" t="s">
        <v>128</v>
      </c>
      <c r="K8" s="455"/>
      <c r="L8" s="455"/>
      <c r="M8" s="456"/>
      <c r="O8" s="432" t="s">
        <v>130</v>
      </c>
      <c r="P8" s="443"/>
      <c r="Q8" s="429" t="s">
        <v>127</v>
      </c>
      <c r="R8" s="430"/>
      <c r="S8" s="431" t="s">
        <v>98</v>
      </c>
      <c r="T8" s="432"/>
      <c r="U8" s="434" t="s">
        <v>143</v>
      </c>
      <c r="V8" s="434"/>
      <c r="W8" s="434"/>
      <c r="X8" s="429" t="s">
        <v>141</v>
      </c>
      <c r="Y8" s="430"/>
      <c r="Z8" s="429" t="s">
        <v>142</v>
      </c>
      <c r="AA8" s="430"/>
    </row>
    <row r="9" spans="1:27" s="137" customFormat="1" ht="28.5" customHeight="1">
      <c r="A9" s="460"/>
      <c r="B9" s="435" t="s">
        <v>96</v>
      </c>
      <c r="C9" s="435"/>
      <c r="D9" s="435" t="s">
        <v>97</v>
      </c>
      <c r="E9" s="435"/>
      <c r="F9" s="435" t="s">
        <v>125</v>
      </c>
      <c r="G9" s="435"/>
      <c r="H9" s="435" t="s">
        <v>97</v>
      </c>
      <c r="I9" s="435"/>
      <c r="J9" s="435" t="s">
        <v>126</v>
      </c>
      <c r="K9" s="435"/>
      <c r="L9" s="435" t="s">
        <v>97</v>
      </c>
      <c r="M9" s="465"/>
      <c r="O9" s="444"/>
      <c r="P9" s="435"/>
      <c r="Q9" s="120" t="s">
        <v>96</v>
      </c>
      <c r="R9" s="120" t="s">
        <v>140</v>
      </c>
      <c r="S9" s="120" t="s">
        <v>125</v>
      </c>
      <c r="T9" s="120" t="s">
        <v>140</v>
      </c>
      <c r="U9" s="435" t="s">
        <v>126</v>
      </c>
      <c r="V9" s="435"/>
      <c r="W9" s="120" t="s">
        <v>140</v>
      </c>
      <c r="X9" s="120" t="s">
        <v>126</v>
      </c>
      <c r="Y9" s="120" t="s">
        <v>140</v>
      </c>
      <c r="Z9" s="120" t="s">
        <v>126</v>
      </c>
      <c r="AA9" s="224" t="s">
        <v>379</v>
      </c>
    </row>
    <row r="10" spans="1:16" s="137" customFormat="1" ht="21.75" customHeight="1">
      <c r="A10" s="140"/>
      <c r="O10" s="141"/>
      <c r="P10" s="142"/>
    </row>
    <row r="11" spans="1:27" ht="21.75" customHeight="1">
      <c r="A11" s="68" t="s">
        <v>282</v>
      </c>
      <c r="B11" s="464">
        <v>13926</v>
      </c>
      <c r="C11" s="448"/>
      <c r="D11" s="447">
        <f>100*B11/B$11</f>
        <v>100</v>
      </c>
      <c r="E11" s="447"/>
      <c r="F11" s="448">
        <f>SUM(F13:G35)</f>
        <v>131591</v>
      </c>
      <c r="G11" s="448"/>
      <c r="H11" s="447">
        <f>100*F11/F$11</f>
        <v>100</v>
      </c>
      <c r="I11" s="447"/>
      <c r="J11" s="448">
        <f>SUM(J13:K35)</f>
        <v>184968310</v>
      </c>
      <c r="K11" s="448"/>
      <c r="L11" s="449">
        <f>100*J11/J$11</f>
        <v>100</v>
      </c>
      <c r="M11" s="449"/>
      <c r="O11" s="445" t="s">
        <v>79</v>
      </c>
      <c r="P11" s="446"/>
      <c r="Q11" s="277">
        <f>SUM(Q13,Q15,Q17,Q19,Q21,Q23,Q25,Q27,Q29)</f>
        <v>13926</v>
      </c>
      <c r="R11" s="279">
        <f>100*Q11/Q$11</f>
        <v>100</v>
      </c>
      <c r="S11" s="277">
        <f>SUM(S13,S15,S17,S19,S21,S23,S25,S27,S29)</f>
        <v>131591</v>
      </c>
      <c r="T11" s="279">
        <f>100*S11/S$11</f>
        <v>100</v>
      </c>
      <c r="U11" s="410">
        <f>SUM(U13,U15,U17,U19,U21,U23,U25,U27,U29)</f>
        <v>184968310</v>
      </c>
      <c r="V11" s="411"/>
      <c r="W11" s="279">
        <f>100*U11/U$11</f>
        <v>100</v>
      </c>
      <c r="X11" s="277">
        <f>SUM(X13,X15,X17,X19,X21,X23,X25,X27,X29)</f>
        <v>184672568</v>
      </c>
      <c r="Y11" s="279">
        <f>100*X11/X$11</f>
        <v>100</v>
      </c>
      <c r="Z11" s="277">
        <f>SUM(Z13,Z15,Z17,Z19,Z21,Z23,Z25,Z27,Z29)</f>
        <v>74116372</v>
      </c>
      <c r="AA11" s="279">
        <v>40.9</v>
      </c>
    </row>
    <row r="12" spans="1:27" ht="21.75" customHeight="1">
      <c r="A12" s="30"/>
      <c r="B12" s="452"/>
      <c r="C12" s="401"/>
      <c r="D12" s="451"/>
      <c r="E12" s="451"/>
      <c r="F12" s="401"/>
      <c r="G12" s="401"/>
      <c r="H12" s="401"/>
      <c r="I12" s="401"/>
      <c r="J12" s="401"/>
      <c r="K12" s="401"/>
      <c r="L12" s="441"/>
      <c r="M12" s="441"/>
      <c r="O12" s="439"/>
      <c r="P12" s="440"/>
      <c r="R12" s="106"/>
      <c r="T12" s="106"/>
      <c r="U12" s="433"/>
      <c r="V12" s="425"/>
      <c r="W12" s="106"/>
      <c r="Y12" s="106"/>
      <c r="AA12" s="106"/>
    </row>
    <row r="13" spans="1:27" ht="21.75" customHeight="1">
      <c r="A13" s="30" t="s">
        <v>42</v>
      </c>
      <c r="B13" s="452">
        <v>1008</v>
      </c>
      <c r="C13" s="401"/>
      <c r="D13" s="451">
        <v>7.2</v>
      </c>
      <c r="E13" s="451"/>
      <c r="F13" s="401">
        <v>11069</v>
      </c>
      <c r="G13" s="401"/>
      <c r="H13" s="441">
        <v>8.4</v>
      </c>
      <c r="I13" s="441"/>
      <c r="J13" s="401">
        <v>13391090</v>
      </c>
      <c r="K13" s="401"/>
      <c r="L13" s="441">
        <v>7.2</v>
      </c>
      <c r="M13" s="441"/>
      <c r="O13" s="436" t="s">
        <v>131</v>
      </c>
      <c r="P13" s="437"/>
      <c r="Q13" s="37">
        <v>7436</v>
      </c>
      <c r="R13" s="106">
        <v>53.5</v>
      </c>
      <c r="S13" s="37">
        <v>15807</v>
      </c>
      <c r="T13" s="106">
        <v>12</v>
      </c>
      <c r="U13" s="401">
        <v>6605425</v>
      </c>
      <c r="V13" s="425"/>
      <c r="W13" s="106">
        <v>3.6</v>
      </c>
      <c r="X13" s="37">
        <v>6605425</v>
      </c>
      <c r="Y13" s="106">
        <v>3.6</v>
      </c>
      <c r="Z13" s="37">
        <v>3808722</v>
      </c>
      <c r="AA13" s="106">
        <v>57.7</v>
      </c>
    </row>
    <row r="14" spans="1:27" ht="21.75" customHeight="1">
      <c r="A14" s="30" t="s">
        <v>263</v>
      </c>
      <c r="B14" s="452">
        <v>69</v>
      </c>
      <c r="C14" s="401"/>
      <c r="D14" s="451">
        <v>0.5</v>
      </c>
      <c r="E14" s="451"/>
      <c r="F14" s="401">
        <v>1335</v>
      </c>
      <c r="G14" s="401"/>
      <c r="H14" s="441">
        <v>1</v>
      </c>
      <c r="I14" s="441"/>
      <c r="J14" s="401">
        <v>7095688</v>
      </c>
      <c r="K14" s="401"/>
      <c r="L14" s="441">
        <v>3.8</v>
      </c>
      <c r="M14" s="441"/>
      <c r="O14" s="439"/>
      <c r="P14" s="440"/>
      <c r="R14" s="106"/>
      <c r="T14" s="106"/>
      <c r="U14" s="401"/>
      <c r="V14" s="425"/>
      <c r="W14" s="106"/>
      <c r="Y14" s="106"/>
      <c r="AA14" s="106"/>
    </row>
    <row r="15" spans="1:27" ht="21.75" customHeight="1">
      <c r="A15" s="30" t="s">
        <v>264</v>
      </c>
      <c r="B15" s="452">
        <v>5025</v>
      </c>
      <c r="C15" s="401"/>
      <c r="D15" s="451">
        <v>36</v>
      </c>
      <c r="E15" s="451"/>
      <c r="F15" s="401">
        <v>30685</v>
      </c>
      <c r="G15" s="401"/>
      <c r="H15" s="441">
        <v>23.4</v>
      </c>
      <c r="I15" s="441"/>
      <c r="J15" s="401">
        <v>31122009</v>
      </c>
      <c r="K15" s="401"/>
      <c r="L15" s="441">
        <v>16.8</v>
      </c>
      <c r="M15" s="441"/>
      <c r="O15" s="436" t="s">
        <v>132</v>
      </c>
      <c r="P15" s="437"/>
      <c r="Q15" s="37">
        <v>4280</v>
      </c>
      <c r="R15" s="106">
        <v>30.7</v>
      </c>
      <c r="S15" s="37">
        <v>24144</v>
      </c>
      <c r="T15" s="106">
        <v>18.4</v>
      </c>
      <c r="U15" s="401">
        <v>18479553</v>
      </c>
      <c r="V15" s="425"/>
      <c r="W15" s="106">
        <v>10</v>
      </c>
      <c r="X15" s="37">
        <v>18479553</v>
      </c>
      <c r="Y15" s="106">
        <v>10</v>
      </c>
      <c r="Z15" s="37">
        <v>9929133</v>
      </c>
      <c r="AA15" s="106">
        <v>53.8</v>
      </c>
    </row>
    <row r="16" spans="1:27" ht="21.75" customHeight="1">
      <c r="A16" s="30" t="s">
        <v>53</v>
      </c>
      <c r="B16" s="452">
        <v>439</v>
      </c>
      <c r="C16" s="401"/>
      <c r="D16" s="451">
        <v>3.2</v>
      </c>
      <c r="E16" s="451"/>
      <c r="F16" s="401">
        <v>8459</v>
      </c>
      <c r="G16" s="401"/>
      <c r="H16" s="441">
        <v>6.4</v>
      </c>
      <c r="I16" s="441"/>
      <c r="J16" s="401">
        <v>4958329</v>
      </c>
      <c r="K16" s="401"/>
      <c r="L16" s="441">
        <v>2.7</v>
      </c>
      <c r="M16" s="441"/>
      <c r="O16" s="439"/>
      <c r="P16" s="440"/>
      <c r="R16" s="106"/>
      <c r="T16" s="106"/>
      <c r="U16" s="401"/>
      <c r="V16" s="425"/>
      <c r="W16" s="106"/>
      <c r="Y16" s="106"/>
      <c r="AA16" s="106"/>
    </row>
    <row r="17" spans="1:27" ht="21.75" customHeight="1">
      <c r="A17" s="30" t="s">
        <v>265</v>
      </c>
      <c r="B17" s="452">
        <v>610</v>
      </c>
      <c r="C17" s="401"/>
      <c r="D17" s="451">
        <v>4.4</v>
      </c>
      <c r="E17" s="451"/>
      <c r="F17" s="401">
        <v>3604</v>
      </c>
      <c r="G17" s="401"/>
      <c r="H17" s="441">
        <v>2.7</v>
      </c>
      <c r="I17" s="441"/>
      <c r="J17" s="401">
        <v>4469653</v>
      </c>
      <c r="K17" s="401"/>
      <c r="L17" s="441">
        <v>2.4</v>
      </c>
      <c r="M17" s="441"/>
      <c r="O17" s="436" t="s">
        <v>133</v>
      </c>
      <c r="P17" s="437"/>
      <c r="Q17" s="37">
        <v>1060</v>
      </c>
      <c r="R17" s="106">
        <v>7.6</v>
      </c>
      <c r="S17" s="37">
        <v>14448</v>
      </c>
      <c r="T17" s="106">
        <v>11</v>
      </c>
      <c r="U17" s="401">
        <v>17239772</v>
      </c>
      <c r="V17" s="425"/>
      <c r="W17" s="106">
        <v>9.3</v>
      </c>
      <c r="X17" s="37">
        <v>17239772</v>
      </c>
      <c r="Y17" s="106">
        <v>9.3</v>
      </c>
      <c r="Z17" s="37">
        <v>7910958</v>
      </c>
      <c r="AA17" s="106">
        <v>46</v>
      </c>
    </row>
    <row r="18" spans="1:27" ht="21.75" customHeight="1">
      <c r="A18" s="227" t="s">
        <v>502</v>
      </c>
      <c r="B18" s="452">
        <v>704</v>
      </c>
      <c r="C18" s="401"/>
      <c r="D18" s="451">
        <v>5.1</v>
      </c>
      <c r="E18" s="451"/>
      <c r="F18" s="401">
        <v>3201</v>
      </c>
      <c r="G18" s="401"/>
      <c r="H18" s="441">
        <v>2.4</v>
      </c>
      <c r="I18" s="441"/>
      <c r="J18" s="401">
        <v>3829548</v>
      </c>
      <c r="K18" s="401"/>
      <c r="L18" s="441">
        <v>2.1</v>
      </c>
      <c r="M18" s="441"/>
      <c r="O18" s="439"/>
      <c r="P18" s="440"/>
      <c r="R18" s="106"/>
      <c r="T18" s="106"/>
      <c r="U18" s="401"/>
      <c r="V18" s="425"/>
      <c r="W18" s="106"/>
      <c r="Y18" s="106"/>
      <c r="AA18" s="106"/>
    </row>
    <row r="19" spans="1:27" ht="21.75" customHeight="1">
      <c r="A19" s="30" t="s">
        <v>54</v>
      </c>
      <c r="B19" s="452">
        <v>158</v>
      </c>
      <c r="C19" s="401"/>
      <c r="D19" s="451">
        <v>1.1</v>
      </c>
      <c r="E19" s="451"/>
      <c r="F19" s="401">
        <v>1916</v>
      </c>
      <c r="G19" s="401"/>
      <c r="H19" s="441">
        <v>1.5</v>
      </c>
      <c r="I19" s="441"/>
      <c r="J19" s="401">
        <v>2865639</v>
      </c>
      <c r="K19" s="401"/>
      <c r="L19" s="441">
        <v>1.5</v>
      </c>
      <c r="M19" s="441"/>
      <c r="O19" s="436" t="s">
        <v>134</v>
      </c>
      <c r="P19" s="437"/>
      <c r="Q19" s="37">
        <v>500</v>
      </c>
      <c r="R19" s="106">
        <v>3.6</v>
      </c>
      <c r="S19" s="37">
        <v>12271</v>
      </c>
      <c r="T19" s="106">
        <v>9.3</v>
      </c>
      <c r="U19" s="401">
        <v>15693001</v>
      </c>
      <c r="V19" s="425"/>
      <c r="W19" s="106">
        <v>8.5</v>
      </c>
      <c r="X19" s="37">
        <v>15693001</v>
      </c>
      <c r="Y19" s="106">
        <v>8.5</v>
      </c>
      <c r="Z19" s="37">
        <v>7083425</v>
      </c>
      <c r="AA19" s="106">
        <v>45.2</v>
      </c>
    </row>
    <row r="20" spans="1:27" ht="21.75" customHeight="1">
      <c r="A20" s="30" t="s">
        <v>44</v>
      </c>
      <c r="B20" s="452">
        <v>523</v>
      </c>
      <c r="C20" s="401"/>
      <c r="D20" s="451">
        <v>3.8</v>
      </c>
      <c r="E20" s="451"/>
      <c r="F20" s="401">
        <v>5185</v>
      </c>
      <c r="G20" s="401"/>
      <c r="H20" s="441">
        <v>3.9</v>
      </c>
      <c r="I20" s="441"/>
      <c r="J20" s="401">
        <v>6415015</v>
      </c>
      <c r="K20" s="401"/>
      <c r="L20" s="441">
        <v>3.5</v>
      </c>
      <c r="M20" s="441"/>
      <c r="O20" s="439"/>
      <c r="P20" s="440"/>
      <c r="R20" s="106"/>
      <c r="T20" s="106"/>
      <c r="U20" s="401"/>
      <c r="V20" s="425"/>
      <c r="W20" s="106"/>
      <c r="Y20" s="106"/>
      <c r="AA20" s="106"/>
    </row>
    <row r="21" spans="1:27" ht="21.75" customHeight="1">
      <c r="A21" s="30" t="s">
        <v>36</v>
      </c>
      <c r="B21" s="452">
        <v>30</v>
      </c>
      <c r="C21" s="401"/>
      <c r="D21" s="451">
        <v>0.2</v>
      </c>
      <c r="E21" s="451"/>
      <c r="F21" s="401">
        <v>1012</v>
      </c>
      <c r="G21" s="401"/>
      <c r="H21" s="441">
        <v>0.8</v>
      </c>
      <c r="I21" s="441"/>
      <c r="J21" s="401">
        <v>4582169</v>
      </c>
      <c r="K21" s="401"/>
      <c r="L21" s="441">
        <v>2.5</v>
      </c>
      <c r="M21" s="441"/>
      <c r="O21" s="436" t="s">
        <v>135</v>
      </c>
      <c r="P21" s="437"/>
      <c r="Q21" s="37">
        <v>295</v>
      </c>
      <c r="R21" s="106">
        <v>2.1</v>
      </c>
      <c r="S21" s="37">
        <v>11350</v>
      </c>
      <c r="T21" s="106">
        <v>8.6</v>
      </c>
      <c r="U21" s="401">
        <v>15591192</v>
      </c>
      <c r="V21" s="425"/>
      <c r="W21" s="106">
        <v>8.4</v>
      </c>
      <c r="X21" s="37">
        <v>15603685</v>
      </c>
      <c r="Y21" s="106">
        <v>8.4</v>
      </c>
      <c r="Z21" s="37">
        <v>6504063</v>
      </c>
      <c r="AA21" s="106">
        <v>42</v>
      </c>
    </row>
    <row r="22" spans="1:27" ht="21.75" customHeight="1">
      <c r="A22" s="30" t="s">
        <v>55</v>
      </c>
      <c r="B22" s="452">
        <v>12</v>
      </c>
      <c r="C22" s="401"/>
      <c r="D22" s="451">
        <v>0.1</v>
      </c>
      <c r="E22" s="451"/>
      <c r="F22" s="401">
        <v>103</v>
      </c>
      <c r="G22" s="401"/>
      <c r="H22" s="441">
        <v>0.1</v>
      </c>
      <c r="I22" s="441"/>
      <c r="J22" s="401">
        <v>494814</v>
      </c>
      <c r="K22" s="401"/>
      <c r="L22" s="441">
        <v>0.3</v>
      </c>
      <c r="M22" s="441"/>
      <c r="O22" s="439"/>
      <c r="P22" s="440"/>
      <c r="R22" s="106"/>
      <c r="T22" s="106"/>
      <c r="U22" s="401"/>
      <c r="V22" s="425"/>
      <c r="W22" s="106"/>
      <c r="Y22" s="106"/>
      <c r="AA22" s="106"/>
    </row>
    <row r="23" spans="1:27" ht="21.75" customHeight="1">
      <c r="A23" s="30" t="s">
        <v>266</v>
      </c>
      <c r="B23" s="452">
        <v>373</v>
      </c>
      <c r="C23" s="401"/>
      <c r="D23" s="451">
        <v>2.7</v>
      </c>
      <c r="E23" s="451"/>
      <c r="F23" s="401">
        <v>3362</v>
      </c>
      <c r="G23" s="401"/>
      <c r="H23" s="441">
        <v>2.6</v>
      </c>
      <c r="I23" s="441"/>
      <c r="J23" s="401">
        <v>5454641</v>
      </c>
      <c r="K23" s="401"/>
      <c r="L23" s="441">
        <v>2.9</v>
      </c>
      <c r="M23" s="441"/>
      <c r="O23" s="436" t="s">
        <v>136</v>
      </c>
      <c r="P23" s="437"/>
      <c r="Q23" s="37">
        <v>213</v>
      </c>
      <c r="R23" s="106">
        <v>1.5</v>
      </c>
      <c r="S23" s="37">
        <v>14659</v>
      </c>
      <c r="T23" s="106">
        <v>11.1</v>
      </c>
      <c r="U23" s="401">
        <v>22970889</v>
      </c>
      <c r="V23" s="425"/>
      <c r="W23" s="106">
        <v>12.4</v>
      </c>
      <c r="X23" s="37">
        <v>23038112</v>
      </c>
      <c r="Y23" s="106">
        <v>12.5</v>
      </c>
      <c r="Z23" s="37">
        <v>9001207</v>
      </c>
      <c r="AA23" s="106">
        <v>39.2</v>
      </c>
    </row>
    <row r="24" spans="1:27" ht="21.75" customHeight="1">
      <c r="A24" s="30" t="s">
        <v>267</v>
      </c>
      <c r="B24" s="452">
        <v>17</v>
      </c>
      <c r="C24" s="401"/>
      <c r="D24" s="451">
        <v>0.1</v>
      </c>
      <c r="E24" s="451"/>
      <c r="F24" s="401">
        <v>197</v>
      </c>
      <c r="G24" s="401"/>
      <c r="H24" s="441">
        <v>0.1</v>
      </c>
      <c r="I24" s="441"/>
      <c r="J24" s="401">
        <v>164488</v>
      </c>
      <c r="K24" s="401"/>
      <c r="L24" s="441">
        <v>0.1</v>
      </c>
      <c r="M24" s="441"/>
      <c r="O24" s="439"/>
      <c r="P24" s="440"/>
      <c r="R24" s="106"/>
      <c r="T24" s="106"/>
      <c r="U24" s="401"/>
      <c r="V24" s="425"/>
      <c r="W24" s="106"/>
      <c r="Y24" s="106"/>
      <c r="AA24" s="106"/>
    </row>
    <row r="25" spans="1:27" ht="21.75" customHeight="1">
      <c r="A25" s="30" t="s">
        <v>91</v>
      </c>
      <c r="B25" s="452">
        <v>7</v>
      </c>
      <c r="C25" s="401"/>
      <c r="D25" s="451">
        <v>0</v>
      </c>
      <c r="E25" s="451"/>
      <c r="F25" s="401">
        <v>74</v>
      </c>
      <c r="G25" s="401"/>
      <c r="H25" s="441">
        <v>0.1</v>
      </c>
      <c r="I25" s="441"/>
      <c r="J25" s="401">
        <v>49273</v>
      </c>
      <c r="K25" s="401"/>
      <c r="L25" s="441">
        <v>0</v>
      </c>
      <c r="M25" s="441"/>
      <c r="O25" s="436" t="s">
        <v>137</v>
      </c>
      <c r="P25" s="437"/>
      <c r="Q25" s="37">
        <v>84</v>
      </c>
      <c r="R25" s="106">
        <v>0.6</v>
      </c>
      <c r="S25" s="37">
        <v>11555</v>
      </c>
      <c r="T25" s="106">
        <v>8.8</v>
      </c>
      <c r="U25" s="401">
        <v>18910826</v>
      </c>
      <c r="V25" s="425"/>
      <c r="W25" s="106">
        <v>10.2</v>
      </c>
      <c r="X25" s="37">
        <v>18846418</v>
      </c>
      <c r="Y25" s="106">
        <v>10.2</v>
      </c>
      <c r="Z25" s="37">
        <v>7556757</v>
      </c>
      <c r="AA25" s="106">
        <v>40.4</v>
      </c>
    </row>
    <row r="26" spans="1:27" ht="21.75" customHeight="1">
      <c r="A26" s="30" t="s">
        <v>47</v>
      </c>
      <c r="B26" s="452">
        <v>696</v>
      </c>
      <c r="C26" s="401"/>
      <c r="D26" s="451">
        <v>5</v>
      </c>
      <c r="E26" s="451"/>
      <c r="F26" s="401">
        <v>6044</v>
      </c>
      <c r="G26" s="401"/>
      <c r="H26" s="441">
        <v>4.6</v>
      </c>
      <c r="I26" s="441"/>
      <c r="J26" s="401">
        <v>7291300</v>
      </c>
      <c r="K26" s="401"/>
      <c r="L26" s="441">
        <v>3.9</v>
      </c>
      <c r="M26" s="441"/>
      <c r="O26" s="439"/>
      <c r="P26" s="440"/>
      <c r="R26" s="106"/>
      <c r="T26" s="106"/>
      <c r="U26" s="401"/>
      <c r="V26" s="425"/>
      <c r="W26" s="106"/>
      <c r="Y26" s="106"/>
      <c r="AA26" s="106"/>
    </row>
    <row r="27" spans="1:27" ht="21.75" customHeight="1">
      <c r="A27" s="30" t="s">
        <v>37</v>
      </c>
      <c r="B27" s="452">
        <v>122</v>
      </c>
      <c r="C27" s="401"/>
      <c r="D27" s="451">
        <v>0.9</v>
      </c>
      <c r="E27" s="451"/>
      <c r="F27" s="401">
        <v>1811</v>
      </c>
      <c r="G27" s="401"/>
      <c r="H27" s="441">
        <v>1.4</v>
      </c>
      <c r="I27" s="441"/>
      <c r="J27" s="401">
        <v>3544493</v>
      </c>
      <c r="K27" s="401"/>
      <c r="L27" s="441">
        <v>1.9</v>
      </c>
      <c r="M27" s="441"/>
      <c r="O27" s="436" t="s">
        <v>138</v>
      </c>
      <c r="P27" s="437"/>
      <c r="Q27" s="37">
        <v>31</v>
      </c>
      <c r="R27" s="106">
        <v>0.2</v>
      </c>
      <c r="S27" s="37">
        <v>7534</v>
      </c>
      <c r="T27" s="106">
        <v>5.7</v>
      </c>
      <c r="U27" s="401">
        <v>10386725</v>
      </c>
      <c r="V27" s="425"/>
      <c r="W27" s="106">
        <v>5.6</v>
      </c>
      <c r="X27" s="37">
        <v>10496327</v>
      </c>
      <c r="Y27" s="106">
        <v>5.7</v>
      </c>
      <c r="Z27" s="37">
        <v>4083920</v>
      </c>
      <c r="AA27" s="106">
        <v>38.9</v>
      </c>
    </row>
    <row r="28" spans="1:27" ht="21.75" customHeight="1">
      <c r="A28" s="30" t="s">
        <v>268</v>
      </c>
      <c r="B28" s="452">
        <v>37</v>
      </c>
      <c r="C28" s="401"/>
      <c r="D28" s="451">
        <v>0.3</v>
      </c>
      <c r="E28" s="451"/>
      <c r="F28" s="401">
        <v>534</v>
      </c>
      <c r="G28" s="401"/>
      <c r="H28" s="441">
        <v>0.4</v>
      </c>
      <c r="I28" s="441"/>
      <c r="J28" s="401">
        <v>547497</v>
      </c>
      <c r="K28" s="401"/>
      <c r="L28" s="441">
        <v>0.3</v>
      </c>
      <c r="M28" s="441"/>
      <c r="O28" s="439"/>
      <c r="P28" s="440"/>
      <c r="R28" s="106"/>
      <c r="T28" s="106"/>
      <c r="U28" s="401"/>
      <c r="V28" s="425"/>
      <c r="W28" s="106"/>
      <c r="Y28" s="106"/>
      <c r="AA28" s="106"/>
    </row>
    <row r="29" spans="1:27" ht="21.75" customHeight="1">
      <c r="A29" s="30" t="s">
        <v>269</v>
      </c>
      <c r="B29" s="452">
        <v>934</v>
      </c>
      <c r="C29" s="401"/>
      <c r="D29" s="451">
        <v>6.7</v>
      </c>
      <c r="E29" s="451"/>
      <c r="F29" s="401">
        <v>7075</v>
      </c>
      <c r="G29" s="401"/>
      <c r="H29" s="441">
        <v>5.4</v>
      </c>
      <c r="I29" s="441"/>
      <c r="J29" s="401">
        <v>8775824</v>
      </c>
      <c r="K29" s="401"/>
      <c r="L29" s="441">
        <v>4.7</v>
      </c>
      <c r="M29" s="441"/>
      <c r="O29" s="436" t="s">
        <v>139</v>
      </c>
      <c r="P29" s="437"/>
      <c r="Q29" s="92">
        <v>27</v>
      </c>
      <c r="R29" s="144">
        <v>0.2</v>
      </c>
      <c r="S29" s="51">
        <v>19823</v>
      </c>
      <c r="T29" s="144">
        <v>15.1</v>
      </c>
      <c r="U29" s="419">
        <v>59090927</v>
      </c>
      <c r="V29" s="420"/>
      <c r="W29" s="144">
        <v>32</v>
      </c>
      <c r="X29" s="51">
        <v>58670275</v>
      </c>
      <c r="Y29" s="144">
        <v>31.8</v>
      </c>
      <c r="Z29" s="51">
        <v>18238187</v>
      </c>
      <c r="AA29" s="144">
        <v>32.8</v>
      </c>
    </row>
    <row r="30" spans="1:27" ht="21.75" customHeight="1">
      <c r="A30" s="30" t="s">
        <v>49</v>
      </c>
      <c r="B30" s="452">
        <v>1404</v>
      </c>
      <c r="C30" s="401"/>
      <c r="D30" s="451">
        <v>10.1</v>
      </c>
      <c r="E30" s="451"/>
      <c r="F30" s="401">
        <v>21355</v>
      </c>
      <c r="G30" s="401"/>
      <c r="H30" s="441">
        <v>16.2</v>
      </c>
      <c r="I30" s="441"/>
      <c r="J30" s="401">
        <v>47222459</v>
      </c>
      <c r="K30" s="401"/>
      <c r="L30" s="441">
        <v>25.6</v>
      </c>
      <c r="M30" s="441"/>
      <c r="O30" s="421"/>
      <c r="P30" s="438"/>
      <c r="Q30" s="93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19" ht="21.75" customHeight="1">
      <c r="A31" s="30" t="s">
        <v>50</v>
      </c>
      <c r="B31" s="452">
        <v>293</v>
      </c>
      <c r="C31" s="401"/>
      <c r="D31" s="451">
        <v>2.1</v>
      </c>
      <c r="E31" s="451"/>
      <c r="F31" s="401">
        <v>16208</v>
      </c>
      <c r="G31" s="401"/>
      <c r="H31" s="441">
        <v>12.3</v>
      </c>
      <c r="I31" s="441"/>
      <c r="J31" s="401">
        <v>24218917</v>
      </c>
      <c r="K31" s="401"/>
      <c r="L31" s="441">
        <v>13.1</v>
      </c>
      <c r="M31" s="441"/>
      <c r="O31" s="275" t="s">
        <v>506</v>
      </c>
      <c r="P31" s="94"/>
      <c r="Q31" s="83"/>
      <c r="R31" s="83"/>
      <c r="S31" s="83"/>
    </row>
    <row r="32" spans="1:15" ht="21.75" customHeight="1">
      <c r="A32" s="227" t="s">
        <v>51</v>
      </c>
      <c r="B32" s="452">
        <v>128</v>
      </c>
      <c r="C32" s="401"/>
      <c r="D32" s="451">
        <v>0.9</v>
      </c>
      <c r="E32" s="451"/>
      <c r="F32" s="401">
        <v>2503</v>
      </c>
      <c r="G32" s="401"/>
      <c r="H32" s="441">
        <v>1.9</v>
      </c>
      <c r="I32" s="441"/>
      <c r="J32" s="401">
        <v>4013193</v>
      </c>
      <c r="K32" s="401"/>
      <c r="L32" s="441">
        <v>2.2</v>
      </c>
      <c r="M32" s="441"/>
      <c r="O32" s="37" t="s">
        <v>114</v>
      </c>
    </row>
    <row r="33" spans="1:16" ht="21.75" customHeight="1">
      <c r="A33" s="30" t="s">
        <v>52</v>
      </c>
      <c r="B33" s="452">
        <v>17</v>
      </c>
      <c r="C33" s="401"/>
      <c r="D33" s="451">
        <v>0.1</v>
      </c>
      <c r="E33" s="451"/>
      <c r="F33" s="401">
        <v>156</v>
      </c>
      <c r="G33" s="401"/>
      <c r="H33" s="441">
        <v>0.1</v>
      </c>
      <c r="I33" s="441"/>
      <c r="J33" s="401">
        <v>104462</v>
      </c>
      <c r="K33" s="401"/>
      <c r="L33" s="441">
        <v>0.1</v>
      </c>
      <c r="M33" s="441"/>
      <c r="O33" s="401"/>
      <c r="P33" s="401"/>
    </row>
    <row r="34" spans="1:16" ht="21.75" customHeight="1">
      <c r="A34" s="30" t="s">
        <v>270</v>
      </c>
      <c r="B34" s="453" t="s">
        <v>258</v>
      </c>
      <c r="C34" s="426"/>
      <c r="D34" s="441" t="s">
        <v>258</v>
      </c>
      <c r="E34" s="441"/>
      <c r="F34" s="426" t="s">
        <v>258</v>
      </c>
      <c r="G34" s="426"/>
      <c r="H34" s="441" t="s">
        <v>258</v>
      </c>
      <c r="I34" s="441"/>
      <c r="J34" s="426" t="s">
        <v>258</v>
      </c>
      <c r="K34" s="426"/>
      <c r="L34" s="441" t="s">
        <v>258</v>
      </c>
      <c r="M34" s="441"/>
      <c r="O34" s="401"/>
      <c r="P34" s="401"/>
    </row>
    <row r="35" spans="1:16" ht="21.75" customHeight="1">
      <c r="A35" s="65" t="s">
        <v>56</v>
      </c>
      <c r="B35" s="454">
        <v>1320</v>
      </c>
      <c r="C35" s="421"/>
      <c r="D35" s="450">
        <v>9.5</v>
      </c>
      <c r="E35" s="450"/>
      <c r="F35" s="421">
        <v>5703</v>
      </c>
      <c r="G35" s="421"/>
      <c r="H35" s="442">
        <v>4.3</v>
      </c>
      <c r="I35" s="442"/>
      <c r="J35" s="421">
        <v>4357809</v>
      </c>
      <c r="K35" s="421"/>
      <c r="L35" s="442">
        <v>2.4</v>
      </c>
      <c r="M35" s="442"/>
      <c r="O35" s="401"/>
      <c r="P35" s="401"/>
    </row>
    <row r="36" spans="1:16" ht="21.75" customHeight="1">
      <c r="A36" s="38" t="s">
        <v>95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O36" s="400"/>
      <c r="P36" s="400"/>
    </row>
    <row r="37" spans="15:16" ht="19.5" customHeight="1">
      <c r="O37" s="401"/>
      <c r="P37" s="401"/>
    </row>
    <row r="38" spans="1:27" ht="19.5" customHeight="1">
      <c r="A38" s="402" t="s">
        <v>281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</row>
    <row r="39" spans="1:28" ht="18" customHeight="1" thickBot="1">
      <c r="A39" s="38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51"/>
    </row>
    <row r="40" spans="1:28" ht="21.75" customHeight="1">
      <c r="A40" s="457" t="s">
        <v>271</v>
      </c>
      <c r="B40" s="461" t="s">
        <v>127</v>
      </c>
      <c r="C40" s="462"/>
      <c r="D40" s="462"/>
      <c r="E40" s="462"/>
      <c r="F40" s="462"/>
      <c r="G40" s="463"/>
      <c r="H40" s="407" t="s">
        <v>508</v>
      </c>
      <c r="I40" s="408"/>
      <c r="J40" s="408"/>
      <c r="K40" s="408"/>
      <c r="L40" s="408"/>
      <c r="M40" s="409"/>
      <c r="N40" s="407" t="s">
        <v>380</v>
      </c>
      <c r="O40" s="408"/>
      <c r="P40" s="408"/>
      <c r="Q40" s="408"/>
      <c r="R40" s="408"/>
      <c r="S40" s="408"/>
      <c r="T40" s="408"/>
      <c r="U40" s="409"/>
      <c r="V40" s="407" t="s">
        <v>509</v>
      </c>
      <c r="W40" s="408"/>
      <c r="X40" s="408"/>
      <c r="Y40" s="408"/>
      <c r="Z40" s="408"/>
      <c r="AA40" s="408"/>
      <c r="AB40" s="51"/>
    </row>
    <row r="41" spans="1:28" ht="21.75" customHeight="1">
      <c r="A41" s="458"/>
      <c r="B41" s="84" t="s">
        <v>68</v>
      </c>
      <c r="C41" s="404" t="s">
        <v>92</v>
      </c>
      <c r="D41" s="405"/>
      <c r="E41" s="404" t="s">
        <v>93</v>
      </c>
      <c r="F41" s="405"/>
      <c r="G41" s="84" t="s">
        <v>94</v>
      </c>
      <c r="H41" s="84" t="s">
        <v>68</v>
      </c>
      <c r="I41" s="404" t="s">
        <v>92</v>
      </c>
      <c r="J41" s="405"/>
      <c r="K41" s="404" t="s">
        <v>93</v>
      </c>
      <c r="L41" s="405"/>
      <c r="M41" s="84" t="s">
        <v>94</v>
      </c>
      <c r="N41" s="404" t="s">
        <v>68</v>
      </c>
      <c r="O41" s="405"/>
      <c r="P41" s="406" t="s">
        <v>92</v>
      </c>
      <c r="Q41" s="406"/>
      <c r="R41" s="406" t="s">
        <v>93</v>
      </c>
      <c r="S41" s="406"/>
      <c r="T41" s="428" t="s">
        <v>94</v>
      </c>
      <c r="U41" s="428"/>
      <c r="V41" s="404" t="s">
        <v>68</v>
      </c>
      <c r="W41" s="405"/>
      <c r="X41" s="225" t="s">
        <v>92</v>
      </c>
      <c r="Y41" s="406" t="s">
        <v>93</v>
      </c>
      <c r="Z41" s="406"/>
      <c r="AA41" s="79" t="s">
        <v>94</v>
      </c>
      <c r="AB41" s="51"/>
    </row>
    <row r="42" ht="21.75" customHeight="1">
      <c r="A42" s="90"/>
    </row>
    <row r="43" spans="1:27" s="152" customFormat="1" ht="21.75" customHeight="1">
      <c r="A43" s="114" t="s">
        <v>282</v>
      </c>
      <c r="B43" s="277">
        <f>SUM(B45:B67)</f>
        <v>14115</v>
      </c>
      <c r="C43" s="410">
        <f>SUM(C45:D67)</f>
        <v>14353</v>
      </c>
      <c r="D43" s="411"/>
      <c r="E43" s="410">
        <f>SUM(E45:F67)</f>
        <v>13926</v>
      </c>
      <c r="F43" s="411"/>
      <c r="G43" s="280">
        <f>100*E43/C43</f>
        <v>97.02501219257299</v>
      </c>
      <c r="H43" s="277">
        <v>130273</v>
      </c>
      <c r="I43" s="410">
        <f>SUM(I45:J67)</f>
        <v>130681</v>
      </c>
      <c r="J43" s="411"/>
      <c r="K43" s="410">
        <f>SUM(K45:L67)</f>
        <v>131591</v>
      </c>
      <c r="L43" s="411"/>
      <c r="M43" s="281">
        <f>100*K43/I43</f>
        <v>100.69635218585717</v>
      </c>
      <c r="N43" s="410">
        <v>174229330</v>
      </c>
      <c r="O43" s="411"/>
      <c r="P43" s="410">
        <f>SUM(P45:Q67)</f>
        <v>180019510</v>
      </c>
      <c r="Q43" s="411"/>
      <c r="R43" s="410">
        <f>SUM(R45:S67)</f>
        <v>184968310</v>
      </c>
      <c r="S43" s="411"/>
      <c r="T43" s="399">
        <f>100*R43/P43</f>
        <v>102.74903536844423</v>
      </c>
      <c r="U43" s="399"/>
      <c r="V43" s="410">
        <v>175885360</v>
      </c>
      <c r="W43" s="411"/>
      <c r="X43" s="277">
        <f>SUM(X45:X67)</f>
        <v>178169313</v>
      </c>
      <c r="Y43" s="410">
        <f>SUM(Y45:Z67)</f>
        <v>184672568</v>
      </c>
      <c r="Z43" s="411"/>
      <c r="AA43" s="279">
        <f>100*Y43/X43</f>
        <v>103.65004213716647</v>
      </c>
    </row>
    <row r="44" spans="1:27" ht="21.75" customHeight="1">
      <c r="A44" s="30"/>
      <c r="C44" s="419"/>
      <c r="D44" s="420"/>
      <c r="E44" s="401"/>
      <c r="F44" s="425"/>
      <c r="G44" s="146"/>
      <c r="M44" s="105"/>
      <c r="T44" s="105"/>
      <c r="U44" s="105"/>
      <c r="AA44" s="106"/>
    </row>
    <row r="45" spans="1:27" ht="21.75" customHeight="1">
      <c r="A45" s="30" t="s">
        <v>42</v>
      </c>
      <c r="B45" s="37">
        <v>971</v>
      </c>
      <c r="C45" s="419">
        <v>1019</v>
      </c>
      <c r="D45" s="420"/>
      <c r="E45" s="401">
        <v>1008</v>
      </c>
      <c r="F45" s="425"/>
      <c r="G45" s="146">
        <v>98.9</v>
      </c>
      <c r="H45" s="37">
        <v>10924</v>
      </c>
      <c r="I45" s="419">
        <v>10733</v>
      </c>
      <c r="J45" s="420"/>
      <c r="K45" s="401">
        <v>11069</v>
      </c>
      <c r="L45" s="425"/>
      <c r="M45" s="147">
        <v>103.1</v>
      </c>
      <c r="N45" s="419">
        <v>11957281</v>
      </c>
      <c r="O45" s="420"/>
      <c r="P45" s="419">
        <v>12904432</v>
      </c>
      <c r="Q45" s="420"/>
      <c r="R45" s="419">
        <v>13391090</v>
      </c>
      <c r="S45" s="420"/>
      <c r="T45" s="396">
        <v>103.8</v>
      </c>
      <c r="U45" s="396"/>
      <c r="V45" s="419">
        <v>11960468</v>
      </c>
      <c r="W45" s="420"/>
      <c r="X45" s="37">
        <v>13004983</v>
      </c>
      <c r="Y45" s="419">
        <v>13392870</v>
      </c>
      <c r="Z45" s="420"/>
      <c r="AA45" s="106">
        <v>103</v>
      </c>
    </row>
    <row r="46" spans="1:27" ht="21.75" customHeight="1">
      <c r="A46" s="30" t="s">
        <v>272</v>
      </c>
      <c r="B46" s="37">
        <v>70</v>
      </c>
      <c r="C46" s="419">
        <v>67</v>
      </c>
      <c r="D46" s="420"/>
      <c r="E46" s="401">
        <v>69</v>
      </c>
      <c r="F46" s="425"/>
      <c r="G46" s="146">
        <v>103</v>
      </c>
      <c r="H46" s="37">
        <v>1416</v>
      </c>
      <c r="I46" s="419">
        <v>1326</v>
      </c>
      <c r="J46" s="420"/>
      <c r="K46" s="401">
        <v>1335</v>
      </c>
      <c r="L46" s="425"/>
      <c r="M46" s="147">
        <v>100.7</v>
      </c>
      <c r="N46" s="419">
        <v>6041587</v>
      </c>
      <c r="O46" s="420"/>
      <c r="P46" s="419">
        <v>7535638</v>
      </c>
      <c r="Q46" s="420"/>
      <c r="R46" s="419">
        <v>7095688</v>
      </c>
      <c r="S46" s="420"/>
      <c r="T46" s="396">
        <v>94.2</v>
      </c>
      <c r="U46" s="396"/>
      <c r="V46" s="419">
        <v>5877314</v>
      </c>
      <c r="W46" s="420"/>
      <c r="X46" s="37">
        <v>7409051</v>
      </c>
      <c r="Y46" s="419">
        <v>7281791</v>
      </c>
      <c r="Z46" s="420"/>
      <c r="AA46" s="106">
        <v>98.3</v>
      </c>
    </row>
    <row r="47" spans="1:27" ht="21.75" customHeight="1">
      <c r="A47" s="30" t="s">
        <v>273</v>
      </c>
      <c r="B47" s="37">
        <v>5544</v>
      </c>
      <c r="C47" s="419">
        <v>5293</v>
      </c>
      <c r="D47" s="420"/>
      <c r="E47" s="401">
        <v>5025</v>
      </c>
      <c r="F47" s="425"/>
      <c r="G47" s="146">
        <v>94.9</v>
      </c>
      <c r="H47" s="37">
        <v>33963</v>
      </c>
      <c r="I47" s="419">
        <v>31849</v>
      </c>
      <c r="J47" s="420"/>
      <c r="K47" s="401">
        <v>30685</v>
      </c>
      <c r="L47" s="425"/>
      <c r="M47" s="147">
        <v>96.3</v>
      </c>
      <c r="N47" s="419">
        <v>32899267</v>
      </c>
      <c r="O47" s="420"/>
      <c r="P47" s="419">
        <v>31380056</v>
      </c>
      <c r="Q47" s="420"/>
      <c r="R47" s="419">
        <v>31122009</v>
      </c>
      <c r="S47" s="420"/>
      <c r="T47" s="396">
        <v>99.2</v>
      </c>
      <c r="U47" s="396"/>
      <c r="V47" s="419">
        <v>32914834</v>
      </c>
      <c r="W47" s="420"/>
      <c r="X47" s="37">
        <v>31339117</v>
      </c>
      <c r="Y47" s="419">
        <v>31131315</v>
      </c>
      <c r="Z47" s="420"/>
      <c r="AA47" s="106">
        <v>99.3</v>
      </c>
    </row>
    <row r="48" spans="1:27" ht="21.75" customHeight="1">
      <c r="A48" s="30" t="s">
        <v>53</v>
      </c>
      <c r="B48" s="37">
        <v>397</v>
      </c>
      <c r="C48" s="419">
        <v>454</v>
      </c>
      <c r="D48" s="420"/>
      <c r="E48" s="401">
        <v>439</v>
      </c>
      <c r="F48" s="425"/>
      <c r="G48" s="146">
        <v>96.7</v>
      </c>
      <c r="H48" s="37">
        <v>7469</v>
      </c>
      <c r="I48" s="419">
        <v>8315</v>
      </c>
      <c r="J48" s="420"/>
      <c r="K48" s="401">
        <v>8459</v>
      </c>
      <c r="L48" s="425"/>
      <c r="M48" s="147">
        <v>101.7</v>
      </c>
      <c r="N48" s="419">
        <v>3815209</v>
      </c>
      <c r="O48" s="420"/>
      <c r="P48" s="419">
        <v>4681972</v>
      </c>
      <c r="Q48" s="420"/>
      <c r="R48" s="419">
        <v>4958329</v>
      </c>
      <c r="S48" s="420"/>
      <c r="T48" s="396">
        <v>105.9</v>
      </c>
      <c r="U48" s="396"/>
      <c r="V48" s="419">
        <v>3843944</v>
      </c>
      <c r="W48" s="420"/>
      <c r="X48" s="37">
        <v>4686788</v>
      </c>
      <c r="Y48" s="419">
        <v>4955041</v>
      </c>
      <c r="Z48" s="420"/>
      <c r="AA48" s="106">
        <v>105.7</v>
      </c>
    </row>
    <row r="49" spans="1:27" ht="21.75" customHeight="1">
      <c r="A49" s="30" t="s">
        <v>265</v>
      </c>
      <c r="B49" s="37">
        <v>639</v>
      </c>
      <c r="C49" s="419">
        <v>630</v>
      </c>
      <c r="D49" s="420"/>
      <c r="E49" s="401">
        <v>610</v>
      </c>
      <c r="F49" s="425"/>
      <c r="G49" s="146">
        <v>96.8</v>
      </c>
      <c r="H49" s="37">
        <v>3872</v>
      </c>
      <c r="I49" s="419">
        <v>3641</v>
      </c>
      <c r="J49" s="420"/>
      <c r="K49" s="401">
        <v>3604</v>
      </c>
      <c r="L49" s="425"/>
      <c r="M49" s="147">
        <v>99</v>
      </c>
      <c r="N49" s="419">
        <v>4754326</v>
      </c>
      <c r="O49" s="420"/>
      <c r="P49" s="419">
        <v>4438662</v>
      </c>
      <c r="Q49" s="420"/>
      <c r="R49" s="419">
        <v>4469653</v>
      </c>
      <c r="S49" s="420"/>
      <c r="T49" s="396">
        <v>100.7</v>
      </c>
      <c r="U49" s="396"/>
      <c r="V49" s="419">
        <v>4750102</v>
      </c>
      <c r="W49" s="420"/>
      <c r="X49" s="37">
        <v>4383964</v>
      </c>
      <c r="Y49" s="419">
        <v>4552567</v>
      </c>
      <c r="Z49" s="420"/>
      <c r="AA49" s="106">
        <v>103.8</v>
      </c>
    </row>
    <row r="50" spans="1:27" ht="21.75" customHeight="1">
      <c r="A50" s="227" t="s">
        <v>502</v>
      </c>
      <c r="B50" s="37">
        <v>693</v>
      </c>
      <c r="C50" s="419">
        <v>724</v>
      </c>
      <c r="D50" s="420"/>
      <c r="E50" s="401">
        <v>704</v>
      </c>
      <c r="F50" s="425"/>
      <c r="G50" s="146">
        <v>97.2</v>
      </c>
      <c r="H50" s="37">
        <v>3151</v>
      </c>
      <c r="I50" s="419">
        <v>2932</v>
      </c>
      <c r="J50" s="420"/>
      <c r="K50" s="401">
        <v>3201</v>
      </c>
      <c r="L50" s="425"/>
      <c r="M50" s="147">
        <v>109.2</v>
      </c>
      <c r="N50" s="419">
        <v>3587639</v>
      </c>
      <c r="O50" s="420"/>
      <c r="P50" s="419">
        <v>2877509</v>
      </c>
      <c r="Q50" s="420"/>
      <c r="R50" s="419">
        <v>3829548</v>
      </c>
      <c r="S50" s="420"/>
      <c r="T50" s="396">
        <v>133.1</v>
      </c>
      <c r="U50" s="396"/>
      <c r="V50" s="419">
        <v>3605598</v>
      </c>
      <c r="W50" s="420"/>
      <c r="X50" s="37">
        <v>2857011</v>
      </c>
      <c r="Y50" s="419">
        <v>3868415</v>
      </c>
      <c r="Z50" s="420"/>
      <c r="AA50" s="106">
        <v>135.4</v>
      </c>
    </row>
    <row r="51" spans="1:27" ht="21.75" customHeight="1">
      <c r="A51" s="30" t="s">
        <v>54</v>
      </c>
      <c r="B51" s="37">
        <v>161</v>
      </c>
      <c r="C51" s="419">
        <v>163</v>
      </c>
      <c r="D51" s="420"/>
      <c r="E51" s="401">
        <v>158</v>
      </c>
      <c r="F51" s="425"/>
      <c r="G51" s="146">
        <v>96.9</v>
      </c>
      <c r="H51" s="37">
        <v>1890</v>
      </c>
      <c r="I51" s="419">
        <v>1923</v>
      </c>
      <c r="J51" s="420"/>
      <c r="K51" s="401">
        <v>1916</v>
      </c>
      <c r="L51" s="425"/>
      <c r="M51" s="147">
        <v>99.6</v>
      </c>
      <c r="N51" s="419">
        <v>2934300</v>
      </c>
      <c r="O51" s="420"/>
      <c r="P51" s="419">
        <v>2918317</v>
      </c>
      <c r="Q51" s="420"/>
      <c r="R51" s="419">
        <v>2865639</v>
      </c>
      <c r="S51" s="420"/>
      <c r="T51" s="396">
        <v>98.2</v>
      </c>
      <c r="U51" s="396"/>
      <c r="V51" s="419">
        <v>2948150</v>
      </c>
      <c r="W51" s="420"/>
      <c r="X51" s="37">
        <v>2902252</v>
      </c>
      <c r="Y51" s="419">
        <v>2861901</v>
      </c>
      <c r="Z51" s="420"/>
      <c r="AA51" s="106">
        <v>98.6</v>
      </c>
    </row>
    <row r="52" spans="1:27" ht="21.75" customHeight="1">
      <c r="A52" s="30" t="s">
        <v>44</v>
      </c>
      <c r="B52" s="37">
        <v>484</v>
      </c>
      <c r="C52" s="419">
        <v>533</v>
      </c>
      <c r="D52" s="420"/>
      <c r="E52" s="401">
        <v>523</v>
      </c>
      <c r="F52" s="425"/>
      <c r="G52" s="146">
        <v>98.1</v>
      </c>
      <c r="H52" s="37">
        <v>4885</v>
      </c>
      <c r="I52" s="419">
        <v>5087</v>
      </c>
      <c r="J52" s="420"/>
      <c r="K52" s="401">
        <v>5185</v>
      </c>
      <c r="L52" s="425"/>
      <c r="M52" s="147">
        <v>101.9</v>
      </c>
      <c r="N52" s="419">
        <v>5480199</v>
      </c>
      <c r="O52" s="420"/>
      <c r="P52" s="419">
        <v>5872175</v>
      </c>
      <c r="Q52" s="420"/>
      <c r="R52" s="419">
        <v>6415015</v>
      </c>
      <c r="S52" s="420"/>
      <c r="T52" s="396">
        <v>109.2</v>
      </c>
      <c r="U52" s="396"/>
      <c r="V52" s="419">
        <v>5466636</v>
      </c>
      <c r="W52" s="420"/>
      <c r="X52" s="37">
        <v>5890132</v>
      </c>
      <c r="Y52" s="419">
        <v>6407320</v>
      </c>
      <c r="Z52" s="420"/>
      <c r="AA52" s="106">
        <v>108.8</v>
      </c>
    </row>
    <row r="53" spans="1:27" ht="21.75" customHeight="1">
      <c r="A53" s="30" t="s">
        <v>36</v>
      </c>
      <c r="B53" s="37">
        <v>42</v>
      </c>
      <c r="C53" s="419">
        <v>36</v>
      </c>
      <c r="D53" s="420"/>
      <c r="E53" s="401">
        <v>30</v>
      </c>
      <c r="F53" s="425"/>
      <c r="G53" s="146">
        <v>83.3</v>
      </c>
      <c r="H53" s="37">
        <v>1088</v>
      </c>
      <c r="I53" s="419">
        <v>995</v>
      </c>
      <c r="J53" s="420"/>
      <c r="K53" s="401">
        <v>1012</v>
      </c>
      <c r="L53" s="425"/>
      <c r="M53" s="147">
        <v>101.7</v>
      </c>
      <c r="N53" s="419">
        <v>4112884</v>
      </c>
      <c r="O53" s="420"/>
      <c r="P53" s="419">
        <v>3987106</v>
      </c>
      <c r="Q53" s="420"/>
      <c r="R53" s="419">
        <v>4582169</v>
      </c>
      <c r="S53" s="420"/>
      <c r="T53" s="396">
        <v>114.9</v>
      </c>
      <c r="U53" s="396"/>
      <c r="V53" s="419">
        <v>4138071</v>
      </c>
      <c r="W53" s="420"/>
      <c r="X53" s="37">
        <v>3962397</v>
      </c>
      <c r="Y53" s="419">
        <v>4588348</v>
      </c>
      <c r="Z53" s="420"/>
      <c r="AA53" s="106">
        <v>115.8</v>
      </c>
    </row>
    <row r="54" spans="1:27" ht="21.75" customHeight="1">
      <c r="A54" s="30" t="s">
        <v>55</v>
      </c>
      <c r="B54" s="37">
        <v>10</v>
      </c>
      <c r="C54" s="419">
        <v>14</v>
      </c>
      <c r="D54" s="420"/>
      <c r="E54" s="401">
        <v>12</v>
      </c>
      <c r="F54" s="425"/>
      <c r="G54" s="146">
        <v>85.7</v>
      </c>
      <c r="H54" s="37">
        <v>92</v>
      </c>
      <c r="I54" s="419">
        <v>145</v>
      </c>
      <c r="J54" s="420"/>
      <c r="K54" s="401">
        <v>103</v>
      </c>
      <c r="L54" s="425"/>
      <c r="M54" s="147">
        <v>71</v>
      </c>
      <c r="N54" s="419">
        <v>425364</v>
      </c>
      <c r="O54" s="420"/>
      <c r="P54" s="419">
        <v>643989</v>
      </c>
      <c r="Q54" s="420"/>
      <c r="R54" s="419">
        <v>494814</v>
      </c>
      <c r="S54" s="420"/>
      <c r="T54" s="396">
        <v>76.8</v>
      </c>
      <c r="U54" s="396"/>
      <c r="V54" s="419">
        <v>425364</v>
      </c>
      <c r="W54" s="420"/>
      <c r="X54" s="37">
        <v>642522</v>
      </c>
      <c r="Y54" s="419">
        <v>494814</v>
      </c>
      <c r="Z54" s="420"/>
      <c r="AA54" s="106">
        <v>77</v>
      </c>
    </row>
    <row r="55" spans="1:27" ht="21.75" customHeight="1">
      <c r="A55" s="30" t="s">
        <v>266</v>
      </c>
      <c r="B55" s="37">
        <v>347</v>
      </c>
      <c r="C55" s="419">
        <v>349</v>
      </c>
      <c r="D55" s="420"/>
      <c r="E55" s="401">
        <v>373</v>
      </c>
      <c r="F55" s="425"/>
      <c r="G55" s="146">
        <v>106.9</v>
      </c>
      <c r="H55" s="37">
        <v>3030</v>
      </c>
      <c r="I55" s="419">
        <v>3127</v>
      </c>
      <c r="J55" s="420"/>
      <c r="K55" s="401">
        <v>3362</v>
      </c>
      <c r="L55" s="425"/>
      <c r="M55" s="147">
        <v>107.5</v>
      </c>
      <c r="N55" s="419">
        <v>4679026</v>
      </c>
      <c r="O55" s="420"/>
      <c r="P55" s="419">
        <v>4657149</v>
      </c>
      <c r="Q55" s="420"/>
      <c r="R55" s="419">
        <v>5454641</v>
      </c>
      <c r="S55" s="420"/>
      <c r="T55" s="396">
        <v>117.1</v>
      </c>
      <c r="U55" s="396"/>
      <c r="V55" s="419">
        <v>4676603</v>
      </c>
      <c r="W55" s="420"/>
      <c r="X55" s="37">
        <v>4654155</v>
      </c>
      <c r="Y55" s="419">
        <v>5475212</v>
      </c>
      <c r="Z55" s="420"/>
      <c r="AA55" s="106">
        <v>117.6</v>
      </c>
    </row>
    <row r="56" spans="1:27" ht="21.75" customHeight="1">
      <c r="A56" s="30" t="s">
        <v>275</v>
      </c>
      <c r="B56" s="37">
        <v>19</v>
      </c>
      <c r="C56" s="419">
        <v>16</v>
      </c>
      <c r="D56" s="420"/>
      <c r="E56" s="401">
        <v>17</v>
      </c>
      <c r="F56" s="425"/>
      <c r="G56" s="146">
        <v>106.3</v>
      </c>
      <c r="H56" s="104" t="s">
        <v>276</v>
      </c>
      <c r="I56" s="419">
        <v>156</v>
      </c>
      <c r="J56" s="420"/>
      <c r="K56" s="401">
        <v>197</v>
      </c>
      <c r="L56" s="425"/>
      <c r="M56" s="147">
        <v>126.3</v>
      </c>
      <c r="N56" s="423" t="s">
        <v>276</v>
      </c>
      <c r="O56" s="424"/>
      <c r="P56" s="419">
        <v>154544</v>
      </c>
      <c r="Q56" s="420"/>
      <c r="R56" s="419">
        <v>164488</v>
      </c>
      <c r="S56" s="420"/>
      <c r="T56" s="396">
        <v>106.4</v>
      </c>
      <c r="U56" s="396"/>
      <c r="V56" s="423" t="s">
        <v>276</v>
      </c>
      <c r="W56" s="424"/>
      <c r="X56" s="37">
        <v>154544</v>
      </c>
      <c r="Y56" s="419">
        <v>164713</v>
      </c>
      <c r="Z56" s="420"/>
      <c r="AA56" s="106">
        <v>106.6</v>
      </c>
    </row>
    <row r="57" spans="1:27" ht="21.75" customHeight="1">
      <c r="A57" s="30" t="s">
        <v>91</v>
      </c>
      <c r="B57" s="37">
        <v>6</v>
      </c>
      <c r="C57" s="419">
        <v>7</v>
      </c>
      <c r="D57" s="420"/>
      <c r="E57" s="401">
        <v>7</v>
      </c>
      <c r="F57" s="425"/>
      <c r="G57" s="146">
        <v>100</v>
      </c>
      <c r="H57" s="104" t="s">
        <v>277</v>
      </c>
      <c r="I57" s="419">
        <v>55</v>
      </c>
      <c r="J57" s="420"/>
      <c r="K57" s="401">
        <v>74</v>
      </c>
      <c r="L57" s="425"/>
      <c r="M57" s="147">
        <v>134.5</v>
      </c>
      <c r="N57" s="423" t="s">
        <v>277</v>
      </c>
      <c r="O57" s="424"/>
      <c r="P57" s="419">
        <v>39749</v>
      </c>
      <c r="Q57" s="420"/>
      <c r="R57" s="419">
        <v>49273</v>
      </c>
      <c r="S57" s="420"/>
      <c r="T57" s="396">
        <v>124</v>
      </c>
      <c r="U57" s="396"/>
      <c r="V57" s="423" t="s">
        <v>277</v>
      </c>
      <c r="W57" s="424"/>
      <c r="X57" s="37">
        <v>39749</v>
      </c>
      <c r="Y57" s="419">
        <v>49896</v>
      </c>
      <c r="Z57" s="420"/>
      <c r="AA57" s="106">
        <v>125.5</v>
      </c>
    </row>
    <row r="58" spans="1:27" ht="21.75" customHeight="1">
      <c r="A58" s="30" t="s">
        <v>47</v>
      </c>
      <c r="B58" s="37">
        <v>692</v>
      </c>
      <c r="C58" s="419">
        <v>711</v>
      </c>
      <c r="D58" s="420"/>
      <c r="E58" s="401">
        <v>696</v>
      </c>
      <c r="F58" s="425"/>
      <c r="G58" s="146">
        <v>97.9</v>
      </c>
      <c r="H58" s="37">
        <v>6187</v>
      </c>
      <c r="I58" s="419">
        <v>6049</v>
      </c>
      <c r="J58" s="420"/>
      <c r="K58" s="401">
        <v>6044</v>
      </c>
      <c r="L58" s="425"/>
      <c r="M58" s="147">
        <v>99.9</v>
      </c>
      <c r="N58" s="419">
        <v>7401138</v>
      </c>
      <c r="O58" s="420"/>
      <c r="P58" s="419">
        <v>7107859</v>
      </c>
      <c r="Q58" s="420"/>
      <c r="R58" s="419">
        <v>7291300</v>
      </c>
      <c r="S58" s="420"/>
      <c r="T58" s="396">
        <v>102.6</v>
      </c>
      <c r="U58" s="396"/>
      <c r="V58" s="419">
        <v>7437547</v>
      </c>
      <c r="W58" s="420"/>
      <c r="X58" s="37">
        <v>7114767</v>
      </c>
      <c r="Y58" s="419">
        <v>7221757</v>
      </c>
      <c r="Z58" s="420"/>
      <c r="AA58" s="106">
        <v>101.5</v>
      </c>
    </row>
    <row r="59" spans="1:27" ht="21.75" customHeight="1">
      <c r="A59" s="30" t="s">
        <v>37</v>
      </c>
      <c r="B59" s="37">
        <v>142</v>
      </c>
      <c r="C59" s="419">
        <v>131</v>
      </c>
      <c r="D59" s="420"/>
      <c r="E59" s="401">
        <v>122</v>
      </c>
      <c r="F59" s="425"/>
      <c r="G59" s="146">
        <v>93.1</v>
      </c>
      <c r="H59" s="37">
        <v>2056</v>
      </c>
      <c r="I59" s="419">
        <v>1801</v>
      </c>
      <c r="J59" s="420"/>
      <c r="K59" s="401">
        <v>1811</v>
      </c>
      <c r="L59" s="425"/>
      <c r="M59" s="147">
        <v>100.6</v>
      </c>
      <c r="N59" s="419">
        <v>3877441</v>
      </c>
      <c r="O59" s="420"/>
      <c r="P59" s="419">
        <v>3692594</v>
      </c>
      <c r="Q59" s="420"/>
      <c r="R59" s="419">
        <v>3544493</v>
      </c>
      <c r="S59" s="420"/>
      <c r="T59" s="396">
        <v>96</v>
      </c>
      <c r="U59" s="396"/>
      <c r="V59" s="419">
        <v>3885035</v>
      </c>
      <c r="W59" s="420"/>
      <c r="X59" s="37">
        <v>3681065</v>
      </c>
      <c r="Y59" s="419">
        <v>3571262</v>
      </c>
      <c r="Z59" s="420"/>
      <c r="AA59" s="106">
        <v>97</v>
      </c>
    </row>
    <row r="60" spans="1:27" ht="21.75" customHeight="1">
      <c r="A60" s="30" t="s">
        <v>278</v>
      </c>
      <c r="B60" s="37">
        <v>52</v>
      </c>
      <c r="C60" s="419">
        <v>50</v>
      </c>
      <c r="D60" s="420"/>
      <c r="E60" s="401">
        <v>37</v>
      </c>
      <c r="F60" s="425"/>
      <c r="G60" s="146">
        <v>74</v>
      </c>
      <c r="H60" s="37">
        <v>418</v>
      </c>
      <c r="I60" s="419">
        <v>412</v>
      </c>
      <c r="J60" s="420"/>
      <c r="K60" s="401">
        <v>534</v>
      </c>
      <c r="L60" s="425"/>
      <c r="M60" s="147">
        <v>129.6</v>
      </c>
      <c r="N60" s="419">
        <v>571966</v>
      </c>
      <c r="O60" s="420"/>
      <c r="P60" s="419">
        <v>544398</v>
      </c>
      <c r="Q60" s="420"/>
      <c r="R60" s="419">
        <v>547497</v>
      </c>
      <c r="S60" s="420"/>
      <c r="T60" s="396">
        <v>100.6</v>
      </c>
      <c r="U60" s="396"/>
      <c r="V60" s="419">
        <v>573024</v>
      </c>
      <c r="W60" s="420"/>
      <c r="X60" s="37">
        <v>544196</v>
      </c>
      <c r="Y60" s="419">
        <v>548714</v>
      </c>
      <c r="Z60" s="420"/>
      <c r="AA60" s="106">
        <v>100.8</v>
      </c>
    </row>
    <row r="61" spans="1:27" ht="21.75" customHeight="1">
      <c r="A61" s="30" t="s">
        <v>279</v>
      </c>
      <c r="B61" s="37">
        <v>860</v>
      </c>
      <c r="C61" s="419">
        <v>950</v>
      </c>
      <c r="D61" s="420"/>
      <c r="E61" s="401">
        <v>934</v>
      </c>
      <c r="F61" s="425"/>
      <c r="G61" s="146">
        <v>98.3</v>
      </c>
      <c r="H61" s="37">
        <v>6863</v>
      </c>
      <c r="I61" s="419">
        <v>7034</v>
      </c>
      <c r="J61" s="420"/>
      <c r="K61" s="401">
        <v>7075</v>
      </c>
      <c r="L61" s="425"/>
      <c r="M61" s="147">
        <v>100.6</v>
      </c>
      <c r="N61" s="419">
        <v>8415071</v>
      </c>
      <c r="O61" s="420"/>
      <c r="P61" s="419">
        <v>8534965</v>
      </c>
      <c r="Q61" s="420"/>
      <c r="R61" s="419">
        <v>8775824</v>
      </c>
      <c r="S61" s="420"/>
      <c r="T61" s="396">
        <v>102.8</v>
      </c>
      <c r="U61" s="396"/>
      <c r="V61" s="419">
        <v>8505071</v>
      </c>
      <c r="W61" s="420"/>
      <c r="X61" s="37">
        <v>8549985</v>
      </c>
      <c r="Y61" s="419">
        <v>8798352</v>
      </c>
      <c r="Z61" s="420"/>
      <c r="AA61" s="106">
        <v>102.9</v>
      </c>
    </row>
    <row r="62" spans="1:27" ht="21.75" customHeight="1">
      <c r="A62" s="30" t="s">
        <v>49</v>
      </c>
      <c r="B62" s="37">
        <v>1354</v>
      </c>
      <c r="C62" s="419">
        <v>1432</v>
      </c>
      <c r="D62" s="420"/>
      <c r="E62" s="401">
        <v>1404</v>
      </c>
      <c r="F62" s="425"/>
      <c r="G62" s="146">
        <v>98</v>
      </c>
      <c r="H62" s="37">
        <v>21293</v>
      </c>
      <c r="I62" s="419">
        <v>21811</v>
      </c>
      <c r="J62" s="420"/>
      <c r="K62" s="401">
        <v>21355</v>
      </c>
      <c r="L62" s="425"/>
      <c r="M62" s="147">
        <v>97.9</v>
      </c>
      <c r="N62" s="419">
        <v>43210085</v>
      </c>
      <c r="O62" s="420"/>
      <c r="P62" s="419">
        <v>46983414</v>
      </c>
      <c r="Q62" s="420"/>
      <c r="R62" s="419">
        <v>47222459</v>
      </c>
      <c r="S62" s="420"/>
      <c r="T62" s="396">
        <v>100.5</v>
      </c>
      <c r="U62" s="396"/>
      <c r="V62" s="419">
        <v>44768031</v>
      </c>
      <c r="W62" s="420"/>
      <c r="X62" s="37">
        <v>45258207</v>
      </c>
      <c r="Y62" s="419">
        <v>46472338</v>
      </c>
      <c r="Z62" s="420"/>
      <c r="AA62" s="106">
        <v>102.7</v>
      </c>
    </row>
    <row r="63" spans="1:27" ht="21.75" customHeight="1">
      <c r="A63" s="30" t="s">
        <v>50</v>
      </c>
      <c r="B63" s="37">
        <v>259</v>
      </c>
      <c r="C63" s="419">
        <v>294</v>
      </c>
      <c r="D63" s="420"/>
      <c r="E63" s="401">
        <v>293</v>
      </c>
      <c r="F63" s="425"/>
      <c r="G63" s="146">
        <v>99.7</v>
      </c>
      <c r="H63" s="37">
        <v>14194</v>
      </c>
      <c r="I63" s="419">
        <v>14945</v>
      </c>
      <c r="J63" s="420"/>
      <c r="K63" s="401">
        <v>16208</v>
      </c>
      <c r="L63" s="425"/>
      <c r="M63" s="147">
        <v>108.5</v>
      </c>
      <c r="N63" s="419">
        <v>20889105</v>
      </c>
      <c r="O63" s="420"/>
      <c r="P63" s="419">
        <v>21963186</v>
      </c>
      <c r="Q63" s="420"/>
      <c r="R63" s="419">
        <v>24218917</v>
      </c>
      <c r="S63" s="420"/>
      <c r="T63" s="396">
        <v>110.3</v>
      </c>
      <c r="U63" s="396"/>
      <c r="V63" s="419">
        <v>20916128</v>
      </c>
      <c r="W63" s="420"/>
      <c r="X63" s="37">
        <v>21997868</v>
      </c>
      <c r="Y63" s="419">
        <v>24353276</v>
      </c>
      <c r="Z63" s="420"/>
      <c r="AA63" s="106">
        <v>110.8</v>
      </c>
    </row>
    <row r="64" spans="1:27" ht="21.75" customHeight="1">
      <c r="A64" s="227" t="s">
        <v>51</v>
      </c>
      <c r="B64" s="37">
        <v>135</v>
      </c>
      <c r="C64" s="419">
        <v>133</v>
      </c>
      <c r="D64" s="420"/>
      <c r="E64" s="401">
        <v>128</v>
      </c>
      <c r="F64" s="425"/>
      <c r="G64" s="146">
        <v>96.2</v>
      </c>
      <c r="H64" s="37">
        <v>2648</v>
      </c>
      <c r="I64" s="419">
        <v>2527</v>
      </c>
      <c r="J64" s="420"/>
      <c r="K64" s="401">
        <v>2503</v>
      </c>
      <c r="L64" s="425"/>
      <c r="M64" s="147">
        <v>99.1</v>
      </c>
      <c r="N64" s="419">
        <v>4142812</v>
      </c>
      <c r="O64" s="420"/>
      <c r="P64" s="419">
        <v>4111257</v>
      </c>
      <c r="Q64" s="420"/>
      <c r="R64" s="419">
        <v>4013193</v>
      </c>
      <c r="S64" s="420"/>
      <c r="T64" s="396">
        <v>97.6</v>
      </c>
      <c r="U64" s="396"/>
      <c r="V64" s="419">
        <v>4142041</v>
      </c>
      <c r="W64" s="420"/>
      <c r="X64" s="37">
        <v>4099803</v>
      </c>
      <c r="Y64" s="419">
        <v>4011807</v>
      </c>
      <c r="Z64" s="420"/>
      <c r="AA64" s="106">
        <v>97.9</v>
      </c>
    </row>
    <row r="65" spans="1:27" ht="21.75" customHeight="1">
      <c r="A65" s="30" t="s">
        <v>52</v>
      </c>
      <c r="B65" s="37">
        <v>14</v>
      </c>
      <c r="C65" s="419">
        <v>16</v>
      </c>
      <c r="D65" s="420"/>
      <c r="E65" s="401">
        <v>17</v>
      </c>
      <c r="F65" s="425"/>
      <c r="G65" s="146">
        <v>106.3</v>
      </c>
      <c r="H65" s="37">
        <v>119</v>
      </c>
      <c r="I65" s="419">
        <v>91</v>
      </c>
      <c r="J65" s="420"/>
      <c r="K65" s="401">
        <v>156</v>
      </c>
      <c r="L65" s="425"/>
      <c r="M65" s="147">
        <v>171.4</v>
      </c>
      <c r="N65" s="419">
        <v>139897</v>
      </c>
      <c r="O65" s="420"/>
      <c r="P65" s="419">
        <v>50710</v>
      </c>
      <c r="Q65" s="420"/>
      <c r="R65" s="419">
        <v>104462</v>
      </c>
      <c r="S65" s="420"/>
      <c r="T65" s="396">
        <v>206</v>
      </c>
      <c r="U65" s="396"/>
      <c r="V65" s="419">
        <v>138742</v>
      </c>
      <c r="W65" s="420"/>
      <c r="X65" s="37">
        <v>50710</v>
      </c>
      <c r="Y65" s="419">
        <v>104307</v>
      </c>
      <c r="Z65" s="420"/>
      <c r="AA65" s="106">
        <v>205.7</v>
      </c>
    </row>
    <row r="66" spans="1:27" ht="21.75" customHeight="1">
      <c r="A66" s="30" t="s">
        <v>270</v>
      </c>
      <c r="B66" s="37">
        <v>1</v>
      </c>
      <c r="C66" s="423" t="s">
        <v>258</v>
      </c>
      <c r="D66" s="424"/>
      <c r="E66" s="426" t="s">
        <v>258</v>
      </c>
      <c r="F66" s="427"/>
      <c r="G66" s="148" t="s">
        <v>258</v>
      </c>
      <c r="H66" s="104" t="s">
        <v>280</v>
      </c>
      <c r="I66" s="423" t="s">
        <v>258</v>
      </c>
      <c r="J66" s="424"/>
      <c r="K66" s="426" t="s">
        <v>258</v>
      </c>
      <c r="L66" s="427"/>
      <c r="M66" s="149" t="s">
        <v>258</v>
      </c>
      <c r="N66" s="423" t="s">
        <v>258</v>
      </c>
      <c r="O66" s="424"/>
      <c r="P66" s="423" t="s">
        <v>258</v>
      </c>
      <c r="Q66" s="424"/>
      <c r="R66" s="423" t="s">
        <v>258</v>
      </c>
      <c r="S66" s="424"/>
      <c r="T66" s="398" t="s">
        <v>258</v>
      </c>
      <c r="U66" s="398"/>
      <c r="V66" s="423" t="s">
        <v>258</v>
      </c>
      <c r="W66" s="424"/>
      <c r="X66" s="104" t="s">
        <v>258</v>
      </c>
      <c r="Y66" s="423" t="s">
        <v>258</v>
      </c>
      <c r="Z66" s="424"/>
      <c r="AA66" s="113" t="s">
        <v>258</v>
      </c>
    </row>
    <row r="67" spans="1:27" ht="21.75" customHeight="1">
      <c r="A67" s="65" t="s">
        <v>56</v>
      </c>
      <c r="B67" s="82">
        <v>1223</v>
      </c>
      <c r="C67" s="421">
        <v>1331</v>
      </c>
      <c r="D67" s="422"/>
      <c r="E67" s="421">
        <v>1320</v>
      </c>
      <c r="F67" s="422"/>
      <c r="G67" s="150">
        <v>99.2</v>
      </c>
      <c r="H67" s="85">
        <v>5418</v>
      </c>
      <c r="I67" s="421">
        <v>5727</v>
      </c>
      <c r="J67" s="422"/>
      <c r="K67" s="421">
        <v>5703</v>
      </c>
      <c r="L67" s="422"/>
      <c r="M67" s="151">
        <v>99.6</v>
      </c>
      <c r="N67" s="421">
        <v>4692172</v>
      </c>
      <c r="O67" s="422"/>
      <c r="P67" s="421">
        <v>4939829</v>
      </c>
      <c r="Q67" s="422"/>
      <c r="R67" s="421">
        <v>4357809</v>
      </c>
      <c r="S67" s="422"/>
      <c r="T67" s="395">
        <v>88.2</v>
      </c>
      <c r="U67" s="395"/>
      <c r="V67" s="421">
        <v>4710096</v>
      </c>
      <c r="W67" s="422"/>
      <c r="X67" s="85">
        <v>4946047</v>
      </c>
      <c r="Y67" s="421">
        <v>4366552</v>
      </c>
      <c r="Z67" s="422"/>
      <c r="AA67" s="145">
        <v>88.3</v>
      </c>
    </row>
    <row r="68" ht="15" customHeight="1">
      <c r="A68" s="38" t="s">
        <v>95</v>
      </c>
    </row>
  </sheetData>
  <sheetProtection/>
  <mergeCells count="474">
    <mergeCell ref="B15:C15"/>
    <mergeCell ref="L9:M9"/>
    <mergeCell ref="C52:D52"/>
    <mergeCell ref="C53:D53"/>
    <mergeCell ref="K43:L43"/>
    <mergeCell ref="I45:J45"/>
    <mergeCell ref="B20:C20"/>
    <mergeCell ref="B21:C21"/>
    <mergeCell ref="B22:C22"/>
    <mergeCell ref="B23:C23"/>
    <mergeCell ref="C54:D54"/>
    <mergeCell ref="A8:A9"/>
    <mergeCell ref="B9:C9"/>
    <mergeCell ref="B40:G40"/>
    <mergeCell ref="B11:C11"/>
    <mergeCell ref="B12:C12"/>
    <mergeCell ref="B13:C13"/>
    <mergeCell ref="B14:C14"/>
    <mergeCell ref="C48:D48"/>
    <mergeCell ref="C49:D49"/>
    <mergeCell ref="I41:J41"/>
    <mergeCell ref="C46:D46"/>
    <mergeCell ref="C47:D47"/>
    <mergeCell ref="I43:J43"/>
    <mergeCell ref="C50:D50"/>
    <mergeCell ref="C51:D51"/>
    <mergeCell ref="C41:D41"/>
    <mergeCell ref="E41:F41"/>
    <mergeCell ref="E48:F48"/>
    <mergeCell ref="E49:F49"/>
    <mergeCell ref="B16:C16"/>
    <mergeCell ref="B17:C17"/>
    <mergeCell ref="A40:A41"/>
    <mergeCell ref="C43:D43"/>
    <mergeCell ref="C44:D44"/>
    <mergeCell ref="C45:D45"/>
    <mergeCell ref="D17:E17"/>
    <mergeCell ref="D18:E18"/>
    <mergeCell ref="B26:C26"/>
    <mergeCell ref="B27:C27"/>
    <mergeCell ref="H40:M40"/>
    <mergeCell ref="B8:E8"/>
    <mergeCell ref="F8:I8"/>
    <mergeCell ref="J8:M8"/>
    <mergeCell ref="D9:E9"/>
    <mergeCell ref="F9:G9"/>
    <mergeCell ref="H9:I9"/>
    <mergeCell ref="J9:K9"/>
    <mergeCell ref="D11:E11"/>
    <mergeCell ref="D12:E12"/>
    <mergeCell ref="D13:E13"/>
    <mergeCell ref="D14:E14"/>
    <mergeCell ref="D15:E15"/>
    <mergeCell ref="D16:E16"/>
    <mergeCell ref="B24:C24"/>
    <mergeCell ref="B25:C25"/>
    <mergeCell ref="B18:C18"/>
    <mergeCell ref="B19:C19"/>
    <mergeCell ref="D23:E23"/>
    <mergeCell ref="D24:E24"/>
    <mergeCell ref="B32:C32"/>
    <mergeCell ref="B33:C33"/>
    <mergeCell ref="B34:C34"/>
    <mergeCell ref="B35:C35"/>
    <mergeCell ref="B28:C28"/>
    <mergeCell ref="B29:C29"/>
    <mergeCell ref="B30:C30"/>
    <mergeCell ref="B31:C31"/>
    <mergeCell ref="D25:E25"/>
    <mergeCell ref="D26:E26"/>
    <mergeCell ref="D19:E19"/>
    <mergeCell ref="D20:E20"/>
    <mergeCell ref="D21:E21"/>
    <mergeCell ref="D22:E22"/>
    <mergeCell ref="D31:E31"/>
    <mergeCell ref="D32:E32"/>
    <mergeCell ref="D33:E33"/>
    <mergeCell ref="D34:E34"/>
    <mergeCell ref="D27:E27"/>
    <mergeCell ref="D28:E28"/>
    <mergeCell ref="D29:E29"/>
    <mergeCell ref="D30:E30"/>
    <mergeCell ref="D35:E35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4:G24"/>
    <mergeCell ref="F25:G25"/>
    <mergeCell ref="F26:G26"/>
    <mergeCell ref="F27:G27"/>
    <mergeCell ref="F20:G20"/>
    <mergeCell ref="F21:G21"/>
    <mergeCell ref="F22:G22"/>
    <mergeCell ref="F23:G23"/>
    <mergeCell ref="L11:M11"/>
    <mergeCell ref="H12:I12"/>
    <mergeCell ref="F32:G32"/>
    <mergeCell ref="F33:G33"/>
    <mergeCell ref="F34:G34"/>
    <mergeCell ref="F35:G35"/>
    <mergeCell ref="F28:G28"/>
    <mergeCell ref="F29:G29"/>
    <mergeCell ref="F30:G30"/>
    <mergeCell ref="F31:G31"/>
    <mergeCell ref="H13:I13"/>
    <mergeCell ref="H14:I14"/>
    <mergeCell ref="H15:I15"/>
    <mergeCell ref="H16:I16"/>
    <mergeCell ref="H11:I11"/>
    <mergeCell ref="J11:K11"/>
    <mergeCell ref="H21:I21"/>
    <mergeCell ref="H22:I22"/>
    <mergeCell ref="H23:I23"/>
    <mergeCell ref="H24:I24"/>
    <mergeCell ref="H17:I17"/>
    <mergeCell ref="H18:I18"/>
    <mergeCell ref="H19:I19"/>
    <mergeCell ref="H20:I20"/>
    <mergeCell ref="H29:I29"/>
    <mergeCell ref="H30:I30"/>
    <mergeCell ref="H31:I31"/>
    <mergeCell ref="H32:I32"/>
    <mergeCell ref="H25:I25"/>
    <mergeCell ref="H26:I26"/>
    <mergeCell ref="H27:I27"/>
    <mergeCell ref="H28:I28"/>
    <mergeCell ref="H33:I33"/>
    <mergeCell ref="H34:I34"/>
    <mergeCell ref="H35:I35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31:K31"/>
    <mergeCell ref="J32:K32"/>
    <mergeCell ref="J33:K33"/>
    <mergeCell ref="J34:K34"/>
    <mergeCell ref="J27:K27"/>
    <mergeCell ref="J28:K28"/>
    <mergeCell ref="J29:K29"/>
    <mergeCell ref="J30:K30"/>
    <mergeCell ref="J35:K3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7:M27"/>
    <mergeCell ref="L28:M28"/>
    <mergeCell ref="L21:M21"/>
    <mergeCell ref="L22:M22"/>
    <mergeCell ref="L23:M23"/>
    <mergeCell ref="L24:M24"/>
    <mergeCell ref="L35:M35"/>
    <mergeCell ref="O8:P9"/>
    <mergeCell ref="O11:P11"/>
    <mergeCell ref="O12:P12"/>
    <mergeCell ref="O13:P13"/>
    <mergeCell ref="O14:P14"/>
    <mergeCell ref="O15:P15"/>
    <mergeCell ref="O16:P16"/>
    <mergeCell ref="L29:M29"/>
    <mergeCell ref="L30:M30"/>
    <mergeCell ref="O17:P17"/>
    <mergeCell ref="O18:P18"/>
    <mergeCell ref="O19:P19"/>
    <mergeCell ref="O20:P20"/>
    <mergeCell ref="L33:M33"/>
    <mergeCell ref="L34:M34"/>
    <mergeCell ref="L31:M31"/>
    <mergeCell ref="L32:M32"/>
    <mergeCell ref="L25:M25"/>
    <mergeCell ref="L26:M26"/>
    <mergeCell ref="O25:P25"/>
    <mergeCell ref="O26:P26"/>
    <mergeCell ref="O27:P27"/>
    <mergeCell ref="O28:P28"/>
    <mergeCell ref="O21:P21"/>
    <mergeCell ref="O22:P22"/>
    <mergeCell ref="O23:P23"/>
    <mergeCell ref="O24:P24"/>
    <mergeCell ref="O29:P29"/>
    <mergeCell ref="O30:P30"/>
    <mergeCell ref="N53:O53"/>
    <mergeCell ref="P52:Q52"/>
    <mergeCell ref="P53:Q53"/>
    <mergeCell ref="O33:P33"/>
    <mergeCell ref="O34:P34"/>
    <mergeCell ref="O35:P35"/>
    <mergeCell ref="P43:Q43"/>
    <mergeCell ref="N51:O51"/>
    <mergeCell ref="Q8:R8"/>
    <mergeCell ref="S8:T8"/>
    <mergeCell ref="U12:V12"/>
    <mergeCell ref="U13:V13"/>
    <mergeCell ref="U8:W8"/>
    <mergeCell ref="U9:V9"/>
    <mergeCell ref="X8:Y8"/>
    <mergeCell ref="Z8:AA8"/>
    <mergeCell ref="U11:V11"/>
    <mergeCell ref="U20:V20"/>
    <mergeCell ref="U17:V17"/>
    <mergeCell ref="U18:V18"/>
    <mergeCell ref="U19:V19"/>
    <mergeCell ref="U14:V14"/>
    <mergeCell ref="U15:V15"/>
    <mergeCell ref="U16:V16"/>
    <mergeCell ref="U21:V21"/>
    <mergeCell ref="U22:V22"/>
    <mergeCell ref="U27:V27"/>
    <mergeCell ref="U28:V28"/>
    <mergeCell ref="U23:V23"/>
    <mergeCell ref="U24:V24"/>
    <mergeCell ref="U25:V25"/>
    <mergeCell ref="U26:V26"/>
    <mergeCell ref="U29:V29"/>
    <mergeCell ref="N41:O41"/>
    <mergeCell ref="I52:J52"/>
    <mergeCell ref="K52:L52"/>
    <mergeCell ref="R41:S41"/>
    <mergeCell ref="T41:U41"/>
    <mergeCell ref="V41:W41"/>
    <mergeCell ref="N50:O50"/>
    <mergeCell ref="I46:J46"/>
    <mergeCell ref="I47:J47"/>
    <mergeCell ref="C65:D65"/>
    <mergeCell ref="C66:D66"/>
    <mergeCell ref="C59:D5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67:D67"/>
    <mergeCell ref="E43:F43"/>
    <mergeCell ref="E44:F44"/>
    <mergeCell ref="E45:F45"/>
    <mergeCell ref="E46:F46"/>
    <mergeCell ref="E47:F47"/>
    <mergeCell ref="E66:F66"/>
    <mergeCell ref="E67:F67"/>
    <mergeCell ref="E50:F50"/>
    <mergeCell ref="E51:F51"/>
    <mergeCell ref="I48:J48"/>
    <mergeCell ref="I49:J49"/>
    <mergeCell ref="I50:J50"/>
    <mergeCell ref="I51:J51"/>
    <mergeCell ref="E54:F54"/>
    <mergeCell ref="E55:F55"/>
    <mergeCell ref="E52:F52"/>
    <mergeCell ref="E53:F53"/>
    <mergeCell ref="E64:F64"/>
    <mergeCell ref="E65:F65"/>
    <mergeCell ref="E56:F56"/>
    <mergeCell ref="E57:F57"/>
    <mergeCell ref="E58:F58"/>
    <mergeCell ref="E59:F59"/>
    <mergeCell ref="E60:F60"/>
    <mergeCell ref="E61:F61"/>
    <mergeCell ref="E62:F62"/>
    <mergeCell ref="E63:F63"/>
    <mergeCell ref="K50:L50"/>
    <mergeCell ref="K51:L51"/>
    <mergeCell ref="I61:J61"/>
    <mergeCell ref="I57:J57"/>
    <mergeCell ref="I58:J58"/>
    <mergeCell ref="I59:J59"/>
    <mergeCell ref="I60:J60"/>
    <mergeCell ref="I53:J53"/>
    <mergeCell ref="I54:J54"/>
    <mergeCell ref="I55:J55"/>
    <mergeCell ref="I66:J66"/>
    <mergeCell ref="I67:J67"/>
    <mergeCell ref="I62:J62"/>
    <mergeCell ref="I63:J63"/>
    <mergeCell ref="I64:J64"/>
    <mergeCell ref="K45:L45"/>
    <mergeCell ref="K46:L46"/>
    <mergeCell ref="K47:L47"/>
    <mergeCell ref="K48:L48"/>
    <mergeCell ref="K49:L49"/>
    <mergeCell ref="K59:L59"/>
    <mergeCell ref="K60:L60"/>
    <mergeCell ref="K53:L53"/>
    <mergeCell ref="K54:L54"/>
    <mergeCell ref="K56:L56"/>
    <mergeCell ref="I65:J65"/>
    <mergeCell ref="I56:J56"/>
    <mergeCell ref="K66:L66"/>
    <mergeCell ref="P56:Q56"/>
    <mergeCell ref="P57:Q57"/>
    <mergeCell ref="N54:O54"/>
    <mergeCell ref="N55:O55"/>
    <mergeCell ref="K63:L63"/>
    <mergeCell ref="K64:L64"/>
    <mergeCell ref="K55:L55"/>
    <mergeCell ref="N58:O58"/>
    <mergeCell ref="K61:L61"/>
    <mergeCell ref="P41:Q41"/>
    <mergeCell ref="N43:O43"/>
    <mergeCell ref="N45:O45"/>
    <mergeCell ref="N46:O46"/>
    <mergeCell ref="R54:S54"/>
    <mergeCell ref="K65:L65"/>
    <mergeCell ref="N52:O52"/>
    <mergeCell ref="K62:L62"/>
    <mergeCell ref="K57:L57"/>
    <mergeCell ref="K58:L58"/>
    <mergeCell ref="Y45:Z45"/>
    <mergeCell ref="Y46:Z46"/>
    <mergeCell ref="Y47:Z47"/>
    <mergeCell ref="K67:L67"/>
    <mergeCell ref="N47:O47"/>
    <mergeCell ref="N56:O56"/>
    <mergeCell ref="N57:O57"/>
    <mergeCell ref="P54:Q54"/>
    <mergeCell ref="P55:Q55"/>
    <mergeCell ref="R52:S52"/>
    <mergeCell ref="R50:S50"/>
    <mergeCell ref="R51:S51"/>
    <mergeCell ref="N48:O48"/>
    <mergeCell ref="N49:O49"/>
    <mergeCell ref="P51:Q51"/>
    <mergeCell ref="R49:S49"/>
    <mergeCell ref="N63:O63"/>
    <mergeCell ref="N64:O64"/>
    <mergeCell ref="N65:O65"/>
    <mergeCell ref="N66:O66"/>
    <mergeCell ref="N59:O59"/>
    <mergeCell ref="N60:O60"/>
    <mergeCell ref="N61:O61"/>
    <mergeCell ref="N62:O62"/>
    <mergeCell ref="N67:O67"/>
    <mergeCell ref="P45:Q45"/>
    <mergeCell ref="P46:Q46"/>
    <mergeCell ref="P47:Q47"/>
    <mergeCell ref="P48:Q48"/>
    <mergeCell ref="P49:Q49"/>
    <mergeCell ref="P50:Q50"/>
    <mergeCell ref="P58:Q58"/>
    <mergeCell ref="P59:Q59"/>
    <mergeCell ref="P60:Q60"/>
    <mergeCell ref="P67:Q67"/>
    <mergeCell ref="R43:S43"/>
    <mergeCell ref="R45:S45"/>
    <mergeCell ref="R46:S46"/>
    <mergeCell ref="R47:S47"/>
    <mergeCell ref="R48:S48"/>
    <mergeCell ref="R53:S53"/>
    <mergeCell ref="R55:S55"/>
    <mergeCell ref="P61:Q61"/>
    <mergeCell ref="P62:Q62"/>
    <mergeCell ref="R56:S56"/>
    <mergeCell ref="R57:S57"/>
    <mergeCell ref="R58:S58"/>
    <mergeCell ref="R59:S59"/>
    <mergeCell ref="P65:Q65"/>
    <mergeCell ref="P66:Q66"/>
    <mergeCell ref="P63:Q63"/>
    <mergeCell ref="P64:Q64"/>
    <mergeCell ref="R60:S60"/>
    <mergeCell ref="R65:S65"/>
    <mergeCell ref="R66:S66"/>
    <mergeCell ref="R67:S67"/>
    <mergeCell ref="R61:S61"/>
    <mergeCell ref="R62:S62"/>
    <mergeCell ref="R63:S63"/>
    <mergeCell ref="R64:S64"/>
    <mergeCell ref="V50:W50"/>
    <mergeCell ref="V51:W51"/>
    <mergeCell ref="V43:W43"/>
    <mergeCell ref="V45:W45"/>
    <mergeCell ref="V46:W46"/>
    <mergeCell ref="V47:W47"/>
    <mergeCell ref="V48:W48"/>
    <mergeCell ref="V49:W49"/>
    <mergeCell ref="V56:W56"/>
    <mergeCell ref="V57:W57"/>
    <mergeCell ref="V58:W58"/>
    <mergeCell ref="V59:W59"/>
    <mergeCell ref="V52:W52"/>
    <mergeCell ref="V53:W53"/>
    <mergeCell ref="V54:W54"/>
    <mergeCell ref="V55:W55"/>
    <mergeCell ref="V64:W64"/>
    <mergeCell ref="V65:W65"/>
    <mergeCell ref="V66:W66"/>
    <mergeCell ref="V67:W67"/>
    <mergeCell ref="V60:W60"/>
    <mergeCell ref="V61:W61"/>
    <mergeCell ref="V62:W62"/>
    <mergeCell ref="V63:W63"/>
    <mergeCell ref="Y52:Z52"/>
    <mergeCell ref="Y53:Z53"/>
    <mergeCell ref="Y54:Z54"/>
    <mergeCell ref="Y55:Z55"/>
    <mergeCell ref="Y48:Z48"/>
    <mergeCell ref="Y49:Z49"/>
    <mergeCell ref="Y50:Z50"/>
    <mergeCell ref="Y51:Z51"/>
    <mergeCell ref="Y62:Z62"/>
    <mergeCell ref="Y67:Z67"/>
    <mergeCell ref="Y63:Z63"/>
    <mergeCell ref="Y64:Z64"/>
    <mergeCell ref="Y65:Z65"/>
    <mergeCell ref="Y66:Z66"/>
    <mergeCell ref="O6:AA6"/>
    <mergeCell ref="A6:M6"/>
    <mergeCell ref="A4:AA4"/>
    <mergeCell ref="A2:AA2"/>
    <mergeCell ref="Y60:Z60"/>
    <mergeCell ref="Y61:Z61"/>
    <mergeCell ref="Y56:Z56"/>
    <mergeCell ref="Y57:Z57"/>
    <mergeCell ref="Y58:Z58"/>
    <mergeCell ref="Y59:Z59"/>
    <mergeCell ref="T43:U43"/>
    <mergeCell ref="T45:U45"/>
    <mergeCell ref="O36:P36"/>
    <mergeCell ref="O37:P37"/>
    <mergeCell ref="A38:AA38"/>
    <mergeCell ref="K41:L41"/>
    <mergeCell ref="Y41:Z41"/>
    <mergeCell ref="N40:U40"/>
    <mergeCell ref="V40:AA40"/>
    <mergeCell ref="Y43:Z43"/>
    <mergeCell ref="T55:U55"/>
    <mergeCell ref="T56:U56"/>
    <mergeCell ref="T57:U57"/>
    <mergeCell ref="T46:U46"/>
    <mergeCell ref="T47:U47"/>
    <mergeCell ref="T48:U48"/>
    <mergeCell ref="T49:U49"/>
    <mergeCell ref="Z1:AA1"/>
    <mergeCell ref="T64:U64"/>
    <mergeCell ref="T65:U65"/>
    <mergeCell ref="T66:U66"/>
    <mergeCell ref="T50:U50"/>
    <mergeCell ref="T51:U51"/>
    <mergeCell ref="T63:U63"/>
    <mergeCell ref="T52:U52"/>
    <mergeCell ref="T53:U53"/>
    <mergeCell ref="T54:U54"/>
    <mergeCell ref="T67:U67"/>
    <mergeCell ref="T58:U58"/>
    <mergeCell ref="T59:U59"/>
    <mergeCell ref="T60:U60"/>
    <mergeCell ref="T61:U61"/>
    <mergeCell ref="T62:U6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6" r:id="rId1"/>
  <ignoredErrors>
    <ignoredError sqref="F11:M11 R11:S11 T11 Y11 D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PageLayoutView="0" workbookViewId="0" topLeftCell="A1">
      <selection activeCell="A2" sqref="A2:U2"/>
    </sheetView>
  </sheetViews>
  <sheetFormatPr defaultColWidth="10.59765625" defaultRowHeight="15"/>
  <cols>
    <col min="1" max="1" width="25" style="18" customWidth="1"/>
    <col min="2" max="2" width="15.09765625" style="18" customWidth="1"/>
    <col min="3" max="10" width="11.59765625" style="18" customWidth="1"/>
    <col min="11" max="11" width="13.59765625" style="18" customWidth="1"/>
    <col min="12" max="12" width="15.09765625" style="18" customWidth="1"/>
    <col min="13" max="14" width="15.19921875" style="18" customWidth="1"/>
    <col min="15" max="16" width="13.59765625" style="18" customWidth="1"/>
    <col min="17" max="17" width="12" style="18" customWidth="1"/>
    <col min="18" max="16384" width="10.59765625" style="18" customWidth="1"/>
  </cols>
  <sheetData>
    <row r="1" spans="1:17" s="24" customFormat="1" ht="19.5" customHeight="1">
      <c r="A1" s="23" t="s">
        <v>399</v>
      </c>
      <c r="Q1" s="25" t="s">
        <v>400</v>
      </c>
    </row>
    <row r="2" spans="1:16" s="1" customFormat="1" ht="19.5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7" s="1" customFormat="1" ht="19.5" customHeight="1">
      <c r="A3" s="391" t="s">
        <v>401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pans="16:17" s="1" customFormat="1" ht="18" customHeight="1" thickBot="1">
      <c r="P4" s="155"/>
      <c r="Q4" s="156"/>
    </row>
    <row r="5" spans="1:17" s="1" customFormat="1" ht="18.75" customHeight="1">
      <c r="A5" s="488" t="s">
        <v>381</v>
      </c>
      <c r="B5" s="491" t="s">
        <v>99</v>
      </c>
      <c r="C5" s="493" t="s">
        <v>17</v>
      </c>
      <c r="D5" s="470" t="s">
        <v>18</v>
      </c>
      <c r="E5" s="471"/>
      <c r="F5" s="471"/>
      <c r="G5" s="471"/>
      <c r="H5" s="471"/>
      <c r="I5" s="471"/>
      <c r="J5" s="496"/>
      <c r="K5" s="482" t="s">
        <v>19</v>
      </c>
      <c r="L5" s="482" t="s">
        <v>20</v>
      </c>
      <c r="M5" s="470" t="s">
        <v>21</v>
      </c>
      <c r="N5" s="471"/>
      <c r="O5" s="471"/>
      <c r="P5" s="471"/>
      <c r="Q5" s="483" t="s">
        <v>232</v>
      </c>
    </row>
    <row r="6" spans="1:17" s="1" customFormat="1" ht="18.75" customHeight="1">
      <c r="A6" s="489"/>
      <c r="B6" s="492"/>
      <c r="C6" s="494"/>
      <c r="D6" s="472" t="s">
        <v>394</v>
      </c>
      <c r="E6" s="476" t="s">
        <v>395</v>
      </c>
      <c r="F6" s="477"/>
      <c r="G6" s="478"/>
      <c r="H6" s="479" t="s">
        <v>23</v>
      </c>
      <c r="I6" s="480"/>
      <c r="J6" s="481"/>
      <c r="K6" s="310"/>
      <c r="L6" s="310"/>
      <c r="M6" s="328" t="s">
        <v>24</v>
      </c>
      <c r="N6" s="474" t="s">
        <v>396</v>
      </c>
      <c r="O6" s="474" t="s">
        <v>397</v>
      </c>
      <c r="P6" s="312" t="s">
        <v>398</v>
      </c>
      <c r="Q6" s="484"/>
    </row>
    <row r="7" spans="1:17" s="1" customFormat="1" ht="18.75" customHeight="1">
      <c r="A7" s="490"/>
      <c r="B7" s="475"/>
      <c r="C7" s="495"/>
      <c r="D7" s="473"/>
      <c r="E7" s="15" t="s">
        <v>24</v>
      </c>
      <c r="F7" s="15" t="s">
        <v>25</v>
      </c>
      <c r="G7" s="15" t="s">
        <v>26</v>
      </c>
      <c r="H7" s="15" t="s">
        <v>24</v>
      </c>
      <c r="I7" s="15" t="s">
        <v>25</v>
      </c>
      <c r="J7" s="15" t="s">
        <v>26</v>
      </c>
      <c r="K7" s="311"/>
      <c r="L7" s="311"/>
      <c r="M7" s="329"/>
      <c r="N7" s="475"/>
      <c r="O7" s="475"/>
      <c r="P7" s="314"/>
      <c r="Q7" s="485"/>
    </row>
    <row r="8" spans="1:17" s="103" customFormat="1" ht="15" customHeight="1">
      <c r="A8" s="153"/>
      <c r="B8" s="114" t="s">
        <v>284</v>
      </c>
      <c r="C8" s="157">
        <f>SUM(C15,C22,C29,C36,C43,C50,C57,'126'!C9,'126'!C16,'126'!C23,'126'!C30,'126'!C37,'126'!C44,'126'!C51,'126'!C58,'128'!C9,'128'!C16,'128'!C23,'128'!C30,'128'!C37,'128'!C44,'128'!C51,'128'!C58)</f>
        <v>13926</v>
      </c>
      <c r="D8" s="157">
        <f>SUM(D15,D22,D29,D36,D43,D50,D57,'126'!D9,'126'!D16,'126'!D23,'126'!D30,'126'!D37,'126'!D44,'126'!D51,'126'!D58,'128'!D9,'128'!D16,'128'!D23,'128'!D30,'128'!D37,'128'!D44,'128'!D51,'128'!D58)</f>
        <v>131591</v>
      </c>
      <c r="E8" s="157">
        <v>113253</v>
      </c>
      <c r="F8" s="157">
        <f>SUM(F15,F22,F29,F36,F43,F50,F57,'126'!F9,'126'!F16,'126'!F23,'126'!F30,'126'!F37,'126'!F44,'126'!F51,'126'!F58,'128'!F9,'128'!F16,'128'!F23,'128'!F30,'128'!F37,'128'!F44,'128'!F51,'128'!F58)</f>
        <v>60850</v>
      </c>
      <c r="G8" s="157">
        <f>SUM(G15,G22,G29,G36,G43,G50,G57,'126'!G9,'126'!G16,'126'!G23,'126'!G30,'126'!G37,'126'!G44,'126'!G51,'126'!G58,'128'!G9,'128'!G16,'128'!G23,'128'!G30,'128'!G37,'128'!G44,'128'!G51,'128'!G58)</f>
        <v>52403</v>
      </c>
      <c r="H8" s="158">
        <f>SUM(H15,H22,H29,H36,H43,H50,H57,'126'!H9,'126'!H16,'126'!H23,'126'!H30,'126'!H37,'126'!H44,'126'!H51,'126'!H58,'128'!H9,'128'!H16,'128'!H23,'128'!H30,'128'!H37,'128'!H44,'128'!H51,'128'!H58)</f>
        <v>18338</v>
      </c>
      <c r="I8" s="158">
        <f>SUM(I15,I22,I29,I36,I43,I50,I57,'126'!I9,'126'!I16,'126'!I23,'126'!I30,'126'!I37,'126'!I44,'126'!I51,'126'!I58,'128'!I9,'128'!I16,'128'!I23,'128'!I30,'128'!I37,'128'!I44,'128'!I51,'128'!I58)</f>
        <v>10663</v>
      </c>
      <c r="J8" s="158">
        <f>SUM(J15,J22,J29,J36,J43,J50,J57,'126'!J9,'126'!J16,'126'!J23,'126'!J30,'126'!J37,'126'!J44,'126'!J51,'126'!J58,'128'!J9,'128'!J16,'128'!J23,'128'!J30,'128'!J37,'128'!J44,'128'!J51,'128'!J58)</f>
        <v>7675</v>
      </c>
      <c r="K8" s="157">
        <f>SUM(K15,K22,K29,K36,K43,K50,K57,'126'!K9,'126'!K16,'126'!K23,'126'!K30,'126'!K37,'126'!K44,'126'!K51,'126'!K58,'128'!K9,'128'!K16,'128'!K23,'128'!K30,'128'!K37,'128'!K44,'128'!K51,'128'!K58)</f>
        <v>33527088</v>
      </c>
      <c r="L8" s="157">
        <v>101482922</v>
      </c>
      <c r="M8" s="157">
        <f>SUM(M15,M22,M29,M36,M43,M50,M57,'126'!M9,'126'!M16,'126'!M23,'126'!M30,'126'!M37,'126'!M44,'126'!M51,'126'!M58,'128'!M9,'128'!M16,'128'!M23,'128'!M30,'128'!M37,'128'!M44,'128'!M51,'128'!M58)</f>
        <v>184968310</v>
      </c>
      <c r="N8" s="157">
        <v>158032501</v>
      </c>
      <c r="O8" s="157">
        <v>26600908</v>
      </c>
      <c r="P8" s="157">
        <v>334901</v>
      </c>
      <c r="Q8" s="157">
        <f>SUM(Q15,Q22,Q29,Q36,Q43,Q50,Q57,'126'!Q9,'126'!Q16,'126'!Q23,'126'!Q30,'126'!Q37,'126'!Q44,'126'!Q51,'126'!Q58,'128'!Q9,'128'!Q16,'128'!Q23,'128'!Q30,'128'!Q37,'128'!Q44,'128'!Q51,'128'!Q58)</f>
        <v>3410668</v>
      </c>
    </row>
    <row r="9" spans="1:17" ht="15" customHeight="1">
      <c r="A9" s="19"/>
      <c r="B9" s="228" t="s">
        <v>393</v>
      </c>
      <c r="C9" s="28">
        <v>7436</v>
      </c>
      <c r="D9" s="28">
        <v>15807</v>
      </c>
      <c r="E9" s="27">
        <v>3764</v>
      </c>
      <c r="F9" s="28">
        <v>1297</v>
      </c>
      <c r="G9" s="28">
        <v>2467</v>
      </c>
      <c r="H9" s="27">
        <v>12043</v>
      </c>
      <c r="I9" s="27">
        <v>6940</v>
      </c>
      <c r="J9" s="27">
        <v>5103</v>
      </c>
      <c r="K9" s="27">
        <v>693488</v>
      </c>
      <c r="L9" s="27">
        <v>2792425</v>
      </c>
      <c r="M9" s="39">
        <v>6605425</v>
      </c>
      <c r="N9" s="39">
        <v>3357065</v>
      </c>
      <c r="O9" s="39">
        <v>3224436</v>
      </c>
      <c r="P9" s="27">
        <v>23924</v>
      </c>
      <c r="Q9" s="27">
        <v>4208</v>
      </c>
    </row>
    <row r="10" spans="1:17" ht="15" customHeight="1">
      <c r="A10" s="466" t="s">
        <v>382</v>
      </c>
      <c r="B10" s="228" t="s">
        <v>392</v>
      </c>
      <c r="C10" s="28">
        <v>4280</v>
      </c>
      <c r="D10" s="28">
        <v>24144</v>
      </c>
      <c r="E10" s="27">
        <v>18424</v>
      </c>
      <c r="F10" s="28">
        <v>8292</v>
      </c>
      <c r="G10" s="28">
        <v>10132</v>
      </c>
      <c r="H10" s="27">
        <v>5720</v>
      </c>
      <c r="I10" s="27">
        <v>3374</v>
      </c>
      <c r="J10" s="27">
        <v>2346</v>
      </c>
      <c r="K10" s="27">
        <v>4246566</v>
      </c>
      <c r="L10" s="27">
        <v>8490922</v>
      </c>
      <c r="M10" s="39">
        <v>18479553</v>
      </c>
      <c r="N10" s="39">
        <v>12961176</v>
      </c>
      <c r="O10" s="39">
        <v>5477681</v>
      </c>
      <c r="P10" s="27">
        <v>40696</v>
      </c>
      <c r="Q10" s="27">
        <v>33682</v>
      </c>
    </row>
    <row r="11" spans="1:17" ht="15" customHeight="1">
      <c r="A11" s="467"/>
      <c r="B11" s="228" t="s">
        <v>389</v>
      </c>
      <c r="C11" s="28">
        <v>1060</v>
      </c>
      <c r="D11" s="28">
        <v>14448</v>
      </c>
      <c r="E11" s="27">
        <v>14000</v>
      </c>
      <c r="F11" s="28">
        <v>7335</v>
      </c>
      <c r="G11" s="28">
        <v>6665</v>
      </c>
      <c r="H11" s="27">
        <v>448</v>
      </c>
      <c r="I11" s="27">
        <v>277</v>
      </c>
      <c r="J11" s="27">
        <v>171</v>
      </c>
      <c r="K11" s="27">
        <v>3652800</v>
      </c>
      <c r="L11" s="27">
        <v>8690210</v>
      </c>
      <c r="M11" s="39">
        <v>17239772</v>
      </c>
      <c r="N11" s="39">
        <v>14059592</v>
      </c>
      <c r="O11" s="39">
        <v>3140925</v>
      </c>
      <c r="P11" s="27">
        <v>39255</v>
      </c>
      <c r="Q11" s="27">
        <v>41992</v>
      </c>
    </row>
    <row r="12" spans="1:17" ht="15" customHeight="1">
      <c r="A12" s="19"/>
      <c r="B12" s="228" t="s">
        <v>390</v>
      </c>
      <c r="C12" s="28">
        <v>500</v>
      </c>
      <c r="D12" s="28">
        <v>12271</v>
      </c>
      <c r="E12" s="27">
        <v>12173</v>
      </c>
      <c r="F12" s="28">
        <v>6229</v>
      </c>
      <c r="G12" s="28">
        <v>5944</v>
      </c>
      <c r="H12" s="27">
        <v>98</v>
      </c>
      <c r="I12" s="27">
        <v>56</v>
      </c>
      <c r="J12" s="27">
        <v>42</v>
      </c>
      <c r="K12" s="27">
        <v>3164220</v>
      </c>
      <c r="L12" s="27">
        <v>8143262</v>
      </c>
      <c r="M12" s="39">
        <v>15693001</v>
      </c>
      <c r="N12" s="39">
        <v>13148304</v>
      </c>
      <c r="O12" s="39">
        <v>2518137</v>
      </c>
      <c r="P12" s="27">
        <v>26560</v>
      </c>
      <c r="Q12" s="27">
        <v>19713</v>
      </c>
    </row>
    <row r="13" spans="1:17" ht="15" customHeight="1">
      <c r="A13" s="19"/>
      <c r="B13" s="228" t="s">
        <v>391</v>
      </c>
      <c r="C13" s="28">
        <v>650</v>
      </c>
      <c r="D13" s="28">
        <v>64921</v>
      </c>
      <c r="E13" s="27">
        <v>64892</v>
      </c>
      <c r="F13" s="28">
        <v>37697</v>
      </c>
      <c r="G13" s="28">
        <v>27195</v>
      </c>
      <c r="H13" s="27">
        <v>29</v>
      </c>
      <c r="I13" s="27">
        <v>16</v>
      </c>
      <c r="J13" s="27">
        <v>13</v>
      </c>
      <c r="K13" s="27">
        <v>21770014</v>
      </c>
      <c r="L13" s="27">
        <v>73366103</v>
      </c>
      <c r="M13" s="39">
        <v>126950559</v>
      </c>
      <c r="N13" s="39">
        <v>114506364</v>
      </c>
      <c r="O13" s="39">
        <v>12239729</v>
      </c>
      <c r="P13" s="27">
        <v>204466</v>
      </c>
      <c r="Q13" s="27">
        <v>3311073</v>
      </c>
    </row>
    <row r="14" spans="1:17" ht="15" customHeight="1">
      <c r="A14" s="19"/>
      <c r="B14" s="19"/>
      <c r="C14" s="20"/>
      <c r="D14" s="20"/>
      <c r="E14" s="20"/>
      <c r="F14" s="20"/>
      <c r="G14" s="20"/>
      <c r="H14" s="35"/>
      <c r="I14" s="35"/>
      <c r="J14" s="35"/>
      <c r="K14" s="35"/>
      <c r="L14" s="35"/>
      <c r="M14" s="20"/>
      <c r="N14" s="20"/>
      <c r="O14" s="35"/>
      <c r="P14" s="35"/>
      <c r="Q14" s="35"/>
    </row>
    <row r="15" spans="1:17" s="103" customFormat="1" ht="15" customHeight="1">
      <c r="A15" s="153"/>
      <c r="B15" s="56" t="s">
        <v>24</v>
      </c>
      <c r="C15" s="157">
        <f>SUM(C16:C20)</f>
        <v>1008</v>
      </c>
      <c r="D15" s="157">
        <f aca="true" t="shared" si="0" ref="D15:O15">SUM(D16:D20)</f>
        <v>11069</v>
      </c>
      <c r="E15" s="157">
        <f t="shared" si="0"/>
        <v>9821</v>
      </c>
      <c r="F15" s="157">
        <f t="shared" si="0"/>
        <v>3683</v>
      </c>
      <c r="G15" s="157">
        <f t="shared" si="0"/>
        <v>6138</v>
      </c>
      <c r="H15" s="158">
        <f t="shared" si="0"/>
        <v>1248</v>
      </c>
      <c r="I15" s="158">
        <f t="shared" si="0"/>
        <v>684</v>
      </c>
      <c r="J15" s="158">
        <f t="shared" si="0"/>
        <v>564</v>
      </c>
      <c r="K15" s="157">
        <f t="shared" si="0"/>
        <v>2273703</v>
      </c>
      <c r="L15" s="157">
        <f t="shared" si="0"/>
        <v>7564311</v>
      </c>
      <c r="M15" s="157">
        <f t="shared" si="0"/>
        <v>13391090</v>
      </c>
      <c r="N15" s="157">
        <f t="shared" si="0"/>
        <v>13269346</v>
      </c>
      <c r="O15" s="157">
        <f t="shared" si="0"/>
        <v>121744</v>
      </c>
      <c r="P15" s="158" t="s">
        <v>488</v>
      </c>
      <c r="Q15" s="158" t="s">
        <v>488</v>
      </c>
    </row>
    <row r="16" spans="1:17" ht="15" customHeight="1">
      <c r="A16" s="19"/>
      <c r="B16" s="228" t="s">
        <v>393</v>
      </c>
      <c r="C16" s="28">
        <v>400</v>
      </c>
      <c r="D16" s="28">
        <v>893</v>
      </c>
      <c r="E16" s="27">
        <v>170</v>
      </c>
      <c r="F16" s="28">
        <v>57</v>
      </c>
      <c r="G16" s="28">
        <v>113</v>
      </c>
      <c r="H16" s="27">
        <v>723</v>
      </c>
      <c r="I16" s="27">
        <v>380</v>
      </c>
      <c r="J16" s="27">
        <v>343</v>
      </c>
      <c r="K16" s="27">
        <v>30100</v>
      </c>
      <c r="L16" s="27">
        <v>172727</v>
      </c>
      <c r="M16" s="39">
        <v>370263</v>
      </c>
      <c r="N16" s="39">
        <v>358091</v>
      </c>
      <c r="O16" s="39">
        <v>12172</v>
      </c>
      <c r="P16" s="27" t="s">
        <v>258</v>
      </c>
      <c r="Q16" s="27" t="s">
        <v>258</v>
      </c>
    </row>
    <row r="17" spans="1:17" ht="15" customHeight="1">
      <c r="A17" s="468" t="s">
        <v>42</v>
      </c>
      <c r="B17" s="228" t="s">
        <v>392</v>
      </c>
      <c r="C17" s="28">
        <v>361</v>
      </c>
      <c r="D17" s="28">
        <v>2145</v>
      </c>
      <c r="E17" s="27">
        <v>1677</v>
      </c>
      <c r="F17" s="28">
        <v>604</v>
      </c>
      <c r="G17" s="28">
        <v>1073</v>
      </c>
      <c r="H17" s="27">
        <v>468</v>
      </c>
      <c r="I17" s="27">
        <v>272</v>
      </c>
      <c r="J17" s="27">
        <v>196</v>
      </c>
      <c r="K17" s="27">
        <v>352413</v>
      </c>
      <c r="L17" s="27">
        <v>759348</v>
      </c>
      <c r="M17" s="39">
        <v>1593994</v>
      </c>
      <c r="N17" s="39">
        <v>1554758</v>
      </c>
      <c r="O17" s="39">
        <v>39236</v>
      </c>
      <c r="P17" s="27" t="s">
        <v>258</v>
      </c>
      <c r="Q17" s="27" t="s">
        <v>258</v>
      </c>
    </row>
    <row r="18" spans="1:17" ht="15" customHeight="1">
      <c r="A18" s="468"/>
      <c r="B18" s="228" t="s">
        <v>389</v>
      </c>
      <c r="C18" s="28">
        <v>113</v>
      </c>
      <c r="D18" s="28">
        <v>1555</v>
      </c>
      <c r="E18" s="27">
        <v>1505</v>
      </c>
      <c r="F18" s="28">
        <v>548</v>
      </c>
      <c r="G18" s="28">
        <v>957</v>
      </c>
      <c r="H18" s="27">
        <v>50</v>
      </c>
      <c r="I18" s="27">
        <v>30</v>
      </c>
      <c r="J18" s="27">
        <v>20</v>
      </c>
      <c r="K18" s="27">
        <v>336607</v>
      </c>
      <c r="L18" s="27">
        <v>859616</v>
      </c>
      <c r="M18" s="39">
        <v>1636356</v>
      </c>
      <c r="N18" s="39">
        <v>1619525</v>
      </c>
      <c r="O18" s="39">
        <v>16831</v>
      </c>
      <c r="P18" s="27" t="s">
        <v>258</v>
      </c>
      <c r="Q18" s="27" t="s">
        <v>258</v>
      </c>
    </row>
    <row r="19" spans="1:17" ht="15" customHeight="1">
      <c r="A19" s="30"/>
      <c r="B19" s="228" t="s">
        <v>390</v>
      </c>
      <c r="C19" s="28">
        <v>61</v>
      </c>
      <c r="D19" s="28">
        <v>1496</v>
      </c>
      <c r="E19" s="27">
        <v>1492</v>
      </c>
      <c r="F19" s="28">
        <v>605</v>
      </c>
      <c r="G19" s="28">
        <v>887</v>
      </c>
      <c r="H19" s="27">
        <v>4</v>
      </c>
      <c r="I19" s="27">
        <v>1</v>
      </c>
      <c r="J19" s="27">
        <v>3</v>
      </c>
      <c r="K19" s="27">
        <v>361216</v>
      </c>
      <c r="L19" s="27">
        <v>993611</v>
      </c>
      <c r="M19" s="39">
        <v>1783041</v>
      </c>
      <c r="N19" s="39">
        <v>1758262</v>
      </c>
      <c r="O19" s="39">
        <v>24779</v>
      </c>
      <c r="P19" s="27" t="s">
        <v>258</v>
      </c>
      <c r="Q19" s="27" t="s">
        <v>258</v>
      </c>
    </row>
    <row r="20" spans="1:17" ht="15" customHeight="1">
      <c r="A20" s="30"/>
      <c r="B20" s="228" t="s">
        <v>391</v>
      </c>
      <c r="C20" s="28">
        <v>73</v>
      </c>
      <c r="D20" s="28">
        <v>4980</v>
      </c>
      <c r="E20" s="27">
        <v>4977</v>
      </c>
      <c r="F20" s="28">
        <v>1869</v>
      </c>
      <c r="G20" s="28">
        <v>3108</v>
      </c>
      <c r="H20" s="27">
        <v>3</v>
      </c>
      <c r="I20" s="27">
        <v>1</v>
      </c>
      <c r="J20" s="27">
        <v>2</v>
      </c>
      <c r="K20" s="27">
        <v>1193367</v>
      </c>
      <c r="L20" s="27">
        <v>4779009</v>
      </c>
      <c r="M20" s="39">
        <v>8007436</v>
      </c>
      <c r="N20" s="39">
        <v>7978710</v>
      </c>
      <c r="O20" s="39">
        <v>28726</v>
      </c>
      <c r="P20" s="27" t="s">
        <v>258</v>
      </c>
      <c r="Q20" s="27" t="s">
        <v>258</v>
      </c>
    </row>
    <row r="21" spans="1:17" ht="15" customHeight="1">
      <c r="A21" s="30"/>
      <c r="B21" s="19"/>
      <c r="C21" s="20"/>
      <c r="D21" s="20"/>
      <c r="E21" s="20"/>
      <c r="F21" s="20"/>
      <c r="G21" s="20"/>
      <c r="H21" s="35"/>
      <c r="I21" s="35"/>
      <c r="J21" s="35"/>
      <c r="K21" s="35"/>
      <c r="L21" s="35"/>
      <c r="M21" s="20"/>
      <c r="N21" s="20"/>
      <c r="O21" s="35"/>
      <c r="P21" s="35"/>
      <c r="Q21" s="35"/>
    </row>
    <row r="22" spans="1:17" s="103" customFormat="1" ht="15" customHeight="1">
      <c r="A22" s="115"/>
      <c r="B22" s="56" t="s">
        <v>24</v>
      </c>
      <c r="C22" s="157">
        <f>SUM(C23:C27)</f>
        <v>69</v>
      </c>
      <c r="D22" s="157">
        <f aca="true" t="shared" si="1" ref="D22:O22">SUM(D23:D27)</f>
        <v>1335</v>
      </c>
      <c r="E22" s="157">
        <f t="shared" si="1"/>
        <v>1326</v>
      </c>
      <c r="F22" s="157">
        <f t="shared" si="1"/>
        <v>877</v>
      </c>
      <c r="G22" s="157">
        <f t="shared" si="1"/>
        <v>449</v>
      </c>
      <c r="H22" s="158">
        <f t="shared" si="1"/>
        <v>9</v>
      </c>
      <c r="I22" s="158">
        <f t="shared" si="1"/>
        <v>4</v>
      </c>
      <c r="J22" s="158">
        <f t="shared" si="1"/>
        <v>5</v>
      </c>
      <c r="K22" s="157">
        <f t="shared" si="1"/>
        <v>478193</v>
      </c>
      <c r="L22" s="157">
        <f t="shared" si="1"/>
        <v>2343957</v>
      </c>
      <c r="M22" s="157">
        <f t="shared" si="1"/>
        <v>7095688</v>
      </c>
      <c r="N22" s="157">
        <f t="shared" si="1"/>
        <v>7089179</v>
      </c>
      <c r="O22" s="157">
        <f t="shared" si="1"/>
        <v>6509</v>
      </c>
      <c r="P22" s="158" t="s">
        <v>488</v>
      </c>
      <c r="Q22" s="158">
        <f>SUM(Q23:Q27)</f>
        <v>3407294</v>
      </c>
    </row>
    <row r="23" spans="1:17" ht="15" customHeight="1">
      <c r="A23" s="30"/>
      <c r="B23" s="228" t="s">
        <v>393</v>
      </c>
      <c r="C23" s="28">
        <v>11</v>
      </c>
      <c r="D23" s="28">
        <v>28</v>
      </c>
      <c r="E23" s="27">
        <v>26</v>
      </c>
      <c r="F23" s="28">
        <v>20</v>
      </c>
      <c r="G23" s="28">
        <v>6</v>
      </c>
      <c r="H23" s="27">
        <v>2</v>
      </c>
      <c r="I23" s="27">
        <v>1</v>
      </c>
      <c r="J23" s="27">
        <v>1</v>
      </c>
      <c r="K23" s="27">
        <v>6717</v>
      </c>
      <c r="L23" s="27">
        <v>10905</v>
      </c>
      <c r="M23" s="39">
        <v>28151</v>
      </c>
      <c r="N23" s="39">
        <v>27738</v>
      </c>
      <c r="O23" s="39">
        <v>413</v>
      </c>
      <c r="P23" s="27" t="s">
        <v>258</v>
      </c>
      <c r="Q23" s="27">
        <v>4208</v>
      </c>
    </row>
    <row r="24" spans="1:17" ht="15" customHeight="1">
      <c r="A24" s="227" t="s">
        <v>383</v>
      </c>
      <c r="B24" s="228" t="s">
        <v>392</v>
      </c>
      <c r="C24" s="28">
        <v>31</v>
      </c>
      <c r="D24" s="28">
        <v>198</v>
      </c>
      <c r="E24" s="27">
        <v>191</v>
      </c>
      <c r="F24" s="28">
        <v>127</v>
      </c>
      <c r="G24" s="28">
        <v>64</v>
      </c>
      <c r="H24" s="27">
        <v>7</v>
      </c>
      <c r="I24" s="27">
        <v>3</v>
      </c>
      <c r="J24" s="27">
        <v>4</v>
      </c>
      <c r="K24" s="27">
        <v>39794</v>
      </c>
      <c r="L24" s="27">
        <v>65257</v>
      </c>
      <c r="M24" s="39">
        <v>228639</v>
      </c>
      <c r="N24" s="39">
        <v>227139</v>
      </c>
      <c r="O24" s="39">
        <v>1500</v>
      </c>
      <c r="P24" s="27" t="s">
        <v>258</v>
      </c>
      <c r="Q24" s="27">
        <v>33682</v>
      </c>
    </row>
    <row r="25" spans="1:17" ht="15" customHeight="1">
      <c r="A25" s="30" t="s">
        <v>384</v>
      </c>
      <c r="B25" s="228" t="s">
        <v>389</v>
      </c>
      <c r="C25" s="28">
        <v>15</v>
      </c>
      <c r="D25" s="28">
        <v>190</v>
      </c>
      <c r="E25" s="27">
        <v>190</v>
      </c>
      <c r="F25" s="28">
        <v>130</v>
      </c>
      <c r="G25" s="28">
        <v>60</v>
      </c>
      <c r="H25" s="27" t="s">
        <v>258</v>
      </c>
      <c r="I25" s="27" t="s">
        <v>258</v>
      </c>
      <c r="J25" s="27" t="s">
        <v>258</v>
      </c>
      <c r="K25" s="27">
        <v>47089</v>
      </c>
      <c r="L25" s="27">
        <v>125472</v>
      </c>
      <c r="M25" s="39">
        <v>316667</v>
      </c>
      <c r="N25" s="39">
        <v>312071</v>
      </c>
      <c r="O25" s="27">
        <v>4596</v>
      </c>
      <c r="P25" s="27" t="s">
        <v>258</v>
      </c>
      <c r="Q25" s="27">
        <v>41992</v>
      </c>
    </row>
    <row r="26" spans="1:17" ht="15" customHeight="1">
      <c r="A26" s="30"/>
      <c r="B26" s="228" t="s">
        <v>390</v>
      </c>
      <c r="C26" s="28">
        <v>3</v>
      </c>
      <c r="D26" s="28">
        <v>80</v>
      </c>
      <c r="E26" s="27">
        <v>80</v>
      </c>
      <c r="F26" s="28">
        <v>57</v>
      </c>
      <c r="G26" s="28">
        <v>23</v>
      </c>
      <c r="H26" s="27" t="s">
        <v>258</v>
      </c>
      <c r="I26" s="27" t="s">
        <v>258</v>
      </c>
      <c r="J26" s="27" t="s">
        <v>258</v>
      </c>
      <c r="K26" s="27">
        <v>24393</v>
      </c>
      <c r="L26" s="27">
        <v>31349</v>
      </c>
      <c r="M26" s="39">
        <v>105340</v>
      </c>
      <c r="N26" s="39">
        <v>105340</v>
      </c>
      <c r="O26" s="27" t="s">
        <v>258</v>
      </c>
      <c r="P26" s="27" t="s">
        <v>258</v>
      </c>
      <c r="Q26" s="27">
        <v>19713</v>
      </c>
    </row>
    <row r="27" spans="1:17" ht="15" customHeight="1">
      <c r="A27" s="30"/>
      <c r="B27" s="228" t="s">
        <v>391</v>
      </c>
      <c r="C27" s="28">
        <v>9</v>
      </c>
      <c r="D27" s="28">
        <v>839</v>
      </c>
      <c r="E27" s="27">
        <v>839</v>
      </c>
      <c r="F27" s="28">
        <v>543</v>
      </c>
      <c r="G27" s="28">
        <v>296</v>
      </c>
      <c r="H27" s="27" t="s">
        <v>258</v>
      </c>
      <c r="I27" s="27" t="s">
        <v>258</v>
      </c>
      <c r="J27" s="27" t="s">
        <v>258</v>
      </c>
      <c r="K27" s="27">
        <v>360200</v>
      </c>
      <c r="L27" s="27">
        <v>2110974</v>
      </c>
      <c r="M27" s="39">
        <v>6416891</v>
      </c>
      <c r="N27" s="39">
        <v>6416891</v>
      </c>
      <c r="O27" s="27" t="s">
        <v>258</v>
      </c>
      <c r="P27" s="27" t="s">
        <v>258</v>
      </c>
      <c r="Q27" s="27">
        <v>3307699</v>
      </c>
    </row>
    <row r="28" spans="1:17" ht="15" customHeight="1">
      <c r="A28" s="30"/>
      <c r="B28" s="19"/>
      <c r="C28" s="20"/>
      <c r="D28" s="20"/>
      <c r="E28" s="20"/>
      <c r="F28" s="20"/>
      <c r="G28" s="20"/>
      <c r="H28" s="35"/>
      <c r="I28" s="35"/>
      <c r="J28" s="35"/>
      <c r="K28" s="35"/>
      <c r="L28" s="35"/>
      <c r="M28" s="20"/>
      <c r="N28" s="20"/>
      <c r="O28" s="35"/>
      <c r="P28" s="35"/>
      <c r="Q28" s="35"/>
    </row>
    <row r="29" spans="1:17" s="103" customFormat="1" ht="15" customHeight="1">
      <c r="A29" s="115"/>
      <c r="B29" s="56" t="s">
        <v>24</v>
      </c>
      <c r="C29" s="157">
        <f>SUM(C30:C34)</f>
        <v>5025</v>
      </c>
      <c r="D29" s="157">
        <f aca="true" t="shared" si="2" ref="D29:P29">SUM(D30:D34)</f>
        <v>30685</v>
      </c>
      <c r="E29" s="157">
        <f t="shared" si="2"/>
        <v>22976</v>
      </c>
      <c r="F29" s="157">
        <f t="shared" si="2"/>
        <v>9090</v>
      </c>
      <c r="G29" s="157">
        <f t="shared" si="2"/>
        <v>13886</v>
      </c>
      <c r="H29" s="158">
        <f t="shared" si="2"/>
        <v>7709</v>
      </c>
      <c r="I29" s="158">
        <f t="shared" si="2"/>
        <v>3973</v>
      </c>
      <c r="J29" s="158">
        <f t="shared" si="2"/>
        <v>3736</v>
      </c>
      <c r="K29" s="157">
        <f t="shared" si="2"/>
        <v>6069937</v>
      </c>
      <c r="L29" s="157">
        <f t="shared" si="2"/>
        <v>16290415</v>
      </c>
      <c r="M29" s="157">
        <f t="shared" si="2"/>
        <v>31122009</v>
      </c>
      <c r="N29" s="157">
        <f t="shared" si="2"/>
        <v>15021584</v>
      </c>
      <c r="O29" s="157">
        <f t="shared" si="2"/>
        <v>16099711</v>
      </c>
      <c r="P29" s="157">
        <f t="shared" si="2"/>
        <v>714</v>
      </c>
      <c r="Q29" s="158" t="s">
        <v>488</v>
      </c>
    </row>
    <row r="30" spans="1:17" ht="15" customHeight="1">
      <c r="A30" s="30"/>
      <c r="B30" s="228" t="s">
        <v>393</v>
      </c>
      <c r="C30" s="28">
        <v>2932</v>
      </c>
      <c r="D30" s="28">
        <v>6540</v>
      </c>
      <c r="E30" s="27">
        <v>1613</v>
      </c>
      <c r="F30" s="28">
        <v>251</v>
      </c>
      <c r="G30" s="28">
        <v>1362</v>
      </c>
      <c r="H30" s="27">
        <v>4927</v>
      </c>
      <c r="I30" s="27">
        <v>2453</v>
      </c>
      <c r="J30" s="27">
        <v>2474</v>
      </c>
      <c r="K30" s="27">
        <v>233488</v>
      </c>
      <c r="L30" s="27">
        <v>1067845</v>
      </c>
      <c r="M30" s="39">
        <v>2460527</v>
      </c>
      <c r="N30" s="39">
        <v>733804</v>
      </c>
      <c r="O30" s="39">
        <v>1726513</v>
      </c>
      <c r="P30" s="27">
        <v>210</v>
      </c>
      <c r="Q30" s="27" t="s">
        <v>258</v>
      </c>
    </row>
    <row r="31" spans="1:17" ht="15" customHeight="1">
      <c r="A31" s="468" t="s">
        <v>283</v>
      </c>
      <c r="B31" s="228" t="s">
        <v>392</v>
      </c>
      <c r="C31" s="28">
        <v>1663</v>
      </c>
      <c r="D31" s="28">
        <v>8888</v>
      </c>
      <c r="E31" s="27">
        <v>6235</v>
      </c>
      <c r="F31" s="28">
        <v>1527</v>
      </c>
      <c r="G31" s="28">
        <v>4708</v>
      </c>
      <c r="H31" s="27">
        <v>2653</v>
      </c>
      <c r="I31" s="27">
        <v>1447</v>
      </c>
      <c r="J31" s="27">
        <v>1206</v>
      </c>
      <c r="K31" s="27">
        <v>1189354</v>
      </c>
      <c r="L31" s="27">
        <v>2899843</v>
      </c>
      <c r="M31" s="39">
        <v>5990195</v>
      </c>
      <c r="N31" s="39">
        <v>2951643</v>
      </c>
      <c r="O31" s="39">
        <v>3038074</v>
      </c>
      <c r="P31" s="27">
        <v>478</v>
      </c>
      <c r="Q31" s="27" t="s">
        <v>258</v>
      </c>
    </row>
    <row r="32" spans="1:17" ht="15" customHeight="1">
      <c r="A32" s="468"/>
      <c r="B32" s="228" t="s">
        <v>389</v>
      </c>
      <c r="C32" s="28">
        <v>236</v>
      </c>
      <c r="D32" s="28">
        <v>3164</v>
      </c>
      <c r="E32" s="27">
        <v>3052</v>
      </c>
      <c r="F32" s="28">
        <v>1025</v>
      </c>
      <c r="G32" s="28">
        <v>2027</v>
      </c>
      <c r="H32" s="27">
        <v>112</v>
      </c>
      <c r="I32" s="27">
        <v>64</v>
      </c>
      <c r="J32" s="27">
        <v>48</v>
      </c>
      <c r="K32" s="27">
        <v>727326</v>
      </c>
      <c r="L32" s="27">
        <v>1879749</v>
      </c>
      <c r="M32" s="39">
        <v>3648084</v>
      </c>
      <c r="N32" s="39">
        <v>1880170</v>
      </c>
      <c r="O32" s="39">
        <v>1767888</v>
      </c>
      <c r="P32" s="27">
        <v>26</v>
      </c>
      <c r="Q32" s="27" t="s">
        <v>258</v>
      </c>
    </row>
    <row r="33" spans="1:17" ht="15" customHeight="1">
      <c r="A33" s="30"/>
      <c r="B33" s="228" t="s">
        <v>390</v>
      </c>
      <c r="C33" s="28">
        <v>79</v>
      </c>
      <c r="D33" s="28">
        <v>1917</v>
      </c>
      <c r="E33" s="27">
        <v>1900</v>
      </c>
      <c r="F33" s="28">
        <v>746</v>
      </c>
      <c r="G33" s="28">
        <v>1154</v>
      </c>
      <c r="H33" s="27">
        <v>17</v>
      </c>
      <c r="I33" s="27">
        <v>9</v>
      </c>
      <c r="J33" s="27">
        <v>8</v>
      </c>
      <c r="K33" s="27">
        <v>467436</v>
      </c>
      <c r="L33" s="27">
        <v>1597576</v>
      </c>
      <c r="M33" s="39">
        <v>2894565</v>
      </c>
      <c r="N33" s="39">
        <v>1810581</v>
      </c>
      <c r="O33" s="39">
        <v>1083984</v>
      </c>
      <c r="P33" s="27" t="s">
        <v>258</v>
      </c>
      <c r="Q33" s="27" t="s">
        <v>258</v>
      </c>
    </row>
    <row r="34" spans="1:17" ht="15" customHeight="1">
      <c r="A34" s="30"/>
      <c r="B34" s="228" t="s">
        <v>391</v>
      </c>
      <c r="C34" s="28">
        <v>115</v>
      </c>
      <c r="D34" s="28">
        <v>10176</v>
      </c>
      <c r="E34" s="27">
        <v>10176</v>
      </c>
      <c r="F34" s="28">
        <v>5541</v>
      </c>
      <c r="G34" s="28">
        <v>4635</v>
      </c>
      <c r="H34" s="27" t="s">
        <v>258</v>
      </c>
      <c r="I34" s="27" t="s">
        <v>258</v>
      </c>
      <c r="J34" s="27" t="s">
        <v>258</v>
      </c>
      <c r="K34" s="27">
        <v>3452333</v>
      </c>
      <c r="L34" s="27">
        <v>8845402</v>
      </c>
      <c r="M34" s="39">
        <v>16128638</v>
      </c>
      <c r="N34" s="39">
        <v>7645386</v>
      </c>
      <c r="O34" s="39">
        <v>8483252</v>
      </c>
      <c r="P34" s="27" t="s">
        <v>258</v>
      </c>
      <c r="Q34" s="27" t="s">
        <v>258</v>
      </c>
    </row>
    <row r="35" spans="1:17" ht="15" customHeight="1">
      <c r="A35" s="30"/>
      <c r="B35" s="19"/>
      <c r="C35" s="20"/>
      <c r="D35" s="20"/>
      <c r="E35" s="20"/>
      <c r="F35" s="20"/>
      <c r="G35" s="20"/>
      <c r="H35" s="35"/>
      <c r="I35" s="35"/>
      <c r="J35" s="35"/>
      <c r="K35" s="35"/>
      <c r="L35" s="35"/>
      <c r="M35" s="20"/>
      <c r="N35" s="20"/>
      <c r="O35" s="35"/>
      <c r="P35" s="35"/>
      <c r="Q35" s="35"/>
    </row>
    <row r="36" spans="1:17" s="103" customFormat="1" ht="15" customHeight="1">
      <c r="A36" s="115"/>
      <c r="B36" s="56" t="s">
        <v>24</v>
      </c>
      <c r="C36" s="157">
        <f>SUM(C37:C41)</f>
        <v>439</v>
      </c>
      <c r="D36" s="157">
        <f aca="true" t="shared" si="3" ref="D36:P36">SUM(D37:D41)</f>
        <v>8459</v>
      </c>
      <c r="E36" s="157">
        <f t="shared" si="3"/>
        <v>8028</v>
      </c>
      <c r="F36" s="157">
        <f t="shared" si="3"/>
        <v>1154</v>
      </c>
      <c r="G36" s="157">
        <f t="shared" si="3"/>
        <v>6874</v>
      </c>
      <c r="H36" s="158">
        <f t="shared" si="3"/>
        <v>431</v>
      </c>
      <c r="I36" s="158">
        <f t="shared" si="3"/>
        <v>232</v>
      </c>
      <c r="J36" s="158">
        <f t="shared" si="3"/>
        <v>199</v>
      </c>
      <c r="K36" s="157">
        <f t="shared" si="3"/>
        <v>1382473</v>
      </c>
      <c r="L36" s="157">
        <f t="shared" si="3"/>
        <v>2524560</v>
      </c>
      <c r="M36" s="157">
        <f t="shared" si="3"/>
        <v>4958329</v>
      </c>
      <c r="N36" s="157">
        <f t="shared" si="3"/>
        <v>2805986</v>
      </c>
      <c r="O36" s="157">
        <f t="shared" si="3"/>
        <v>2151315</v>
      </c>
      <c r="P36" s="158">
        <f t="shared" si="3"/>
        <v>1028</v>
      </c>
      <c r="Q36" s="158" t="s">
        <v>246</v>
      </c>
    </row>
    <row r="37" spans="1:17" ht="15" customHeight="1">
      <c r="A37" s="30"/>
      <c r="B37" s="228" t="s">
        <v>393</v>
      </c>
      <c r="C37" s="28">
        <v>145</v>
      </c>
      <c r="D37" s="28">
        <v>300</v>
      </c>
      <c r="E37" s="27">
        <v>82</v>
      </c>
      <c r="F37" s="28">
        <v>20</v>
      </c>
      <c r="G37" s="28">
        <v>62</v>
      </c>
      <c r="H37" s="27">
        <v>218</v>
      </c>
      <c r="I37" s="27">
        <v>115</v>
      </c>
      <c r="J37" s="27">
        <v>103</v>
      </c>
      <c r="K37" s="27">
        <v>13742</v>
      </c>
      <c r="L37" s="27">
        <v>35974</v>
      </c>
      <c r="M37" s="39">
        <v>96544</v>
      </c>
      <c r="N37" s="39">
        <v>27031</v>
      </c>
      <c r="O37" s="39">
        <v>69196</v>
      </c>
      <c r="P37" s="27">
        <v>317</v>
      </c>
      <c r="Q37" s="27" t="s">
        <v>258</v>
      </c>
    </row>
    <row r="38" spans="1:17" ht="15" customHeight="1">
      <c r="A38" s="228" t="s">
        <v>386</v>
      </c>
      <c r="B38" s="228" t="s">
        <v>392</v>
      </c>
      <c r="C38" s="28">
        <v>103</v>
      </c>
      <c r="D38" s="28">
        <v>647</v>
      </c>
      <c r="E38" s="27">
        <v>530</v>
      </c>
      <c r="F38" s="28">
        <v>78</v>
      </c>
      <c r="G38" s="28">
        <v>452</v>
      </c>
      <c r="H38" s="27">
        <v>117</v>
      </c>
      <c r="I38" s="27">
        <v>61</v>
      </c>
      <c r="J38" s="27">
        <v>56</v>
      </c>
      <c r="K38" s="27">
        <v>84387</v>
      </c>
      <c r="L38" s="27">
        <v>92862</v>
      </c>
      <c r="M38" s="39">
        <v>271556</v>
      </c>
      <c r="N38" s="39">
        <v>114034</v>
      </c>
      <c r="O38" s="39">
        <v>156855</v>
      </c>
      <c r="P38" s="27">
        <v>667</v>
      </c>
      <c r="Q38" s="27" t="s">
        <v>258</v>
      </c>
    </row>
    <row r="39" spans="1:17" ht="15" customHeight="1">
      <c r="A39" s="30" t="s">
        <v>385</v>
      </c>
      <c r="B39" s="228" t="s">
        <v>389</v>
      </c>
      <c r="C39" s="28">
        <v>64</v>
      </c>
      <c r="D39" s="28">
        <v>904</v>
      </c>
      <c r="E39" s="27">
        <v>853</v>
      </c>
      <c r="F39" s="28">
        <v>124</v>
      </c>
      <c r="G39" s="28">
        <v>729</v>
      </c>
      <c r="H39" s="27">
        <v>51</v>
      </c>
      <c r="I39" s="27">
        <v>30</v>
      </c>
      <c r="J39" s="27">
        <v>21</v>
      </c>
      <c r="K39" s="27">
        <v>141067</v>
      </c>
      <c r="L39" s="27">
        <v>253017</v>
      </c>
      <c r="M39" s="39">
        <v>552874</v>
      </c>
      <c r="N39" s="39">
        <v>391294</v>
      </c>
      <c r="O39" s="39">
        <v>161536</v>
      </c>
      <c r="P39" s="27">
        <v>44</v>
      </c>
      <c r="Q39" s="27" t="s">
        <v>258</v>
      </c>
    </row>
    <row r="40" spans="1:17" ht="15" customHeight="1">
      <c r="A40" s="30"/>
      <c r="B40" s="228" t="s">
        <v>390</v>
      </c>
      <c r="C40" s="28">
        <v>49</v>
      </c>
      <c r="D40" s="28">
        <v>1232</v>
      </c>
      <c r="E40" s="27">
        <v>1202</v>
      </c>
      <c r="F40" s="28">
        <v>156</v>
      </c>
      <c r="G40" s="28">
        <v>1046</v>
      </c>
      <c r="H40" s="27">
        <v>30</v>
      </c>
      <c r="I40" s="27">
        <v>18</v>
      </c>
      <c r="J40" s="27">
        <v>12</v>
      </c>
      <c r="K40" s="27">
        <v>194901</v>
      </c>
      <c r="L40" s="27">
        <v>406145</v>
      </c>
      <c r="M40" s="39">
        <v>773457</v>
      </c>
      <c r="N40" s="39">
        <v>490167</v>
      </c>
      <c r="O40" s="39">
        <v>283290</v>
      </c>
      <c r="P40" s="27" t="s">
        <v>258</v>
      </c>
      <c r="Q40" s="27" t="s">
        <v>258</v>
      </c>
    </row>
    <row r="41" spans="1:17" ht="15" customHeight="1">
      <c r="A41" s="30"/>
      <c r="B41" s="228" t="s">
        <v>391</v>
      </c>
      <c r="C41" s="28">
        <v>78</v>
      </c>
      <c r="D41" s="28">
        <v>5376</v>
      </c>
      <c r="E41" s="27">
        <v>5361</v>
      </c>
      <c r="F41" s="28">
        <v>776</v>
      </c>
      <c r="G41" s="28">
        <v>4585</v>
      </c>
      <c r="H41" s="27">
        <v>15</v>
      </c>
      <c r="I41" s="27">
        <v>8</v>
      </c>
      <c r="J41" s="27">
        <v>7</v>
      </c>
      <c r="K41" s="27">
        <v>948376</v>
      </c>
      <c r="L41" s="27">
        <v>1736562</v>
      </c>
      <c r="M41" s="39">
        <v>3263898</v>
      </c>
      <c r="N41" s="39">
        <v>1783460</v>
      </c>
      <c r="O41" s="39">
        <v>1480438</v>
      </c>
      <c r="P41" s="27" t="s">
        <v>258</v>
      </c>
      <c r="Q41" s="27" t="s">
        <v>258</v>
      </c>
    </row>
    <row r="42" spans="1:17" ht="15" customHeight="1">
      <c r="A42" s="30"/>
      <c r="B42" s="19"/>
      <c r="C42" s="20"/>
      <c r="D42" s="20"/>
      <c r="E42" s="20"/>
      <c r="F42" s="20"/>
      <c r="G42" s="20"/>
      <c r="H42" s="35"/>
      <c r="I42" s="35"/>
      <c r="J42" s="35"/>
      <c r="K42" s="35"/>
      <c r="L42" s="35"/>
      <c r="M42" s="20"/>
      <c r="N42" s="20"/>
      <c r="O42" s="35"/>
      <c r="P42" s="35"/>
      <c r="Q42" s="35"/>
    </row>
    <row r="43" spans="1:17" s="103" customFormat="1" ht="15" customHeight="1">
      <c r="A43" s="115"/>
      <c r="B43" s="56" t="s">
        <v>24</v>
      </c>
      <c r="C43" s="157">
        <f>SUM(C44:C48)</f>
        <v>610</v>
      </c>
      <c r="D43" s="157">
        <f aca="true" t="shared" si="4" ref="D43:P43">SUM(D44:D48)</f>
        <v>3604</v>
      </c>
      <c r="E43" s="157">
        <f t="shared" si="4"/>
        <v>2879</v>
      </c>
      <c r="F43" s="157">
        <f t="shared" si="4"/>
        <v>1994</v>
      </c>
      <c r="G43" s="157">
        <f t="shared" si="4"/>
        <v>885</v>
      </c>
      <c r="H43" s="158">
        <f t="shared" si="4"/>
        <v>725</v>
      </c>
      <c r="I43" s="158">
        <f t="shared" si="4"/>
        <v>509</v>
      </c>
      <c r="J43" s="158">
        <f t="shared" si="4"/>
        <v>216</v>
      </c>
      <c r="K43" s="157">
        <f t="shared" si="4"/>
        <v>761744</v>
      </c>
      <c r="L43" s="157">
        <f t="shared" si="4"/>
        <v>2724139</v>
      </c>
      <c r="M43" s="157">
        <f t="shared" si="4"/>
        <v>4469653</v>
      </c>
      <c r="N43" s="157">
        <f t="shared" si="4"/>
        <v>4324763</v>
      </c>
      <c r="O43" s="157">
        <f t="shared" si="4"/>
        <v>144185</v>
      </c>
      <c r="P43" s="158">
        <f t="shared" si="4"/>
        <v>705</v>
      </c>
      <c r="Q43" s="158" t="s">
        <v>488</v>
      </c>
    </row>
    <row r="44" spans="1:17" ht="15" customHeight="1">
      <c r="A44" s="30"/>
      <c r="B44" s="228" t="s">
        <v>393</v>
      </c>
      <c r="C44" s="284">
        <v>332</v>
      </c>
      <c r="D44" s="284">
        <v>638</v>
      </c>
      <c r="E44" s="285">
        <v>178</v>
      </c>
      <c r="F44" s="284">
        <v>121</v>
      </c>
      <c r="G44" s="284">
        <v>57</v>
      </c>
      <c r="H44" s="285">
        <v>460</v>
      </c>
      <c r="I44" s="285">
        <v>329</v>
      </c>
      <c r="J44" s="285">
        <v>131</v>
      </c>
      <c r="K44" s="285">
        <v>37559</v>
      </c>
      <c r="L44" s="285">
        <v>121662</v>
      </c>
      <c r="M44" s="282">
        <v>282234</v>
      </c>
      <c r="N44" s="282">
        <v>258560</v>
      </c>
      <c r="O44" s="282">
        <v>23589</v>
      </c>
      <c r="P44" s="285">
        <v>85</v>
      </c>
      <c r="Q44" s="27" t="s">
        <v>258</v>
      </c>
    </row>
    <row r="45" spans="1:17" ht="15" customHeight="1">
      <c r="A45" s="468" t="s">
        <v>43</v>
      </c>
      <c r="B45" s="228" t="s">
        <v>392</v>
      </c>
      <c r="C45" s="284">
        <v>194</v>
      </c>
      <c r="D45" s="284">
        <v>1104</v>
      </c>
      <c r="E45" s="285">
        <v>877</v>
      </c>
      <c r="F45" s="284">
        <v>604</v>
      </c>
      <c r="G45" s="284">
        <v>273</v>
      </c>
      <c r="H45" s="285">
        <v>227</v>
      </c>
      <c r="I45" s="285">
        <v>150</v>
      </c>
      <c r="J45" s="285">
        <v>77</v>
      </c>
      <c r="K45" s="285">
        <v>216672</v>
      </c>
      <c r="L45" s="285">
        <v>545922</v>
      </c>
      <c r="M45" s="282">
        <v>974679</v>
      </c>
      <c r="N45" s="282">
        <v>939818</v>
      </c>
      <c r="O45" s="282">
        <v>34241</v>
      </c>
      <c r="P45" s="285">
        <v>620</v>
      </c>
      <c r="Q45" s="27" t="s">
        <v>258</v>
      </c>
    </row>
    <row r="46" spans="1:17" ht="15" customHeight="1">
      <c r="A46" s="468"/>
      <c r="B46" s="228" t="s">
        <v>389</v>
      </c>
      <c r="C46" s="284">
        <v>61</v>
      </c>
      <c r="D46" s="284">
        <v>804</v>
      </c>
      <c r="E46" s="285">
        <v>773</v>
      </c>
      <c r="F46" s="284">
        <v>526</v>
      </c>
      <c r="G46" s="284">
        <v>247</v>
      </c>
      <c r="H46" s="285">
        <v>31</v>
      </c>
      <c r="I46" s="285">
        <v>24</v>
      </c>
      <c r="J46" s="285">
        <v>7</v>
      </c>
      <c r="K46" s="285">
        <v>196027</v>
      </c>
      <c r="L46" s="285">
        <v>594004</v>
      </c>
      <c r="M46" s="282">
        <v>998480</v>
      </c>
      <c r="N46" s="282">
        <v>948938</v>
      </c>
      <c r="O46" s="282">
        <v>49542</v>
      </c>
      <c r="P46" s="285" t="s">
        <v>488</v>
      </c>
      <c r="Q46" s="27" t="s">
        <v>258</v>
      </c>
    </row>
    <row r="47" spans="1:17" ht="15" customHeight="1">
      <c r="A47" s="30"/>
      <c r="B47" s="228" t="s">
        <v>390</v>
      </c>
      <c r="C47" s="284">
        <v>14</v>
      </c>
      <c r="D47" s="284">
        <v>357</v>
      </c>
      <c r="E47" s="285">
        <v>350</v>
      </c>
      <c r="F47" s="284">
        <v>210</v>
      </c>
      <c r="G47" s="284">
        <v>140</v>
      </c>
      <c r="H47" s="285">
        <v>7</v>
      </c>
      <c r="I47" s="285">
        <v>6</v>
      </c>
      <c r="J47" s="285">
        <v>1</v>
      </c>
      <c r="K47" s="285">
        <v>89286</v>
      </c>
      <c r="L47" s="285">
        <v>371976</v>
      </c>
      <c r="M47" s="282">
        <v>604638</v>
      </c>
      <c r="N47" s="282">
        <v>576967</v>
      </c>
      <c r="O47" s="282">
        <v>27671</v>
      </c>
      <c r="P47" s="285" t="s">
        <v>488</v>
      </c>
      <c r="Q47" s="27" t="s">
        <v>258</v>
      </c>
    </row>
    <row r="48" spans="1:17" ht="15" customHeight="1">
      <c r="A48" s="30"/>
      <c r="B48" s="228" t="s">
        <v>391</v>
      </c>
      <c r="C48" s="284">
        <v>9</v>
      </c>
      <c r="D48" s="284">
        <v>701</v>
      </c>
      <c r="E48" s="285">
        <v>701</v>
      </c>
      <c r="F48" s="284">
        <v>533</v>
      </c>
      <c r="G48" s="284">
        <v>168</v>
      </c>
      <c r="H48" s="285" t="s">
        <v>488</v>
      </c>
      <c r="I48" s="285" t="s">
        <v>488</v>
      </c>
      <c r="J48" s="285" t="s">
        <v>488</v>
      </c>
      <c r="K48" s="285">
        <v>222200</v>
      </c>
      <c r="L48" s="285">
        <v>1090575</v>
      </c>
      <c r="M48" s="282">
        <v>1609622</v>
      </c>
      <c r="N48" s="282">
        <v>1600480</v>
      </c>
      <c r="O48" s="282">
        <v>9142</v>
      </c>
      <c r="P48" s="285" t="s">
        <v>488</v>
      </c>
      <c r="Q48" s="27" t="s">
        <v>258</v>
      </c>
    </row>
    <row r="49" spans="1:17" ht="15" customHeight="1">
      <c r="A49" s="30"/>
      <c r="B49" s="19"/>
      <c r="C49" s="276"/>
      <c r="D49" s="276"/>
      <c r="E49" s="276"/>
      <c r="F49" s="276"/>
      <c r="G49" s="276"/>
      <c r="H49" s="253"/>
      <c r="I49" s="253"/>
      <c r="J49" s="253"/>
      <c r="K49" s="253"/>
      <c r="L49" s="253"/>
      <c r="M49" s="276"/>
      <c r="N49" s="276"/>
      <c r="O49" s="253"/>
      <c r="P49" s="253"/>
      <c r="Q49" s="35"/>
    </row>
    <row r="50" spans="1:17" s="103" customFormat="1" ht="15" customHeight="1">
      <c r="A50" s="115"/>
      <c r="B50" s="56" t="s">
        <v>24</v>
      </c>
      <c r="C50" s="157">
        <f>SUM(C51:C55)</f>
        <v>704</v>
      </c>
      <c r="D50" s="157">
        <f aca="true" t="shared" si="5" ref="D50:P50">SUM(D51:D55)</f>
        <v>3201</v>
      </c>
      <c r="E50" s="157">
        <f t="shared" si="5"/>
        <v>2243</v>
      </c>
      <c r="F50" s="157">
        <f t="shared" si="5"/>
        <v>1663</v>
      </c>
      <c r="G50" s="157">
        <f t="shared" si="5"/>
        <v>580</v>
      </c>
      <c r="H50" s="158">
        <f t="shared" si="5"/>
        <v>958</v>
      </c>
      <c r="I50" s="158">
        <f t="shared" si="5"/>
        <v>693</v>
      </c>
      <c r="J50" s="158">
        <f t="shared" si="5"/>
        <v>265</v>
      </c>
      <c r="K50" s="157">
        <f t="shared" si="5"/>
        <v>661671</v>
      </c>
      <c r="L50" s="157">
        <f t="shared" si="5"/>
        <v>1622279</v>
      </c>
      <c r="M50" s="157">
        <f t="shared" si="5"/>
        <v>3829548</v>
      </c>
      <c r="N50" s="157">
        <f t="shared" si="5"/>
        <v>3721024</v>
      </c>
      <c r="O50" s="157">
        <f t="shared" si="5"/>
        <v>102706</v>
      </c>
      <c r="P50" s="158">
        <f t="shared" si="5"/>
        <v>5818</v>
      </c>
      <c r="Q50" s="158" t="s">
        <v>488</v>
      </c>
    </row>
    <row r="51" spans="1:17" ht="15" customHeight="1">
      <c r="A51" s="30"/>
      <c r="B51" s="228" t="s">
        <v>393</v>
      </c>
      <c r="C51" s="284">
        <v>518</v>
      </c>
      <c r="D51" s="284">
        <v>956</v>
      </c>
      <c r="E51" s="285">
        <v>224</v>
      </c>
      <c r="F51" s="284">
        <v>140</v>
      </c>
      <c r="G51" s="284">
        <v>84</v>
      </c>
      <c r="H51" s="285">
        <v>732</v>
      </c>
      <c r="I51" s="285">
        <v>545</v>
      </c>
      <c r="J51" s="285">
        <v>187</v>
      </c>
      <c r="K51" s="285">
        <v>51736</v>
      </c>
      <c r="L51" s="285">
        <v>218296</v>
      </c>
      <c r="M51" s="282">
        <v>499518</v>
      </c>
      <c r="N51" s="282">
        <v>455127</v>
      </c>
      <c r="O51" s="282">
        <v>39453</v>
      </c>
      <c r="P51" s="285">
        <v>4938</v>
      </c>
      <c r="Q51" s="27" t="s">
        <v>258</v>
      </c>
    </row>
    <row r="52" spans="1:17" ht="15" customHeight="1">
      <c r="A52" s="469" t="s">
        <v>503</v>
      </c>
      <c r="B52" s="228" t="s">
        <v>392</v>
      </c>
      <c r="C52" s="284">
        <v>153</v>
      </c>
      <c r="D52" s="284">
        <v>828</v>
      </c>
      <c r="E52" s="285">
        <v>615</v>
      </c>
      <c r="F52" s="284">
        <v>442</v>
      </c>
      <c r="G52" s="284">
        <v>173</v>
      </c>
      <c r="H52" s="285">
        <v>213</v>
      </c>
      <c r="I52" s="285">
        <v>140</v>
      </c>
      <c r="J52" s="285">
        <v>73</v>
      </c>
      <c r="K52" s="285">
        <v>167115</v>
      </c>
      <c r="L52" s="285">
        <v>276858</v>
      </c>
      <c r="M52" s="282">
        <v>619035</v>
      </c>
      <c r="N52" s="282">
        <v>585066</v>
      </c>
      <c r="O52" s="282">
        <v>33297</v>
      </c>
      <c r="P52" s="285">
        <v>672</v>
      </c>
      <c r="Q52" s="27" t="s">
        <v>258</v>
      </c>
    </row>
    <row r="53" spans="1:17" ht="15" customHeight="1">
      <c r="A53" s="468"/>
      <c r="B53" s="228" t="s">
        <v>389</v>
      </c>
      <c r="C53" s="284">
        <v>21</v>
      </c>
      <c r="D53" s="284">
        <v>284</v>
      </c>
      <c r="E53" s="285">
        <v>275</v>
      </c>
      <c r="F53" s="285">
        <v>205</v>
      </c>
      <c r="G53" s="285">
        <v>70</v>
      </c>
      <c r="H53" s="285">
        <v>9</v>
      </c>
      <c r="I53" s="285">
        <v>7</v>
      </c>
      <c r="J53" s="285">
        <v>2</v>
      </c>
      <c r="K53" s="285">
        <v>85288</v>
      </c>
      <c r="L53" s="285">
        <v>186089</v>
      </c>
      <c r="M53" s="282">
        <v>326266</v>
      </c>
      <c r="N53" s="283">
        <v>297441</v>
      </c>
      <c r="O53" s="283">
        <v>28820</v>
      </c>
      <c r="P53" s="285">
        <v>5</v>
      </c>
      <c r="Q53" s="27" t="s">
        <v>258</v>
      </c>
    </row>
    <row r="54" spans="1:17" ht="15" customHeight="1">
      <c r="A54" s="30"/>
      <c r="B54" s="228" t="s">
        <v>390</v>
      </c>
      <c r="C54" s="284">
        <v>7</v>
      </c>
      <c r="D54" s="284">
        <v>166</v>
      </c>
      <c r="E54" s="285">
        <v>162</v>
      </c>
      <c r="F54" s="285">
        <v>118</v>
      </c>
      <c r="G54" s="285">
        <v>44</v>
      </c>
      <c r="H54" s="285">
        <v>4</v>
      </c>
      <c r="I54" s="285">
        <v>1</v>
      </c>
      <c r="J54" s="285">
        <v>3</v>
      </c>
      <c r="K54" s="285">
        <v>44666</v>
      </c>
      <c r="L54" s="285">
        <v>74494</v>
      </c>
      <c r="M54" s="282">
        <v>155137</v>
      </c>
      <c r="N54" s="283">
        <v>153798</v>
      </c>
      <c r="O54" s="283">
        <v>1136</v>
      </c>
      <c r="P54" s="285">
        <v>203</v>
      </c>
      <c r="Q54" s="27" t="s">
        <v>258</v>
      </c>
    </row>
    <row r="55" spans="1:17" ht="15" customHeight="1">
      <c r="A55" s="30"/>
      <c r="B55" s="228" t="s">
        <v>391</v>
      </c>
      <c r="C55" s="284">
        <v>5</v>
      </c>
      <c r="D55" s="284">
        <v>967</v>
      </c>
      <c r="E55" s="285">
        <v>967</v>
      </c>
      <c r="F55" s="284">
        <v>758</v>
      </c>
      <c r="G55" s="284">
        <v>209</v>
      </c>
      <c r="H55" s="285" t="s">
        <v>488</v>
      </c>
      <c r="I55" s="285" t="s">
        <v>488</v>
      </c>
      <c r="J55" s="285" t="s">
        <v>488</v>
      </c>
      <c r="K55" s="285">
        <v>312866</v>
      </c>
      <c r="L55" s="285">
        <v>866542</v>
      </c>
      <c r="M55" s="282">
        <v>2229592</v>
      </c>
      <c r="N55" s="282">
        <v>2229592</v>
      </c>
      <c r="O55" s="285" t="s">
        <v>488</v>
      </c>
      <c r="P55" s="285" t="s">
        <v>488</v>
      </c>
      <c r="Q55" s="27" t="s">
        <v>258</v>
      </c>
    </row>
    <row r="56" spans="1:17" ht="15" customHeight="1">
      <c r="A56" s="30"/>
      <c r="B56" s="19"/>
      <c r="C56" s="276"/>
      <c r="D56" s="276"/>
      <c r="E56" s="276"/>
      <c r="F56" s="276"/>
      <c r="G56" s="276"/>
      <c r="H56" s="253"/>
      <c r="I56" s="253"/>
      <c r="J56" s="253"/>
      <c r="K56" s="253"/>
      <c r="L56" s="253"/>
      <c r="M56" s="276"/>
      <c r="N56" s="276"/>
      <c r="O56" s="253"/>
      <c r="P56" s="253"/>
      <c r="Q56" s="35"/>
    </row>
    <row r="57" spans="1:17" s="103" customFormat="1" ht="15" customHeight="1">
      <c r="A57" s="115"/>
      <c r="B57" s="56" t="s">
        <v>24</v>
      </c>
      <c r="C57" s="157">
        <f>SUM(C58:C62)</f>
        <v>158</v>
      </c>
      <c r="D57" s="157">
        <f aca="true" t="shared" si="6" ref="D57:P57">SUM(D58:D62)</f>
        <v>1916</v>
      </c>
      <c r="E57" s="157">
        <f t="shared" si="6"/>
        <v>1733</v>
      </c>
      <c r="F57" s="157">
        <f t="shared" si="6"/>
        <v>1043</v>
      </c>
      <c r="G57" s="157">
        <f t="shared" si="6"/>
        <v>690</v>
      </c>
      <c r="H57" s="158">
        <f t="shared" si="6"/>
        <v>183</v>
      </c>
      <c r="I57" s="158">
        <f t="shared" si="6"/>
        <v>99</v>
      </c>
      <c r="J57" s="158">
        <f t="shared" si="6"/>
        <v>84</v>
      </c>
      <c r="K57" s="157">
        <f t="shared" si="6"/>
        <v>523699</v>
      </c>
      <c r="L57" s="157">
        <f t="shared" si="6"/>
        <v>1586242</v>
      </c>
      <c r="M57" s="157">
        <f t="shared" si="6"/>
        <v>2865639</v>
      </c>
      <c r="N57" s="157">
        <f t="shared" si="6"/>
        <v>2808540</v>
      </c>
      <c r="O57" s="157">
        <f t="shared" si="6"/>
        <v>57079</v>
      </c>
      <c r="P57" s="158">
        <f t="shared" si="6"/>
        <v>20</v>
      </c>
      <c r="Q57" s="158" t="s">
        <v>488</v>
      </c>
    </row>
    <row r="58" spans="1:17" ht="15" customHeight="1">
      <c r="A58" s="30"/>
      <c r="B58" s="228" t="s">
        <v>393</v>
      </c>
      <c r="C58" s="28">
        <v>49</v>
      </c>
      <c r="D58" s="28">
        <v>118</v>
      </c>
      <c r="E58" s="27">
        <v>20</v>
      </c>
      <c r="F58" s="28">
        <v>5</v>
      </c>
      <c r="G58" s="28">
        <v>15</v>
      </c>
      <c r="H58" s="27">
        <v>98</v>
      </c>
      <c r="I58" s="27">
        <v>49</v>
      </c>
      <c r="J58" s="27">
        <v>49</v>
      </c>
      <c r="K58" s="27">
        <v>4075</v>
      </c>
      <c r="L58" s="27">
        <v>22187</v>
      </c>
      <c r="M58" s="39">
        <v>45482</v>
      </c>
      <c r="N58" s="39">
        <v>37407</v>
      </c>
      <c r="O58" s="39">
        <v>8075</v>
      </c>
      <c r="P58" s="27" t="s">
        <v>258</v>
      </c>
      <c r="Q58" s="27" t="s">
        <v>258</v>
      </c>
    </row>
    <row r="59" spans="1:17" ht="15" customHeight="1">
      <c r="A59" s="226" t="s">
        <v>388</v>
      </c>
      <c r="B59" s="228" t="s">
        <v>392</v>
      </c>
      <c r="C59" s="28">
        <v>61</v>
      </c>
      <c r="D59" s="28">
        <v>377</v>
      </c>
      <c r="E59" s="27">
        <v>297</v>
      </c>
      <c r="F59" s="28">
        <v>107</v>
      </c>
      <c r="G59" s="28">
        <v>190</v>
      </c>
      <c r="H59" s="27">
        <v>80</v>
      </c>
      <c r="I59" s="27">
        <v>47</v>
      </c>
      <c r="J59" s="27">
        <v>33</v>
      </c>
      <c r="K59" s="27">
        <v>63182</v>
      </c>
      <c r="L59" s="27">
        <v>132282</v>
      </c>
      <c r="M59" s="39">
        <v>257992</v>
      </c>
      <c r="N59" s="39">
        <v>224918</v>
      </c>
      <c r="O59" s="39">
        <v>33054</v>
      </c>
      <c r="P59" s="27">
        <v>20</v>
      </c>
      <c r="Q59" s="27" t="s">
        <v>258</v>
      </c>
    </row>
    <row r="60" spans="1:17" ht="15" customHeight="1">
      <c r="A60" s="30" t="s">
        <v>387</v>
      </c>
      <c r="B60" s="228" t="s">
        <v>389</v>
      </c>
      <c r="C60" s="28">
        <v>23</v>
      </c>
      <c r="D60" s="28">
        <v>288</v>
      </c>
      <c r="E60" s="27">
        <v>283</v>
      </c>
      <c r="F60" s="28">
        <v>150</v>
      </c>
      <c r="G60" s="28">
        <v>133</v>
      </c>
      <c r="H60" s="27">
        <v>5</v>
      </c>
      <c r="I60" s="27">
        <v>3</v>
      </c>
      <c r="J60" s="27">
        <v>2</v>
      </c>
      <c r="K60" s="27">
        <v>74891</v>
      </c>
      <c r="L60" s="27">
        <v>212409</v>
      </c>
      <c r="M60" s="39">
        <v>354016</v>
      </c>
      <c r="N60" s="39">
        <v>346407</v>
      </c>
      <c r="O60" s="39">
        <v>7609</v>
      </c>
      <c r="P60" s="27" t="s">
        <v>258</v>
      </c>
      <c r="Q60" s="27" t="s">
        <v>258</v>
      </c>
    </row>
    <row r="61" spans="1:17" ht="15" customHeight="1">
      <c r="A61" s="19"/>
      <c r="B61" s="228" t="s">
        <v>390</v>
      </c>
      <c r="C61" s="28">
        <v>14</v>
      </c>
      <c r="D61" s="28">
        <v>341</v>
      </c>
      <c r="E61" s="27">
        <v>341</v>
      </c>
      <c r="F61" s="28">
        <v>171</v>
      </c>
      <c r="G61" s="28">
        <v>170</v>
      </c>
      <c r="H61" s="27" t="s">
        <v>258</v>
      </c>
      <c r="I61" s="27" t="s">
        <v>258</v>
      </c>
      <c r="J61" s="27" t="s">
        <v>258</v>
      </c>
      <c r="K61" s="27">
        <v>91266</v>
      </c>
      <c r="L61" s="27">
        <v>244848</v>
      </c>
      <c r="M61" s="39">
        <v>494267</v>
      </c>
      <c r="N61" s="39">
        <v>485926</v>
      </c>
      <c r="O61" s="39">
        <v>8341</v>
      </c>
      <c r="P61" s="27" t="s">
        <v>258</v>
      </c>
      <c r="Q61" s="27" t="s">
        <v>258</v>
      </c>
    </row>
    <row r="62" spans="1:17" ht="15" customHeight="1">
      <c r="A62" s="19"/>
      <c r="B62" s="228" t="s">
        <v>391</v>
      </c>
      <c r="C62" s="39">
        <v>11</v>
      </c>
      <c r="D62" s="28">
        <v>792</v>
      </c>
      <c r="E62" s="27">
        <v>792</v>
      </c>
      <c r="F62" s="39">
        <v>610</v>
      </c>
      <c r="G62" s="39">
        <v>182</v>
      </c>
      <c r="H62" s="34" t="s">
        <v>246</v>
      </c>
      <c r="I62" s="34" t="s">
        <v>246</v>
      </c>
      <c r="J62" s="34" t="s">
        <v>246</v>
      </c>
      <c r="K62" s="34">
        <v>290285</v>
      </c>
      <c r="L62" s="34">
        <v>974516</v>
      </c>
      <c r="M62" s="39">
        <v>1713882</v>
      </c>
      <c r="N62" s="39">
        <v>1713882</v>
      </c>
      <c r="O62" s="34" t="s">
        <v>246</v>
      </c>
      <c r="P62" s="34" t="s">
        <v>246</v>
      </c>
      <c r="Q62" s="34" t="s">
        <v>246</v>
      </c>
    </row>
    <row r="63" spans="1:17" ht="15" customHeight="1">
      <c r="A63" s="32"/>
      <c r="B63" s="8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33"/>
    </row>
    <row r="64" spans="1:17" ht="14.25">
      <c r="A64" s="53"/>
      <c r="B64" s="55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8" ht="14.25">
      <c r="A65" s="18" t="s">
        <v>114</v>
      </c>
      <c r="E65" s="33"/>
      <c r="F65" s="33"/>
      <c r="G65" s="33"/>
      <c r="H65" s="33"/>
    </row>
  </sheetData>
  <sheetProtection/>
  <mergeCells count="22">
    <mergeCell ref="A3:Q3"/>
    <mergeCell ref="A2:P2"/>
    <mergeCell ref="A5:A7"/>
    <mergeCell ref="B5:B7"/>
    <mergeCell ref="C5:C7"/>
    <mergeCell ref="D5:J5"/>
    <mergeCell ref="K5:K7"/>
    <mergeCell ref="L5:L7"/>
    <mergeCell ref="Q5:Q7"/>
    <mergeCell ref="P6:P7"/>
    <mergeCell ref="M6:M7"/>
    <mergeCell ref="N6:N7"/>
    <mergeCell ref="A10:A11"/>
    <mergeCell ref="A17:A18"/>
    <mergeCell ref="A52:A53"/>
    <mergeCell ref="A31:A32"/>
    <mergeCell ref="A45:A46"/>
    <mergeCell ref="M5:P5"/>
    <mergeCell ref="D6:D7"/>
    <mergeCell ref="O6:O7"/>
    <mergeCell ref="E6:G6"/>
    <mergeCell ref="H6:J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PageLayoutView="0" workbookViewId="0" topLeftCell="A38">
      <selection activeCell="A2" sqref="A2:U2"/>
    </sheetView>
  </sheetViews>
  <sheetFormatPr defaultColWidth="10.59765625" defaultRowHeight="15"/>
  <cols>
    <col min="1" max="1" width="23.59765625" style="18" customWidth="1"/>
    <col min="2" max="2" width="15.09765625" style="18" customWidth="1"/>
    <col min="3" max="10" width="11.59765625" style="18" customWidth="1"/>
    <col min="11" max="11" width="12.59765625" style="18" customWidth="1"/>
    <col min="12" max="14" width="13.59765625" style="18" customWidth="1"/>
    <col min="15" max="15" width="12.59765625" style="18" customWidth="1"/>
    <col min="16" max="16384" width="10.59765625" style="18" customWidth="1"/>
  </cols>
  <sheetData>
    <row r="1" spans="1:17" s="24" customFormat="1" ht="19.5" customHeight="1">
      <c r="A1" s="23" t="s">
        <v>455</v>
      </c>
      <c r="Q1" s="25" t="s">
        <v>456</v>
      </c>
    </row>
    <row r="2" spans="1:16" s="1" customFormat="1" ht="19.5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7" s="1" customFormat="1" ht="19.5" customHeight="1">
      <c r="A3" s="499" t="s">
        <v>103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="1" customFormat="1" ht="18" customHeight="1" thickBot="1">
      <c r="P4" s="155"/>
    </row>
    <row r="5" spans="1:17" s="1" customFormat="1" ht="18.75" customHeight="1">
      <c r="A5" s="488" t="s">
        <v>381</v>
      </c>
      <c r="B5" s="500" t="s">
        <v>99</v>
      </c>
      <c r="C5" s="493" t="s">
        <v>17</v>
      </c>
      <c r="D5" s="470" t="s">
        <v>18</v>
      </c>
      <c r="E5" s="471"/>
      <c r="F5" s="471"/>
      <c r="G5" s="471"/>
      <c r="H5" s="471"/>
      <c r="I5" s="471"/>
      <c r="J5" s="496"/>
      <c r="K5" s="501" t="s">
        <v>457</v>
      </c>
      <c r="L5" s="501" t="s">
        <v>458</v>
      </c>
      <c r="M5" s="470" t="s">
        <v>21</v>
      </c>
      <c r="N5" s="471"/>
      <c r="O5" s="471"/>
      <c r="P5" s="471"/>
      <c r="Q5" s="483" t="s">
        <v>232</v>
      </c>
    </row>
    <row r="6" spans="1:17" s="1" customFormat="1" ht="22.5" customHeight="1">
      <c r="A6" s="489"/>
      <c r="B6" s="492"/>
      <c r="C6" s="494"/>
      <c r="D6" s="502" t="s">
        <v>394</v>
      </c>
      <c r="E6" s="479" t="s">
        <v>22</v>
      </c>
      <c r="F6" s="480"/>
      <c r="G6" s="481"/>
      <c r="H6" s="479" t="s">
        <v>23</v>
      </c>
      <c r="I6" s="480"/>
      <c r="J6" s="481"/>
      <c r="K6" s="310"/>
      <c r="L6" s="310"/>
      <c r="M6" s="328" t="s">
        <v>24</v>
      </c>
      <c r="N6" s="474" t="s">
        <v>396</v>
      </c>
      <c r="O6" s="474" t="s">
        <v>461</v>
      </c>
      <c r="P6" s="312" t="s">
        <v>462</v>
      </c>
      <c r="Q6" s="484"/>
    </row>
    <row r="7" spans="1:17" s="1" customFormat="1" ht="22.5" customHeight="1">
      <c r="A7" s="490"/>
      <c r="B7" s="475"/>
      <c r="C7" s="495"/>
      <c r="D7" s="503"/>
      <c r="E7" s="15" t="s">
        <v>24</v>
      </c>
      <c r="F7" s="15" t="s">
        <v>25</v>
      </c>
      <c r="G7" s="15" t="s">
        <v>26</v>
      </c>
      <c r="H7" s="15" t="s">
        <v>24</v>
      </c>
      <c r="I7" s="15" t="s">
        <v>25</v>
      </c>
      <c r="J7" s="15" t="s">
        <v>26</v>
      </c>
      <c r="K7" s="311"/>
      <c r="L7" s="311"/>
      <c r="M7" s="329"/>
      <c r="N7" s="475"/>
      <c r="O7" s="475"/>
      <c r="P7" s="314"/>
      <c r="Q7" s="485"/>
    </row>
    <row r="8" spans="1:17" s="1" customFormat="1" ht="18.75" customHeight="1">
      <c r="A8" s="195"/>
      <c r="B8" s="229"/>
      <c r="C8" s="178"/>
      <c r="D8" s="174"/>
      <c r="E8" s="13"/>
      <c r="F8" s="13"/>
      <c r="G8" s="13"/>
      <c r="H8" s="13"/>
      <c r="I8" s="13"/>
      <c r="J8" s="13"/>
      <c r="K8" s="230"/>
      <c r="L8" s="230"/>
      <c r="M8" s="174"/>
      <c r="N8" s="230"/>
      <c r="O8" s="230"/>
      <c r="P8" s="230"/>
      <c r="Q8" s="230"/>
    </row>
    <row r="9" spans="1:17" ht="15" customHeight="1">
      <c r="A9" s="16"/>
      <c r="B9" s="114" t="s">
        <v>402</v>
      </c>
      <c r="C9" s="158">
        <f>SUM(C10:C14)</f>
        <v>523</v>
      </c>
      <c r="D9" s="158">
        <f aca="true" t="shared" si="0" ref="D9:O9">SUM(D10:D14)</f>
        <v>5185</v>
      </c>
      <c r="E9" s="158">
        <f t="shared" si="0"/>
        <v>4590</v>
      </c>
      <c r="F9" s="158">
        <f t="shared" si="0"/>
        <v>3037</v>
      </c>
      <c r="G9" s="158">
        <f t="shared" si="0"/>
        <v>1553</v>
      </c>
      <c r="H9" s="158">
        <f t="shared" si="0"/>
        <v>595</v>
      </c>
      <c r="I9" s="158">
        <f t="shared" si="0"/>
        <v>370</v>
      </c>
      <c r="J9" s="158">
        <f t="shared" si="0"/>
        <v>225</v>
      </c>
      <c r="K9" s="158">
        <f t="shared" si="0"/>
        <v>1827666</v>
      </c>
      <c r="L9" s="158">
        <f t="shared" si="0"/>
        <v>2408885</v>
      </c>
      <c r="M9" s="158">
        <f t="shared" si="0"/>
        <v>6415015</v>
      </c>
      <c r="N9" s="158">
        <f t="shared" si="0"/>
        <v>6033058</v>
      </c>
      <c r="O9" s="158">
        <f t="shared" si="0"/>
        <v>381957</v>
      </c>
      <c r="P9" s="158" t="s">
        <v>491</v>
      </c>
      <c r="Q9" s="158" t="s">
        <v>491</v>
      </c>
    </row>
    <row r="10" spans="1:17" ht="15" customHeight="1">
      <c r="A10" s="19"/>
      <c r="B10" s="228" t="s">
        <v>393</v>
      </c>
      <c r="C10" s="285">
        <v>240</v>
      </c>
      <c r="D10" s="285">
        <v>514</v>
      </c>
      <c r="E10" s="285">
        <v>136</v>
      </c>
      <c r="F10" s="285">
        <v>51</v>
      </c>
      <c r="G10" s="285">
        <v>85</v>
      </c>
      <c r="H10" s="285">
        <v>378</v>
      </c>
      <c r="I10" s="285">
        <v>228</v>
      </c>
      <c r="J10" s="285">
        <v>150</v>
      </c>
      <c r="K10" s="285">
        <v>27458</v>
      </c>
      <c r="L10" s="285">
        <v>67739</v>
      </c>
      <c r="M10" s="283">
        <v>195897</v>
      </c>
      <c r="N10" s="283">
        <v>130576</v>
      </c>
      <c r="O10" s="283">
        <v>65321</v>
      </c>
      <c r="P10" s="285" t="s">
        <v>488</v>
      </c>
      <c r="Q10" s="285" t="s">
        <v>488</v>
      </c>
    </row>
    <row r="11" spans="1:17" ht="15" customHeight="1">
      <c r="A11" s="468" t="s">
        <v>44</v>
      </c>
      <c r="B11" s="228" t="s">
        <v>392</v>
      </c>
      <c r="C11" s="285">
        <v>182</v>
      </c>
      <c r="D11" s="285">
        <v>1034</v>
      </c>
      <c r="E11" s="285">
        <v>835</v>
      </c>
      <c r="F11" s="285">
        <v>418</v>
      </c>
      <c r="G11" s="285">
        <v>417</v>
      </c>
      <c r="H11" s="285">
        <v>199</v>
      </c>
      <c r="I11" s="285">
        <v>129</v>
      </c>
      <c r="J11" s="285">
        <v>70</v>
      </c>
      <c r="K11" s="285">
        <v>202522</v>
      </c>
      <c r="L11" s="285">
        <v>250940</v>
      </c>
      <c r="M11" s="283">
        <v>706077</v>
      </c>
      <c r="N11" s="283">
        <v>568380</v>
      </c>
      <c r="O11" s="283">
        <v>137697</v>
      </c>
      <c r="P11" s="285" t="s">
        <v>488</v>
      </c>
      <c r="Q11" s="285" t="s">
        <v>488</v>
      </c>
    </row>
    <row r="12" spans="1:17" ht="15" customHeight="1">
      <c r="A12" s="498"/>
      <c r="B12" s="228" t="s">
        <v>389</v>
      </c>
      <c r="C12" s="285">
        <v>49</v>
      </c>
      <c r="D12" s="285">
        <v>674</v>
      </c>
      <c r="E12" s="285">
        <v>660</v>
      </c>
      <c r="F12" s="285">
        <v>395</v>
      </c>
      <c r="G12" s="285">
        <v>265</v>
      </c>
      <c r="H12" s="285">
        <v>14</v>
      </c>
      <c r="I12" s="285">
        <v>10</v>
      </c>
      <c r="J12" s="285">
        <v>4</v>
      </c>
      <c r="K12" s="285">
        <v>191312</v>
      </c>
      <c r="L12" s="285">
        <v>279924</v>
      </c>
      <c r="M12" s="283">
        <v>686113</v>
      </c>
      <c r="N12" s="283">
        <v>629764</v>
      </c>
      <c r="O12" s="283">
        <v>56349</v>
      </c>
      <c r="P12" s="285" t="s">
        <v>488</v>
      </c>
      <c r="Q12" s="285" t="s">
        <v>488</v>
      </c>
    </row>
    <row r="13" spans="1:17" ht="15" customHeight="1">
      <c r="A13" s="19"/>
      <c r="B13" s="228" t="s">
        <v>390</v>
      </c>
      <c r="C13" s="285">
        <v>26</v>
      </c>
      <c r="D13" s="285">
        <v>634</v>
      </c>
      <c r="E13" s="285">
        <v>631</v>
      </c>
      <c r="F13" s="285">
        <v>376</v>
      </c>
      <c r="G13" s="285">
        <v>255</v>
      </c>
      <c r="H13" s="285">
        <v>3</v>
      </c>
      <c r="I13" s="285">
        <v>2</v>
      </c>
      <c r="J13" s="285">
        <v>1</v>
      </c>
      <c r="K13" s="285">
        <v>192447</v>
      </c>
      <c r="L13" s="285">
        <v>336611</v>
      </c>
      <c r="M13" s="283">
        <v>724105</v>
      </c>
      <c r="N13" s="283">
        <v>687765</v>
      </c>
      <c r="O13" s="283">
        <v>36340</v>
      </c>
      <c r="P13" s="285" t="s">
        <v>488</v>
      </c>
      <c r="Q13" s="285" t="s">
        <v>488</v>
      </c>
    </row>
    <row r="14" spans="1:17" ht="15" customHeight="1">
      <c r="A14" s="19"/>
      <c r="B14" s="228" t="s">
        <v>391</v>
      </c>
      <c r="C14" s="285">
        <v>26</v>
      </c>
      <c r="D14" s="285">
        <v>2329</v>
      </c>
      <c r="E14" s="285">
        <v>2328</v>
      </c>
      <c r="F14" s="285">
        <v>1797</v>
      </c>
      <c r="G14" s="285">
        <v>531</v>
      </c>
      <c r="H14" s="285">
        <v>1</v>
      </c>
      <c r="I14" s="285">
        <v>1</v>
      </c>
      <c r="J14" s="285" t="s">
        <v>488</v>
      </c>
      <c r="K14" s="285">
        <v>1213927</v>
      </c>
      <c r="L14" s="285">
        <v>1473671</v>
      </c>
      <c r="M14" s="283">
        <v>4102823</v>
      </c>
      <c r="N14" s="283">
        <v>4016573</v>
      </c>
      <c r="O14" s="283">
        <v>86250</v>
      </c>
      <c r="P14" s="285" t="s">
        <v>488</v>
      </c>
      <c r="Q14" s="285" t="s">
        <v>488</v>
      </c>
    </row>
    <row r="15" spans="1:17" ht="15" customHeight="1">
      <c r="A15" s="19"/>
      <c r="B15" s="19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</row>
    <row r="16" spans="1:17" ht="15" customHeight="1">
      <c r="A16" s="19"/>
      <c r="B16" s="56" t="s">
        <v>24</v>
      </c>
      <c r="C16" s="158">
        <f>SUM(C17:C21)</f>
        <v>30</v>
      </c>
      <c r="D16" s="158">
        <v>1012</v>
      </c>
      <c r="E16" s="158">
        <v>1007</v>
      </c>
      <c r="F16" s="158">
        <v>704</v>
      </c>
      <c r="G16" s="158">
        <v>303</v>
      </c>
      <c r="H16" s="158">
        <f>SUM(H17:H21)</f>
        <v>5</v>
      </c>
      <c r="I16" s="158">
        <f>SUM(I17:I21)</f>
        <v>4</v>
      </c>
      <c r="J16" s="158">
        <f>SUM(J17:J21)</f>
        <v>1</v>
      </c>
      <c r="K16" s="158">
        <v>419416</v>
      </c>
      <c r="L16" s="158">
        <v>2556717</v>
      </c>
      <c r="M16" s="158">
        <v>4582169</v>
      </c>
      <c r="N16" s="158">
        <v>4563577</v>
      </c>
      <c r="O16" s="158">
        <f>SUM(O17:O21)</f>
        <v>18592</v>
      </c>
      <c r="P16" s="158" t="s">
        <v>491</v>
      </c>
      <c r="Q16" s="158" t="s">
        <v>491</v>
      </c>
    </row>
    <row r="17" spans="1:17" ht="15" customHeight="1">
      <c r="A17" s="19"/>
      <c r="B17" s="228" t="s">
        <v>393</v>
      </c>
      <c r="C17" s="285">
        <v>10</v>
      </c>
      <c r="D17" s="285">
        <v>24</v>
      </c>
      <c r="E17" s="285">
        <v>19</v>
      </c>
      <c r="F17" s="285">
        <v>11</v>
      </c>
      <c r="G17" s="285">
        <v>8</v>
      </c>
      <c r="H17" s="285">
        <v>5</v>
      </c>
      <c r="I17" s="285">
        <v>4</v>
      </c>
      <c r="J17" s="285">
        <v>1</v>
      </c>
      <c r="K17" s="285">
        <v>3725</v>
      </c>
      <c r="L17" s="285">
        <v>5949</v>
      </c>
      <c r="M17" s="283">
        <v>19716</v>
      </c>
      <c r="N17" s="283">
        <v>17606</v>
      </c>
      <c r="O17" s="283">
        <v>2110</v>
      </c>
      <c r="P17" s="285" t="s">
        <v>488</v>
      </c>
      <c r="Q17" s="285" t="s">
        <v>488</v>
      </c>
    </row>
    <row r="18" spans="1:17" ht="15" customHeight="1">
      <c r="A18" s="468" t="s">
        <v>285</v>
      </c>
      <c r="B18" s="228" t="s">
        <v>392</v>
      </c>
      <c r="C18" s="285">
        <v>7</v>
      </c>
      <c r="D18" s="285">
        <v>46</v>
      </c>
      <c r="E18" s="285">
        <v>46</v>
      </c>
      <c r="F18" s="285">
        <v>26</v>
      </c>
      <c r="G18" s="285">
        <v>20</v>
      </c>
      <c r="H18" s="285" t="s">
        <v>488</v>
      </c>
      <c r="I18" s="285" t="s">
        <v>488</v>
      </c>
      <c r="J18" s="285" t="s">
        <v>488</v>
      </c>
      <c r="K18" s="285">
        <v>14453</v>
      </c>
      <c r="L18" s="285">
        <v>31128</v>
      </c>
      <c r="M18" s="283">
        <v>61496</v>
      </c>
      <c r="N18" s="283">
        <v>61492</v>
      </c>
      <c r="O18" s="283">
        <v>4</v>
      </c>
      <c r="P18" s="285" t="s">
        <v>488</v>
      </c>
      <c r="Q18" s="285" t="s">
        <v>488</v>
      </c>
    </row>
    <row r="19" spans="1:17" ht="15" customHeight="1">
      <c r="A19" s="497"/>
      <c r="B19" s="228" t="s">
        <v>389</v>
      </c>
      <c r="C19" s="285">
        <v>4</v>
      </c>
      <c r="D19" s="285" t="s">
        <v>487</v>
      </c>
      <c r="E19" s="285" t="s">
        <v>487</v>
      </c>
      <c r="F19" s="285" t="s">
        <v>487</v>
      </c>
      <c r="G19" s="285" t="s">
        <v>487</v>
      </c>
      <c r="H19" s="285" t="s">
        <v>488</v>
      </c>
      <c r="I19" s="285" t="s">
        <v>488</v>
      </c>
      <c r="J19" s="285" t="s">
        <v>488</v>
      </c>
      <c r="K19" s="285" t="s">
        <v>487</v>
      </c>
      <c r="L19" s="285" t="s">
        <v>487</v>
      </c>
      <c r="M19" s="285" t="s">
        <v>487</v>
      </c>
      <c r="N19" s="285" t="s">
        <v>487</v>
      </c>
      <c r="O19" s="285">
        <v>4000</v>
      </c>
      <c r="P19" s="285" t="s">
        <v>488</v>
      </c>
      <c r="Q19" s="285" t="s">
        <v>488</v>
      </c>
    </row>
    <row r="20" spans="1:17" ht="15" customHeight="1">
      <c r="A20" s="19"/>
      <c r="B20" s="228" t="s">
        <v>390</v>
      </c>
      <c r="C20" s="285">
        <v>1</v>
      </c>
      <c r="D20" s="285" t="s">
        <v>487</v>
      </c>
      <c r="E20" s="285" t="s">
        <v>487</v>
      </c>
      <c r="F20" s="285" t="s">
        <v>487</v>
      </c>
      <c r="G20" s="285" t="s">
        <v>487</v>
      </c>
      <c r="H20" s="285" t="s">
        <v>488</v>
      </c>
      <c r="I20" s="285" t="s">
        <v>488</v>
      </c>
      <c r="J20" s="285" t="s">
        <v>488</v>
      </c>
      <c r="K20" s="285" t="s">
        <v>487</v>
      </c>
      <c r="L20" s="285" t="s">
        <v>487</v>
      </c>
      <c r="M20" s="285" t="s">
        <v>487</v>
      </c>
      <c r="N20" s="285" t="s">
        <v>487</v>
      </c>
      <c r="O20" s="285" t="s">
        <v>488</v>
      </c>
      <c r="P20" s="285" t="s">
        <v>488</v>
      </c>
      <c r="Q20" s="285" t="s">
        <v>488</v>
      </c>
    </row>
    <row r="21" spans="1:17" ht="15" customHeight="1">
      <c r="A21" s="19"/>
      <c r="B21" s="228" t="s">
        <v>391</v>
      </c>
      <c r="C21" s="285">
        <v>8</v>
      </c>
      <c r="D21" s="285">
        <v>863</v>
      </c>
      <c r="E21" s="285">
        <v>863</v>
      </c>
      <c r="F21" s="285">
        <v>623</v>
      </c>
      <c r="G21" s="285">
        <v>240</v>
      </c>
      <c r="H21" s="285" t="s">
        <v>488</v>
      </c>
      <c r="I21" s="285" t="s">
        <v>488</v>
      </c>
      <c r="J21" s="285" t="s">
        <v>488</v>
      </c>
      <c r="K21" s="285">
        <v>374199</v>
      </c>
      <c r="L21" s="285">
        <v>2317280</v>
      </c>
      <c r="M21" s="283">
        <v>4167265</v>
      </c>
      <c r="N21" s="283">
        <v>4154787</v>
      </c>
      <c r="O21" s="283">
        <v>12478</v>
      </c>
      <c r="P21" s="285" t="s">
        <v>488</v>
      </c>
      <c r="Q21" s="285" t="s">
        <v>488</v>
      </c>
    </row>
    <row r="22" spans="1:17" ht="15" customHeight="1">
      <c r="A22" s="19"/>
      <c r="B22" s="19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</row>
    <row r="23" spans="1:17" ht="15" customHeight="1">
      <c r="A23" s="19"/>
      <c r="B23" s="56" t="s">
        <v>24</v>
      </c>
      <c r="C23" s="158">
        <f>SUM(C24:C28)</f>
        <v>12</v>
      </c>
      <c r="D23" s="158">
        <v>103</v>
      </c>
      <c r="E23" s="158">
        <v>103</v>
      </c>
      <c r="F23" s="158">
        <v>88</v>
      </c>
      <c r="G23" s="158">
        <v>15</v>
      </c>
      <c r="H23" s="287" t="s">
        <v>491</v>
      </c>
      <c r="I23" s="287" t="s">
        <v>491</v>
      </c>
      <c r="J23" s="287" t="s">
        <v>491</v>
      </c>
      <c r="K23" s="158">
        <v>30661</v>
      </c>
      <c r="L23" s="158">
        <v>289612</v>
      </c>
      <c r="M23" s="158">
        <v>494814</v>
      </c>
      <c r="N23" s="158" t="s">
        <v>492</v>
      </c>
      <c r="O23" s="158" t="s">
        <v>492</v>
      </c>
      <c r="P23" s="158" t="s">
        <v>491</v>
      </c>
      <c r="Q23" s="158" t="s">
        <v>491</v>
      </c>
    </row>
    <row r="24" spans="1:17" ht="15" customHeight="1">
      <c r="A24" s="19"/>
      <c r="B24" s="228" t="s">
        <v>393</v>
      </c>
      <c r="C24" s="285">
        <v>2</v>
      </c>
      <c r="D24" s="285" t="s">
        <v>490</v>
      </c>
      <c r="E24" s="285" t="s">
        <v>38</v>
      </c>
      <c r="F24" s="285" t="s">
        <v>487</v>
      </c>
      <c r="G24" s="285" t="s">
        <v>488</v>
      </c>
      <c r="H24" s="285" t="s">
        <v>488</v>
      </c>
      <c r="I24" s="285" t="s">
        <v>488</v>
      </c>
      <c r="J24" s="285" t="s">
        <v>488</v>
      </c>
      <c r="K24" s="285" t="s">
        <v>487</v>
      </c>
      <c r="L24" s="285" t="s">
        <v>487</v>
      </c>
      <c r="M24" s="285" t="s">
        <v>490</v>
      </c>
      <c r="N24" s="285" t="s">
        <v>487</v>
      </c>
      <c r="O24" s="285" t="s">
        <v>488</v>
      </c>
      <c r="P24" s="285" t="s">
        <v>488</v>
      </c>
      <c r="Q24" s="285" t="s">
        <v>488</v>
      </c>
    </row>
    <row r="25" spans="1:17" ht="15" customHeight="1">
      <c r="A25" s="468" t="s">
        <v>45</v>
      </c>
      <c r="B25" s="228" t="s">
        <v>392</v>
      </c>
      <c r="C25" s="285">
        <v>8</v>
      </c>
      <c r="D25" s="285">
        <v>52</v>
      </c>
      <c r="E25" s="285">
        <v>52</v>
      </c>
      <c r="F25" s="285">
        <v>42</v>
      </c>
      <c r="G25" s="285">
        <v>10</v>
      </c>
      <c r="H25" s="285" t="s">
        <v>488</v>
      </c>
      <c r="I25" s="285" t="s">
        <v>488</v>
      </c>
      <c r="J25" s="285" t="s">
        <v>488</v>
      </c>
      <c r="K25" s="285">
        <v>18299</v>
      </c>
      <c r="L25" s="285">
        <v>179580</v>
      </c>
      <c r="M25" s="283">
        <v>292667</v>
      </c>
      <c r="N25" s="283">
        <v>292667</v>
      </c>
      <c r="O25" s="285" t="s">
        <v>488</v>
      </c>
      <c r="P25" s="285" t="s">
        <v>488</v>
      </c>
      <c r="Q25" s="285" t="s">
        <v>488</v>
      </c>
    </row>
    <row r="26" spans="1:17" ht="15" customHeight="1">
      <c r="A26" s="468"/>
      <c r="B26" s="228" t="s">
        <v>389</v>
      </c>
      <c r="C26" s="285">
        <v>1</v>
      </c>
      <c r="D26" s="285" t="s">
        <v>487</v>
      </c>
      <c r="E26" s="285" t="s">
        <v>487</v>
      </c>
      <c r="F26" s="285" t="s">
        <v>487</v>
      </c>
      <c r="G26" s="285" t="s">
        <v>487</v>
      </c>
      <c r="H26" s="285" t="s">
        <v>488</v>
      </c>
      <c r="I26" s="285" t="s">
        <v>488</v>
      </c>
      <c r="J26" s="285" t="s">
        <v>488</v>
      </c>
      <c r="K26" s="285" t="s">
        <v>487</v>
      </c>
      <c r="L26" s="285" t="s">
        <v>487</v>
      </c>
      <c r="M26" s="283" t="s">
        <v>487</v>
      </c>
      <c r="N26" s="285" t="s">
        <v>487</v>
      </c>
      <c r="O26" s="285" t="s">
        <v>488</v>
      </c>
      <c r="P26" s="285" t="s">
        <v>488</v>
      </c>
      <c r="Q26" s="285" t="s">
        <v>488</v>
      </c>
    </row>
    <row r="27" spans="1:17" ht="15" customHeight="1">
      <c r="A27" s="19"/>
      <c r="B27" s="228" t="s">
        <v>390</v>
      </c>
      <c r="C27" s="285">
        <v>1</v>
      </c>
      <c r="D27" s="285" t="s">
        <v>490</v>
      </c>
      <c r="E27" s="285" t="s">
        <v>490</v>
      </c>
      <c r="F27" s="285" t="s">
        <v>487</v>
      </c>
      <c r="G27" s="285" t="s">
        <v>487</v>
      </c>
      <c r="H27" s="285" t="s">
        <v>488</v>
      </c>
      <c r="I27" s="285" t="s">
        <v>488</v>
      </c>
      <c r="J27" s="285" t="s">
        <v>488</v>
      </c>
      <c r="K27" s="285" t="s">
        <v>487</v>
      </c>
      <c r="L27" s="285" t="s">
        <v>487</v>
      </c>
      <c r="M27" s="285" t="s">
        <v>490</v>
      </c>
      <c r="N27" s="285" t="s">
        <v>487</v>
      </c>
      <c r="O27" s="285" t="s">
        <v>487</v>
      </c>
      <c r="P27" s="285" t="s">
        <v>488</v>
      </c>
      <c r="Q27" s="285" t="s">
        <v>488</v>
      </c>
    </row>
    <row r="28" spans="1:17" ht="15" customHeight="1">
      <c r="A28" s="19"/>
      <c r="B28" s="228" t="s">
        <v>391</v>
      </c>
      <c r="C28" s="285" t="s">
        <v>488</v>
      </c>
      <c r="D28" s="285" t="s">
        <v>488</v>
      </c>
      <c r="E28" s="285" t="s">
        <v>488</v>
      </c>
      <c r="F28" s="285" t="s">
        <v>488</v>
      </c>
      <c r="G28" s="285" t="s">
        <v>488</v>
      </c>
      <c r="H28" s="285" t="s">
        <v>488</v>
      </c>
      <c r="I28" s="285" t="s">
        <v>488</v>
      </c>
      <c r="J28" s="285" t="s">
        <v>488</v>
      </c>
      <c r="K28" s="285" t="s">
        <v>488</v>
      </c>
      <c r="L28" s="285" t="s">
        <v>488</v>
      </c>
      <c r="M28" s="285" t="s">
        <v>488</v>
      </c>
      <c r="N28" s="285" t="s">
        <v>488</v>
      </c>
      <c r="O28" s="285" t="s">
        <v>488</v>
      </c>
      <c r="P28" s="285" t="s">
        <v>488</v>
      </c>
      <c r="Q28" s="285" t="s">
        <v>488</v>
      </c>
    </row>
    <row r="29" spans="1:17" ht="15" customHeight="1">
      <c r="A29" s="19"/>
      <c r="B29" s="19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</row>
    <row r="30" spans="1:17" ht="15" customHeight="1">
      <c r="A30" s="19"/>
      <c r="B30" s="56" t="s">
        <v>24</v>
      </c>
      <c r="C30" s="158">
        <f>SUM(C31:C35)</f>
        <v>373</v>
      </c>
      <c r="D30" s="158">
        <f aca="true" t="shared" si="1" ref="D30:P30">SUM(D31:D35)</f>
        <v>3362</v>
      </c>
      <c r="E30" s="158">
        <f t="shared" si="1"/>
        <v>2889</v>
      </c>
      <c r="F30" s="158">
        <f t="shared" si="1"/>
        <v>1492</v>
      </c>
      <c r="G30" s="158">
        <f t="shared" si="1"/>
        <v>1397</v>
      </c>
      <c r="H30" s="158">
        <f t="shared" si="1"/>
        <v>473</v>
      </c>
      <c r="I30" s="158">
        <f t="shared" si="1"/>
        <v>251</v>
      </c>
      <c r="J30" s="158">
        <f t="shared" si="1"/>
        <v>222</v>
      </c>
      <c r="K30" s="158">
        <f t="shared" si="1"/>
        <v>798255</v>
      </c>
      <c r="L30" s="158">
        <f t="shared" si="1"/>
        <v>3267107</v>
      </c>
      <c r="M30" s="158">
        <f t="shared" si="1"/>
        <v>5454641</v>
      </c>
      <c r="N30" s="158">
        <f t="shared" si="1"/>
        <v>5168563</v>
      </c>
      <c r="O30" s="158">
        <f t="shared" si="1"/>
        <v>285519</v>
      </c>
      <c r="P30" s="158">
        <f t="shared" si="1"/>
        <v>559</v>
      </c>
      <c r="Q30" s="158" t="s">
        <v>491</v>
      </c>
    </row>
    <row r="31" spans="1:17" ht="15" customHeight="1">
      <c r="A31" s="19"/>
      <c r="B31" s="228" t="s">
        <v>393</v>
      </c>
      <c r="C31" s="285">
        <v>222</v>
      </c>
      <c r="D31" s="285">
        <v>435</v>
      </c>
      <c r="E31" s="285">
        <v>85</v>
      </c>
      <c r="F31" s="285">
        <v>23</v>
      </c>
      <c r="G31" s="285">
        <v>62</v>
      </c>
      <c r="H31" s="285">
        <v>350</v>
      </c>
      <c r="I31" s="285">
        <v>177</v>
      </c>
      <c r="J31" s="285">
        <v>173</v>
      </c>
      <c r="K31" s="285">
        <v>15914</v>
      </c>
      <c r="L31" s="285">
        <v>80761</v>
      </c>
      <c r="M31" s="283">
        <v>177781</v>
      </c>
      <c r="N31" s="283">
        <v>98165</v>
      </c>
      <c r="O31" s="283">
        <v>79616</v>
      </c>
      <c r="P31" s="285" t="s">
        <v>488</v>
      </c>
      <c r="Q31" s="285" t="s">
        <v>488</v>
      </c>
    </row>
    <row r="32" spans="1:17" ht="15" customHeight="1">
      <c r="A32" s="468" t="s">
        <v>46</v>
      </c>
      <c r="B32" s="228" t="s">
        <v>392</v>
      </c>
      <c r="C32" s="285">
        <v>81</v>
      </c>
      <c r="D32" s="285">
        <v>458</v>
      </c>
      <c r="E32" s="285">
        <v>344</v>
      </c>
      <c r="F32" s="285">
        <v>137</v>
      </c>
      <c r="G32" s="285">
        <v>207</v>
      </c>
      <c r="H32" s="285">
        <v>114</v>
      </c>
      <c r="I32" s="285">
        <v>69</v>
      </c>
      <c r="J32" s="285">
        <v>45</v>
      </c>
      <c r="K32" s="285">
        <v>79259</v>
      </c>
      <c r="L32" s="285">
        <v>219333</v>
      </c>
      <c r="M32" s="283">
        <v>403622</v>
      </c>
      <c r="N32" s="283">
        <v>324582</v>
      </c>
      <c r="O32" s="283">
        <v>78975</v>
      </c>
      <c r="P32" s="285">
        <v>65</v>
      </c>
      <c r="Q32" s="285" t="s">
        <v>488</v>
      </c>
    </row>
    <row r="33" spans="1:17" ht="15" customHeight="1">
      <c r="A33" s="497"/>
      <c r="B33" s="228" t="s">
        <v>389</v>
      </c>
      <c r="C33" s="285">
        <v>28</v>
      </c>
      <c r="D33" s="285">
        <v>398</v>
      </c>
      <c r="E33" s="285">
        <v>391</v>
      </c>
      <c r="F33" s="285">
        <v>186</v>
      </c>
      <c r="G33" s="285">
        <v>205</v>
      </c>
      <c r="H33" s="285">
        <v>7</v>
      </c>
      <c r="I33" s="285">
        <v>4</v>
      </c>
      <c r="J33" s="285">
        <v>3</v>
      </c>
      <c r="K33" s="285">
        <v>105708</v>
      </c>
      <c r="L33" s="285">
        <v>525406</v>
      </c>
      <c r="M33" s="283">
        <v>810171</v>
      </c>
      <c r="N33" s="283">
        <v>788876</v>
      </c>
      <c r="O33" s="283">
        <v>21295</v>
      </c>
      <c r="P33" s="285" t="s">
        <v>488</v>
      </c>
      <c r="Q33" s="285" t="s">
        <v>488</v>
      </c>
    </row>
    <row r="34" spans="1:17" ht="15" customHeight="1">
      <c r="A34" s="19"/>
      <c r="B34" s="228" t="s">
        <v>390</v>
      </c>
      <c r="C34" s="285">
        <v>24</v>
      </c>
      <c r="D34" s="285">
        <v>599</v>
      </c>
      <c r="E34" s="285">
        <v>597</v>
      </c>
      <c r="F34" s="285">
        <v>340</v>
      </c>
      <c r="G34" s="285">
        <v>257</v>
      </c>
      <c r="H34" s="285">
        <v>2</v>
      </c>
      <c r="I34" s="285">
        <v>1</v>
      </c>
      <c r="J34" s="285">
        <v>1</v>
      </c>
      <c r="K34" s="285">
        <v>165530</v>
      </c>
      <c r="L34" s="285">
        <v>653375</v>
      </c>
      <c r="M34" s="283">
        <v>1192222</v>
      </c>
      <c r="N34" s="283">
        <v>1140620</v>
      </c>
      <c r="O34" s="283">
        <v>51185</v>
      </c>
      <c r="P34" s="285">
        <v>417</v>
      </c>
      <c r="Q34" s="285" t="s">
        <v>488</v>
      </c>
    </row>
    <row r="35" spans="1:17" ht="15" customHeight="1">
      <c r="A35" s="19"/>
      <c r="B35" s="228" t="s">
        <v>391</v>
      </c>
      <c r="C35" s="285">
        <v>18</v>
      </c>
      <c r="D35" s="285">
        <v>1472</v>
      </c>
      <c r="E35" s="285">
        <v>1472</v>
      </c>
      <c r="F35" s="285">
        <v>806</v>
      </c>
      <c r="G35" s="285">
        <v>666</v>
      </c>
      <c r="H35" s="285" t="s">
        <v>488</v>
      </c>
      <c r="I35" s="285" t="s">
        <v>488</v>
      </c>
      <c r="J35" s="285" t="s">
        <v>488</v>
      </c>
      <c r="K35" s="285">
        <v>431844</v>
      </c>
      <c r="L35" s="285">
        <v>1788232</v>
      </c>
      <c r="M35" s="283">
        <v>2870845</v>
      </c>
      <c r="N35" s="283">
        <v>2816320</v>
      </c>
      <c r="O35" s="283">
        <v>54448</v>
      </c>
      <c r="P35" s="285">
        <v>77</v>
      </c>
      <c r="Q35" s="285" t="s">
        <v>488</v>
      </c>
    </row>
    <row r="36" spans="1:17" ht="15" customHeight="1">
      <c r="A36" s="19"/>
      <c r="B36" s="19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</row>
    <row r="37" spans="1:17" ht="15" customHeight="1">
      <c r="A37" s="19"/>
      <c r="B37" s="56" t="s">
        <v>24</v>
      </c>
      <c r="C37" s="158">
        <f>SUM(C38:C42)</f>
        <v>17</v>
      </c>
      <c r="D37" s="158">
        <v>197</v>
      </c>
      <c r="E37" s="158">
        <v>182</v>
      </c>
      <c r="F37" s="158">
        <v>88</v>
      </c>
      <c r="G37" s="158">
        <v>94</v>
      </c>
      <c r="H37" s="158">
        <f>SUM(H38:H42)</f>
        <v>15</v>
      </c>
      <c r="I37" s="158">
        <f>SUM(I38:I42)</f>
        <v>7</v>
      </c>
      <c r="J37" s="158">
        <f>SUM(J38:J42)</f>
        <v>8</v>
      </c>
      <c r="K37" s="158">
        <v>36556</v>
      </c>
      <c r="L37" s="158">
        <v>83720</v>
      </c>
      <c r="M37" s="158">
        <v>164488</v>
      </c>
      <c r="N37" s="158">
        <v>138958</v>
      </c>
      <c r="O37" s="158">
        <v>25530</v>
      </c>
      <c r="P37" s="158" t="s">
        <v>491</v>
      </c>
      <c r="Q37" s="158" t="s">
        <v>491</v>
      </c>
    </row>
    <row r="38" spans="1:17" ht="15" customHeight="1">
      <c r="A38" s="19"/>
      <c r="B38" s="228" t="s">
        <v>393</v>
      </c>
      <c r="C38" s="285">
        <v>4</v>
      </c>
      <c r="D38" s="285">
        <v>11</v>
      </c>
      <c r="E38" s="285">
        <v>5</v>
      </c>
      <c r="F38" s="285">
        <v>2</v>
      </c>
      <c r="G38" s="285">
        <v>3</v>
      </c>
      <c r="H38" s="285">
        <v>6</v>
      </c>
      <c r="I38" s="285">
        <v>2</v>
      </c>
      <c r="J38" s="285">
        <v>4</v>
      </c>
      <c r="K38" s="285">
        <v>660</v>
      </c>
      <c r="L38" s="285">
        <v>2330</v>
      </c>
      <c r="M38" s="283">
        <v>8750</v>
      </c>
      <c r="N38" s="283">
        <v>8500</v>
      </c>
      <c r="O38" s="283">
        <v>250</v>
      </c>
      <c r="P38" s="285" t="s">
        <v>488</v>
      </c>
      <c r="Q38" s="285" t="s">
        <v>488</v>
      </c>
    </row>
    <row r="39" spans="1:17" ht="15" customHeight="1">
      <c r="A39" s="468" t="s">
        <v>275</v>
      </c>
      <c r="B39" s="228" t="s">
        <v>392</v>
      </c>
      <c r="C39" s="285">
        <v>5</v>
      </c>
      <c r="D39" s="285">
        <v>38</v>
      </c>
      <c r="E39" s="285">
        <v>33</v>
      </c>
      <c r="F39" s="285">
        <v>16</v>
      </c>
      <c r="G39" s="285">
        <v>17</v>
      </c>
      <c r="H39" s="285">
        <v>5</v>
      </c>
      <c r="I39" s="285">
        <v>3</v>
      </c>
      <c r="J39" s="285">
        <v>2</v>
      </c>
      <c r="K39" s="285">
        <v>7662</v>
      </c>
      <c r="L39" s="285">
        <v>19364</v>
      </c>
      <c r="M39" s="283">
        <v>31425</v>
      </c>
      <c r="N39" s="283">
        <v>22025</v>
      </c>
      <c r="O39" s="283">
        <v>9400</v>
      </c>
      <c r="P39" s="285" t="s">
        <v>488</v>
      </c>
      <c r="Q39" s="285" t="s">
        <v>488</v>
      </c>
    </row>
    <row r="40" spans="1:17" ht="15" customHeight="1">
      <c r="A40" s="497"/>
      <c r="B40" s="228" t="s">
        <v>389</v>
      </c>
      <c r="C40" s="285">
        <v>6</v>
      </c>
      <c r="D40" s="285">
        <v>92</v>
      </c>
      <c r="E40" s="285">
        <v>88</v>
      </c>
      <c r="F40" s="285">
        <v>40</v>
      </c>
      <c r="G40" s="285">
        <v>48</v>
      </c>
      <c r="H40" s="285">
        <v>4</v>
      </c>
      <c r="I40" s="285">
        <v>2</v>
      </c>
      <c r="J40" s="285">
        <v>2</v>
      </c>
      <c r="K40" s="285">
        <v>17705</v>
      </c>
      <c r="L40" s="285">
        <v>33472</v>
      </c>
      <c r="M40" s="283">
        <v>83460</v>
      </c>
      <c r="N40" s="283">
        <v>79310</v>
      </c>
      <c r="O40" s="283">
        <v>4150</v>
      </c>
      <c r="P40" s="285" t="s">
        <v>488</v>
      </c>
      <c r="Q40" s="285" t="s">
        <v>488</v>
      </c>
    </row>
    <row r="41" spans="1:17" ht="15" customHeight="1">
      <c r="A41" s="19"/>
      <c r="B41" s="228" t="s">
        <v>390</v>
      </c>
      <c r="C41" s="285">
        <v>1</v>
      </c>
      <c r="D41" s="285" t="s">
        <v>487</v>
      </c>
      <c r="E41" s="285" t="s">
        <v>487</v>
      </c>
      <c r="F41" s="285" t="s">
        <v>487</v>
      </c>
      <c r="G41" s="285" t="s">
        <v>487</v>
      </c>
      <c r="H41" s="285" t="s">
        <v>488</v>
      </c>
      <c r="I41" s="285" t="s">
        <v>488</v>
      </c>
      <c r="J41" s="285" t="s">
        <v>488</v>
      </c>
      <c r="K41" s="285" t="s">
        <v>487</v>
      </c>
      <c r="L41" s="285" t="s">
        <v>487</v>
      </c>
      <c r="M41" s="283" t="s">
        <v>487</v>
      </c>
      <c r="N41" s="285" t="s">
        <v>487</v>
      </c>
      <c r="O41" s="285" t="s">
        <v>487</v>
      </c>
      <c r="P41" s="285" t="s">
        <v>488</v>
      </c>
      <c r="Q41" s="285" t="s">
        <v>488</v>
      </c>
    </row>
    <row r="42" spans="1:17" ht="15" customHeight="1">
      <c r="A42" s="19"/>
      <c r="B42" s="228" t="s">
        <v>391</v>
      </c>
      <c r="C42" s="285">
        <v>1</v>
      </c>
      <c r="D42" s="285" t="s">
        <v>490</v>
      </c>
      <c r="E42" s="285" t="s">
        <v>490</v>
      </c>
      <c r="F42" s="285" t="s">
        <v>487</v>
      </c>
      <c r="G42" s="285" t="s">
        <v>487</v>
      </c>
      <c r="H42" s="285" t="s">
        <v>488</v>
      </c>
      <c r="I42" s="285" t="s">
        <v>488</v>
      </c>
      <c r="J42" s="285" t="s">
        <v>488</v>
      </c>
      <c r="K42" s="285" t="s">
        <v>487</v>
      </c>
      <c r="L42" s="285" t="s">
        <v>487</v>
      </c>
      <c r="M42" s="285" t="s">
        <v>487</v>
      </c>
      <c r="N42" s="285" t="s">
        <v>487</v>
      </c>
      <c r="O42" s="285" t="s">
        <v>488</v>
      </c>
      <c r="P42" s="285" t="s">
        <v>488</v>
      </c>
      <c r="Q42" s="285" t="s">
        <v>488</v>
      </c>
    </row>
    <row r="43" spans="1:17" ht="15" customHeight="1">
      <c r="A43" s="19"/>
      <c r="B43" s="19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</row>
    <row r="44" spans="1:17" ht="15" customHeight="1">
      <c r="A44" s="19"/>
      <c r="B44" s="56" t="s">
        <v>24</v>
      </c>
      <c r="C44" s="158">
        <f>SUM(C45:C49)</f>
        <v>7</v>
      </c>
      <c r="D44" s="158">
        <v>74</v>
      </c>
      <c r="E44" s="158">
        <v>69</v>
      </c>
      <c r="F44" s="158">
        <v>24</v>
      </c>
      <c r="G44" s="158">
        <v>45</v>
      </c>
      <c r="H44" s="158">
        <v>5</v>
      </c>
      <c r="I44" s="158">
        <v>3</v>
      </c>
      <c r="J44" s="158">
        <v>2</v>
      </c>
      <c r="K44" s="158">
        <v>10394</v>
      </c>
      <c r="L44" s="158">
        <v>25682</v>
      </c>
      <c r="M44" s="158">
        <v>49273</v>
      </c>
      <c r="N44" s="158">
        <v>38914</v>
      </c>
      <c r="O44" s="158">
        <v>10359</v>
      </c>
      <c r="P44" s="158" t="s">
        <v>491</v>
      </c>
      <c r="Q44" s="158" t="s">
        <v>491</v>
      </c>
    </row>
    <row r="45" spans="1:17" ht="15" customHeight="1">
      <c r="A45" s="30" t="s">
        <v>101</v>
      </c>
      <c r="B45" s="228" t="s">
        <v>393</v>
      </c>
      <c r="C45" s="285">
        <v>1</v>
      </c>
      <c r="D45" s="285" t="s">
        <v>487</v>
      </c>
      <c r="E45" s="285" t="s">
        <v>488</v>
      </c>
      <c r="F45" s="285" t="s">
        <v>488</v>
      </c>
      <c r="G45" s="285" t="s">
        <v>488</v>
      </c>
      <c r="H45" s="285" t="s">
        <v>487</v>
      </c>
      <c r="I45" s="285" t="s">
        <v>487</v>
      </c>
      <c r="J45" s="285" t="s">
        <v>487</v>
      </c>
      <c r="K45" s="285" t="s">
        <v>488</v>
      </c>
      <c r="L45" s="285" t="s">
        <v>487</v>
      </c>
      <c r="M45" s="283" t="s">
        <v>487</v>
      </c>
      <c r="N45" s="285" t="s">
        <v>488</v>
      </c>
      <c r="O45" s="283" t="s">
        <v>487</v>
      </c>
      <c r="P45" s="285" t="s">
        <v>488</v>
      </c>
      <c r="Q45" s="285" t="s">
        <v>488</v>
      </c>
    </row>
    <row r="46" spans="1:17" ht="15" customHeight="1">
      <c r="A46" s="468" t="s">
        <v>102</v>
      </c>
      <c r="B46" s="228" t="s">
        <v>392</v>
      </c>
      <c r="C46" s="285">
        <v>4</v>
      </c>
      <c r="D46" s="285">
        <v>22</v>
      </c>
      <c r="E46" s="285">
        <v>19</v>
      </c>
      <c r="F46" s="285">
        <v>6</v>
      </c>
      <c r="G46" s="285">
        <v>13</v>
      </c>
      <c r="H46" s="285" t="s">
        <v>490</v>
      </c>
      <c r="I46" s="285" t="s">
        <v>487</v>
      </c>
      <c r="J46" s="285" t="s">
        <v>487</v>
      </c>
      <c r="K46" s="285">
        <v>3386</v>
      </c>
      <c r="L46" s="285">
        <v>3817</v>
      </c>
      <c r="M46" s="283">
        <v>9178</v>
      </c>
      <c r="N46" s="283" t="s">
        <v>487</v>
      </c>
      <c r="O46" s="283" t="s">
        <v>487</v>
      </c>
      <c r="P46" s="285" t="s">
        <v>488</v>
      </c>
      <c r="Q46" s="285" t="s">
        <v>488</v>
      </c>
    </row>
    <row r="47" spans="1:17" ht="15" customHeight="1">
      <c r="A47" s="468"/>
      <c r="B47" s="228" t="s">
        <v>389</v>
      </c>
      <c r="C47" s="285">
        <v>1</v>
      </c>
      <c r="D47" s="285" t="s">
        <v>487</v>
      </c>
      <c r="E47" s="285" t="s">
        <v>487</v>
      </c>
      <c r="F47" s="285" t="s">
        <v>487</v>
      </c>
      <c r="G47" s="285" t="s">
        <v>487</v>
      </c>
      <c r="H47" s="285" t="s">
        <v>488</v>
      </c>
      <c r="I47" s="285" t="s">
        <v>488</v>
      </c>
      <c r="J47" s="285" t="s">
        <v>488</v>
      </c>
      <c r="K47" s="285" t="s">
        <v>487</v>
      </c>
      <c r="L47" s="285" t="s">
        <v>487</v>
      </c>
      <c r="M47" s="285" t="s">
        <v>487</v>
      </c>
      <c r="N47" s="285" t="s">
        <v>488</v>
      </c>
      <c r="O47" s="285" t="s">
        <v>487</v>
      </c>
      <c r="P47" s="285" t="s">
        <v>488</v>
      </c>
      <c r="Q47" s="285" t="s">
        <v>488</v>
      </c>
    </row>
    <row r="48" spans="1:17" ht="15" customHeight="1">
      <c r="A48" s="30"/>
      <c r="B48" s="228" t="s">
        <v>390</v>
      </c>
      <c r="C48" s="285" t="s">
        <v>488</v>
      </c>
      <c r="D48" s="285" t="s">
        <v>488</v>
      </c>
      <c r="E48" s="285" t="s">
        <v>488</v>
      </c>
      <c r="F48" s="285" t="s">
        <v>488</v>
      </c>
      <c r="G48" s="285" t="s">
        <v>488</v>
      </c>
      <c r="H48" s="285" t="s">
        <v>488</v>
      </c>
      <c r="I48" s="285" t="s">
        <v>488</v>
      </c>
      <c r="J48" s="285" t="s">
        <v>488</v>
      </c>
      <c r="K48" s="285" t="s">
        <v>488</v>
      </c>
      <c r="L48" s="285" t="s">
        <v>488</v>
      </c>
      <c r="M48" s="285" t="s">
        <v>488</v>
      </c>
      <c r="N48" s="285" t="s">
        <v>488</v>
      </c>
      <c r="O48" s="285" t="s">
        <v>488</v>
      </c>
      <c r="P48" s="285" t="s">
        <v>488</v>
      </c>
      <c r="Q48" s="285" t="s">
        <v>488</v>
      </c>
    </row>
    <row r="49" spans="1:17" ht="15" customHeight="1">
      <c r="A49" s="30"/>
      <c r="B49" s="228" t="s">
        <v>391</v>
      </c>
      <c r="C49" s="285">
        <v>1</v>
      </c>
      <c r="D49" s="285" t="s">
        <v>490</v>
      </c>
      <c r="E49" s="285" t="s">
        <v>490</v>
      </c>
      <c r="F49" s="285" t="s">
        <v>487</v>
      </c>
      <c r="G49" s="285" t="s">
        <v>487</v>
      </c>
      <c r="H49" s="285" t="s">
        <v>488</v>
      </c>
      <c r="I49" s="285" t="s">
        <v>488</v>
      </c>
      <c r="J49" s="285" t="s">
        <v>488</v>
      </c>
      <c r="K49" s="285" t="s">
        <v>487</v>
      </c>
      <c r="L49" s="285" t="s">
        <v>487</v>
      </c>
      <c r="M49" s="285" t="s">
        <v>490</v>
      </c>
      <c r="N49" s="285" t="s">
        <v>487</v>
      </c>
      <c r="O49" s="285" t="s">
        <v>488</v>
      </c>
      <c r="P49" s="285" t="s">
        <v>488</v>
      </c>
      <c r="Q49" s="285" t="s">
        <v>488</v>
      </c>
    </row>
    <row r="50" spans="1:17" ht="15" customHeight="1">
      <c r="A50" s="30"/>
      <c r="B50" s="19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</row>
    <row r="51" spans="1:17" ht="15" customHeight="1">
      <c r="A51" s="30"/>
      <c r="B51" s="56" t="s">
        <v>24</v>
      </c>
      <c r="C51" s="158">
        <f>SUM(C52:C56)</f>
        <v>696</v>
      </c>
      <c r="D51" s="158">
        <f aca="true" t="shared" si="2" ref="D51:O51">SUM(D52:D56)</f>
        <v>6044</v>
      </c>
      <c r="E51" s="158">
        <f t="shared" si="2"/>
        <v>5188</v>
      </c>
      <c r="F51" s="158">
        <f t="shared" si="2"/>
        <v>3097</v>
      </c>
      <c r="G51" s="158">
        <f t="shared" si="2"/>
        <v>2091</v>
      </c>
      <c r="H51" s="158">
        <f t="shared" si="2"/>
        <v>856</v>
      </c>
      <c r="I51" s="158">
        <f t="shared" si="2"/>
        <v>535</v>
      </c>
      <c r="J51" s="158">
        <f t="shared" si="2"/>
        <v>321</v>
      </c>
      <c r="K51" s="158">
        <f t="shared" si="2"/>
        <v>1477965</v>
      </c>
      <c r="L51" s="158">
        <f t="shared" si="2"/>
        <v>3248691</v>
      </c>
      <c r="M51" s="158">
        <f t="shared" si="2"/>
        <v>7291300</v>
      </c>
      <c r="N51" s="158">
        <f t="shared" si="2"/>
        <v>6982803</v>
      </c>
      <c r="O51" s="158">
        <f t="shared" si="2"/>
        <v>308497</v>
      </c>
      <c r="P51" s="158" t="s">
        <v>491</v>
      </c>
      <c r="Q51" s="158" t="s">
        <v>491</v>
      </c>
    </row>
    <row r="52" spans="1:17" ht="15" customHeight="1">
      <c r="A52" s="30"/>
      <c r="B52" s="228" t="s">
        <v>393</v>
      </c>
      <c r="C52" s="285">
        <v>380</v>
      </c>
      <c r="D52" s="285">
        <v>755</v>
      </c>
      <c r="E52" s="285">
        <v>136</v>
      </c>
      <c r="F52" s="285">
        <v>55</v>
      </c>
      <c r="G52" s="285">
        <v>81</v>
      </c>
      <c r="H52" s="285">
        <v>619</v>
      </c>
      <c r="I52" s="285">
        <v>390</v>
      </c>
      <c r="J52" s="285">
        <v>229</v>
      </c>
      <c r="K52" s="285">
        <v>25665</v>
      </c>
      <c r="L52" s="285">
        <v>94291</v>
      </c>
      <c r="M52" s="283">
        <v>262573</v>
      </c>
      <c r="N52" s="283">
        <v>162216</v>
      </c>
      <c r="O52" s="283">
        <v>100357</v>
      </c>
      <c r="P52" s="285" t="s">
        <v>488</v>
      </c>
      <c r="Q52" s="285" t="s">
        <v>488</v>
      </c>
    </row>
    <row r="53" spans="1:17" ht="15" customHeight="1">
      <c r="A53" s="468" t="s">
        <v>47</v>
      </c>
      <c r="B53" s="228" t="s">
        <v>392</v>
      </c>
      <c r="C53" s="285">
        <v>165</v>
      </c>
      <c r="D53" s="285">
        <v>982</v>
      </c>
      <c r="E53" s="285">
        <v>781</v>
      </c>
      <c r="F53" s="285">
        <v>467</v>
      </c>
      <c r="G53" s="285">
        <v>314</v>
      </c>
      <c r="H53" s="285">
        <v>201</v>
      </c>
      <c r="I53" s="285">
        <v>125</v>
      </c>
      <c r="J53" s="285">
        <v>76</v>
      </c>
      <c r="K53" s="285">
        <v>206767</v>
      </c>
      <c r="L53" s="285">
        <v>490838</v>
      </c>
      <c r="M53" s="283">
        <v>1110462</v>
      </c>
      <c r="N53" s="283">
        <v>1042449</v>
      </c>
      <c r="O53" s="283">
        <v>68013</v>
      </c>
      <c r="P53" s="285" t="s">
        <v>488</v>
      </c>
      <c r="Q53" s="285" t="s">
        <v>488</v>
      </c>
    </row>
    <row r="54" spans="1:17" ht="15" customHeight="1">
      <c r="A54" s="468"/>
      <c r="B54" s="228" t="s">
        <v>389</v>
      </c>
      <c r="C54" s="285">
        <v>88</v>
      </c>
      <c r="D54" s="285">
        <v>1202</v>
      </c>
      <c r="E54" s="285">
        <v>1177</v>
      </c>
      <c r="F54" s="285">
        <v>847</v>
      </c>
      <c r="G54" s="285">
        <v>330</v>
      </c>
      <c r="H54" s="285">
        <v>25</v>
      </c>
      <c r="I54" s="285">
        <v>15</v>
      </c>
      <c r="J54" s="285">
        <v>10</v>
      </c>
      <c r="K54" s="285">
        <v>368834</v>
      </c>
      <c r="L54" s="285">
        <v>1070431</v>
      </c>
      <c r="M54" s="283">
        <v>2174911</v>
      </c>
      <c r="N54" s="283">
        <v>2115828</v>
      </c>
      <c r="O54" s="283">
        <v>59083</v>
      </c>
      <c r="P54" s="285" t="s">
        <v>488</v>
      </c>
      <c r="Q54" s="285" t="s">
        <v>488</v>
      </c>
    </row>
    <row r="55" spans="1:17" ht="15" customHeight="1">
      <c r="A55" s="30"/>
      <c r="B55" s="228" t="s">
        <v>390</v>
      </c>
      <c r="C55" s="285">
        <v>40</v>
      </c>
      <c r="D55" s="285">
        <v>970</v>
      </c>
      <c r="E55" s="285">
        <v>959</v>
      </c>
      <c r="F55" s="285">
        <v>653</v>
      </c>
      <c r="G55" s="285">
        <v>306</v>
      </c>
      <c r="H55" s="285">
        <v>11</v>
      </c>
      <c r="I55" s="285">
        <v>5</v>
      </c>
      <c r="J55" s="285">
        <v>6</v>
      </c>
      <c r="K55" s="285">
        <v>249101</v>
      </c>
      <c r="L55" s="285">
        <v>615395</v>
      </c>
      <c r="M55" s="283">
        <v>1316440</v>
      </c>
      <c r="N55" s="283">
        <v>1235396</v>
      </c>
      <c r="O55" s="283">
        <v>81044</v>
      </c>
      <c r="P55" s="285" t="s">
        <v>488</v>
      </c>
      <c r="Q55" s="285" t="s">
        <v>488</v>
      </c>
    </row>
    <row r="56" spans="1:17" ht="15" customHeight="1">
      <c r="A56" s="30"/>
      <c r="B56" s="228" t="s">
        <v>391</v>
      </c>
      <c r="C56" s="285">
        <v>23</v>
      </c>
      <c r="D56" s="285">
        <v>2135</v>
      </c>
      <c r="E56" s="285">
        <v>2135</v>
      </c>
      <c r="F56" s="285">
        <v>1075</v>
      </c>
      <c r="G56" s="285">
        <v>1060</v>
      </c>
      <c r="H56" s="285" t="s">
        <v>488</v>
      </c>
      <c r="I56" s="285" t="s">
        <v>488</v>
      </c>
      <c r="J56" s="285" t="s">
        <v>488</v>
      </c>
      <c r="K56" s="285">
        <v>627598</v>
      </c>
      <c r="L56" s="285">
        <v>977736</v>
      </c>
      <c r="M56" s="283">
        <v>2426914</v>
      </c>
      <c r="N56" s="283">
        <v>2426914</v>
      </c>
      <c r="O56" s="285" t="s">
        <v>488</v>
      </c>
      <c r="P56" s="285" t="s">
        <v>488</v>
      </c>
      <c r="Q56" s="285" t="s">
        <v>488</v>
      </c>
    </row>
    <row r="57" spans="1:17" ht="15" customHeight="1">
      <c r="A57" s="30"/>
      <c r="B57" s="19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</row>
    <row r="58" spans="1:17" ht="15" customHeight="1">
      <c r="A58" s="30"/>
      <c r="B58" s="56" t="s">
        <v>24</v>
      </c>
      <c r="C58" s="158">
        <f>SUM(C59:C63)</f>
        <v>122</v>
      </c>
      <c r="D58" s="158">
        <f aca="true" t="shared" si="3" ref="D58:P58">SUM(D59:D63)</f>
        <v>1811</v>
      </c>
      <c r="E58" s="158">
        <f t="shared" si="3"/>
        <v>1717</v>
      </c>
      <c r="F58" s="158">
        <f t="shared" si="3"/>
        <v>1418</v>
      </c>
      <c r="G58" s="158">
        <f t="shared" si="3"/>
        <v>299</v>
      </c>
      <c r="H58" s="158">
        <f t="shared" si="3"/>
        <v>94</v>
      </c>
      <c r="I58" s="158">
        <f t="shared" si="3"/>
        <v>61</v>
      </c>
      <c r="J58" s="158">
        <f t="shared" si="3"/>
        <v>33</v>
      </c>
      <c r="K58" s="158">
        <f t="shared" si="3"/>
        <v>631693</v>
      </c>
      <c r="L58" s="158">
        <f t="shared" si="3"/>
        <v>2059634</v>
      </c>
      <c r="M58" s="158">
        <f t="shared" si="3"/>
        <v>3544493</v>
      </c>
      <c r="N58" s="158">
        <f t="shared" si="3"/>
        <v>3395266</v>
      </c>
      <c r="O58" s="158">
        <f t="shared" si="3"/>
        <v>148620</v>
      </c>
      <c r="P58" s="158">
        <f t="shared" si="3"/>
        <v>607</v>
      </c>
      <c r="Q58" s="158" t="s">
        <v>491</v>
      </c>
    </row>
    <row r="59" spans="1:17" ht="15" customHeight="1">
      <c r="A59" s="30"/>
      <c r="B59" s="228" t="s">
        <v>393</v>
      </c>
      <c r="C59" s="284">
        <v>33</v>
      </c>
      <c r="D59" s="282">
        <v>71</v>
      </c>
      <c r="E59" s="284">
        <v>18</v>
      </c>
      <c r="F59" s="284">
        <v>12</v>
      </c>
      <c r="G59" s="284">
        <v>6</v>
      </c>
      <c r="H59" s="284">
        <v>53</v>
      </c>
      <c r="I59" s="285">
        <v>35</v>
      </c>
      <c r="J59" s="285">
        <v>18</v>
      </c>
      <c r="K59" s="285">
        <v>5192</v>
      </c>
      <c r="L59" s="285">
        <v>16111</v>
      </c>
      <c r="M59" s="283">
        <v>41276</v>
      </c>
      <c r="N59" s="283">
        <v>25184</v>
      </c>
      <c r="O59" s="283">
        <v>15605</v>
      </c>
      <c r="P59" s="285">
        <v>487</v>
      </c>
      <c r="Q59" s="285" t="s">
        <v>488</v>
      </c>
    </row>
    <row r="60" spans="1:17" ht="15" customHeight="1">
      <c r="A60" s="468" t="s">
        <v>286</v>
      </c>
      <c r="B60" s="228" t="s">
        <v>392</v>
      </c>
      <c r="C60" s="284">
        <v>43</v>
      </c>
      <c r="D60" s="282">
        <v>261</v>
      </c>
      <c r="E60" s="284">
        <v>230</v>
      </c>
      <c r="F60" s="284">
        <v>174</v>
      </c>
      <c r="G60" s="284">
        <v>56</v>
      </c>
      <c r="H60" s="284">
        <v>31</v>
      </c>
      <c r="I60" s="285">
        <v>19</v>
      </c>
      <c r="J60" s="285">
        <v>12</v>
      </c>
      <c r="K60" s="285">
        <v>64714</v>
      </c>
      <c r="L60" s="285">
        <v>137406</v>
      </c>
      <c r="M60" s="283">
        <v>290436</v>
      </c>
      <c r="N60" s="283">
        <v>238848</v>
      </c>
      <c r="O60" s="283">
        <v>51468</v>
      </c>
      <c r="P60" s="285">
        <v>120</v>
      </c>
      <c r="Q60" s="285" t="s">
        <v>488</v>
      </c>
    </row>
    <row r="61" spans="1:17" ht="15" customHeight="1">
      <c r="A61" s="497"/>
      <c r="B61" s="228" t="s">
        <v>389</v>
      </c>
      <c r="C61" s="284">
        <v>23</v>
      </c>
      <c r="D61" s="282">
        <v>311</v>
      </c>
      <c r="E61" s="284">
        <v>302</v>
      </c>
      <c r="F61" s="284">
        <v>246</v>
      </c>
      <c r="G61" s="284">
        <v>56</v>
      </c>
      <c r="H61" s="284">
        <v>9</v>
      </c>
      <c r="I61" s="285">
        <v>6</v>
      </c>
      <c r="J61" s="285">
        <v>3</v>
      </c>
      <c r="K61" s="285">
        <v>98792</v>
      </c>
      <c r="L61" s="285">
        <v>188612</v>
      </c>
      <c r="M61" s="283">
        <v>349730</v>
      </c>
      <c r="N61" s="283">
        <v>315522</v>
      </c>
      <c r="O61" s="283">
        <v>34208</v>
      </c>
      <c r="P61" s="285" t="s">
        <v>488</v>
      </c>
      <c r="Q61" s="285" t="s">
        <v>488</v>
      </c>
    </row>
    <row r="62" spans="1:17" ht="15" customHeight="1">
      <c r="A62" s="19"/>
      <c r="B62" s="228" t="s">
        <v>390</v>
      </c>
      <c r="C62" s="284">
        <v>9</v>
      </c>
      <c r="D62" s="282">
        <v>213</v>
      </c>
      <c r="E62" s="284">
        <v>213</v>
      </c>
      <c r="F62" s="284">
        <v>179</v>
      </c>
      <c r="G62" s="284">
        <v>34</v>
      </c>
      <c r="H62" s="285" t="s">
        <v>246</v>
      </c>
      <c r="I62" s="285" t="s">
        <v>488</v>
      </c>
      <c r="J62" s="285" t="s">
        <v>488</v>
      </c>
      <c r="K62" s="285">
        <v>73828</v>
      </c>
      <c r="L62" s="285">
        <v>239850</v>
      </c>
      <c r="M62" s="283">
        <v>398556</v>
      </c>
      <c r="N62" s="283">
        <v>384356</v>
      </c>
      <c r="O62" s="283">
        <v>14200</v>
      </c>
      <c r="P62" s="285" t="s">
        <v>488</v>
      </c>
      <c r="Q62" s="285" t="s">
        <v>488</v>
      </c>
    </row>
    <row r="63" spans="1:17" ht="15" customHeight="1">
      <c r="A63" s="19"/>
      <c r="B63" s="228" t="s">
        <v>391</v>
      </c>
      <c r="C63" s="286">
        <v>14</v>
      </c>
      <c r="D63" s="282">
        <v>955</v>
      </c>
      <c r="E63" s="284">
        <v>954</v>
      </c>
      <c r="F63" s="282">
        <v>807</v>
      </c>
      <c r="G63" s="282">
        <v>147</v>
      </c>
      <c r="H63" s="282">
        <v>1</v>
      </c>
      <c r="I63" s="283">
        <v>1</v>
      </c>
      <c r="J63" s="283" t="s">
        <v>488</v>
      </c>
      <c r="K63" s="283">
        <v>389167</v>
      </c>
      <c r="L63" s="283">
        <v>1477655</v>
      </c>
      <c r="M63" s="283">
        <v>2464495</v>
      </c>
      <c r="N63" s="283">
        <v>2431356</v>
      </c>
      <c r="O63" s="283">
        <v>33139</v>
      </c>
      <c r="P63" s="283" t="s">
        <v>488</v>
      </c>
      <c r="Q63" s="283" t="s">
        <v>488</v>
      </c>
    </row>
    <row r="64" spans="1:17" ht="15" customHeight="1">
      <c r="A64" s="32"/>
      <c r="B64" s="81"/>
      <c r="C64" s="20"/>
      <c r="D64" s="20"/>
      <c r="E64" s="20"/>
      <c r="F64" s="20"/>
      <c r="G64" s="20"/>
      <c r="H64" s="20"/>
      <c r="I64" s="20"/>
      <c r="J64" s="35"/>
      <c r="K64" s="35"/>
      <c r="L64" s="35"/>
      <c r="M64" s="35"/>
      <c r="N64" s="35"/>
      <c r="O64" s="35"/>
      <c r="P64" s="35"/>
      <c r="Q64" s="69"/>
    </row>
    <row r="65" spans="1:17" ht="14.25">
      <c r="A65" s="53"/>
      <c r="B65" s="55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</sheetData>
  <sheetProtection/>
  <mergeCells count="25">
    <mergeCell ref="A3:Q3"/>
    <mergeCell ref="A2:P2"/>
    <mergeCell ref="A5:A7"/>
    <mergeCell ref="B5:B7"/>
    <mergeCell ref="C5:C7"/>
    <mergeCell ref="D5:J5"/>
    <mergeCell ref="K5:K7"/>
    <mergeCell ref="L5:L7"/>
    <mergeCell ref="M5:P5"/>
    <mergeCell ref="D6:D7"/>
    <mergeCell ref="Q5:Q7"/>
    <mergeCell ref="P6:P7"/>
    <mergeCell ref="A11:A12"/>
    <mergeCell ref="A18:A19"/>
    <mergeCell ref="O6:O7"/>
    <mergeCell ref="E6:G6"/>
    <mergeCell ref="H6:J6"/>
    <mergeCell ref="M6:M7"/>
    <mergeCell ref="N6:N7"/>
    <mergeCell ref="A53:A54"/>
    <mergeCell ref="A60:A61"/>
    <mergeCell ref="A25:A26"/>
    <mergeCell ref="A32:A33"/>
    <mergeCell ref="A39:A40"/>
    <mergeCell ref="A46:A4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PageLayoutView="0" workbookViewId="0" topLeftCell="A1">
      <selection activeCell="A2" sqref="A2:U2"/>
    </sheetView>
  </sheetViews>
  <sheetFormatPr defaultColWidth="10.59765625" defaultRowHeight="15"/>
  <cols>
    <col min="1" max="1" width="23.59765625" style="18" customWidth="1"/>
    <col min="2" max="2" width="15.09765625" style="18" customWidth="1"/>
    <col min="3" max="10" width="11.59765625" style="18" customWidth="1"/>
    <col min="11" max="11" width="12.59765625" style="18" customWidth="1"/>
    <col min="12" max="14" width="13.59765625" style="18" customWidth="1"/>
    <col min="15" max="15" width="12.59765625" style="18" customWidth="1"/>
    <col min="16" max="16" width="10.59765625" style="18" customWidth="1"/>
    <col min="17" max="16384" width="10.59765625" style="18" customWidth="1"/>
  </cols>
  <sheetData>
    <row r="1" spans="1:17" s="1" customFormat="1" ht="19.5" customHeight="1">
      <c r="A1" s="23" t="s">
        <v>459</v>
      </c>
      <c r="Q1" s="25" t="s">
        <v>460</v>
      </c>
    </row>
    <row r="2" spans="1:16" s="1" customFormat="1" ht="19.5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7" s="1" customFormat="1" ht="19.5" customHeight="1">
      <c r="A3" s="499" t="s">
        <v>103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="1" customFormat="1" ht="18" customHeight="1" thickBot="1">
      <c r="P4" s="155"/>
    </row>
    <row r="5" spans="1:17" s="1" customFormat="1" ht="18.75" customHeight="1">
      <c r="A5" s="488" t="s">
        <v>381</v>
      </c>
      <c r="B5" s="500" t="s">
        <v>99</v>
      </c>
      <c r="C5" s="493" t="s">
        <v>17</v>
      </c>
      <c r="D5" s="470" t="s">
        <v>18</v>
      </c>
      <c r="E5" s="471"/>
      <c r="F5" s="471"/>
      <c r="G5" s="471"/>
      <c r="H5" s="471"/>
      <c r="I5" s="471"/>
      <c r="J5" s="496"/>
      <c r="K5" s="501" t="s">
        <v>457</v>
      </c>
      <c r="L5" s="501" t="s">
        <v>458</v>
      </c>
      <c r="M5" s="505" t="s">
        <v>403</v>
      </c>
      <c r="N5" s="506"/>
      <c r="O5" s="506"/>
      <c r="P5" s="507"/>
      <c r="Q5" s="483" t="s">
        <v>232</v>
      </c>
    </row>
    <row r="6" spans="1:17" s="1" customFormat="1" ht="22.5" customHeight="1">
      <c r="A6" s="489"/>
      <c r="B6" s="492"/>
      <c r="C6" s="494"/>
      <c r="D6" s="502" t="s">
        <v>394</v>
      </c>
      <c r="E6" s="479" t="s">
        <v>22</v>
      </c>
      <c r="F6" s="480"/>
      <c r="G6" s="481"/>
      <c r="H6" s="479" t="s">
        <v>23</v>
      </c>
      <c r="I6" s="480"/>
      <c r="J6" s="481"/>
      <c r="K6" s="310"/>
      <c r="L6" s="310"/>
      <c r="M6" s="504" t="s">
        <v>24</v>
      </c>
      <c r="N6" s="474" t="s">
        <v>396</v>
      </c>
      <c r="O6" s="474" t="s">
        <v>463</v>
      </c>
      <c r="P6" s="312" t="s">
        <v>462</v>
      </c>
      <c r="Q6" s="484"/>
    </row>
    <row r="7" spans="1:17" s="1" customFormat="1" ht="22.5" customHeight="1">
      <c r="A7" s="490"/>
      <c r="B7" s="475"/>
      <c r="C7" s="495"/>
      <c r="D7" s="503"/>
      <c r="E7" s="15" t="s">
        <v>24</v>
      </c>
      <c r="F7" s="15" t="s">
        <v>25</v>
      </c>
      <c r="G7" s="15" t="s">
        <v>26</v>
      </c>
      <c r="H7" s="15" t="s">
        <v>24</v>
      </c>
      <c r="I7" s="15" t="s">
        <v>25</v>
      </c>
      <c r="J7" s="15" t="s">
        <v>26</v>
      </c>
      <c r="K7" s="311"/>
      <c r="L7" s="311"/>
      <c r="M7" s="503"/>
      <c r="N7" s="475"/>
      <c r="O7" s="475"/>
      <c r="P7" s="314"/>
      <c r="Q7" s="485"/>
    </row>
    <row r="8" spans="1:17" s="1" customFormat="1" ht="18.75" customHeight="1">
      <c r="A8" s="195"/>
      <c r="B8" s="229"/>
      <c r="C8" s="178"/>
      <c r="D8" s="174"/>
      <c r="E8" s="13"/>
      <c r="F8" s="13"/>
      <c r="G8" s="13"/>
      <c r="H8" s="13"/>
      <c r="I8" s="13"/>
      <c r="J8" s="13"/>
      <c r="K8" s="230"/>
      <c r="L8" s="230"/>
      <c r="M8" s="174"/>
      <c r="N8" s="230"/>
      <c r="O8" s="230"/>
      <c r="P8" s="230"/>
      <c r="Q8" s="230"/>
    </row>
    <row r="9" spans="1:17" s="103" customFormat="1" ht="15" customHeight="1">
      <c r="A9" s="153"/>
      <c r="B9" s="114" t="s">
        <v>402</v>
      </c>
      <c r="C9" s="157">
        <f>SUM(C10:C14)</f>
        <v>37</v>
      </c>
      <c r="D9" s="157">
        <f aca="true" t="shared" si="0" ref="D9:O9">SUM(D10:D14)</f>
        <v>534</v>
      </c>
      <c r="E9" s="159">
        <f t="shared" si="0"/>
        <v>506</v>
      </c>
      <c r="F9" s="157">
        <f t="shared" si="0"/>
        <v>383</v>
      </c>
      <c r="G9" s="157">
        <f t="shared" si="0"/>
        <v>123</v>
      </c>
      <c r="H9" s="159">
        <f t="shared" si="0"/>
        <v>28</v>
      </c>
      <c r="I9" s="157">
        <f t="shared" si="0"/>
        <v>18</v>
      </c>
      <c r="J9" s="157">
        <f t="shared" si="0"/>
        <v>10</v>
      </c>
      <c r="K9" s="157">
        <f t="shared" si="0"/>
        <v>122926</v>
      </c>
      <c r="L9" s="157">
        <f t="shared" si="0"/>
        <v>351705</v>
      </c>
      <c r="M9" s="157">
        <f t="shared" si="0"/>
        <v>547497</v>
      </c>
      <c r="N9" s="157">
        <f t="shared" si="0"/>
        <v>529680</v>
      </c>
      <c r="O9" s="157">
        <f t="shared" si="0"/>
        <v>17817</v>
      </c>
      <c r="P9" s="158" t="s">
        <v>491</v>
      </c>
      <c r="Q9" s="158" t="s">
        <v>491</v>
      </c>
    </row>
    <row r="10" spans="1:17" ht="15" customHeight="1">
      <c r="A10" s="19"/>
      <c r="B10" s="228" t="s">
        <v>393</v>
      </c>
      <c r="C10" s="284">
        <v>8</v>
      </c>
      <c r="D10" s="284">
        <v>15</v>
      </c>
      <c r="E10" s="284">
        <v>3</v>
      </c>
      <c r="F10" s="284">
        <v>2</v>
      </c>
      <c r="G10" s="284">
        <v>1</v>
      </c>
      <c r="H10" s="284">
        <v>12</v>
      </c>
      <c r="I10" s="285">
        <v>6</v>
      </c>
      <c r="J10" s="285">
        <v>6</v>
      </c>
      <c r="K10" s="285">
        <v>630</v>
      </c>
      <c r="L10" s="285">
        <v>4689</v>
      </c>
      <c r="M10" s="282">
        <v>8630</v>
      </c>
      <c r="N10" s="282">
        <v>6134</v>
      </c>
      <c r="O10" s="282">
        <v>2496</v>
      </c>
      <c r="P10" s="285" t="s">
        <v>488</v>
      </c>
      <c r="Q10" s="285" t="s">
        <v>488</v>
      </c>
    </row>
    <row r="11" spans="1:17" ht="15" customHeight="1">
      <c r="A11" s="468" t="s">
        <v>48</v>
      </c>
      <c r="B11" s="228" t="s">
        <v>392</v>
      </c>
      <c r="C11" s="284">
        <v>17</v>
      </c>
      <c r="D11" s="284">
        <v>104</v>
      </c>
      <c r="E11" s="284">
        <v>92</v>
      </c>
      <c r="F11" s="284">
        <v>65</v>
      </c>
      <c r="G11" s="284">
        <v>27</v>
      </c>
      <c r="H11" s="284">
        <v>12</v>
      </c>
      <c r="I11" s="285">
        <v>10</v>
      </c>
      <c r="J11" s="285">
        <v>2</v>
      </c>
      <c r="K11" s="285">
        <v>28417</v>
      </c>
      <c r="L11" s="285">
        <v>32636</v>
      </c>
      <c r="M11" s="282">
        <v>87351</v>
      </c>
      <c r="N11" s="282">
        <v>78030</v>
      </c>
      <c r="O11" s="282">
        <v>9321</v>
      </c>
      <c r="P11" s="285" t="s">
        <v>488</v>
      </c>
      <c r="Q11" s="285" t="s">
        <v>488</v>
      </c>
    </row>
    <row r="12" spans="1:17" ht="15" customHeight="1">
      <c r="A12" s="468"/>
      <c r="B12" s="228" t="s">
        <v>389</v>
      </c>
      <c r="C12" s="284">
        <v>9</v>
      </c>
      <c r="D12" s="284">
        <v>133</v>
      </c>
      <c r="E12" s="284">
        <v>129</v>
      </c>
      <c r="F12" s="285">
        <v>95</v>
      </c>
      <c r="G12" s="285">
        <v>34</v>
      </c>
      <c r="H12" s="285">
        <v>4</v>
      </c>
      <c r="I12" s="285">
        <v>2</v>
      </c>
      <c r="J12" s="285">
        <v>2</v>
      </c>
      <c r="K12" s="285">
        <v>40639</v>
      </c>
      <c r="L12" s="285">
        <v>89648</v>
      </c>
      <c r="M12" s="283">
        <v>167063</v>
      </c>
      <c r="N12" s="283">
        <v>161063</v>
      </c>
      <c r="O12" s="282">
        <v>6000</v>
      </c>
      <c r="P12" s="285" t="s">
        <v>488</v>
      </c>
      <c r="Q12" s="285" t="s">
        <v>488</v>
      </c>
    </row>
    <row r="13" spans="1:17" ht="15" customHeight="1">
      <c r="A13" s="30"/>
      <c r="B13" s="228" t="s">
        <v>390</v>
      </c>
      <c r="C13" s="285" t="s">
        <v>488</v>
      </c>
      <c r="D13" s="285" t="s">
        <v>488</v>
      </c>
      <c r="E13" s="285" t="s">
        <v>488</v>
      </c>
      <c r="F13" s="285" t="s">
        <v>488</v>
      </c>
      <c r="G13" s="285" t="s">
        <v>488</v>
      </c>
      <c r="H13" s="285" t="s">
        <v>488</v>
      </c>
      <c r="I13" s="285" t="s">
        <v>488</v>
      </c>
      <c r="J13" s="285" t="s">
        <v>488</v>
      </c>
      <c r="K13" s="285" t="s">
        <v>488</v>
      </c>
      <c r="L13" s="285" t="s">
        <v>488</v>
      </c>
      <c r="M13" s="285" t="s">
        <v>488</v>
      </c>
      <c r="N13" s="285" t="s">
        <v>488</v>
      </c>
      <c r="O13" s="285" t="s">
        <v>488</v>
      </c>
      <c r="P13" s="285" t="s">
        <v>488</v>
      </c>
      <c r="Q13" s="285" t="s">
        <v>488</v>
      </c>
    </row>
    <row r="14" spans="1:17" ht="15" customHeight="1">
      <c r="A14" s="30"/>
      <c r="B14" s="228" t="s">
        <v>391</v>
      </c>
      <c r="C14" s="284">
        <v>3</v>
      </c>
      <c r="D14" s="284">
        <v>282</v>
      </c>
      <c r="E14" s="284">
        <v>282</v>
      </c>
      <c r="F14" s="284">
        <v>221</v>
      </c>
      <c r="G14" s="284">
        <v>61</v>
      </c>
      <c r="H14" s="285" t="s">
        <v>488</v>
      </c>
      <c r="I14" s="285" t="s">
        <v>488</v>
      </c>
      <c r="J14" s="285" t="s">
        <v>488</v>
      </c>
      <c r="K14" s="285">
        <v>53240</v>
      </c>
      <c r="L14" s="285">
        <v>224732</v>
      </c>
      <c r="M14" s="282">
        <v>284453</v>
      </c>
      <c r="N14" s="282">
        <v>284453</v>
      </c>
      <c r="O14" s="285" t="s">
        <v>488</v>
      </c>
      <c r="P14" s="285" t="s">
        <v>488</v>
      </c>
      <c r="Q14" s="285" t="s">
        <v>488</v>
      </c>
    </row>
    <row r="15" spans="1:17" ht="15" customHeight="1">
      <c r="A15" s="30"/>
      <c r="B15" s="19"/>
      <c r="C15" s="28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</row>
    <row r="16" spans="1:17" s="103" customFormat="1" ht="15" customHeight="1">
      <c r="A16" s="115"/>
      <c r="B16" s="56" t="s">
        <v>24</v>
      </c>
      <c r="C16" s="157">
        <f>SUM(C17:C21)</f>
        <v>934</v>
      </c>
      <c r="D16" s="157">
        <f aca="true" t="shared" si="1" ref="D16:Q16">SUM(D17:D21)</f>
        <v>7075</v>
      </c>
      <c r="E16" s="157">
        <f t="shared" si="1"/>
        <v>6010</v>
      </c>
      <c r="F16" s="157">
        <f t="shared" si="1"/>
        <v>4202</v>
      </c>
      <c r="G16" s="157">
        <f t="shared" si="1"/>
        <v>1808</v>
      </c>
      <c r="H16" s="157">
        <f t="shared" si="1"/>
        <v>1065</v>
      </c>
      <c r="I16" s="157">
        <f t="shared" si="1"/>
        <v>710</v>
      </c>
      <c r="J16" s="157">
        <f t="shared" si="1"/>
        <v>355</v>
      </c>
      <c r="K16" s="157">
        <f t="shared" si="1"/>
        <v>1879974</v>
      </c>
      <c r="L16" s="157">
        <f t="shared" si="1"/>
        <v>4491753</v>
      </c>
      <c r="M16" s="157">
        <f t="shared" si="1"/>
        <v>8775824</v>
      </c>
      <c r="N16" s="157">
        <f t="shared" si="1"/>
        <v>7275312</v>
      </c>
      <c r="O16" s="157">
        <f t="shared" si="1"/>
        <v>1475450</v>
      </c>
      <c r="P16" s="157">
        <f t="shared" si="1"/>
        <v>25062</v>
      </c>
      <c r="Q16" s="158">
        <f t="shared" si="1"/>
        <v>2913</v>
      </c>
    </row>
    <row r="17" spans="1:17" ht="15" customHeight="1">
      <c r="A17" s="30"/>
      <c r="B17" s="228" t="s">
        <v>393</v>
      </c>
      <c r="C17" s="284">
        <v>445</v>
      </c>
      <c r="D17" s="284">
        <v>948</v>
      </c>
      <c r="E17" s="284">
        <v>273</v>
      </c>
      <c r="F17" s="284">
        <v>145</v>
      </c>
      <c r="G17" s="284">
        <v>128</v>
      </c>
      <c r="H17" s="284">
        <v>675</v>
      </c>
      <c r="I17" s="285">
        <v>450</v>
      </c>
      <c r="J17" s="285">
        <v>225</v>
      </c>
      <c r="K17" s="285">
        <v>68188</v>
      </c>
      <c r="L17" s="285">
        <v>232936</v>
      </c>
      <c r="M17" s="282">
        <v>484666</v>
      </c>
      <c r="N17" s="282">
        <v>286077</v>
      </c>
      <c r="O17" s="282">
        <v>194282</v>
      </c>
      <c r="P17" s="285">
        <v>4307</v>
      </c>
      <c r="Q17" s="285" t="s">
        <v>488</v>
      </c>
    </row>
    <row r="18" spans="1:17" ht="15" customHeight="1">
      <c r="A18" s="468" t="s">
        <v>279</v>
      </c>
      <c r="B18" s="228" t="s">
        <v>392</v>
      </c>
      <c r="C18" s="284">
        <v>338</v>
      </c>
      <c r="D18" s="284">
        <v>2028</v>
      </c>
      <c r="E18" s="284">
        <v>1678</v>
      </c>
      <c r="F18" s="284">
        <v>1076</v>
      </c>
      <c r="G18" s="284">
        <v>602</v>
      </c>
      <c r="H18" s="284">
        <v>350</v>
      </c>
      <c r="I18" s="285">
        <v>236</v>
      </c>
      <c r="J18" s="285">
        <v>114</v>
      </c>
      <c r="K18" s="285">
        <v>468163</v>
      </c>
      <c r="L18" s="285">
        <v>902476</v>
      </c>
      <c r="M18" s="282">
        <v>1925691</v>
      </c>
      <c r="N18" s="282">
        <v>1398330</v>
      </c>
      <c r="O18" s="282">
        <v>517238</v>
      </c>
      <c r="P18" s="285">
        <v>10123</v>
      </c>
      <c r="Q18" s="285" t="s">
        <v>488</v>
      </c>
    </row>
    <row r="19" spans="1:17" ht="15" customHeight="1">
      <c r="A19" s="468"/>
      <c r="B19" s="228" t="s">
        <v>389</v>
      </c>
      <c r="C19" s="284">
        <v>83</v>
      </c>
      <c r="D19" s="284">
        <v>1109</v>
      </c>
      <c r="E19" s="284">
        <v>1080</v>
      </c>
      <c r="F19" s="284">
        <v>781</v>
      </c>
      <c r="G19" s="284">
        <v>299</v>
      </c>
      <c r="H19" s="284">
        <v>29</v>
      </c>
      <c r="I19" s="285">
        <v>19</v>
      </c>
      <c r="J19" s="285">
        <v>10</v>
      </c>
      <c r="K19" s="285">
        <v>331617</v>
      </c>
      <c r="L19" s="285">
        <v>703360</v>
      </c>
      <c r="M19" s="282">
        <v>1398836</v>
      </c>
      <c r="N19" s="282">
        <v>1110052</v>
      </c>
      <c r="O19" s="282">
        <v>278702</v>
      </c>
      <c r="P19" s="285">
        <v>10082</v>
      </c>
      <c r="Q19" s="285" t="s">
        <v>488</v>
      </c>
    </row>
    <row r="20" spans="1:17" ht="15" customHeight="1">
      <c r="A20" s="30"/>
      <c r="B20" s="228" t="s">
        <v>390</v>
      </c>
      <c r="C20" s="284">
        <v>36</v>
      </c>
      <c r="D20" s="284">
        <v>866</v>
      </c>
      <c r="E20" s="284">
        <v>855</v>
      </c>
      <c r="F20" s="284">
        <v>621</v>
      </c>
      <c r="G20" s="284">
        <v>234</v>
      </c>
      <c r="H20" s="284">
        <v>11</v>
      </c>
      <c r="I20" s="285">
        <v>5</v>
      </c>
      <c r="J20" s="285">
        <v>6</v>
      </c>
      <c r="K20" s="285">
        <v>276380</v>
      </c>
      <c r="L20" s="285">
        <v>509786</v>
      </c>
      <c r="M20" s="282">
        <v>1117665</v>
      </c>
      <c r="N20" s="282">
        <v>787270</v>
      </c>
      <c r="O20" s="282">
        <v>329845</v>
      </c>
      <c r="P20" s="285">
        <v>550</v>
      </c>
      <c r="Q20" s="285" t="s">
        <v>488</v>
      </c>
    </row>
    <row r="21" spans="1:17" ht="15" customHeight="1">
      <c r="A21" s="30"/>
      <c r="B21" s="228" t="s">
        <v>391</v>
      </c>
      <c r="C21" s="284">
        <v>32</v>
      </c>
      <c r="D21" s="284">
        <v>2124</v>
      </c>
      <c r="E21" s="284">
        <v>2124</v>
      </c>
      <c r="F21" s="284">
        <v>1579</v>
      </c>
      <c r="G21" s="284">
        <v>545</v>
      </c>
      <c r="H21" s="285" t="s">
        <v>488</v>
      </c>
      <c r="I21" s="285" t="s">
        <v>488</v>
      </c>
      <c r="J21" s="285" t="s">
        <v>488</v>
      </c>
      <c r="K21" s="285">
        <v>735626</v>
      </c>
      <c r="L21" s="285">
        <v>2143195</v>
      </c>
      <c r="M21" s="282">
        <v>3848966</v>
      </c>
      <c r="N21" s="282">
        <v>3693583</v>
      </c>
      <c r="O21" s="282">
        <v>155383</v>
      </c>
      <c r="P21" s="285" t="s">
        <v>488</v>
      </c>
      <c r="Q21" s="285">
        <v>2913</v>
      </c>
    </row>
    <row r="22" spans="1:17" ht="15" customHeight="1">
      <c r="A22" s="30"/>
      <c r="B22" s="19"/>
      <c r="C22" s="28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</row>
    <row r="23" spans="1:17" s="103" customFormat="1" ht="15" customHeight="1">
      <c r="A23" s="115"/>
      <c r="B23" s="56" t="s">
        <v>24</v>
      </c>
      <c r="C23" s="157">
        <f>SUM(C24:C28)</f>
        <v>1404</v>
      </c>
      <c r="D23" s="157">
        <f aca="true" t="shared" si="2" ref="D23:P23">SUM(D24:D28)</f>
        <v>21355</v>
      </c>
      <c r="E23" s="157">
        <v>19886</v>
      </c>
      <c r="F23" s="157">
        <f t="shared" si="2"/>
        <v>16686</v>
      </c>
      <c r="G23" s="157">
        <f t="shared" si="2"/>
        <v>3207</v>
      </c>
      <c r="H23" s="157">
        <f t="shared" si="2"/>
        <v>1462</v>
      </c>
      <c r="I23" s="157">
        <f t="shared" si="2"/>
        <v>992</v>
      </c>
      <c r="J23" s="157">
        <f t="shared" si="2"/>
        <v>470</v>
      </c>
      <c r="K23" s="157">
        <f t="shared" si="2"/>
        <v>8461520</v>
      </c>
      <c r="L23" s="157">
        <f t="shared" si="2"/>
        <v>28581673</v>
      </c>
      <c r="M23" s="157">
        <f t="shared" si="2"/>
        <v>47222459</v>
      </c>
      <c r="N23" s="157">
        <f t="shared" si="2"/>
        <v>44408448</v>
      </c>
      <c r="O23" s="157">
        <f t="shared" si="2"/>
        <v>2640709</v>
      </c>
      <c r="P23" s="157">
        <f t="shared" si="2"/>
        <v>173302</v>
      </c>
      <c r="Q23" s="158" t="s">
        <v>491</v>
      </c>
    </row>
    <row r="24" spans="1:17" ht="15" customHeight="1">
      <c r="A24" s="30"/>
      <c r="B24" s="228" t="s">
        <v>393</v>
      </c>
      <c r="C24" s="284">
        <v>686</v>
      </c>
      <c r="D24" s="284">
        <v>1455</v>
      </c>
      <c r="E24" s="284">
        <v>404</v>
      </c>
      <c r="F24" s="284">
        <v>224</v>
      </c>
      <c r="G24" s="284">
        <v>180</v>
      </c>
      <c r="H24" s="284">
        <v>1051</v>
      </c>
      <c r="I24" s="285">
        <v>710</v>
      </c>
      <c r="J24" s="285">
        <v>341</v>
      </c>
      <c r="K24" s="285">
        <v>97661</v>
      </c>
      <c r="L24" s="285">
        <v>274702</v>
      </c>
      <c r="M24" s="282">
        <v>734339</v>
      </c>
      <c r="N24" s="282">
        <v>275326</v>
      </c>
      <c r="O24" s="282">
        <v>453949</v>
      </c>
      <c r="P24" s="285">
        <v>5064</v>
      </c>
      <c r="Q24" s="285" t="s">
        <v>488</v>
      </c>
    </row>
    <row r="25" spans="1:17" ht="15" customHeight="1">
      <c r="A25" s="468" t="s">
        <v>49</v>
      </c>
      <c r="B25" s="228" t="s">
        <v>392</v>
      </c>
      <c r="C25" s="284">
        <v>436</v>
      </c>
      <c r="D25" s="284">
        <v>2550</v>
      </c>
      <c r="E25" s="284">
        <v>2168</v>
      </c>
      <c r="F25" s="284">
        <v>1543</v>
      </c>
      <c r="G25" s="284">
        <v>625</v>
      </c>
      <c r="H25" s="284">
        <v>382</v>
      </c>
      <c r="I25" s="285">
        <v>266</v>
      </c>
      <c r="J25" s="285">
        <v>116</v>
      </c>
      <c r="K25" s="285">
        <v>639141</v>
      </c>
      <c r="L25" s="285">
        <v>770795</v>
      </c>
      <c r="M25" s="282">
        <v>2109261</v>
      </c>
      <c r="N25" s="282">
        <v>1233268</v>
      </c>
      <c r="O25" s="282">
        <v>856596</v>
      </c>
      <c r="P25" s="285">
        <v>19397</v>
      </c>
      <c r="Q25" s="285" t="s">
        <v>488</v>
      </c>
    </row>
    <row r="26" spans="1:17" ht="15" customHeight="1">
      <c r="A26" s="468"/>
      <c r="B26" s="228" t="s">
        <v>389</v>
      </c>
      <c r="C26" s="284">
        <v>114</v>
      </c>
      <c r="D26" s="284">
        <v>1566</v>
      </c>
      <c r="E26" s="284">
        <v>1544</v>
      </c>
      <c r="F26" s="284">
        <v>1199</v>
      </c>
      <c r="G26" s="284">
        <v>345</v>
      </c>
      <c r="H26" s="284">
        <v>22</v>
      </c>
      <c r="I26" s="285">
        <v>12</v>
      </c>
      <c r="J26" s="285">
        <v>10</v>
      </c>
      <c r="K26" s="285">
        <v>505451</v>
      </c>
      <c r="L26" s="285">
        <v>835220</v>
      </c>
      <c r="M26" s="282">
        <v>1830397</v>
      </c>
      <c r="N26" s="282">
        <v>1375186</v>
      </c>
      <c r="O26" s="282">
        <v>437398</v>
      </c>
      <c r="P26" s="285">
        <v>17813</v>
      </c>
      <c r="Q26" s="285" t="s">
        <v>488</v>
      </c>
    </row>
    <row r="27" spans="1:17" ht="15" customHeight="1">
      <c r="A27" s="30"/>
      <c r="B27" s="228" t="s">
        <v>390</v>
      </c>
      <c r="C27" s="284">
        <v>65</v>
      </c>
      <c r="D27" s="284">
        <v>1580</v>
      </c>
      <c r="E27" s="284">
        <v>1570</v>
      </c>
      <c r="F27" s="284">
        <v>1263</v>
      </c>
      <c r="G27" s="284">
        <v>314</v>
      </c>
      <c r="H27" s="284">
        <v>3</v>
      </c>
      <c r="I27" s="285">
        <v>2</v>
      </c>
      <c r="J27" s="285">
        <v>1</v>
      </c>
      <c r="K27" s="285">
        <v>547767</v>
      </c>
      <c r="L27" s="285">
        <v>1140846</v>
      </c>
      <c r="M27" s="282">
        <v>2274704</v>
      </c>
      <c r="N27" s="282">
        <v>2022377</v>
      </c>
      <c r="O27" s="282">
        <v>230224</v>
      </c>
      <c r="P27" s="285">
        <v>22103</v>
      </c>
      <c r="Q27" s="285" t="s">
        <v>488</v>
      </c>
    </row>
    <row r="28" spans="1:17" ht="15" customHeight="1">
      <c r="A28" s="30"/>
      <c r="B28" s="228" t="s">
        <v>391</v>
      </c>
      <c r="C28" s="284">
        <v>103</v>
      </c>
      <c r="D28" s="284">
        <v>14204</v>
      </c>
      <c r="E28" s="284">
        <v>14200</v>
      </c>
      <c r="F28" s="284">
        <v>12457</v>
      </c>
      <c r="G28" s="284">
        <v>1743</v>
      </c>
      <c r="H28" s="284">
        <v>4</v>
      </c>
      <c r="I28" s="285">
        <v>2</v>
      </c>
      <c r="J28" s="285">
        <v>2</v>
      </c>
      <c r="K28" s="285">
        <v>6671500</v>
      </c>
      <c r="L28" s="285">
        <v>25560110</v>
      </c>
      <c r="M28" s="282">
        <v>40273758</v>
      </c>
      <c r="N28" s="282">
        <v>39502291</v>
      </c>
      <c r="O28" s="282">
        <v>662542</v>
      </c>
      <c r="P28" s="285">
        <v>108925</v>
      </c>
      <c r="Q28" s="285" t="s">
        <v>488</v>
      </c>
    </row>
    <row r="29" spans="1:17" ht="15" customHeight="1">
      <c r="A29" s="30"/>
      <c r="B29" s="19"/>
      <c r="C29" s="28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</row>
    <row r="30" spans="1:17" s="103" customFormat="1" ht="15" customHeight="1">
      <c r="A30" s="115"/>
      <c r="B30" s="56" t="s">
        <v>24</v>
      </c>
      <c r="C30" s="157">
        <f>SUM(C31:C35)</f>
        <v>293</v>
      </c>
      <c r="D30" s="157">
        <f aca="true" t="shared" si="3" ref="D30:Q30">SUM(D31:D35)</f>
        <v>16208</v>
      </c>
      <c r="E30" s="157">
        <f t="shared" si="3"/>
        <v>16065</v>
      </c>
      <c r="F30" s="157">
        <f t="shared" si="3"/>
        <v>6392</v>
      </c>
      <c r="G30" s="157">
        <f t="shared" si="3"/>
        <v>9673</v>
      </c>
      <c r="H30" s="157">
        <f t="shared" si="3"/>
        <v>143</v>
      </c>
      <c r="I30" s="157">
        <f t="shared" si="3"/>
        <v>97</v>
      </c>
      <c r="J30" s="157">
        <f t="shared" si="3"/>
        <v>46</v>
      </c>
      <c r="K30" s="157">
        <f t="shared" si="3"/>
        <v>4039758</v>
      </c>
      <c r="L30" s="157">
        <v>14900298</v>
      </c>
      <c r="M30" s="157">
        <f t="shared" si="3"/>
        <v>24218917</v>
      </c>
      <c r="N30" s="157">
        <f t="shared" si="3"/>
        <v>22671506</v>
      </c>
      <c r="O30" s="157">
        <f t="shared" si="3"/>
        <v>1504229</v>
      </c>
      <c r="P30" s="157">
        <f t="shared" si="3"/>
        <v>43182</v>
      </c>
      <c r="Q30" s="158">
        <f t="shared" si="3"/>
        <v>461</v>
      </c>
    </row>
    <row r="31" spans="1:17" ht="15" customHeight="1">
      <c r="A31" s="30"/>
      <c r="B31" s="228" t="s">
        <v>393</v>
      </c>
      <c r="C31" s="284">
        <v>40</v>
      </c>
      <c r="D31" s="284">
        <v>90</v>
      </c>
      <c r="E31" s="284">
        <v>37</v>
      </c>
      <c r="F31" s="284">
        <v>19</v>
      </c>
      <c r="G31" s="284">
        <v>18</v>
      </c>
      <c r="H31" s="284">
        <v>53</v>
      </c>
      <c r="I31" s="285">
        <v>35</v>
      </c>
      <c r="J31" s="285">
        <v>18</v>
      </c>
      <c r="K31" s="285">
        <v>10537</v>
      </c>
      <c r="L31" s="285">
        <v>57115</v>
      </c>
      <c r="M31" s="282">
        <v>75117</v>
      </c>
      <c r="N31" s="282">
        <v>59293</v>
      </c>
      <c r="O31" s="282">
        <v>13594</v>
      </c>
      <c r="P31" s="285">
        <v>2230</v>
      </c>
      <c r="Q31" s="285" t="s">
        <v>488</v>
      </c>
    </row>
    <row r="32" spans="1:17" ht="15" customHeight="1">
      <c r="A32" s="468" t="s">
        <v>50</v>
      </c>
      <c r="B32" s="228" t="s">
        <v>392</v>
      </c>
      <c r="C32" s="284">
        <v>80</v>
      </c>
      <c r="D32" s="284">
        <v>520</v>
      </c>
      <c r="E32" s="284">
        <v>453</v>
      </c>
      <c r="F32" s="284">
        <v>185</v>
      </c>
      <c r="G32" s="284">
        <v>268</v>
      </c>
      <c r="H32" s="284">
        <v>67</v>
      </c>
      <c r="I32" s="285">
        <v>45</v>
      </c>
      <c r="J32" s="285">
        <v>22</v>
      </c>
      <c r="K32" s="285">
        <v>100509</v>
      </c>
      <c r="L32" s="285">
        <v>127314</v>
      </c>
      <c r="M32" s="282">
        <v>334500</v>
      </c>
      <c r="N32" s="282">
        <v>233705</v>
      </c>
      <c r="O32" s="282">
        <v>99040</v>
      </c>
      <c r="P32" s="285">
        <v>1755</v>
      </c>
      <c r="Q32" s="285" t="s">
        <v>488</v>
      </c>
    </row>
    <row r="33" spans="1:17" ht="15" customHeight="1">
      <c r="A33" s="497"/>
      <c r="B33" s="228" t="s">
        <v>389</v>
      </c>
      <c r="C33" s="284">
        <v>37</v>
      </c>
      <c r="D33" s="284">
        <v>525</v>
      </c>
      <c r="E33" s="284">
        <v>509</v>
      </c>
      <c r="F33" s="284">
        <v>153</v>
      </c>
      <c r="G33" s="284">
        <v>356</v>
      </c>
      <c r="H33" s="284">
        <v>16</v>
      </c>
      <c r="I33" s="285">
        <v>11</v>
      </c>
      <c r="J33" s="285">
        <v>5</v>
      </c>
      <c r="K33" s="285">
        <v>91797</v>
      </c>
      <c r="L33" s="285">
        <v>122841</v>
      </c>
      <c r="M33" s="282">
        <v>280713</v>
      </c>
      <c r="N33" s="282">
        <v>191574</v>
      </c>
      <c r="O33" s="282">
        <v>88269</v>
      </c>
      <c r="P33" s="285">
        <v>870</v>
      </c>
      <c r="Q33" s="285" t="s">
        <v>488</v>
      </c>
    </row>
    <row r="34" spans="1:17" ht="15" customHeight="1">
      <c r="A34" s="19"/>
      <c r="B34" s="228" t="s">
        <v>390</v>
      </c>
      <c r="C34" s="284">
        <v>42</v>
      </c>
      <c r="D34" s="284">
        <v>1030</v>
      </c>
      <c r="E34" s="284">
        <v>1025</v>
      </c>
      <c r="F34" s="284">
        <v>222</v>
      </c>
      <c r="G34" s="284">
        <v>803</v>
      </c>
      <c r="H34" s="284">
        <v>5</v>
      </c>
      <c r="I34" s="285">
        <v>5</v>
      </c>
      <c r="J34" s="285" t="s">
        <v>488</v>
      </c>
      <c r="K34" s="285">
        <v>174271</v>
      </c>
      <c r="L34" s="285">
        <v>304074</v>
      </c>
      <c r="M34" s="282">
        <v>664985</v>
      </c>
      <c r="N34" s="282">
        <v>420996</v>
      </c>
      <c r="O34" s="282">
        <v>243862</v>
      </c>
      <c r="P34" s="285">
        <v>127</v>
      </c>
      <c r="Q34" s="285" t="s">
        <v>488</v>
      </c>
    </row>
    <row r="35" spans="1:17" ht="15" customHeight="1">
      <c r="A35" s="19"/>
      <c r="B35" s="228" t="s">
        <v>391</v>
      </c>
      <c r="C35" s="284">
        <v>94</v>
      </c>
      <c r="D35" s="284">
        <v>14043</v>
      </c>
      <c r="E35" s="284">
        <v>14041</v>
      </c>
      <c r="F35" s="284">
        <v>5813</v>
      </c>
      <c r="G35" s="284">
        <v>8228</v>
      </c>
      <c r="H35" s="284">
        <v>2</v>
      </c>
      <c r="I35" s="285">
        <v>1</v>
      </c>
      <c r="J35" s="285">
        <v>1</v>
      </c>
      <c r="K35" s="285">
        <v>3662644</v>
      </c>
      <c r="L35" s="285">
        <v>14288954</v>
      </c>
      <c r="M35" s="282">
        <v>22863602</v>
      </c>
      <c r="N35" s="282">
        <v>21765938</v>
      </c>
      <c r="O35" s="282">
        <v>1059464</v>
      </c>
      <c r="P35" s="285">
        <v>38200</v>
      </c>
      <c r="Q35" s="285">
        <v>461</v>
      </c>
    </row>
    <row r="36" spans="1:17" ht="15" customHeight="1">
      <c r="A36" s="19"/>
      <c r="B36" s="19"/>
      <c r="C36" s="28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</row>
    <row r="37" spans="1:17" s="103" customFormat="1" ht="15" customHeight="1">
      <c r="A37" s="153"/>
      <c r="B37" s="56" t="s">
        <v>24</v>
      </c>
      <c r="C37" s="157">
        <f>SUM(C38:C42)</f>
        <v>128</v>
      </c>
      <c r="D37" s="157">
        <f aca="true" t="shared" si="4" ref="D37:P37">SUM(D38:D42)</f>
        <v>2503</v>
      </c>
      <c r="E37" s="157">
        <f t="shared" si="4"/>
        <v>2410</v>
      </c>
      <c r="F37" s="157">
        <f t="shared" si="4"/>
        <v>1979</v>
      </c>
      <c r="G37" s="157">
        <f t="shared" si="4"/>
        <v>431</v>
      </c>
      <c r="H37" s="157">
        <f t="shared" si="4"/>
        <v>93</v>
      </c>
      <c r="I37" s="157">
        <f t="shared" si="4"/>
        <v>60</v>
      </c>
      <c r="J37" s="157">
        <f t="shared" si="4"/>
        <v>33</v>
      </c>
      <c r="K37" s="157">
        <f t="shared" si="4"/>
        <v>823575</v>
      </c>
      <c r="L37" s="157">
        <f t="shared" si="4"/>
        <v>2352276</v>
      </c>
      <c r="M37" s="157">
        <f t="shared" si="4"/>
        <v>4013193</v>
      </c>
      <c r="N37" s="157">
        <f t="shared" si="4"/>
        <v>3642712</v>
      </c>
      <c r="O37" s="157">
        <f t="shared" si="4"/>
        <v>306373</v>
      </c>
      <c r="P37" s="157">
        <f t="shared" si="4"/>
        <v>64108</v>
      </c>
      <c r="Q37" s="158" t="s">
        <v>491</v>
      </c>
    </row>
    <row r="38" spans="1:17" ht="15" customHeight="1">
      <c r="A38" s="19"/>
      <c r="B38" s="228" t="s">
        <v>393</v>
      </c>
      <c r="C38" s="284">
        <v>44</v>
      </c>
      <c r="D38" s="284">
        <v>97</v>
      </c>
      <c r="E38" s="284">
        <v>29</v>
      </c>
      <c r="F38" s="284">
        <v>18</v>
      </c>
      <c r="G38" s="284">
        <v>11</v>
      </c>
      <c r="H38" s="284">
        <v>68</v>
      </c>
      <c r="I38" s="285">
        <v>46</v>
      </c>
      <c r="J38" s="285">
        <v>22</v>
      </c>
      <c r="K38" s="285">
        <v>7178</v>
      </c>
      <c r="L38" s="285">
        <v>14756</v>
      </c>
      <c r="M38" s="282">
        <v>44078</v>
      </c>
      <c r="N38" s="282">
        <v>29243</v>
      </c>
      <c r="O38" s="285">
        <v>12364</v>
      </c>
      <c r="P38" s="285">
        <v>2471</v>
      </c>
      <c r="Q38" s="285" t="s">
        <v>488</v>
      </c>
    </row>
    <row r="39" spans="1:17" ht="15" customHeight="1">
      <c r="A39" s="468" t="s">
        <v>51</v>
      </c>
      <c r="B39" s="228" t="s">
        <v>392</v>
      </c>
      <c r="C39" s="284">
        <v>28</v>
      </c>
      <c r="D39" s="284">
        <v>175</v>
      </c>
      <c r="E39" s="284">
        <v>156</v>
      </c>
      <c r="F39" s="284">
        <v>107</v>
      </c>
      <c r="G39" s="284">
        <v>49</v>
      </c>
      <c r="H39" s="284">
        <v>19</v>
      </c>
      <c r="I39" s="285">
        <v>9</v>
      </c>
      <c r="J39" s="285">
        <v>10</v>
      </c>
      <c r="K39" s="285">
        <v>64318</v>
      </c>
      <c r="L39" s="285">
        <v>77285</v>
      </c>
      <c r="M39" s="282">
        <v>153514</v>
      </c>
      <c r="N39" s="282">
        <v>126797</v>
      </c>
      <c r="O39" s="285">
        <v>26197</v>
      </c>
      <c r="P39" s="285">
        <v>520</v>
      </c>
      <c r="Q39" s="285" t="s">
        <v>488</v>
      </c>
    </row>
    <row r="40" spans="1:17" ht="15" customHeight="1">
      <c r="A40" s="468"/>
      <c r="B40" s="228" t="s">
        <v>389</v>
      </c>
      <c r="C40" s="284">
        <v>29</v>
      </c>
      <c r="D40" s="284">
        <v>418</v>
      </c>
      <c r="E40" s="284">
        <v>412</v>
      </c>
      <c r="F40" s="284">
        <v>303</v>
      </c>
      <c r="G40" s="284">
        <v>109</v>
      </c>
      <c r="H40" s="284">
        <v>6</v>
      </c>
      <c r="I40" s="285">
        <v>5</v>
      </c>
      <c r="J40" s="285">
        <v>1</v>
      </c>
      <c r="K40" s="285">
        <v>122296</v>
      </c>
      <c r="L40" s="285">
        <v>217943</v>
      </c>
      <c r="M40" s="282">
        <v>531298</v>
      </c>
      <c r="N40" s="282">
        <v>489335</v>
      </c>
      <c r="O40" s="285">
        <v>37690</v>
      </c>
      <c r="P40" s="285">
        <v>4273</v>
      </c>
      <c r="Q40" s="285" t="s">
        <v>488</v>
      </c>
    </row>
    <row r="41" spans="1:17" ht="15" customHeight="1">
      <c r="A41" s="19"/>
      <c r="B41" s="228" t="s">
        <v>390</v>
      </c>
      <c r="C41" s="284">
        <v>14</v>
      </c>
      <c r="D41" s="284">
        <v>354</v>
      </c>
      <c r="E41" s="284">
        <v>354</v>
      </c>
      <c r="F41" s="284">
        <v>281</v>
      </c>
      <c r="G41" s="284">
        <v>73</v>
      </c>
      <c r="H41" s="285" t="s">
        <v>488</v>
      </c>
      <c r="I41" s="285" t="s">
        <v>488</v>
      </c>
      <c r="J41" s="285" t="s">
        <v>488</v>
      </c>
      <c r="K41" s="285">
        <v>111094</v>
      </c>
      <c r="L41" s="285">
        <v>320223</v>
      </c>
      <c r="M41" s="282">
        <v>589146</v>
      </c>
      <c r="N41" s="282">
        <v>503089</v>
      </c>
      <c r="O41" s="285">
        <v>86057</v>
      </c>
      <c r="P41" s="285" t="s">
        <v>488</v>
      </c>
      <c r="Q41" s="285" t="s">
        <v>488</v>
      </c>
    </row>
    <row r="42" spans="1:17" ht="15" customHeight="1">
      <c r="A42" s="19"/>
      <c r="B42" s="228" t="s">
        <v>391</v>
      </c>
      <c r="C42" s="284">
        <v>13</v>
      </c>
      <c r="D42" s="284">
        <v>1459</v>
      </c>
      <c r="E42" s="284">
        <v>1459</v>
      </c>
      <c r="F42" s="284">
        <v>1270</v>
      </c>
      <c r="G42" s="284">
        <v>189</v>
      </c>
      <c r="H42" s="285" t="s">
        <v>488</v>
      </c>
      <c r="I42" s="285" t="s">
        <v>488</v>
      </c>
      <c r="J42" s="285" t="s">
        <v>488</v>
      </c>
      <c r="K42" s="285">
        <v>518689</v>
      </c>
      <c r="L42" s="285">
        <v>1722069</v>
      </c>
      <c r="M42" s="282">
        <v>2695157</v>
      </c>
      <c r="N42" s="282">
        <v>2494248</v>
      </c>
      <c r="O42" s="285">
        <v>144065</v>
      </c>
      <c r="P42" s="289">
        <v>56844</v>
      </c>
      <c r="Q42" s="285" t="s">
        <v>488</v>
      </c>
    </row>
    <row r="43" spans="1:17" ht="15" customHeight="1">
      <c r="A43" s="19"/>
      <c r="B43" s="19"/>
      <c r="C43" s="28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</row>
    <row r="44" spans="1:17" s="103" customFormat="1" ht="15" customHeight="1">
      <c r="A44" s="153"/>
      <c r="B44" s="56" t="s">
        <v>24</v>
      </c>
      <c r="C44" s="157">
        <f>SUM(C45:C49)</f>
        <v>17</v>
      </c>
      <c r="D44" s="159">
        <v>156</v>
      </c>
      <c r="E44" s="159">
        <v>130</v>
      </c>
      <c r="F44" s="157">
        <v>61</v>
      </c>
      <c r="G44" s="157">
        <v>69</v>
      </c>
      <c r="H44" s="157">
        <v>26</v>
      </c>
      <c r="I44" s="157">
        <v>15</v>
      </c>
      <c r="J44" s="157">
        <v>11</v>
      </c>
      <c r="K44" s="157">
        <v>34801</v>
      </c>
      <c r="L44" s="157">
        <v>35309</v>
      </c>
      <c r="M44" s="157">
        <v>104462</v>
      </c>
      <c r="N44" s="157">
        <v>69094</v>
      </c>
      <c r="O44" s="157">
        <v>33529</v>
      </c>
      <c r="P44" s="157">
        <v>1839</v>
      </c>
      <c r="Q44" s="158" t="s">
        <v>491</v>
      </c>
    </row>
    <row r="45" spans="1:17" ht="15" customHeight="1">
      <c r="A45" s="19"/>
      <c r="B45" s="228" t="s">
        <v>393</v>
      </c>
      <c r="C45" s="284">
        <v>4</v>
      </c>
      <c r="D45" s="284">
        <v>8</v>
      </c>
      <c r="E45" s="285" t="s">
        <v>488</v>
      </c>
      <c r="F45" s="285" t="s">
        <v>488</v>
      </c>
      <c r="G45" s="285" t="s">
        <v>488</v>
      </c>
      <c r="H45" s="285" t="s">
        <v>487</v>
      </c>
      <c r="I45" s="285" t="s">
        <v>487</v>
      </c>
      <c r="J45" s="285" t="s">
        <v>487</v>
      </c>
      <c r="K45" s="285" t="s">
        <v>488</v>
      </c>
      <c r="L45" s="285">
        <v>2192</v>
      </c>
      <c r="M45" s="283">
        <v>4207</v>
      </c>
      <c r="N45" s="283">
        <v>3615</v>
      </c>
      <c r="O45" s="283" t="s">
        <v>487</v>
      </c>
      <c r="P45" s="285" t="s">
        <v>487</v>
      </c>
      <c r="Q45" s="285" t="s">
        <v>488</v>
      </c>
    </row>
    <row r="46" spans="1:17" ht="15" customHeight="1">
      <c r="A46" s="468" t="s">
        <v>52</v>
      </c>
      <c r="B46" s="228" t="s">
        <v>392</v>
      </c>
      <c r="C46" s="284">
        <v>11</v>
      </c>
      <c r="D46" s="284">
        <v>64</v>
      </c>
      <c r="E46" s="284">
        <v>49</v>
      </c>
      <c r="F46" s="284">
        <v>24</v>
      </c>
      <c r="G46" s="284">
        <v>25</v>
      </c>
      <c r="H46" s="284">
        <v>15</v>
      </c>
      <c r="I46" s="285">
        <v>7</v>
      </c>
      <c r="J46" s="285">
        <v>8</v>
      </c>
      <c r="K46" s="285">
        <v>11011</v>
      </c>
      <c r="L46" s="285">
        <v>9630</v>
      </c>
      <c r="M46" s="283">
        <v>33265</v>
      </c>
      <c r="N46" s="283">
        <v>30575</v>
      </c>
      <c r="O46" s="285">
        <v>2690</v>
      </c>
      <c r="P46" s="285" t="s">
        <v>488</v>
      </c>
      <c r="Q46" s="285" t="s">
        <v>488</v>
      </c>
    </row>
    <row r="47" spans="1:17" ht="15" customHeight="1">
      <c r="A47" s="468"/>
      <c r="B47" s="228" t="s">
        <v>389</v>
      </c>
      <c r="C47" s="284">
        <v>1</v>
      </c>
      <c r="D47" s="285" t="s">
        <v>487</v>
      </c>
      <c r="E47" s="285" t="s">
        <v>487</v>
      </c>
      <c r="F47" s="285" t="s">
        <v>487</v>
      </c>
      <c r="G47" s="285" t="s">
        <v>487</v>
      </c>
      <c r="H47" s="285" t="s">
        <v>487</v>
      </c>
      <c r="I47" s="285" t="s">
        <v>487</v>
      </c>
      <c r="J47" s="285" t="s">
        <v>487</v>
      </c>
      <c r="K47" s="285" t="s">
        <v>487</v>
      </c>
      <c r="L47" s="285" t="s">
        <v>487</v>
      </c>
      <c r="M47" s="285" t="s">
        <v>487</v>
      </c>
      <c r="N47" s="285" t="s">
        <v>487</v>
      </c>
      <c r="O47" s="285" t="s">
        <v>488</v>
      </c>
      <c r="P47" s="285" t="s">
        <v>487</v>
      </c>
      <c r="Q47" s="285" t="s">
        <v>488</v>
      </c>
    </row>
    <row r="48" spans="1:17" ht="15" customHeight="1">
      <c r="A48" s="30"/>
      <c r="B48" s="228" t="s">
        <v>390</v>
      </c>
      <c r="C48" s="285" t="s">
        <v>488</v>
      </c>
      <c r="D48" s="285" t="s">
        <v>488</v>
      </c>
      <c r="E48" s="285" t="s">
        <v>488</v>
      </c>
      <c r="F48" s="285" t="s">
        <v>488</v>
      </c>
      <c r="G48" s="285" t="s">
        <v>488</v>
      </c>
      <c r="H48" s="285" t="s">
        <v>488</v>
      </c>
      <c r="I48" s="285" t="s">
        <v>488</v>
      </c>
      <c r="J48" s="285" t="s">
        <v>488</v>
      </c>
      <c r="K48" s="285" t="s">
        <v>488</v>
      </c>
      <c r="L48" s="285" t="s">
        <v>488</v>
      </c>
      <c r="M48" s="285" t="s">
        <v>488</v>
      </c>
      <c r="N48" s="285" t="s">
        <v>488</v>
      </c>
      <c r="O48" s="285" t="s">
        <v>488</v>
      </c>
      <c r="P48" s="285" t="s">
        <v>488</v>
      </c>
      <c r="Q48" s="285" t="s">
        <v>488</v>
      </c>
    </row>
    <row r="49" spans="1:17" ht="15" customHeight="1">
      <c r="A49" s="30"/>
      <c r="B49" s="228" t="s">
        <v>391</v>
      </c>
      <c r="C49" s="284">
        <v>1</v>
      </c>
      <c r="D49" s="285" t="s">
        <v>487</v>
      </c>
      <c r="E49" s="285" t="s">
        <v>487</v>
      </c>
      <c r="F49" s="285" t="s">
        <v>487</v>
      </c>
      <c r="G49" s="285" t="s">
        <v>487</v>
      </c>
      <c r="H49" s="285" t="s">
        <v>488</v>
      </c>
      <c r="I49" s="285" t="s">
        <v>488</v>
      </c>
      <c r="J49" s="285" t="s">
        <v>488</v>
      </c>
      <c r="K49" s="285" t="s">
        <v>487</v>
      </c>
      <c r="L49" s="285" t="s">
        <v>487</v>
      </c>
      <c r="M49" s="285" t="s">
        <v>487</v>
      </c>
      <c r="N49" s="285" t="s">
        <v>487</v>
      </c>
      <c r="O49" s="285" t="s">
        <v>487</v>
      </c>
      <c r="P49" s="285" t="s">
        <v>488</v>
      </c>
      <c r="Q49" s="285" t="s">
        <v>488</v>
      </c>
    </row>
    <row r="50" spans="1:17" ht="15" customHeight="1">
      <c r="A50" s="30"/>
      <c r="B50" s="19"/>
      <c r="C50" s="288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</row>
    <row r="51" spans="1:17" s="103" customFormat="1" ht="15" customHeight="1">
      <c r="A51" s="115"/>
      <c r="B51" s="56" t="s">
        <v>24</v>
      </c>
      <c r="C51" s="158" t="s">
        <v>491</v>
      </c>
      <c r="D51" s="158" t="s">
        <v>491</v>
      </c>
      <c r="E51" s="158" t="s">
        <v>491</v>
      </c>
      <c r="F51" s="158" t="s">
        <v>491</v>
      </c>
      <c r="G51" s="158" t="s">
        <v>491</v>
      </c>
      <c r="H51" s="158" t="s">
        <v>491</v>
      </c>
      <c r="I51" s="158" t="s">
        <v>491</v>
      </c>
      <c r="J51" s="158" t="s">
        <v>491</v>
      </c>
      <c r="K51" s="158" t="s">
        <v>491</v>
      </c>
      <c r="L51" s="158" t="s">
        <v>491</v>
      </c>
      <c r="M51" s="158" t="s">
        <v>491</v>
      </c>
      <c r="N51" s="158" t="s">
        <v>491</v>
      </c>
      <c r="O51" s="158" t="s">
        <v>491</v>
      </c>
      <c r="P51" s="158" t="s">
        <v>491</v>
      </c>
      <c r="Q51" s="158" t="s">
        <v>491</v>
      </c>
    </row>
    <row r="52" spans="1:17" ht="15" customHeight="1">
      <c r="A52" s="30"/>
      <c r="B52" s="228" t="s">
        <v>393</v>
      </c>
      <c r="C52" s="285" t="s">
        <v>488</v>
      </c>
      <c r="D52" s="285" t="s">
        <v>488</v>
      </c>
      <c r="E52" s="285" t="s">
        <v>488</v>
      </c>
      <c r="F52" s="285" t="s">
        <v>488</v>
      </c>
      <c r="G52" s="285" t="s">
        <v>488</v>
      </c>
      <c r="H52" s="285" t="s">
        <v>488</v>
      </c>
      <c r="I52" s="285" t="s">
        <v>488</v>
      </c>
      <c r="J52" s="285" t="s">
        <v>488</v>
      </c>
      <c r="K52" s="285" t="s">
        <v>488</v>
      </c>
      <c r="L52" s="285" t="s">
        <v>488</v>
      </c>
      <c r="M52" s="285" t="s">
        <v>488</v>
      </c>
      <c r="N52" s="285" t="s">
        <v>488</v>
      </c>
      <c r="O52" s="285" t="s">
        <v>488</v>
      </c>
      <c r="P52" s="285" t="s">
        <v>488</v>
      </c>
      <c r="Q52" s="285" t="s">
        <v>488</v>
      </c>
    </row>
    <row r="53" spans="1:17" ht="15" customHeight="1">
      <c r="A53" s="468" t="s">
        <v>270</v>
      </c>
      <c r="B53" s="228" t="s">
        <v>392</v>
      </c>
      <c r="C53" s="285" t="s">
        <v>488</v>
      </c>
      <c r="D53" s="285" t="s">
        <v>488</v>
      </c>
      <c r="E53" s="285" t="s">
        <v>488</v>
      </c>
      <c r="F53" s="285" t="s">
        <v>488</v>
      </c>
      <c r="G53" s="285" t="s">
        <v>488</v>
      </c>
      <c r="H53" s="285" t="s">
        <v>488</v>
      </c>
      <c r="I53" s="285" t="s">
        <v>488</v>
      </c>
      <c r="J53" s="285" t="s">
        <v>488</v>
      </c>
      <c r="K53" s="285" t="s">
        <v>488</v>
      </c>
      <c r="L53" s="285" t="s">
        <v>488</v>
      </c>
      <c r="M53" s="285" t="s">
        <v>488</v>
      </c>
      <c r="N53" s="285" t="s">
        <v>488</v>
      </c>
      <c r="O53" s="285" t="s">
        <v>488</v>
      </c>
      <c r="P53" s="285" t="s">
        <v>488</v>
      </c>
      <c r="Q53" s="285" t="s">
        <v>488</v>
      </c>
    </row>
    <row r="54" spans="1:17" ht="15" customHeight="1">
      <c r="A54" s="468"/>
      <c r="B54" s="228" t="s">
        <v>389</v>
      </c>
      <c r="C54" s="285" t="s">
        <v>488</v>
      </c>
      <c r="D54" s="285" t="s">
        <v>488</v>
      </c>
      <c r="E54" s="285" t="s">
        <v>488</v>
      </c>
      <c r="F54" s="285" t="s">
        <v>488</v>
      </c>
      <c r="G54" s="285" t="s">
        <v>488</v>
      </c>
      <c r="H54" s="285" t="s">
        <v>488</v>
      </c>
      <c r="I54" s="285" t="s">
        <v>488</v>
      </c>
      <c r="J54" s="285" t="s">
        <v>488</v>
      </c>
      <c r="K54" s="285" t="s">
        <v>488</v>
      </c>
      <c r="L54" s="285" t="s">
        <v>488</v>
      </c>
      <c r="M54" s="285" t="s">
        <v>488</v>
      </c>
      <c r="N54" s="285" t="s">
        <v>488</v>
      </c>
      <c r="O54" s="285" t="s">
        <v>488</v>
      </c>
      <c r="P54" s="285" t="s">
        <v>488</v>
      </c>
      <c r="Q54" s="285" t="s">
        <v>488</v>
      </c>
    </row>
    <row r="55" spans="1:17" ht="15" customHeight="1">
      <c r="A55" s="30"/>
      <c r="B55" s="228" t="s">
        <v>390</v>
      </c>
      <c r="C55" s="285" t="s">
        <v>488</v>
      </c>
      <c r="D55" s="285" t="s">
        <v>488</v>
      </c>
      <c r="E55" s="285" t="s">
        <v>488</v>
      </c>
      <c r="F55" s="285" t="s">
        <v>488</v>
      </c>
      <c r="G55" s="285" t="s">
        <v>488</v>
      </c>
      <c r="H55" s="285" t="s">
        <v>488</v>
      </c>
      <c r="I55" s="285" t="s">
        <v>488</v>
      </c>
      <c r="J55" s="285" t="s">
        <v>488</v>
      </c>
      <c r="K55" s="285" t="s">
        <v>488</v>
      </c>
      <c r="L55" s="285" t="s">
        <v>488</v>
      </c>
      <c r="M55" s="285" t="s">
        <v>488</v>
      </c>
      <c r="N55" s="285" t="s">
        <v>488</v>
      </c>
      <c r="O55" s="285" t="s">
        <v>488</v>
      </c>
      <c r="P55" s="285" t="s">
        <v>488</v>
      </c>
      <c r="Q55" s="285" t="s">
        <v>488</v>
      </c>
    </row>
    <row r="56" spans="1:17" ht="15" customHeight="1">
      <c r="A56" s="30"/>
      <c r="B56" s="228" t="s">
        <v>391</v>
      </c>
      <c r="C56" s="285" t="s">
        <v>488</v>
      </c>
      <c r="D56" s="285" t="s">
        <v>488</v>
      </c>
      <c r="E56" s="285" t="s">
        <v>488</v>
      </c>
      <c r="F56" s="285" t="s">
        <v>488</v>
      </c>
      <c r="G56" s="285" t="s">
        <v>488</v>
      </c>
      <c r="H56" s="285" t="s">
        <v>488</v>
      </c>
      <c r="I56" s="285" t="s">
        <v>488</v>
      </c>
      <c r="J56" s="285" t="s">
        <v>488</v>
      </c>
      <c r="K56" s="285" t="s">
        <v>488</v>
      </c>
      <c r="L56" s="285" t="s">
        <v>488</v>
      </c>
      <c r="M56" s="285" t="s">
        <v>488</v>
      </c>
      <c r="N56" s="285" t="s">
        <v>488</v>
      </c>
      <c r="O56" s="285" t="s">
        <v>488</v>
      </c>
      <c r="P56" s="285" t="s">
        <v>488</v>
      </c>
      <c r="Q56" s="285" t="s">
        <v>488</v>
      </c>
    </row>
    <row r="57" spans="1:17" ht="15" customHeight="1">
      <c r="A57" s="30"/>
      <c r="B57" s="19"/>
      <c r="C57" s="253"/>
      <c r="D57" s="253"/>
      <c r="E57" s="253"/>
      <c r="F57" s="253"/>
      <c r="G57" s="253"/>
      <c r="H57" s="253"/>
      <c r="I57" s="253"/>
      <c r="J57" s="288"/>
      <c r="K57" s="288"/>
      <c r="L57" s="288"/>
      <c r="M57" s="288"/>
      <c r="N57" s="288"/>
      <c r="O57" s="288"/>
      <c r="P57" s="288"/>
      <c r="Q57" s="253"/>
    </row>
    <row r="58" spans="1:17" s="103" customFormat="1" ht="15" customHeight="1">
      <c r="A58" s="115"/>
      <c r="B58" s="56" t="s">
        <v>24</v>
      </c>
      <c r="C58" s="157">
        <f>SUM(C59:C63)</f>
        <v>1320</v>
      </c>
      <c r="D58" s="157">
        <f aca="true" t="shared" si="5" ref="D58:P58">SUM(D59:D63)</f>
        <v>5703</v>
      </c>
      <c r="E58" s="157">
        <f t="shared" si="5"/>
        <v>3488</v>
      </c>
      <c r="F58" s="157">
        <f t="shared" si="5"/>
        <v>1695</v>
      </c>
      <c r="G58" s="157">
        <f t="shared" si="5"/>
        <v>1793</v>
      </c>
      <c r="H58" s="157">
        <f t="shared" si="5"/>
        <v>2215</v>
      </c>
      <c r="I58" s="157">
        <f t="shared" si="5"/>
        <v>1346</v>
      </c>
      <c r="J58" s="157">
        <f t="shared" si="5"/>
        <v>869</v>
      </c>
      <c r="K58" s="157">
        <f t="shared" si="5"/>
        <v>780508</v>
      </c>
      <c r="L58" s="157">
        <f t="shared" si="5"/>
        <v>2173957</v>
      </c>
      <c r="M58" s="157">
        <f t="shared" si="5"/>
        <v>4357809</v>
      </c>
      <c r="N58" s="157">
        <f t="shared" si="5"/>
        <v>3583823</v>
      </c>
      <c r="O58" s="157">
        <f t="shared" si="5"/>
        <v>756029</v>
      </c>
      <c r="P58" s="157">
        <f t="shared" si="5"/>
        <v>17957</v>
      </c>
      <c r="Q58" s="158" t="s">
        <v>491</v>
      </c>
    </row>
    <row r="59" spans="1:17" ht="15" customHeight="1">
      <c r="A59" s="30"/>
      <c r="B59" s="228" t="s">
        <v>393</v>
      </c>
      <c r="C59" s="41">
        <v>930</v>
      </c>
      <c r="D59" s="28">
        <v>1903</v>
      </c>
      <c r="E59" s="28">
        <v>300</v>
      </c>
      <c r="F59" s="39">
        <v>115</v>
      </c>
      <c r="G59" s="39">
        <v>185</v>
      </c>
      <c r="H59" s="28">
        <v>1603</v>
      </c>
      <c r="I59" s="34">
        <v>978</v>
      </c>
      <c r="J59" s="34">
        <v>625</v>
      </c>
      <c r="K59" s="34">
        <v>51301</v>
      </c>
      <c r="L59" s="34">
        <v>279683</v>
      </c>
      <c r="M59" s="39">
        <v>719859</v>
      </c>
      <c r="N59" s="39">
        <v>311795</v>
      </c>
      <c r="O59" s="39">
        <v>404404</v>
      </c>
      <c r="P59" s="34">
        <v>3660</v>
      </c>
      <c r="Q59" s="27" t="s">
        <v>246</v>
      </c>
    </row>
    <row r="60" spans="1:17" ht="15" customHeight="1">
      <c r="A60" s="468" t="s">
        <v>287</v>
      </c>
      <c r="B60" s="228" t="s">
        <v>392</v>
      </c>
      <c r="C60" s="41">
        <v>309</v>
      </c>
      <c r="D60" s="28">
        <v>1623</v>
      </c>
      <c r="E60" s="28">
        <v>1066</v>
      </c>
      <c r="F60" s="39">
        <v>517</v>
      </c>
      <c r="G60" s="39">
        <v>549</v>
      </c>
      <c r="H60" s="28">
        <v>557</v>
      </c>
      <c r="I60" s="34">
        <v>334</v>
      </c>
      <c r="J60" s="34">
        <v>223</v>
      </c>
      <c r="K60" s="34">
        <v>225028</v>
      </c>
      <c r="L60" s="34">
        <v>466008</v>
      </c>
      <c r="M60" s="39">
        <v>994518</v>
      </c>
      <c r="N60" s="39">
        <v>709703</v>
      </c>
      <c r="O60" s="39">
        <v>278556</v>
      </c>
      <c r="P60" s="34">
        <v>6259</v>
      </c>
      <c r="Q60" s="27" t="s">
        <v>246</v>
      </c>
    </row>
    <row r="61" spans="1:17" ht="15" customHeight="1">
      <c r="A61" s="497"/>
      <c r="B61" s="228" t="s">
        <v>389</v>
      </c>
      <c r="C61" s="41">
        <v>54</v>
      </c>
      <c r="D61" s="28">
        <v>725</v>
      </c>
      <c r="E61" s="28">
        <v>674</v>
      </c>
      <c r="F61" s="39">
        <v>321</v>
      </c>
      <c r="G61" s="39">
        <v>353</v>
      </c>
      <c r="H61" s="28">
        <v>51</v>
      </c>
      <c r="I61" s="34">
        <v>31</v>
      </c>
      <c r="J61" s="27">
        <v>20</v>
      </c>
      <c r="K61" s="34">
        <v>136612</v>
      </c>
      <c r="L61" s="34">
        <v>268755</v>
      </c>
      <c r="M61" s="39">
        <v>662122</v>
      </c>
      <c r="N61" s="39">
        <v>584595</v>
      </c>
      <c r="O61" s="39">
        <v>73069</v>
      </c>
      <c r="P61" s="34">
        <v>4458</v>
      </c>
      <c r="Q61" s="27" t="s">
        <v>246</v>
      </c>
    </row>
    <row r="62" spans="1:17" ht="15" customHeight="1">
      <c r="A62" s="19"/>
      <c r="B62" s="228" t="s">
        <v>390</v>
      </c>
      <c r="C62" s="41">
        <v>14</v>
      </c>
      <c r="D62" s="28">
        <v>367</v>
      </c>
      <c r="E62" s="28">
        <v>366</v>
      </c>
      <c r="F62" s="39">
        <v>185</v>
      </c>
      <c r="G62" s="39">
        <v>181</v>
      </c>
      <c r="H62" s="28">
        <v>1</v>
      </c>
      <c r="I62" s="34">
        <v>1</v>
      </c>
      <c r="J62" s="27" t="s">
        <v>246</v>
      </c>
      <c r="K62" s="34">
        <v>85871</v>
      </c>
      <c r="L62" s="34">
        <v>251591</v>
      </c>
      <c r="M62" s="39">
        <v>510687</v>
      </c>
      <c r="N62" s="39">
        <v>507527</v>
      </c>
      <c r="O62" s="27" t="s">
        <v>246</v>
      </c>
      <c r="P62" s="34">
        <v>3160</v>
      </c>
      <c r="Q62" s="27" t="s">
        <v>246</v>
      </c>
    </row>
    <row r="63" spans="1:17" s="33" customFormat="1" ht="15" customHeight="1">
      <c r="A63" s="32"/>
      <c r="B63" s="208" t="s">
        <v>391</v>
      </c>
      <c r="C63" s="39">
        <v>13</v>
      </c>
      <c r="D63" s="39">
        <v>1085</v>
      </c>
      <c r="E63" s="39">
        <v>1082</v>
      </c>
      <c r="F63" s="39">
        <v>557</v>
      </c>
      <c r="G63" s="39">
        <v>525</v>
      </c>
      <c r="H63" s="28">
        <v>3</v>
      </c>
      <c r="I63" s="34">
        <v>2</v>
      </c>
      <c r="J63" s="34">
        <v>1</v>
      </c>
      <c r="K63" s="34">
        <v>281696</v>
      </c>
      <c r="L63" s="34">
        <v>907920</v>
      </c>
      <c r="M63" s="39">
        <v>1470623</v>
      </c>
      <c r="N63" s="39">
        <v>1470203</v>
      </c>
      <c r="O63" s="27" t="s">
        <v>246</v>
      </c>
      <c r="P63" s="34">
        <v>420</v>
      </c>
      <c r="Q63" s="27" t="s">
        <v>246</v>
      </c>
    </row>
    <row r="64" spans="1:17" ht="15" customHeight="1">
      <c r="A64" s="32"/>
      <c r="B64" s="8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33"/>
    </row>
    <row r="65" spans="1:17" ht="14.25">
      <c r="A65" s="53"/>
      <c r="B65" s="55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</sheetData>
  <sheetProtection/>
  <mergeCells count="25">
    <mergeCell ref="A3:Q3"/>
    <mergeCell ref="A2:P2"/>
    <mergeCell ref="A5:A7"/>
    <mergeCell ref="B5:B7"/>
    <mergeCell ref="C5:C7"/>
    <mergeCell ref="D5:J5"/>
    <mergeCell ref="K5:K7"/>
    <mergeCell ref="L5:L7"/>
    <mergeCell ref="M5:P5"/>
    <mergeCell ref="D6:D7"/>
    <mergeCell ref="Q5:Q7"/>
    <mergeCell ref="P6:P7"/>
    <mergeCell ref="A11:A12"/>
    <mergeCell ref="A18:A19"/>
    <mergeCell ref="O6:O7"/>
    <mergeCell ref="E6:G6"/>
    <mergeCell ref="H6:J6"/>
    <mergeCell ref="M6:M7"/>
    <mergeCell ref="N6:N7"/>
    <mergeCell ref="A53:A54"/>
    <mergeCell ref="A60:A61"/>
    <mergeCell ref="A25:A26"/>
    <mergeCell ref="A32:A33"/>
    <mergeCell ref="A39:A40"/>
    <mergeCell ref="A46:A4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selection activeCell="A2" sqref="A2:U2"/>
    </sheetView>
  </sheetViews>
  <sheetFormatPr defaultColWidth="10.59765625" defaultRowHeight="15"/>
  <cols>
    <col min="1" max="1" width="17.69921875" style="18" customWidth="1"/>
    <col min="2" max="2" width="16.09765625" style="18" customWidth="1"/>
    <col min="3" max="10" width="13.5" style="18" customWidth="1"/>
    <col min="11" max="16" width="15.09765625" style="18" customWidth="1"/>
    <col min="17" max="17" width="13.3984375" style="18" customWidth="1"/>
    <col min="18" max="16384" width="10.59765625" style="18" customWidth="1"/>
  </cols>
  <sheetData>
    <row r="1" spans="1:17" s="1" customFormat="1" ht="19.5" customHeight="1">
      <c r="A1" s="23" t="s">
        <v>464</v>
      </c>
      <c r="Q1" s="25" t="s">
        <v>465</v>
      </c>
    </row>
    <row r="2" spans="1:16" s="1" customFormat="1" ht="19.5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7" s="1" customFormat="1" ht="19.5" customHeight="1">
      <c r="A3" s="499" t="s">
        <v>288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="1" customFormat="1" ht="18" customHeight="1" thickBot="1">
      <c r="A4" s="80"/>
    </row>
    <row r="5" spans="1:17" s="1" customFormat="1" ht="17.25" customHeight="1">
      <c r="A5" s="509" t="s">
        <v>404</v>
      </c>
      <c r="B5" s="500" t="s">
        <v>99</v>
      </c>
      <c r="C5" s="160"/>
      <c r="D5" s="470" t="s">
        <v>29</v>
      </c>
      <c r="E5" s="471"/>
      <c r="F5" s="471"/>
      <c r="G5" s="471"/>
      <c r="H5" s="471"/>
      <c r="I5" s="471"/>
      <c r="J5" s="496"/>
      <c r="K5" s="482" t="s">
        <v>30</v>
      </c>
      <c r="L5" s="482" t="s">
        <v>31</v>
      </c>
      <c r="M5" s="470" t="s">
        <v>21</v>
      </c>
      <c r="N5" s="471"/>
      <c r="O5" s="471"/>
      <c r="P5" s="471"/>
      <c r="Q5" s="483" t="s">
        <v>289</v>
      </c>
    </row>
    <row r="6" spans="1:17" s="1" customFormat="1" ht="23.25" customHeight="1">
      <c r="A6" s="510"/>
      <c r="B6" s="492"/>
      <c r="C6" s="228" t="s">
        <v>297</v>
      </c>
      <c r="D6" s="502" t="s">
        <v>394</v>
      </c>
      <c r="E6" s="479" t="s">
        <v>32</v>
      </c>
      <c r="F6" s="480"/>
      <c r="G6" s="481"/>
      <c r="H6" s="479" t="s">
        <v>33</v>
      </c>
      <c r="I6" s="480"/>
      <c r="J6" s="481"/>
      <c r="K6" s="310"/>
      <c r="L6" s="310"/>
      <c r="M6" s="328" t="s">
        <v>24</v>
      </c>
      <c r="N6" s="474" t="s">
        <v>396</v>
      </c>
      <c r="O6" s="474" t="s">
        <v>466</v>
      </c>
      <c r="P6" s="312" t="s">
        <v>467</v>
      </c>
      <c r="Q6" s="484"/>
    </row>
    <row r="7" spans="1:17" s="1" customFormat="1" ht="23.25" customHeight="1">
      <c r="A7" s="511"/>
      <c r="B7" s="475"/>
      <c r="C7" s="16"/>
      <c r="D7" s="512"/>
      <c r="E7" s="302" t="s">
        <v>24</v>
      </c>
      <c r="F7" s="303" t="s">
        <v>25</v>
      </c>
      <c r="G7" s="303" t="s">
        <v>26</v>
      </c>
      <c r="H7" s="303" t="s">
        <v>24</v>
      </c>
      <c r="I7" s="303" t="s">
        <v>25</v>
      </c>
      <c r="J7" s="303" t="s">
        <v>26</v>
      </c>
      <c r="K7" s="310"/>
      <c r="L7" s="310"/>
      <c r="M7" s="508"/>
      <c r="N7" s="492"/>
      <c r="O7" s="492"/>
      <c r="P7" s="313"/>
      <c r="Q7" s="484"/>
    </row>
    <row r="8" spans="1:17" s="108" customFormat="1" ht="15" customHeight="1">
      <c r="A8" s="68"/>
      <c r="B8" s="305" t="s">
        <v>284</v>
      </c>
      <c r="C8" s="304">
        <f>SUM(C15,C22,C29,C36,C43,C50,C57,C64,'132'!C8,'132'!C15,'132'!C22,'132'!C29,'132'!C36,'132'!C43,'132'!C50,'132'!C57)</f>
        <v>13926</v>
      </c>
      <c r="D8" s="306">
        <f>SUM(D15,D22,D29,D36,D43,D50,D57,D64,'132'!D8,'132'!D15,'132'!D22,'132'!D29,'132'!D36,'132'!D43,'132'!D50,'132'!D57)</f>
        <v>131591</v>
      </c>
      <c r="E8" s="306">
        <f>SUM(E15,E22,E29,E36,E43,E50,E57,E64,'132'!E8,'132'!E15,'132'!E22,'132'!E29,'132'!E36,'132'!E43,'132'!E50,'132'!E57)</f>
        <v>113253</v>
      </c>
      <c r="F8" s="306">
        <f>SUM(F15,F22,F29,F36,F43,F50,F57,F64,'132'!F8,'132'!F15,'132'!F22,'132'!F29,'132'!F36,'132'!F43,'132'!F50,'132'!F57)</f>
        <v>60850</v>
      </c>
      <c r="G8" s="306">
        <f>SUM(G15,G22,G29,G36,G43,G50,G57,G64,'132'!G8,'132'!G15,'132'!G22,'132'!G29,'132'!G36,'132'!G43,'132'!G50,'132'!G57)</f>
        <v>52403</v>
      </c>
      <c r="H8" s="306">
        <f>SUM(H15,H22,H29,H36,H43,H50,H57,H64,'132'!H8,'132'!H15,'132'!H22,'132'!H29,'132'!H36,'132'!H43,'132'!H50,'132'!H57)</f>
        <v>18338</v>
      </c>
      <c r="I8" s="306">
        <f>SUM(I15,I22,I29,I36,I43,I50,I57,I64,'132'!I8,'132'!I15,'132'!I22,'132'!I29,'132'!I36,'132'!I43,'132'!I50,'132'!I57)</f>
        <v>10663</v>
      </c>
      <c r="J8" s="306">
        <f>SUM(J15,J22,J29,J36,J43,J50,J57,J64,'132'!J8,'132'!J15,'132'!J22,'132'!J29,'132'!J36,'132'!J43,'132'!J50,'132'!J57)</f>
        <v>7675</v>
      </c>
      <c r="K8" s="306">
        <f>SUM(K15,K22,K29,K36,K43,K50,K57,K64,'132'!K8,'132'!K15,'132'!K22,'132'!K29,'132'!K36,'132'!K43,'132'!K50,'132'!K57)</f>
        <v>33527088</v>
      </c>
      <c r="L8" s="306">
        <f>SUM(L15,L22,L29,L36,L43,L50,L57,L64,'132'!L8,'132'!L15,'132'!L22,'132'!L29,'132'!L36,'132'!L43,'132'!L50,'132'!L57)</f>
        <v>101482922</v>
      </c>
      <c r="M8" s="306">
        <f>SUM(M15,M22,M29,M36,M43,M50,M57,M64,'132'!M8,'132'!M15,'132'!M22,'132'!M29,'132'!M36,'132'!M43,'132'!M50,'132'!M57)</f>
        <v>184968310</v>
      </c>
      <c r="N8" s="306">
        <f>SUM(N9:N13)</f>
        <v>158032501</v>
      </c>
      <c r="O8" s="306">
        <f>SUM(O15,O22,O29,O36,O43,O50,O57,O64,'132'!O8,'132'!O15,'132'!O22,'132'!O29,'132'!O36,'132'!O43,'132'!O50,'132'!O57)</f>
        <v>26600908</v>
      </c>
      <c r="P8" s="306">
        <f>SUM(P15,P22,P29,P36,P43,P50,P57,P64,'132'!P8,'132'!P15,'132'!P22,'132'!P29,'132'!P36,'132'!P43,'132'!P50,'132'!P57)</f>
        <v>334901</v>
      </c>
      <c r="Q8" s="306">
        <f>SUM(Q15,Q22,Q29,Q36,Q43,Q50,Q57,Q64,'132'!Q8,'132'!Q15,'132'!Q22,'132'!Q29,'132'!Q36,'132'!Q43,'132'!Q50,'132'!Q57)</f>
        <v>3410668</v>
      </c>
    </row>
    <row r="9" spans="1:17" ht="15" customHeight="1">
      <c r="A9" s="196"/>
      <c r="B9" s="208" t="s">
        <v>393</v>
      </c>
      <c r="C9" s="290">
        <v>7436</v>
      </c>
      <c r="D9" s="282">
        <v>15807</v>
      </c>
      <c r="E9" s="282">
        <v>3764</v>
      </c>
      <c r="F9" s="282">
        <v>1297</v>
      </c>
      <c r="G9" s="282">
        <v>2467</v>
      </c>
      <c r="H9" s="282">
        <v>12043</v>
      </c>
      <c r="I9" s="282">
        <v>6940</v>
      </c>
      <c r="J9" s="282">
        <v>5103</v>
      </c>
      <c r="K9" s="282">
        <v>693488</v>
      </c>
      <c r="L9" s="282">
        <v>2792425</v>
      </c>
      <c r="M9" s="282">
        <v>6605425</v>
      </c>
      <c r="N9" s="282">
        <v>3357065</v>
      </c>
      <c r="O9" s="282">
        <v>3224436</v>
      </c>
      <c r="P9" s="282">
        <v>23924</v>
      </c>
      <c r="Q9" s="285">
        <v>4208</v>
      </c>
    </row>
    <row r="10" spans="1:18" ht="15" customHeight="1">
      <c r="A10" s="29"/>
      <c r="B10" s="208" t="s">
        <v>392</v>
      </c>
      <c r="C10" s="291">
        <v>4280</v>
      </c>
      <c r="D10" s="282">
        <v>24144</v>
      </c>
      <c r="E10" s="282">
        <v>18424</v>
      </c>
      <c r="F10" s="283">
        <v>8292</v>
      </c>
      <c r="G10" s="283">
        <v>10132</v>
      </c>
      <c r="H10" s="282">
        <v>5720</v>
      </c>
      <c r="I10" s="283">
        <v>3374</v>
      </c>
      <c r="J10" s="283">
        <v>2346</v>
      </c>
      <c r="K10" s="283">
        <v>4246566</v>
      </c>
      <c r="L10" s="283">
        <v>8490922</v>
      </c>
      <c r="M10" s="282">
        <v>18479553</v>
      </c>
      <c r="N10" s="283">
        <v>12961176</v>
      </c>
      <c r="O10" s="283">
        <v>5477681</v>
      </c>
      <c r="P10" s="283">
        <v>40696</v>
      </c>
      <c r="Q10" s="283">
        <v>33682</v>
      </c>
      <c r="R10" s="33"/>
    </row>
    <row r="11" spans="1:18" ht="15" customHeight="1">
      <c r="A11" s="68" t="s">
        <v>79</v>
      </c>
      <c r="B11" s="208" t="s">
        <v>389</v>
      </c>
      <c r="C11" s="291">
        <v>1060</v>
      </c>
      <c r="D11" s="282">
        <v>14448</v>
      </c>
      <c r="E11" s="282">
        <v>14000</v>
      </c>
      <c r="F11" s="283">
        <v>7335</v>
      </c>
      <c r="G11" s="283">
        <v>6665</v>
      </c>
      <c r="H11" s="282">
        <v>448</v>
      </c>
      <c r="I11" s="283">
        <v>277</v>
      </c>
      <c r="J11" s="283">
        <v>171</v>
      </c>
      <c r="K11" s="283">
        <v>3652800</v>
      </c>
      <c r="L11" s="283">
        <v>8690210</v>
      </c>
      <c r="M11" s="282">
        <v>17239772</v>
      </c>
      <c r="N11" s="283">
        <v>14059592</v>
      </c>
      <c r="O11" s="283">
        <v>3140925</v>
      </c>
      <c r="P11" s="283">
        <v>39255</v>
      </c>
      <c r="Q11" s="283">
        <v>41992</v>
      </c>
      <c r="R11" s="33"/>
    </row>
    <row r="12" spans="1:18" ht="15" customHeight="1">
      <c r="A12" s="29"/>
      <c r="B12" s="208" t="s">
        <v>390</v>
      </c>
      <c r="C12" s="291">
        <v>500</v>
      </c>
      <c r="D12" s="282">
        <v>12271</v>
      </c>
      <c r="E12" s="282">
        <v>12173</v>
      </c>
      <c r="F12" s="283">
        <v>6229</v>
      </c>
      <c r="G12" s="283">
        <v>5944</v>
      </c>
      <c r="H12" s="282">
        <v>98</v>
      </c>
      <c r="I12" s="283">
        <v>56</v>
      </c>
      <c r="J12" s="283">
        <v>42</v>
      </c>
      <c r="K12" s="283">
        <v>3164220</v>
      </c>
      <c r="L12" s="283">
        <v>8143262</v>
      </c>
      <c r="M12" s="282">
        <v>15693001</v>
      </c>
      <c r="N12" s="283">
        <v>13148304</v>
      </c>
      <c r="O12" s="283">
        <v>2518137</v>
      </c>
      <c r="P12" s="283">
        <v>26560</v>
      </c>
      <c r="Q12" s="283">
        <v>19713</v>
      </c>
      <c r="R12" s="33"/>
    </row>
    <row r="13" spans="1:18" ht="15" customHeight="1">
      <c r="A13" s="29"/>
      <c r="B13" s="208" t="s">
        <v>391</v>
      </c>
      <c r="C13" s="291">
        <v>650</v>
      </c>
      <c r="D13" s="282">
        <v>64921</v>
      </c>
      <c r="E13" s="282">
        <v>64892</v>
      </c>
      <c r="F13" s="283">
        <v>37697</v>
      </c>
      <c r="G13" s="283">
        <v>27195</v>
      </c>
      <c r="H13" s="282">
        <v>29</v>
      </c>
      <c r="I13" s="283">
        <v>16</v>
      </c>
      <c r="J13" s="283">
        <v>13</v>
      </c>
      <c r="K13" s="283">
        <v>21770014</v>
      </c>
      <c r="L13" s="283">
        <v>73366103</v>
      </c>
      <c r="M13" s="282">
        <v>126950559</v>
      </c>
      <c r="N13" s="283">
        <v>114506364</v>
      </c>
      <c r="O13" s="283">
        <v>12239729</v>
      </c>
      <c r="P13" s="283">
        <v>204466</v>
      </c>
      <c r="Q13" s="283">
        <v>3311073</v>
      </c>
      <c r="R13" s="33"/>
    </row>
    <row r="14" spans="1:18" ht="15" customHeight="1">
      <c r="A14" s="29"/>
      <c r="B14" s="232"/>
      <c r="C14" s="291"/>
      <c r="D14" s="282"/>
      <c r="E14" s="282"/>
      <c r="F14" s="283"/>
      <c r="G14" s="283"/>
      <c r="H14" s="283"/>
      <c r="I14" s="283"/>
      <c r="J14" s="283"/>
      <c r="K14" s="283"/>
      <c r="L14" s="283"/>
      <c r="M14" s="282"/>
      <c r="N14" s="283"/>
      <c r="O14" s="283"/>
      <c r="P14" s="283"/>
      <c r="Q14" s="253"/>
      <c r="R14" s="33"/>
    </row>
    <row r="15" spans="1:18" s="108" customFormat="1" ht="15" customHeight="1">
      <c r="A15" s="68"/>
      <c r="B15" s="233" t="s">
        <v>24</v>
      </c>
      <c r="C15" s="294">
        <f>SUM(C16:C20)</f>
        <v>3322</v>
      </c>
      <c r="D15" s="157">
        <f aca="true" t="shared" si="0" ref="D15:Q15">SUM(D16:D20)</f>
        <v>34528</v>
      </c>
      <c r="E15" s="157">
        <f t="shared" si="0"/>
        <v>30999</v>
      </c>
      <c r="F15" s="158">
        <f t="shared" si="0"/>
        <v>18464</v>
      </c>
      <c r="G15" s="158">
        <f t="shared" si="0"/>
        <v>12535</v>
      </c>
      <c r="H15" s="158">
        <f t="shared" si="0"/>
        <v>3529</v>
      </c>
      <c r="I15" s="158">
        <f t="shared" si="0"/>
        <v>2268</v>
      </c>
      <c r="J15" s="158">
        <f t="shared" si="0"/>
        <v>1261</v>
      </c>
      <c r="K15" s="158">
        <f t="shared" si="0"/>
        <v>10015390</v>
      </c>
      <c r="L15" s="158">
        <f t="shared" si="0"/>
        <v>25590031</v>
      </c>
      <c r="M15" s="157">
        <f t="shared" si="0"/>
        <v>50732409</v>
      </c>
      <c r="N15" s="158">
        <f t="shared" si="0"/>
        <v>45215593</v>
      </c>
      <c r="O15" s="158">
        <f t="shared" si="0"/>
        <v>5412617</v>
      </c>
      <c r="P15" s="158">
        <f t="shared" si="0"/>
        <v>104199</v>
      </c>
      <c r="Q15" s="158">
        <f t="shared" si="0"/>
        <v>3127727</v>
      </c>
      <c r="R15" s="107"/>
    </row>
    <row r="16" spans="1:18" ht="15" customHeight="1">
      <c r="A16" s="29"/>
      <c r="B16" s="208" t="s">
        <v>393</v>
      </c>
      <c r="C16" s="291">
        <v>1599</v>
      </c>
      <c r="D16" s="282">
        <v>3353</v>
      </c>
      <c r="E16" s="282">
        <v>1003</v>
      </c>
      <c r="F16" s="283">
        <v>458</v>
      </c>
      <c r="G16" s="283">
        <v>545</v>
      </c>
      <c r="H16" s="282">
        <v>2350</v>
      </c>
      <c r="I16" s="283">
        <v>1495</v>
      </c>
      <c r="J16" s="283">
        <v>855</v>
      </c>
      <c r="K16" s="283">
        <v>225266</v>
      </c>
      <c r="L16" s="283">
        <v>637270</v>
      </c>
      <c r="M16" s="282">
        <v>1599824</v>
      </c>
      <c r="N16" s="283">
        <v>1045216</v>
      </c>
      <c r="O16" s="283">
        <v>540842</v>
      </c>
      <c r="P16" s="283">
        <v>13766</v>
      </c>
      <c r="Q16" s="283" t="s">
        <v>488</v>
      </c>
      <c r="R16" s="33"/>
    </row>
    <row r="17" spans="1:18" ht="15" customHeight="1">
      <c r="A17" s="29"/>
      <c r="B17" s="208" t="s">
        <v>392</v>
      </c>
      <c r="C17" s="291">
        <v>1110</v>
      </c>
      <c r="D17" s="282">
        <v>6540</v>
      </c>
      <c r="E17" s="282">
        <v>5494</v>
      </c>
      <c r="F17" s="283">
        <v>3002</v>
      </c>
      <c r="G17" s="283">
        <v>2492</v>
      </c>
      <c r="H17" s="282">
        <v>1046</v>
      </c>
      <c r="I17" s="283">
        <v>689</v>
      </c>
      <c r="J17" s="283">
        <v>357</v>
      </c>
      <c r="K17" s="283">
        <v>1502320</v>
      </c>
      <c r="L17" s="283">
        <v>2308660</v>
      </c>
      <c r="M17" s="282">
        <v>5463228</v>
      </c>
      <c r="N17" s="283">
        <v>4174001</v>
      </c>
      <c r="O17" s="283">
        <v>1274691</v>
      </c>
      <c r="P17" s="283">
        <v>14536</v>
      </c>
      <c r="Q17" s="283">
        <v>4858</v>
      </c>
      <c r="R17" s="33"/>
    </row>
    <row r="18" spans="1:18" ht="15" customHeight="1">
      <c r="A18" s="29" t="s">
        <v>104</v>
      </c>
      <c r="B18" s="208" t="s">
        <v>389</v>
      </c>
      <c r="C18" s="291">
        <v>314</v>
      </c>
      <c r="D18" s="282">
        <v>4297</v>
      </c>
      <c r="E18" s="282">
        <v>4195</v>
      </c>
      <c r="F18" s="283">
        <v>2379</v>
      </c>
      <c r="G18" s="283">
        <v>1816</v>
      </c>
      <c r="H18" s="282">
        <v>102</v>
      </c>
      <c r="I18" s="283">
        <v>68</v>
      </c>
      <c r="J18" s="283">
        <v>34</v>
      </c>
      <c r="K18" s="283">
        <v>1204385</v>
      </c>
      <c r="L18" s="283">
        <v>2576134</v>
      </c>
      <c r="M18" s="282">
        <v>4946512</v>
      </c>
      <c r="N18" s="283">
        <v>4194326</v>
      </c>
      <c r="O18" s="283">
        <v>739730</v>
      </c>
      <c r="P18" s="283">
        <v>12456</v>
      </c>
      <c r="Q18" s="283" t="s">
        <v>488</v>
      </c>
      <c r="R18" s="33"/>
    </row>
    <row r="19" spans="1:18" ht="15" customHeight="1">
      <c r="A19" s="29"/>
      <c r="B19" s="208" t="s">
        <v>390</v>
      </c>
      <c r="C19" s="291">
        <v>130</v>
      </c>
      <c r="D19" s="282">
        <v>3144</v>
      </c>
      <c r="E19" s="282">
        <v>3119</v>
      </c>
      <c r="F19" s="283">
        <v>1747</v>
      </c>
      <c r="G19" s="283">
        <v>1372</v>
      </c>
      <c r="H19" s="282">
        <v>25</v>
      </c>
      <c r="I19" s="283">
        <v>13</v>
      </c>
      <c r="J19" s="283">
        <v>12</v>
      </c>
      <c r="K19" s="283">
        <v>927013</v>
      </c>
      <c r="L19" s="283">
        <v>2301337</v>
      </c>
      <c r="M19" s="282">
        <v>4311973</v>
      </c>
      <c r="N19" s="283">
        <v>3935080</v>
      </c>
      <c r="O19" s="283">
        <v>358420</v>
      </c>
      <c r="P19" s="283">
        <v>18473</v>
      </c>
      <c r="Q19" s="283" t="s">
        <v>488</v>
      </c>
      <c r="R19" s="33"/>
    </row>
    <row r="20" spans="1:18" ht="15" customHeight="1">
      <c r="A20" s="42"/>
      <c r="B20" s="208" t="s">
        <v>391</v>
      </c>
      <c r="C20" s="291">
        <v>169</v>
      </c>
      <c r="D20" s="282">
        <v>17194</v>
      </c>
      <c r="E20" s="282">
        <v>17188</v>
      </c>
      <c r="F20" s="283">
        <v>10878</v>
      </c>
      <c r="G20" s="283">
        <v>6310</v>
      </c>
      <c r="H20" s="282">
        <v>6</v>
      </c>
      <c r="I20" s="283">
        <v>3</v>
      </c>
      <c r="J20" s="283">
        <v>3</v>
      </c>
      <c r="K20" s="283">
        <v>6156406</v>
      </c>
      <c r="L20" s="283">
        <v>17766630</v>
      </c>
      <c r="M20" s="282">
        <v>34410872</v>
      </c>
      <c r="N20" s="283">
        <v>31866970</v>
      </c>
      <c r="O20" s="283">
        <v>2498934</v>
      </c>
      <c r="P20" s="283">
        <v>44968</v>
      </c>
      <c r="Q20" s="283">
        <v>3122869</v>
      </c>
      <c r="R20" s="33"/>
    </row>
    <row r="21" spans="1:18" ht="15" customHeight="1">
      <c r="A21" s="42"/>
      <c r="B21" s="232"/>
      <c r="C21" s="291"/>
      <c r="D21" s="282"/>
      <c r="E21" s="282"/>
      <c r="F21" s="283"/>
      <c r="G21" s="283"/>
      <c r="H21" s="282"/>
      <c r="I21" s="283"/>
      <c r="J21" s="283"/>
      <c r="K21" s="283"/>
      <c r="L21" s="283"/>
      <c r="M21" s="282"/>
      <c r="N21" s="283"/>
      <c r="O21" s="283"/>
      <c r="P21" s="283"/>
      <c r="Q21" s="253"/>
      <c r="R21" s="33"/>
    </row>
    <row r="22" spans="1:18" s="108" customFormat="1" ht="15" customHeight="1">
      <c r="A22" s="68"/>
      <c r="B22" s="233" t="s">
        <v>24</v>
      </c>
      <c r="C22" s="294">
        <f>SUM(C23:C27)</f>
        <v>433</v>
      </c>
      <c r="D22" s="157">
        <f aca="true" t="shared" si="1" ref="D22:Q22">SUM(D23:D27)</f>
        <v>5456</v>
      </c>
      <c r="E22" s="157">
        <f t="shared" si="1"/>
        <v>4952</v>
      </c>
      <c r="F22" s="158">
        <f t="shared" si="1"/>
        <v>2275</v>
      </c>
      <c r="G22" s="158">
        <f t="shared" si="1"/>
        <v>2677</v>
      </c>
      <c r="H22" s="157">
        <f t="shared" si="1"/>
        <v>504</v>
      </c>
      <c r="I22" s="158">
        <f t="shared" si="1"/>
        <v>301</v>
      </c>
      <c r="J22" s="158">
        <f t="shared" si="1"/>
        <v>203</v>
      </c>
      <c r="K22" s="158">
        <f t="shared" si="1"/>
        <v>1218624</v>
      </c>
      <c r="L22" s="158">
        <f t="shared" si="1"/>
        <v>4105523</v>
      </c>
      <c r="M22" s="157">
        <f t="shared" si="1"/>
        <v>7613062</v>
      </c>
      <c r="N22" s="158">
        <f t="shared" si="1"/>
        <v>7023953</v>
      </c>
      <c r="O22" s="158">
        <f t="shared" si="1"/>
        <v>543598</v>
      </c>
      <c r="P22" s="158">
        <f t="shared" si="1"/>
        <v>45511</v>
      </c>
      <c r="Q22" s="158">
        <f t="shared" si="1"/>
        <v>1730</v>
      </c>
      <c r="R22" s="107"/>
    </row>
    <row r="23" spans="1:18" ht="15" customHeight="1">
      <c r="A23" s="42"/>
      <c r="B23" s="208" t="s">
        <v>393</v>
      </c>
      <c r="C23" s="291">
        <v>210</v>
      </c>
      <c r="D23" s="282">
        <v>453</v>
      </c>
      <c r="E23" s="282">
        <v>119</v>
      </c>
      <c r="F23" s="283">
        <v>56</v>
      </c>
      <c r="G23" s="283">
        <v>63</v>
      </c>
      <c r="H23" s="282">
        <v>334</v>
      </c>
      <c r="I23" s="283">
        <v>200</v>
      </c>
      <c r="J23" s="283">
        <v>134</v>
      </c>
      <c r="K23" s="283">
        <v>20129</v>
      </c>
      <c r="L23" s="283">
        <v>81455</v>
      </c>
      <c r="M23" s="282">
        <v>191383</v>
      </c>
      <c r="N23" s="283">
        <v>121367</v>
      </c>
      <c r="O23" s="283">
        <v>69065</v>
      </c>
      <c r="P23" s="283">
        <v>951</v>
      </c>
      <c r="Q23" s="283">
        <v>108</v>
      </c>
      <c r="R23" s="33"/>
    </row>
    <row r="24" spans="1:18" ht="15" customHeight="1">
      <c r="A24" s="42"/>
      <c r="B24" s="208" t="s">
        <v>392</v>
      </c>
      <c r="C24" s="291">
        <v>124</v>
      </c>
      <c r="D24" s="282">
        <v>731</v>
      </c>
      <c r="E24" s="282">
        <v>584</v>
      </c>
      <c r="F24" s="283">
        <v>271</v>
      </c>
      <c r="G24" s="283">
        <v>313</v>
      </c>
      <c r="H24" s="282">
        <v>147</v>
      </c>
      <c r="I24" s="283">
        <v>84</v>
      </c>
      <c r="J24" s="283">
        <v>63</v>
      </c>
      <c r="K24" s="283">
        <v>115547</v>
      </c>
      <c r="L24" s="283">
        <v>258944</v>
      </c>
      <c r="M24" s="282">
        <v>519915</v>
      </c>
      <c r="N24" s="283">
        <v>440460</v>
      </c>
      <c r="O24" s="283">
        <v>76290</v>
      </c>
      <c r="P24" s="283">
        <v>3165</v>
      </c>
      <c r="Q24" s="283" t="s">
        <v>488</v>
      </c>
      <c r="R24" s="33"/>
    </row>
    <row r="25" spans="1:18" ht="15" customHeight="1">
      <c r="A25" s="29" t="s">
        <v>105</v>
      </c>
      <c r="B25" s="208" t="s">
        <v>389</v>
      </c>
      <c r="C25" s="291">
        <v>42</v>
      </c>
      <c r="D25" s="282">
        <v>569</v>
      </c>
      <c r="E25" s="282">
        <v>554</v>
      </c>
      <c r="F25" s="283">
        <v>255</v>
      </c>
      <c r="G25" s="283">
        <v>299</v>
      </c>
      <c r="H25" s="282">
        <v>15</v>
      </c>
      <c r="I25" s="283">
        <v>12</v>
      </c>
      <c r="J25" s="283">
        <v>3</v>
      </c>
      <c r="K25" s="283">
        <v>116579</v>
      </c>
      <c r="L25" s="283">
        <v>269746</v>
      </c>
      <c r="M25" s="282">
        <v>517760</v>
      </c>
      <c r="N25" s="283">
        <v>489711</v>
      </c>
      <c r="O25" s="283">
        <v>21051</v>
      </c>
      <c r="P25" s="283">
        <v>6998</v>
      </c>
      <c r="Q25" s="283">
        <v>1590</v>
      </c>
      <c r="R25" s="33"/>
    </row>
    <row r="26" spans="1:18" ht="15" customHeight="1">
      <c r="A26" s="42"/>
      <c r="B26" s="208" t="s">
        <v>390</v>
      </c>
      <c r="C26" s="291">
        <v>24</v>
      </c>
      <c r="D26" s="282">
        <v>610</v>
      </c>
      <c r="E26" s="282">
        <v>602</v>
      </c>
      <c r="F26" s="283">
        <v>373</v>
      </c>
      <c r="G26" s="283">
        <v>229</v>
      </c>
      <c r="H26" s="282">
        <v>8</v>
      </c>
      <c r="I26" s="283">
        <v>5</v>
      </c>
      <c r="J26" s="283">
        <v>3</v>
      </c>
      <c r="K26" s="283">
        <v>142578</v>
      </c>
      <c r="L26" s="283">
        <v>335268</v>
      </c>
      <c r="M26" s="282">
        <v>665733</v>
      </c>
      <c r="N26" s="283">
        <v>592669</v>
      </c>
      <c r="O26" s="283">
        <v>73064</v>
      </c>
      <c r="P26" s="283" t="s">
        <v>488</v>
      </c>
      <c r="Q26" s="283" t="s">
        <v>488</v>
      </c>
      <c r="R26" s="33"/>
    </row>
    <row r="27" spans="1:18" ht="15" customHeight="1">
      <c r="A27" s="42"/>
      <c r="B27" s="208" t="s">
        <v>391</v>
      </c>
      <c r="C27" s="291">
        <v>33</v>
      </c>
      <c r="D27" s="282">
        <v>3093</v>
      </c>
      <c r="E27" s="282">
        <v>3093</v>
      </c>
      <c r="F27" s="283">
        <v>1320</v>
      </c>
      <c r="G27" s="283">
        <v>1773</v>
      </c>
      <c r="H27" s="283" t="s">
        <v>488</v>
      </c>
      <c r="I27" s="283" t="s">
        <v>488</v>
      </c>
      <c r="J27" s="283" t="s">
        <v>488</v>
      </c>
      <c r="K27" s="283">
        <v>823791</v>
      </c>
      <c r="L27" s="283">
        <v>3160110</v>
      </c>
      <c r="M27" s="282">
        <v>5718271</v>
      </c>
      <c r="N27" s="283">
        <v>5379746</v>
      </c>
      <c r="O27" s="283">
        <v>304128</v>
      </c>
      <c r="P27" s="283">
        <v>34397</v>
      </c>
      <c r="Q27" s="283">
        <v>32</v>
      </c>
      <c r="R27" s="33"/>
    </row>
    <row r="28" spans="1:18" ht="15" customHeight="1">
      <c r="A28" s="29"/>
      <c r="B28" s="232"/>
      <c r="C28" s="291"/>
      <c r="D28" s="282"/>
      <c r="E28" s="282"/>
      <c r="F28" s="283"/>
      <c r="G28" s="283"/>
      <c r="H28" s="282"/>
      <c r="I28" s="283"/>
      <c r="J28" s="283"/>
      <c r="K28" s="283"/>
      <c r="L28" s="283"/>
      <c r="M28" s="282"/>
      <c r="N28" s="283"/>
      <c r="O28" s="283"/>
      <c r="P28" s="283"/>
      <c r="Q28" s="253"/>
      <c r="R28" s="33"/>
    </row>
    <row r="29" spans="1:18" s="108" customFormat="1" ht="15" customHeight="1">
      <c r="A29" s="161"/>
      <c r="B29" s="233" t="s">
        <v>24</v>
      </c>
      <c r="C29" s="294">
        <f>SUM(C30:C34)</f>
        <v>2125</v>
      </c>
      <c r="D29" s="157">
        <f aca="true" t="shared" si="2" ref="D29:Q29">SUM(D30:D34)</f>
        <v>17589</v>
      </c>
      <c r="E29" s="157">
        <f t="shared" si="2"/>
        <v>14346</v>
      </c>
      <c r="F29" s="158">
        <f t="shared" si="2"/>
        <v>8772</v>
      </c>
      <c r="G29" s="158">
        <f t="shared" si="2"/>
        <v>5574</v>
      </c>
      <c r="H29" s="157">
        <f t="shared" si="2"/>
        <v>3243</v>
      </c>
      <c r="I29" s="158">
        <f t="shared" si="2"/>
        <v>1756</v>
      </c>
      <c r="J29" s="158">
        <f t="shared" si="2"/>
        <v>1487</v>
      </c>
      <c r="K29" s="158">
        <f t="shared" si="2"/>
        <v>4927955</v>
      </c>
      <c r="L29" s="158">
        <f t="shared" si="2"/>
        <v>23113281</v>
      </c>
      <c r="M29" s="157">
        <f t="shared" si="2"/>
        <v>36048093</v>
      </c>
      <c r="N29" s="158">
        <f t="shared" si="2"/>
        <v>32394485</v>
      </c>
      <c r="O29" s="158">
        <f t="shared" si="2"/>
        <v>3646169</v>
      </c>
      <c r="P29" s="158">
        <f t="shared" si="2"/>
        <v>7439</v>
      </c>
      <c r="Q29" s="158">
        <f t="shared" si="2"/>
        <v>10156</v>
      </c>
      <c r="R29" s="107"/>
    </row>
    <row r="30" spans="1:18" ht="15" customHeight="1">
      <c r="A30" s="42"/>
      <c r="B30" s="208" t="s">
        <v>393</v>
      </c>
      <c r="C30" s="291">
        <v>1190</v>
      </c>
      <c r="D30" s="282">
        <v>2563</v>
      </c>
      <c r="E30" s="282">
        <v>486</v>
      </c>
      <c r="F30" s="283">
        <v>140</v>
      </c>
      <c r="G30" s="283">
        <v>346</v>
      </c>
      <c r="H30" s="282">
        <v>2077</v>
      </c>
      <c r="I30" s="283">
        <v>1117</v>
      </c>
      <c r="J30" s="283">
        <v>960</v>
      </c>
      <c r="K30" s="283">
        <v>89802</v>
      </c>
      <c r="L30" s="283">
        <v>407178</v>
      </c>
      <c r="M30" s="282">
        <v>1041454</v>
      </c>
      <c r="N30" s="283">
        <v>420931</v>
      </c>
      <c r="O30" s="283">
        <v>618424</v>
      </c>
      <c r="P30" s="283">
        <v>2099</v>
      </c>
      <c r="Q30" s="283" t="s">
        <v>488</v>
      </c>
      <c r="R30" s="33"/>
    </row>
    <row r="31" spans="1:18" ht="15" customHeight="1">
      <c r="A31" s="42"/>
      <c r="B31" s="208" t="s">
        <v>392</v>
      </c>
      <c r="C31" s="291">
        <v>697</v>
      </c>
      <c r="D31" s="282">
        <v>3800</v>
      </c>
      <c r="E31" s="282">
        <v>2700</v>
      </c>
      <c r="F31" s="283">
        <v>976</v>
      </c>
      <c r="G31" s="283">
        <v>1724</v>
      </c>
      <c r="H31" s="282">
        <v>1100</v>
      </c>
      <c r="I31" s="283">
        <v>603</v>
      </c>
      <c r="J31" s="283">
        <v>497</v>
      </c>
      <c r="K31" s="283">
        <v>602260</v>
      </c>
      <c r="L31" s="283">
        <v>1357658</v>
      </c>
      <c r="M31" s="282">
        <v>2831721</v>
      </c>
      <c r="N31" s="283">
        <v>1742462</v>
      </c>
      <c r="O31" s="283">
        <v>1088779</v>
      </c>
      <c r="P31" s="283">
        <v>480</v>
      </c>
      <c r="Q31" s="283">
        <v>3267</v>
      </c>
      <c r="R31" s="33"/>
    </row>
    <row r="32" spans="1:18" ht="15" customHeight="1">
      <c r="A32" s="29" t="s">
        <v>106</v>
      </c>
      <c r="B32" s="208" t="s">
        <v>389</v>
      </c>
      <c r="C32" s="291">
        <v>127</v>
      </c>
      <c r="D32" s="282">
        <v>1653</v>
      </c>
      <c r="E32" s="282">
        <v>1601</v>
      </c>
      <c r="F32" s="283">
        <v>758</v>
      </c>
      <c r="G32" s="283">
        <v>843</v>
      </c>
      <c r="H32" s="282">
        <v>52</v>
      </c>
      <c r="I32" s="283">
        <v>27</v>
      </c>
      <c r="J32" s="283">
        <v>25</v>
      </c>
      <c r="K32" s="283">
        <v>415870</v>
      </c>
      <c r="L32" s="283">
        <v>1152012</v>
      </c>
      <c r="M32" s="282">
        <v>2128696</v>
      </c>
      <c r="N32" s="283">
        <v>1419330</v>
      </c>
      <c r="O32" s="283">
        <v>704516</v>
      </c>
      <c r="P32" s="283">
        <v>4850</v>
      </c>
      <c r="Q32" s="283">
        <v>6889</v>
      </c>
      <c r="R32" s="33"/>
    </row>
    <row r="33" spans="1:18" ht="15" customHeight="1">
      <c r="A33" s="42"/>
      <c r="B33" s="208" t="s">
        <v>390</v>
      </c>
      <c r="C33" s="291">
        <v>62</v>
      </c>
      <c r="D33" s="282">
        <v>1500</v>
      </c>
      <c r="E33" s="282">
        <v>1486</v>
      </c>
      <c r="F33" s="283">
        <v>806</v>
      </c>
      <c r="G33" s="283">
        <v>680</v>
      </c>
      <c r="H33" s="282">
        <v>14</v>
      </c>
      <c r="I33" s="283">
        <v>9</v>
      </c>
      <c r="J33" s="283">
        <v>5</v>
      </c>
      <c r="K33" s="283">
        <v>398495</v>
      </c>
      <c r="L33" s="283">
        <v>1159647</v>
      </c>
      <c r="M33" s="282">
        <v>2182367</v>
      </c>
      <c r="N33" s="283">
        <v>1673263</v>
      </c>
      <c r="O33" s="283">
        <v>509094</v>
      </c>
      <c r="P33" s="283">
        <v>10</v>
      </c>
      <c r="Q33" s="283" t="s">
        <v>488</v>
      </c>
      <c r="R33" s="33"/>
    </row>
    <row r="34" spans="1:18" ht="15" customHeight="1">
      <c r="A34" s="42"/>
      <c r="B34" s="208" t="s">
        <v>391</v>
      </c>
      <c r="C34" s="291">
        <v>49</v>
      </c>
      <c r="D34" s="282">
        <v>8073</v>
      </c>
      <c r="E34" s="282">
        <v>8073</v>
      </c>
      <c r="F34" s="283">
        <v>6092</v>
      </c>
      <c r="G34" s="283">
        <v>1981</v>
      </c>
      <c r="H34" s="283" t="s">
        <v>488</v>
      </c>
      <c r="I34" s="283" t="s">
        <v>488</v>
      </c>
      <c r="J34" s="283" t="s">
        <v>488</v>
      </c>
      <c r="K34" s="283">
        <v>3421528</v>
      </c>
      <c r="L34" s="283">
        <v>19036786</v>
      </c>
      <c r="M34" s="282">
        <v>27863855</v>
      </c>
      <c r="N34" s="283">
        <v>27138499</v>
      </c>
      <c r="O34" s="283">
        <v>725356</v>
      </c>
      <c r="P34" s="283" t="s">
        <v>488</v>
      </c>
      <c r="Q34" s="283" t="s">
        <v>488</v>
      </c>
      <c r="R34" s="33"/>
    </row>
    <row r="35" spans="1:18" ht="14.25">
      <c r="A35" s="42"/>
      <c r="B35" s="232"/>
      <c r="C35" s="291"/>
      <c r="D35" s="282"/>
      <c r="E35" s="282"/>
      <c r="F35" s="283"/>
      <c r="G35" s="283"/>
      <c r="H35" s="282"/>
      <c r="I35" s="283"/>
      <c r="J35" s="283"/>
      <c r="K35" s="283"/>
      <c r="L35" s="283"/>
      <c r="M35" s="282"/>
      <c r="N35" s="283"/>
      <c r="O35" s="283"/>
      <c r="P35" s="283"/>
      <c r="Q35" s="253"/>
      <c r="R35" s="33"/>
    </row>
    <row r="36" spans="1:18" s="108" customFormat="1" ht="15" customHeight="1">
      <c r="A36" s="161"/>
      <c r="B36" s="233" t="s">
        <v>24</v>
      </c>
      <c r="C36" s="294">
        <f>SUM(C37:C41)</f>
        <v>615</v>
      </c>
      <c r="D36" s="157">
        <f aca="true" t="shared" si="3" ref="D36:Q36">SUM(D37:D41)</f>
        <v>3411</v>
      </c>
      <c r="E36" s="157">
        <f t="shared" si="3"/>
        <v>2403</v>
      </c>
      <c r="F36" s="158">
        <f t="shared" si="3"/>
        <v>1075</v>
      </c>
      <c r="G36" s="158">
        <f t="shared" si="3"/>
        <v>1328</v>
      </c>
      <c r="H36" s="157">
        <f t="shared" si="3"/>
        <v>1008</v>
      </c>
      <c r="I36" s="158">
        <f t="shared" si="3"/>
        <v>619</v>
      </c>
      <c r="J36" s="158">
        <f t="shared" si="3"/>
        <v>389</v>
      </c>
      <c r="K36" s="158">
        <f t="shared" si="3"/>
        <v>495002</v>
      </c>
      <c r="L36" s="158">
        <f t="shared" si="3"/>
        <v>1095249</v>
      </c>
      <c r="M36" s="157">
        <f t="shared" si="3"/>
        <v>2394647</v>
      </c>
      <c r="N36" s="158">
        <f t="shared" si="3"/>
        <v>2170214</v>
      </c>
      <c r="O36" s="158">
        <f t="shared" si="3"/>
        <v>217883</v>
      </c>
      <c r="P36" s="158">
        <f t="shared" si="3"/>
        <v>6550</v>
      </c>
      <c r="Q36" s="158">
        <f t="shared" si="3"/>
        <v>8824</v>
      </c>
      <c r="R36" s="107"/>
    </row>
    <row r="37" spans="1:18" ht="15" customHeight="1">
      <c r="A37" s="42"/>
      <c r="B37" s="208" t="s">
        <v>393</v>
      </c>
      <c r="C37" s="291">
        <v>398</v>
      </c>
      <c r="D37" s="282">
        <v>786</v>
      </c>
      <c r="E37" s="282">
        <v>114</v>
      </c>
      <c r="F37" s="283">
        <v>63</v>
      </c>
      <c r="G37" s="283">
        <v>51</v>
      </c>
      <c r="H37" s="282">
        <v>672</v>
      </c>
      <c r="I37" s="283">
        <v>414</v>
      </c>
      <c r="J37" s="283">
        <v>258</v>
      </c>
      <c r="K37" s="283">
        <v>17825</v>
      </c>
      <c r="L37" s="283">
        <v>109671</v>
      </c>
      <c r="M37" s="282">
        <v>263023</v>
      </c>
      <c r="N37" s="283">
        <v>178341</v>
      </c>
      <c r="O37" s="283">
        <v>84637</v>
      </c>
      <c r="P37" s="283">
        <v>45</v>
      </c>
      <c r="Q37" s="283" t="s">
        <v>488</v>
      </c>
      <c r="R37" s="33"/>
    </row>
    <row r="38" spans="1:18" ht="15" customHeight="1">
      <c r="A38" s="29"/>
      <c r="B38" s="208" t="s">
        <v>392</v>
      </c>
      <c r="C38" s="291">
        <v>157</v>
      </c>
      <c r="D38" s="282">
        <v>906</v>
      </c>
      <c r="E38" s="282">
        <v>623</v>
      </c>
      <c r="F38" s="283">
        <v>282</v>
      </c>
      <c r="G38" s="283">
        <v>341</v>
      </c>
      <c r="H38" s="282">
        <v>283</v>
      </c>
      <c r="I38" s="283">
        <v>173</v>
      </c>
      <c r="J38" s="283">
        <v>110</v>
      </c>
      <c r="K38" s="283">
        <v>117099</v>
      </c>
      <c r="L38" s="283">
        <v>212885</v>
      </c>
      <c r="M38" s="282">
        <v>500357</v>
      </c>
      <c r="N38" s="283">
        <v>411259</v>
      </c>
      <c r="O38" s="283">
        <v>84531</v>
      </c>
      <c r="P38" s="283">
        <v>4567</v>
      </c>
      <c r="Q38" s="283">
        <v>8505</v>
      </c>
      <c r="R38" s="33"/>
    </row>
    <row r="39" spans="1:18" ht="15" customHeight="1">
      <c r="A39" s="29" t="s">
        <v>107</v>
      </c>
      <c r="B39" s="208" t="s">
        <v>389</v>
      </c>
      <c r="C39" s="291">
        <v>38</v>
      </c>
      <c r="D39" s="282">
        <v>527</v>
      </c>
      <c r="E39" s="282">
        <v>482</v>
      </c>
      <c r="F39" s="283">
        <v>244</v>
      </c>
      <c r="G39" s="283">
        <v>238</v>
      </c>
      <c r="H39" s="282">
        <v>45</v>
      </c>
      <c r="I39" s="283">
        <v>26</v>
      </c>
      <c r="J39" s="283">
        <v>19</v>
      </c>
      <c r="K39" s="283">
        <v>99048</v>
      </c>
      <c r="L39" s="283">
        <v>248761</v>
      </c>
      <c r="M39" s="282">
        <v>535005</v>
      </c>
      <c r="N39" s="283">
        <v>528669</v>
      </c>
      <c r="O39" s="283">
        <v>5538</v>
      </c>
      <c r="P39" s="283">
        <v>798</v>
      </c>
      <c r="Q39" s="283" t="s">
        <v>488</v>
      </c>
      <c r="R39" s="33"/>
    </row>
    <row r="40" spans="1:18" ht="15" customHeight="1">
      <c r="A40" s="42"/>
      <c r="B40" s="208" t="s">
        <v>390</v>
      </c>
      <c r="C40" s="291">
        <v>12</v>
      </c>
      <c r="D40" s="282">
        <v>315</v>
      </c>
      <c r="E40" s="282">
        <v>310</v>
      </c>
      <c r="F40" s="283">
        <v>140</v>
      </c>
      <c r="G40" s="283">
        <v>170</v>
      </c>
      <c r="H40" s="282">
        <v>5</v>
      </c>
      <c r="I40" s="283">
        <v>4</v>
      </c>
      <c r="J40" s="283">
        <v>1</v>
      </c>
      <c r="K40" s="283">
        <v>55059</v>
      </c>
      <c r="L40" s="283">
        <v>51591</v>
      </c>
      <c r="M40" s="282">
        <v>191289</v>
      </c>
      <c r="N40" s="283">
        <v>172566</v>
      </c>
      <c r="O40" s="283">
        <v>18003</v>
      </c>
      <c r="P40" s="283">
        <v>720</v>
      </c>
      <c r="Q40" s="283">
        <v>319</v>
      </c>
      <c r="R40" s="33"/>
    </row>
    <row r="41" spans="1:18" ht="15" customHeight="1">
      <c r="A41" s="42"/>
      <c r="B41" s="208" t="s">
        <v>391</v>
      </c>
      <c r="C41" s="291">
        <v>10</v>
      </c>
      <c r="D41" s="282">
        <v>877</v>
      </c>
      <c r="E41" s="282">
        <v>874</v>
      </c>
      <c r="F41" s="283">
        <v>346</v>
      </c>
      <c r="G41" s="283">
        <v>528</v>
      </c>
      <c r="H41" s="282">
        <v>3</v>
      </c>
      <c r="I41" s="283">
        <v>2</v>
      </c>
      <c r="J41" s="283">
        <v>1</v>
      </c>
      <c r="K41" s="283">
        <v>205971</v>
      </c>
      <c r="L41" s="283">
        <v>472341</v>
      </c>
      <c r="M41" s="282">
        <v>904973</v>
      </c>
      <c r="N41" s="283">
        <v>879379</v>
      </c>
      <c r="O41" s="283">
        <v>25174</v>
      </c>
      <c r="P41" s="283">
        <v>420</v>
      </c>
      <c r="Q41" s="283" t="s">
        <v>488</v>
      </c>
      <c r="R41" s="33"/>
    </row>
    <row r="42" spans="1:18" ht="15" customHeight="1">
      <c r="A42" s="42"/>
      <c r="B42" s="232"/>
      <c r="C42" s="291"/>
      <c r="D42" s="282"/>
      <c r="E42" s="282"/>
      <c r="F42" s="283"/>
      <c r="G42" s="283"/>
      <c r="H42" s="282"/>
      <c r="I42" s="283"/>
      <c r="J42" s="283"/>
      <c r="K42" s="283"/>
      <c r="L42" s="283"/>
      <c r="M42" s="282"/>
      <c r="N42" s="283"/>
      <c r="O42" s="283"/>
      <c r="P42" s="283"/>
      <c r="Q42" s="253"/>
      <c r="R42" s="33"/>
    </row>
    <row r="43" spans="1:18" s="108" customFormat="1" ht="15" customHeight="1">
      <c r="A43" s="161"/>
      <c r="B43" s="233" t="s">
        <v>24</v>
      </c>
      <c r="C43" s="294">
        <f>SUM(C44:C48)</f>
        <v>139</v>
      </c>
      <c r="D43" s="157">
        <f aca="true" t="shared" si="4" ref="D43:Q43">SUM(D44:D48)</f>
        <v>2331</v>
      </c>
      <c r="E43" s="157">
        <f t="shared" si="4"/>
        <v>2167</v>
      </c>
      <c r="F43" s="158">
        <f t="shared" si="4"/>
        <v>529</v>
      </c>
      <c r="G43" s="158">
        <f t="shared" si="4"/>
        <v>1638</v>
      </c>
      <c r="H43" s="157">
        <f t="shared" si="4"/>
        <v>164</v>
      </c>
      <c r="I43" s="158">
        <f t="shared" si="4"/>
        <v>91</v>
      </c>
      <c r="J43" s="158">
        <f t="shared" si="4"/>
        <v>73</v>
      </c>
      <c r="K43" s="158">
        <f t="shared" si="4"/>
        <v>354916</v>
      </c>
      <c r="L43" s="158">
        <f t="shared" si="4"/>
        <v>786755</v>
      </c>
      <c r="M43" s="157">
        <f t="shared" si="4"/>
        <v>1544726</v>
      </c>
      <c r="N43" s="158">
        <f t="shared" si="4"/>
        <v>1123043</v>
      </c>
      <c r="O43" s="158">
        <f t="shared" si="4"/>
        <v>415915</v>
      </c>
      <c r="P43" s="158">
        <f t="shared" si="4"/>
        <v>5768</v>
      </c>
      <c r="Q43" s="158">
        <f t="shared" si="4"/>
        <v>34631</v>
      </c>
      <c r="R43" s="107"/>
    </row>
    <row r="44" spans="1:18" ht="15" customHeight="1">
      <c r="A44" s="42"/>
      <c r="B44" s="208" t="s">
        <v>393</v>
      </c>
      <c r="C44" s="291">
        <v>48</v>
      </c>
      <c r="D44" s="282">
        <v>118</v>
      </c>
      <c r="E44" s="282">
        <v>32</v>
      </c>
      <c r="F44" s="283">
        <v>15</v>
      </c>
      <c r="G44" s="283">
        <v>17</v>
      </c>
      <c r="H44" s="282">
        <v>86</v>
      </c>
      <c r="I44" s="283">
        <v>48</v>
      </c>
      <c r="J44" s="283">
        <v>38</v>
      </c>
      <c r="K44" s="283">
        <v>5929</v>
      </c>
      <c r="L44" s="283">
        <v>25797</v>
      </c>
      <c r="M44" s="282">
        <v>51945</v>
      </c>
      <c r="N44" s="283">
        <v>41007</v>
      </c>
      <c r="O44" s="283">
        <v>10570</v>
      </c>
      <c r="P44" s="283">
        <v>368</v>
      </c>
      <c r="Q44" s="283">
        <v>637</v>
      </c>
      <c r="R44" s="33"/>
    </row>
    <row r="45" spans="1:18" ht="15" customHeight="1">
      <c r="A45" s="29"/>
      <c r="B45" s="208" t="s">
        <v>392</v>
      </c>
      <c r="C45" s="291">
        <v>41</v>
      </c>
      <c r="D45" s="282">
        <v>246</v>
      </c>
      <c r="E45" s="282">
        <v>177</v>
      </c>
      <c r="F45" s="283">
        <v>75</v>
      </c>
      <c r="G45" s="283">
        <v>102</v>
      </c>
      <c r="H45" s="282">
        <v>69</v>
      </c>
      <c r="I45" s="283">
        <v>37</v>
      </c>
      <c r="J45" s="283">
        <v>32</v>
      </c>
      <c r="K45" s="283">
        <v>27889</v>
      </c>
      <c r="L45" s="283">
        <v>45218</v>
      </c>
      <c r="M45" s="282">
        <v>114678</v>
      </c>
      <c r="N45" s="283">
        <v>85836</v>
      </c>
      <c r="O45" s="283">
        <v>28842</v>
      </c>
      <c r="P45" s="283" t="s">
        <v>488</v>
      </c>
      <c r="Q45" s="283">
        <v>517</v>
      </c>
      <c r="R45" s="33"/>
    </row>
    <row r="46" spans="1:18" ht="15" customHeight="1">
      <c r="A46" s="29" t="s">
        <v>108</v>
      </c>
      <c r="B46" s="208" t="s">
        <v>389</v>
      </c>
      <c r="C46" s="291">
        <v>19</v>
      </c>
      <c r="D46" s="282">
        <v>249</v>
      </c>
      <c r="E46" s="282">
        <v>243</v>
      </c>
      <c r="F46" s="283">
        <v>133</v>
      </c>
      <c r="G46" s="283">
        <v>110</v>
      </c>
      <c r="H46" s="282">
        <v>6</v>
      </c>
      <c r="I46" s="283">
        <v>4</v>
      </c>
      <c r="J46" s="283">
        <v>2</v>
      </c>
      <c r="K46" s="283">
        <v>46431</v>
      </c>
      <c r="L46" s="283">
        <v>152859</v>
      </c>
      <c r="M46" s="282">
        <v>248946</v>
      </c>
      <c r="N46" s="283">
        <v>227104</v>
      </c>
      <c r="O46" s="283">
        <v>16442</v>
      </c>
      <c r="P46" s="283">
        <v>5400</v>
      </c>
      <c r="Q46" s="283" t="s">
        <v>488</v>
      </c>
      <c r="R46" s="33"/>
    </row>
    <row r="47" spans="1:18" ht="15" customHeight="1">
      <c r="A47" s="42"/>
      <c r="B47" s="208" t="s">
        <v>390</v>
      </c>
      <c r="C47" s="291">
        <v>9</v>
      </c>
      <c r="D47" s="282">
        <v>222</v>
      </c>
      <c r="E47" s="282">
        <v>221</v>
      </c>
      <c r="F47" s="283">
        <v>54</v>
      </c>
      <c r="G47" s="283">
        <v>167</v>
      </c>
      <c r="H47" s="282">
        <v>1</v>
      </c>
      <c r="I47" s="283">
        <v>1</v>
      </c>
      <c r="J47" s="283" t="s">
        <v>493</v>
      </c>
      <c r="K47" s="283">
        <v>37019</v>
      </c>
      <c r="L47" s="283">
        <v>124609</v>
      </c>
      <c r="M47" s="282">
        <v>212751</v>
      </c>
      <c r="N47" s="283">
        <v>168701</v>
      </c>
      <c r="O47" s="283">
        <v>44050</v>
      </c>
      <c r="P47" s="283" t="s">
        <v>488</v>
      </c>
      <c r="Q47" s="283" t="s">
        <v>488</v>
      </c>
      <c r="R47" s="33"/>
    </row>
    <row r="48" spans="1:18" ht="15" customHeight="1">
      <c r="A48" s="42"/>
      <c r="B48" s="208" t="s">
        <v>391</v>
      </c>
      <c r="C48" s="291">
        <v>22</v>
      </c>
      <c r="D48" s="282">
        <v>1496</v>
      </c>
      <c r="E48" s="282">
        <v>1494</v>
      </c>
      <c r="F48" s="283">
        <v>252</v>
      </c>
      <c r="G48" s="283">
        <v>1242</v>
      </c>
      <c r="H48" s="282">
        <v>2</v>
      </c>
      <c r="I48" s="283">
        <v>1</v>
      </c>
      <c r="J48" s="283">
        <v>1</v>
      </c>
      <c r="K48" s="283">
        <v>237648</v>
      </c>
      <c r="L48" s="283">
        <v>438272</v>
      </c>
      <c r="M48" s="282">
        <v>916406</v>
      </c>
      <c r="N48" s="283">
        <v>600395</v>
      </c>
      <c r="O48" s="283">
        <v>316011</v>
      </c>
      <c r="P48" s="283" t="s">
        <v>488</v>
      </c>
      <c r="Q48" s="283">
        <v>33477</v>
      </c>
      <c r="R48" s="33"/>
    </row>
    <row r="49" spans="1:18" ht="15" customHeight="1">
      <c r="A49" s="42"/>
      <c r="B49" s="232"/>
      <c r="C49" s="291"/>
      <c r="D49" s="282"/>
      <c r="E49" s="282"/>
      <c r="F49" s="283"/>
      <c r="G49" s="283"/>
      <c r="H49" s="282"/>
      <c r="I49" s="283"/>
      <c r="J49" s="283"/>
      <c r="K49" s="283"/>
      <c r="L49" s="283"/>
      <c r="M49" s="282"/>
      <c r="N49" s="283"/>
      <c r="O49" s="283"/>
      <c r="P49" s="283"/>
      <c r="Q49" s="253"/>
      <c r="R49" s="33"/>
    </row>
    <row r="50" spans="1:18" s="108" customFormat="1" ht="12.75" customHeight="1">
      <c r="A50" s="161"/>
      <c r="B50" s="233" t="s">
        <v>24</v>
      </c>
      <c r="C50" s="294">
        <f>SUM(C51:C55)</f>
        <v>921</v>
      </c>
      <c r="D50" s="157">
        <f aca="true" t="shared" si="5" ref="D50:Q50">SUM(D51:D55)</f>
        <v>8552</v>
      </c>
      <c r="E50" s="157">
        <f t="shared" si="5"/>
        <v>7214</v>
      </c>
      <c r="F50" s="158">
        <f t="shared" si="5"/>
        <v>4102</v>
      </c>
      <c r="G50" s="158">
        <f t="shared" si="5"/>
        <v>3112</v>
      </c>
      <c r="H50" s="157">
        <f t="shared" si="5"/>
        <v>1338</v>
      </c>
      <c r="I50" s="158">
        <f t="shared" si="5"/>
        <v>733</v>
      </c>
      <c r="J50" s="158">
        <f t="shared" si="5"/>
        <v>605</v>
      </c>
      <c r="K50" s="158">
        <f t="shared" si="5"/>
        <v>2552475</v>
      </c>
      <c r="L50" s="158">
        <f t="shared" si="5"/>
        <v>5546918</v>
      </c>
      <c r="M50" s="157">
        <f t="shared" si="5"/>
        <v>10568816</v>
      </c>
      <c r="N50" s="158">
        <f t="shared" si="5"/>
        <v>8603466</v>
      </c>
      <c r="O50" s="158">
        <f t="shared" si="5"/>
        <v>1962685</v>
      </c>
      <c r="P50" s="158">
        <f t="shared" si="5"/>
        <v>2665</v>
      </c>
      <c r="Q50" s="158">
        <f t="shared" si="5"/>
        <v>8124</v>
      </c>
      <c r="R50" s="107"/>
    </row>
    <row r="51" spans="1:18" ht="15" customHeight="1">
      <c r="A51" s="29"/>
      <c r="B51" s="208" t="s">
        <v>393</v>
      </c>
      <c r="C51" s="291">
        <v>521</v>
      </c>
      <c r="D51" s="282">
        <v>1085</v>
      </c>
      <c r="E51" s="282">
        <v>176</v>
      </c>
      <c r="F51" s="283">
        <v>61</v>
      </c>
      <c r="G51" s="283">
        <v>115</v>
      </c>
      <c r="H51" s="282">
        <v>909</v>
      </c>
      <c r="I51" s="283">
        <v>492</v>
      </c>
      <c r="J51" s="283">
        <v>417</v>
      </c>
      <c r="K51" s="283">
        <v>33086</v>
      </c>
      <c r="L51" s="283">
        <v>176124</v>
      </c>
      <c r="M51" s="282">
        <v>421619</v>
      </c>
      <c r="N51" s="283">
        <v>149503</v>
      </c>
      <c r="O51" s="283">
        <v>271547</v>
      </c>
      <c r="P51" s="283">
        <v>569</v>
      </c>
      <c r="Q51" s="283" t="s">
        <v>488</v>
      </c>
      <c r="R51" s="33"/>
    </row>
    <row r="52" spans="2:18" ht="15" customHeight="1">
      <c r="B52" s="208" t="s">
        <v>392</v>
      </c>
      <c r="C52" s="291">
        <v>252</v>
      </c>
      <c r="D52" s="282">
        <v>1386</v>
      </c>
      <c r="E52" s="282">
        <v>978</v>
      </c>
      <c r="F52" s="283">
        <v>425</v>
      </c>
      <c r="G52" s="283">
        <v>553</v>
      </c>
      <c r="H52" s="282">
        <v>408</v>
      </c>
      <c r="I52" s="283">
        <v>228</v>
      </c>
      <c r="J52" s="283">
        <v>180</v>
      </c>
      <c r="K52" s="283">
        <v>224237</v>
      </c>
      <c r="L52" s="283">
        <v>477220</v>
      </c>
      <c r="M52" s="282">
        <v>1026653</v>
      </c>
      <c r="N52" s="283">
        <v>599213</v>
      </c>
      <c r="O52" s="283">
        <v>427180</v>
      </c>
      <c r="P52" s="283">
        <v>260</v>
      </c>
      <c r="Q52" s="283">
        <v>4641</v>
      </c>
      <c r="R52" s="33"/>
    </row>
    <row r="53" spans="1:18" ht="15" customHeight="1">
      <c r="A53" s="29" t="s">
        <v>109</v>
      </c>
      <c r="B53" s="208" t="s">
        <v>389</v>
      </c>
      <c r="C53" s="291">
        <v>77</v>
      </c>
      <c r="D53" s="282">
        <v>1083</v>
      </c>
      <c r="E53" s="282">
        <v>1063</v>
      </c>
      <c r="F53" s="283">
        <v>587</v>
      </c>
      <c r="G53" s="283">
        <v>476</v>
      </c>
      <c r="H53" s="282">
        <v>20</v>
      </c>
      <c r="I53" s="283">
        <v>12</v>
      </c>
      <c r="J53" s="283">
        <v>8</v>
      </c>
      <c r="K53" s="283">
        <v>301267</v>
      </c>
      <c r="L53" s="283">
        <v>742193</v>
      </c>
      <c r="M53" s="282">
        <v>1408400</v>
      </c>
      <c r="N53" s="283">
        <v>1133226</v>
      </c>
      <c r="O53" s="283">
        <v>274348</v>
      </c>
      <c r="P53" s="283">
        <v>826</v>
      </c>
      <c r="Q53" s="283">
        <v>3483</v>
      </c>
      <c r="R53" s="33"/>
    </row>
    <row r="54" spans="1:18" ht="15" customHeight="1">
      <c r="A54" s="42"/>
      <c r="B54" s="208" t="s">
        <v>390</v>
      </c>
      <c r="C54" s="291">
        <v>33</v>
      </c>
      <c r="D54" s="282">
        <v>823</v>
      </c>
      <c r="E54" s="282">
        <v>822</v>
      </c>
      <c r="F54" s="283">
        <v>431</v>
      </c>
      <c r="G54" s="283">
        <v>391</v>
      </c>
      <c r="H54" s="282">
        <v>1</v>
      </c>
      <c r="I54" s="283">
        <v>1</v>
      </c>
      <c r="J54" s="283" t="s">
        <v>488</v>
      </c>
      <c r="K54" s="283">
        <v>217957</v>
      </c>
      <c r="L54" s="283">
        <v>652642</v>
      </c>
      <c r="M54" s="282">
        <v>1265420</v>
      </c>
      <c r="N54" s="283">
        <v>1101424</v>
      </c>
      <c r="O54" s="283">
        <v>162986</v>
      </c>
      <c r="P54" s="283">
        <v>1010</v>
      </c>
      <c r="Q54" s="283" t="s">
        <v>488</v>
      </c>
      <c r="R54" s="33"/>
    </row>
    <row r="55" spans="1:18" ht="15" customHeight="1">
      <c r="A55" s="42"/>
      <c r="B55" s="208" t="s">
        <v>391</v>
      </c>
      <c r="C55" s="291">
        <v>38</v>
      </c>
      <c r="D55" s="282">
        <v>4175</v>
      </c>
      <c r="E55" s="282">
        <v>4175</v>
      </c>
      <c r="F55" s="283">
        <v>2598</v>
      </c>
      <c r="G55" s="283">
        <v>1577</v>
      </c>
      <c r="H55" s="282">
        <v>0</v>
      </c>
      <c r="I55" s="283" t="s">
        <v>488</v>
      </c>
      <c r="J55" s="283" t="s">
        <v>488</v>
      </c>
      <c r="K55" s="283">
        <v>1775928</v>
      </c>
      <c r="L55" s="283">
        <v>3498739</v>
      </c>
      <c r="M55" s="282">
        <v>6446724</v>
      </c>
      <c r="N55" s="283">
        <v>5620100</v>
      </c>
      <c r="O55" s="283">
        <v>826624</v>
      </c>
      <c r="P55" s="283" t="s">
        <v>488</v>
      </c>
      <c r="Q55" s="283" t="s">
        <v>488</v>
      </c>
      <c r="R55" s="33"/>
    </row>
    <row r="56" spans="1:18" ht="15" customHeight="1">
      <c r="A56" s="42"/>
      <c r="B56" s="232"/>
      <c r="C56" s="291"/>
      <c r="D56" s="282"/>
      <c r="E56" s="282"/>
      <c r="F56" s="283"/>
      <c r="G56" s="283"/>
      <c r="H56" s="282"/>
      <c r="I56" s="283"/>
      <c r="J56" s="283"/>
      <c r="K56" s="283"/>
      <c r="L56" s="283"/>
      <c r="M56" s="282"/>
      <c r="N56" s="283"/>
      <c r="O56" s="283"/>
      <c r="P56" s="283"/>
      <c r="Q56" s="253"/>
      <c r="R56" s="33"/>
    </row>
    <row r="57" spans="1:18" s="108" customFormat="1" ht="15" customHeight="1">
      <c r="A57" s="161"/>
      <c r="B57" s="233" t="s">
        <v>24</v>
      </c>
      <c r="C57" s="294">
        <f>SUM(C58:C62)</f>
        <v>424</v>
      </c>
      <c r="D57" s="157">
        <f aca="true" t="shared" si="6" ref="D57:Q57">SUM(D58:D62)</f>
        <v>4108</v>
      </c>
      <c r="E57" s="157">
        <f t="shared" si="6"/>
        <v>3500</v>
      </c>
      <c r="F57" s="158">
        <f t="shared" si="6"/>
        <v>1640</v>
      </c>
      <c r="G57" s="158">
        <f t="shared" si="6"/>
        <v>1860</v>
      </c>
      <c r="H57" s="157">
        <f t="shared" si="6"/>
        <v>608</v>
      </c>
      <c r="I57" s="158">
        <f t="shared" si="6"/>
        <v>300</v>
      </c>
      <c r="J57" s="158">
        <f t="shared" si="6"/>
        <v>308</v>
      </c>
      <c r="K57" s="158">
        <f t="shared" si="6"/>
        <v>934909</v>
      </c>
      <c r="L57" s="158">
        <f t="shared" si="6"/>
        <v>3195243</v>
      </c>
      <c r="M57" s="157">
        <f t="shared" si="6"/>
        <v>5416479</v>
      </c>
      <c r="N57" s="158">
        <f t="shared" si="6"/>
        <v>4278249</v>
      </c>
      <c r="O57" s="158">
        <f t="shared" si="6"/>
        <v>1132944</v>
      </c>
      <c r="P57" s="158">
        <f t="shared" si="6"/>
        <v>5286</v>
      </c>
      <c r="Q57" s="158">
        <f t="shared" si="6"/>
        <v>5085</v>
      </c>
      <c r="R57" s="107"/>
    </row>
    <row r="58" spans="1:18" ht="15" customHeight="1">
      <c r="A58" s="42"/>
      <c r="B58" s="208" t="s">
        <v>393</v>
      </c>
      <c r="C58" s="291">
        <v>260</v>
      </c>
      <c r="D58" s="282">
        <v>543</v>
      </c>
      <c r="E58" s="282">
        <v>108</v>
      </c>
      <c r="F58" s="283">
        <v>32</v>
      </c>
      <c r="G58" s="283">
        <v>76</v>
      </c>
      <c r="H58" s="282">
        <v>435</v>
      </c>
      <c r="I58" s="283">
        <v>207</v>
      </c>
      <c r="J58" s="283">
        <v>228</v>
      </c>
      <c r="K58" s="283">
        <v>15592</v>
      </c>
      <c r="L58" s="283">
        <v>62946</v>
      </c>
      <c r="M58" s="282">
        <v>156251</v>
      </c>
      <c r="N58" s="283">
        <v>47707</v>
      </c>
      <c r="O58" s="283">
        <v>107734</v>
      </c>
      <c r="P58" s="283">
        <v>810</v>
      </c>
      <c r="Q58" s="283" t="s">
        <v>488</v>
      </c>
      <c r="R58" s="33"/>
    </row>
    <row r="59" spans="1:18" ht="15" customHeight="1">
      <c r="A59" s="29"/>
      <c r="B59" s="208" t="s">
        <v>392</v>
      </c>
      <c r="C59" s="291">
        <v>104</v>
      </c>
      <c r="D59" s="282">
        <v>584</v>
      </c>
      <c r="E59" s="282">
        <v>426</v>
      </c>
      <c r="F59" s="283">
        <v>157</v>
      </c>
      <c r="G59" s="283">
        <v>269</v>
      </c>
      <c r="H59" s="282">
        <v>158</v>
      </c>
      <c r="I59" s="283">
        <v>84</v>
      </c>
      <c r="J59" s="283">
        <v>74</v>
      </c>
      <c r="K59" s="283">
        <v>87025</v>
      </c>
      <c r="L59" s="283">
        <v>149990</v>
      </c>
      <c r="M59" s="282">
        <v>428323</v>
      </c>
      <c r="N59" s="283">
        <v>216784</v>
      </c>
      <c r="O59" s="283">
        <v>209547</v>
      </c>
      <c r="P59" s="283">
        <v>1992</v>
      </c>
      <c r="Q59" s="283">
        <v>5085</v>
      </c>
      <c r="R59" s="33"/>
    </row>
    <row r="60" spans="1:18" ht="15" customHeight="1">
      <c r="A60" s="29" t="s">
        <v>110</v>
      </c>
      <c r="B60" s="208" t="s">
        <v>389</v>
      </c>
      <c r="C60" s="291">
        <v>23</v>
      </c>
      <c r="D60" s="282">
        <v>337</v>
      </c>
      <c r="E60" s="282">
        <v>325</v>
      </c>
      <c r="F60" s="283">
        <v>154</v>
      </c>
      <c r="G60" s="283">
        <v>171</v>
      </c>
      <c r="H60" s="282">
        <v>12</v>
      </c>
      <c r="I60" s="283">
        <v>7</v>
      </c>
      <c r="J60" s="283">
        <v>5</v>
      </c>
      <c r="K60" s="283">
        <v>79440</v>
      </c>
      <c r="L60" s="283">
        <v>123983</v>
      </c>
      <c r="M60" s="282">
        <v>294168</v>
      </c>
      <c r="N60" s="283">
        <v>223108</v>
      </c>
      <c r="O60" s="283">
        <v>71016</v>
      </c>
      <c r="P60" s="283">
        <v>44</v>
      </c>
      <c r="Q60" s="283" t="s">
        <v>488</v>
      </c>
      <c r="R60" s="33"/>
    </row>
    <row r="61" spans="1:18" ht="15" customHeight="1">
      <c r="A61" s="42"/>
      <c r="B61" s="208" t="s">
        <v>390</v>
      </c>
      <c r="C61" s="291">
        <v>14</v>
      </c>
      <c r="D61" s="282">
        <v>315</v>
      </c>
      <c r="E61" s="282">
        <v>313</v>
      </c>
      <c r="F61" s="283">
        <v>119</v>
      </c>
      <c r="G61" s="283">
        <v>194</v>
      </c>
      <c r="H61" s="282">
        <v>2</v>
      </c>
      <c r="I61" s="283">
        <v>1</v>
      </c>
      <c r="J61" s="283">
        <v>1</v>
      </c>
      <c r="K61" s="283">
        <v>67159</v>
      </c>
      <c r="L61" s="283">
        <v>291106</v>
      </c>
      <c r="M61" s="282">
        <v>422105</v>
      </c>
      <c r="N61" s="283">
        <v>288544</v>
      </c>
      <c r="O61" s="283">
        <v>131121</v>
      </c>
      <c r="P61" s="283">
        <v>2440</v>
      </c>
      <c r="Q61" s="283" t="s">
        <v>488</v>
      </c>
      <c r="R61" s="33"/>
    </row>
    <row r="62" spans="1:18" ht="15" customHeight="1">
      <c r="A62" s="42"/>
      <c r="B62" s="208" t="s">
        <v>391</v>
      </c>
      <c r="C62" s="283">
        <v>23</v>
      </c>
      <c r="D62" s="282">
        <v>2329</v>
      </c>
      <c r="E62" s="282">
        <v>2328</v>
      </c>
      <c r="F62" s="283">
        <v>1178</v>
      </c>
      <c r="G62" s="283">
        <v>1150</v>
      </c>
      <c r="H62" s="282">
        <v>1</v>
      </c>
      <c r="I62" s="283">
        <v>1</v>
      </c>
      <c r="J62" s="283" t="s">
        <v>488</v>
      </c>
      <c r="K62" s="283">
        <v>685693</v>
      </c>
      <c r="L62" s="283">
        <v>2567218</v>
      </c>
      <c r="M62" s="282">
        <v>4115632</v>
      </c>
      <c r="N62" s="283">
        <v>3502106</v>
      </c>
      <c r="O62" s="283">
        <v>613526</v>
      </c>
      <c r="P62" s="283" t="s">
        <v>488</v>
      </c>
      <c r="Q62" s="283" t="s">
        <v>488</v>
      </c>
      <c r="R62" s="33"/>
    </row>
    <row r="63" spans="1:18" ht="15" customHeight="1">
      <c r="A63" s="42"/>
      <c r="B63" s="234"/>
      <c r="C63" s="291"/>
      <c r="D63" s="282"/>
      <c r="E63" s="282"/>
      <c r="F63" s="283"/>
      <c r="G63" s="283"/>
      <c r="H63" s="282"/>
      <c r="I63" s="283"/>
      <c r="J63" s="283"/>
      <c r="K63" s="283"/>
      <c r="L63" s="283"/>
      <c r="M63" s="282"/>
      <c r="N63" s="283"/>
      <c r="O63" s="283"/>
      <c r="P63" s="283"/>
      <c r="Q63" s="292"/>
      <c r="R63" s="33"/>
    </row>
    <row r="64" spans="1:18" s="108" customFormat="1" ht="15" customHeight="1">
      <c r="A64" s="161"/>
      <c r="B64" s="235" t="s">
        <v>24</v>
      </c>
      <c r="C64" s="294">
        <f>SUM(C65:C69)</f>
        <v>486</v>
      </c>
      <c r="D64" s="157">
        <f aca="true" t="shared" si="7" ref="D64:Q64">SUM(D65:D69)</f>
        <v>9215</v>
      </c>
      <c r="E64" s="157">
        <f t="shared" si="7"/>
        <v>8853</v>
      </c>
      <c r="F64" s="158">
        <f t="shared" si="7"/>
        <v>5676</v>
      </c>
      <c r="G64" s="158">
        <f t="shared" si="7"/>
        <v>3177</v>
      </c>
      <c r="H64" s="157">
        <f t="shared" si="7"/>
        <v>362</v>
      </c>
      <c r="I64" s="158">
        <f t="shared" si="7"/>
        <v>248</v>
      </c>
      <c r="J64" s="158">
        <f t="shared" si="7"/>
        <v>114</v>
      </c>
      <c r="K64" s="158">
        <f t="shared" si="7"/>
        <v>2743802</v>
      </c>
      <c r="L64" s="158">
        <f t="shared" si="7"/>
        <v>8193983</v>
      </c>
      <c r="M64" s="157">
        <f t="shared" si="7"/>
        <v>14750802</v>
      </c>
      <c r="N64" s="158">
        <f t="shared" si="7"/>
        <v>13561704</v>
      </c>
      <c r="O64" s="158">
        <f t="shared" si="7"/>
        <v>1073769</v>
      </c>
      <c r="P64" s="158">
        <f t="shared" si="7"/>
        <v>115329</v>
      </c>
      <c r="Q64" s="158">
        <f t="shared" si="7"/>
        <v>24492</v>
      </c>
      <c r="R64" s="107"/>
    </row>
    <row r="65" spans="1:18" ht="15" customHeight="1">
      <c r="A65" s="42"/>
      <c r="B65" s="236" t="s">
        <v>290</v>
      </c>
      <c r="C65" s="267">
        <v>164</v>
      </c>
      <c r="D65" s="39">
        <v>348</v>
      </c>
      <c r="E65" s="39">
        <v>103</v>
      </c>
      <c r="F65" s="34">
        <v>45</v>
      </c>
      <c r="G65" s="34">
        <v>58</v>
      </c>
      <c r="H65" s="39">
        <v>245</v>
      </c>
      <c r="I65" s="34">
        <v>169</v>
      </c>
      <c r="J65" s="34">
        <v>76</v>
      </c>
      <c r="K65" s="34">
        <v>25764</v>
      </c>
      <c r="L65" s="34">
        <v>68734</v>
      </c>
      <c r="M65" s="39">
        <v>177874</v>
      </c>
      <c r="N65" s="34">
        <v>101353</v>
      </c>
      <c r="O65" s="34">
        <v>75600</v>
      </c>
      <c r="P65" s="34">
        <v>921</v>
      </c>
      <c r="Q65" s="34" t="s">
        <v>246</v>
      </c>
      <c r="R65" s="33"/>
    </row>
    <row r="66" spans="1:18" ht="15" customHeight="1">
      <c r="A66" s="29"/>
      <c r="B66" s="236" t="s">
        <v>291</v>
      </c>
      <c r="C66" s="267">
        <v>146</v>
      </c>
      <c r="D66" s="39">
        <v>899</v>
      </c>
      <c r="E66" s="39">
        <v>797</v>
      </c>
      <c r="F66" s="34">
        <v>496</v>
      </c>
      <c r="G66" s="34">
        <v>301</v>
      </c>
      <c r="H66" s="39">
        <v>102</v>
      </c>
      <c r="I66" s="34">
        <v>69</v>
      </c>
      <c r="J66" s="34">
        <v>33</v>
      </c>
      <c r="K66" s="34">
        <v>229822</v>
      </c>
      <c r="L66" s="34">
        <v>392786</v>
      </c>
      <c r="M66" s="39">
        <v>877045</v>
      </c>
      <c r="N66" s="34">
        <v>703916</v>
      </c>
      <c r="O66" s="34">
        <v>170567</v>
      </c>
      <c r="P66" s="34">
        <v>2562</v>
      </c>
      <c r="Q66" s="34" t="s">
        <v>246</v>
      </c>
      <c r="R66" s="33"/>
    </row>
    <row r="67" spans="1:18" ht="15" customHeight="1">
      <c r="A67" s="29" t="s">
        <v>111</v>
      </c>
      <c r="B67" s="236" t="s">
        <v>27</v>
      </c>
      <c r="C67" s="267">
        <v>65</v>
      </c>
      <c r="D67" s="39">
        <v>892</v>
      </c>
      <c r="E67" s="39">
        <v>877</v>
      </c>
      <c r="F67" s="34">
        <v>595</v>
      </c>
      <c r="G67" s="34">
        <v>282</v>
      </c>
      <c r="H67" s="39">
        <v>15</v>
      </c>
      <c r="I67" s="34">
        <v>10</v>
      </c>
      <c r="J67" s="34">
        <v>5</v>
      </c>
      <c r="K67" s="34">
        <v>276920</v>
      </c>
      <c r="L67" s="34">
        <v>708379</v>
      </c>
      <c r="M67" s="39">
        <v>1454304</v>
      </c>
      <c r="N67" s="34">
        <v>1296704</v>
      </c>
      <c r="O67" s="34">
        <v>150137</v>
      </c>
      <c r="P67" s="34">
        <v>7463</v>
      </c>
      <c r="Q67" s="34">
        <v>4669</v>
      </c>
      <c r="R67" s="33"/>
    </row>
    <row r="68" spans="1:18" ht="15" customHeight="1">
      <c r="A68" s="42"/>
      <c r="B68" s="236" t="s">
        <v>28</v>
      </c>
      <c r="C68" s="267">
        <v>51</v>
      </c>
      <c r="D68" s="39">
        <v>1272</v>
      </c>
      <c r="E68" s="39">
        <v>1272</v>
      </c>
      <c r="F68" s="34">
        <v>809</v>
      </c>
      <c r="G68" s="34">
        <v>463</v>
      </c>
      <c r="H68" s="34" t="s">
        <v>246</v>
      </c>
      <c r="I68" s="34" t="s">
        <v>246</v>
      </c>
      <c r="J68" s="34" t="s">
        <v>246</v>
      </c>
      <c r="K68" s="34">
        <v>363904</v>
      </c>
      <c r="L68" s="34">
        <v>920890</v>
      </c>
      <c r="M68" s="39">
        <v>1822792</v>
      </c>
      <c r="N68" s="34">
        <v>1527844</v>
      </c>
      <c r="O68" s="34">
        <v>294747</v>
      </c>
      <c r="P68" s="34">
        <v>201</v>
      </c>
      <c r="Q68" s="34">
        <v>19394</v>
      </c>
      <c r="R68" s="33"/>
    </row>
    <row r="69" spans="1:18" ht="15" customHeight="1">
      <c r="A69" s="237"/>
      <c r="B69" s="238" t="s">
        <v>292</v>
      </c>
      <c r="C69" s="239">
        <v>60</v>
      </c>
      <c r="D69" s="270">
        <v>5804</v>
      </c>
      <c r="E69" s="270">
        <v>5804</v>
      </c>
      <c r="F69" s="239">
        <v>3731</v>
      </c>
      <c r="G69" s="239">
        <v>2073</v>
      </c>
      <c r="H69" s="239" t="s">
        <v>246</v>
      </c>
      <c r="I69" s="239" t="s">
        <v>246</v>
      </c>
      <c r="J69" s="239" t="s">
        <v>246</v>
      </c>
      <c r="K69" s="239">
        <v>1847392</v>
      </c>
      <c r="L69" s="239">
        <v>6103194</v>
      </c>
      <c r="M69" s="270">
        <v>10418787</v>
      </c>
      <c r="N69" s="239">
        <v>9931887</v>
      </c>
      <c r="O69" s="239">
        <v>382718</v>
      </c>
      <c r="P69" s="239">
        <v>104182</v>
      </c>
      <c r="Q69" s="239">
        <v>429</v>
      </c>
      <c r="R69" s="33"/>
    </row>
    <row r="70" spans="1:16" ht="15" customHeight="1">
      <c r="A70" s="22" t="s">
        <v>100</v>
      </c>
      <c r="B70" s="22"/>
      <c r="C70" s="20"/>
      <c r="D70" s="20"/>
      <c r="E70" s="20"/>
      <c r="F70" s="20"/>
      <c r="G70" s="20"/>
      <c r="H70" s="20"/>
      <c r="I70" s="20"/>
      <c r="J70" s="20"/>
      <c r="K70" s="20" t="s">
        <v>293</v>
      </c>
      <c r="L70" s="20"/>
      <c r="M70" s="20"/>
      <c r="N70" s="20"/>
      <c r="O70" s="20"/>
      <c r="P70" s="20"/>
    </row>
  </sheetData>
  <sheetProtection/>
  <mergeCells count="16">
    <mergeCell ref="A3:Q3"/>
    <mergeCell ref="A2:P2"/>
    <mergeCell ref="A5:A7"/>
    <mergeCell ref="D5:J5"/>
    <mergeCell ref="K5:K7"/>
    <mergeCell ref="L5:L7"/>
    <mergeCell ref="M5:P5"/>
    <mergeCell ref="D6:D7"/>
    <mergeCell ref="E6:G6"/>
    <mergeCell ref="H6:J6"/>
    <mergeCell ref="Q5:Q7"/>
    <mergeCell ref="B5:B7"/>
    <mergeCell ref="M6:M7"/>
    <mergeCell ref="N6:N7"/>
    <mergeCell ref="O6:O7"/>
    <mergeCell ref="P6:P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2013-06-24T07:34:10Z</cp:lastPrinted>
  <dcterms:created xsi:type="dcterms:W3CDTF">1997-12-02T04:49:28Z</dcterms:created>
  <dcterms:modified xsi:type="dcterms:W3CDTF">2013-06-24T07:35:16Z</dcterms:modified>
  <cp:category/>
  <cp:version/>
  <cp:contentType/>
  <cp:contentStatus/>
</cp:coreProperties>
</file>