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95" windowWidth="9690" windowHeight="3255" tabRatio="750" activeTab="0"/>
  </bookViews>
  <sheets>
    <sheet name="106" sheetId="1" r:id="rId1"/>
    <sheet name="108" sheetId="2" r:id="rId2"/>
    <sheet name="110" sheetId="3" r:id="rId3"/>
    <sheet name="112" sheetId="4" r:id="rId4"/>
    <sheet name="114" sheetId="5" r:id="rId5"/>
    <sheet name="116" sheetId="6" r:id="rId6"/>
    <sheet name="118" sheetId="7" r:id="rId7"/>
  </sheets>
  <definedNames>
    <definedName name="_xlnm.Print_Area" localSheetId="0">'106'!$A$1:$AC$67</definedName>
    <definedName name="_xlnm.Print_Area" localSheetId="1">'108'!$A$1:$Z$56</definedName>
    <definedName name="_xlnm.Print_Area" localSheetId="2">'110'!$A$1:$Z$72</definedName>
    <definedName name="_xlnm.Print_Area" localSheetId="3">'112'!$A$1:$AA$76</definedName>
    <definedName name="_xlnm.Print_Area" localSheetId="4">'114'!$A$1:$AC$65</definedName>
    <definedName name="_xlnm.Print_Area" localSheetId="5">'116'!$A$1:$O$55</definedName>
    <definedName name="_xlnm.Print_Area" localSheetId="6">'118'!$A$1:$U$63</definedName>
  </definedNames>
  <calcPr fullCalcOnLoad="1"/>
</workbook>
</file>

<file path=xl/sharedStrings.xml><?xml version="1.0" encoding="utf-8"?>
<sst xmlns="http://schemas.openxmlformats.org/spreadsheetml/2006/main" count="1051" uniqueCount="498">
  <si>
    <t>計</t>
  </si>
  <si>
    <t>国の管理</t>
  </si>
  <si>
    <t>県の管理</t>
  </si>
  <si>
    <t>主　　要</t>
  </si>
  <si>
    <t>一　　般</t>
  </si>
  <si>
    <t>本 津 幡</t>
  </si>
  <si>
    <t>(委)</t>
  </si>
  <si>
    <t>高    松</t>
  </si>
  <si>
    <t>宝    達</t>
  </si>
  <si>
    <t>羽    咋</t>
  </si>
  <si>
    <t>能 登 部</t>
  </si>
  <si>
    <t>良    川</t>
  </si>
  <si>
    <t>七    尾</t>
  </si>
  <si>
    <t>和倉温泉</t>
  </si>
  <si>
    <t>その他の駅</t>
  </si>
  <si>
    <t>規格改良済延長</t>
  </si>
  <si>
    <t>大  聖  寺</t>
  </si>
  <si>
    <t>動      橋</t>
  </si>
  <si>
    <t>粟      津</t>
  </si>
  <si>
    <t>小      松</t>
  </si>
  <si>
    <t>田 鶴 浜</t>
  </si>
  <si>
    <t>寺      井</t>
  </si>
  <si>
    <t>能登中島</t>
  </si>
  <si>
    <t>個       数</t>
  </si>
  <si>
    <t>美      川</t>
  </si>
  <si>
    <t>穴    水</t>
  </si>
  <si>
    <t>能登三井</t>
  </si>
  <si>
    <t>延       長</t>
  </si>
  <si>
    <t>松      任</t>
  </si>
  <si>
    <t>輪    島</t>
  </si>
  <si>
    <t>西  金  沢</t>
  </si>
  <si>
    <t>宇 出 津</t>
  </si>
  <si>
    <t>金      沢</t>
  </si>
  <si>
    <t>九十九湾小木</t>
  </si>
  <si>
    <t>東  金  沢</t>
  </si>
  <si>
    <t>松    波</t>
  </si>
  <si>
    <t>森      本</t>
  </si>
  <si>
    <t>鵜    飼</t>
  </si>
  <si>
    <t>津      幡</t>
  </si>
  <si>
    <t>珠    洲</t>
  </si>
  <si>
    <t>車道幅19.5m以上</t>
  </si>
  <si>
    <t>項　　　　目</t>
  </si>
  <si>
    <t>定    期</t>
  </si>
  <si>
    <t>定 期 外</t>
  </si>
  <si>
    <t>セメント系</t>
  </si>
  <si>
    <t>運  賃  総  額</t>
  </si>
  <si>
    <t>旅客運賃</t>
  </si>
  <si>
    <t>砂   利   道</t>
  </si>
  <si>
    <t>運輸雑収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</si>
  <si>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</si>
  <si>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</si>
  <si>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</si>
  <si>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</si>
  <si>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</si>
  <si>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</si>
  <si>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幅　　員　　別　　内　　訳</t>
  </si>
  <si>
    <t>路　　面　　別　　内　　訳</t>
  </si>
  <si>
    <t>砂利道</t>
  </si>
  <si>
    <t>道路延長</t>
  </si>
  <si>
    <t>橋　　　梁</t>
  </si>
  <si>
    <t>車　道　　　19.5m　　　以　上</t>
  </si>
  <si>
    <t>車　道　　　13.0m　　　以　上</t>
  </si>
  <si>
    <t>車　道　　 　5.5m　　 　以　上</t>
  </si>
  <si>
    <t>車　道　　 　5.5m　　 　未　満</t>
  </si>
  <si>
    <t>車　道　　 　3.5m　　 　以　上</t>
  </si>
  <si>
    <t>車　道　　 　3.5m　　 　未　満</t>
  </si>
  <si>
    <t>セメン　   　ト　系</t>
  </si>
  <si>
    <t>アスファルト系</t>
  </si>
  <si>
    <t>個　数</t>
  </si>
  <si>
    <t>延　長</t>
  </si>
  <si>
    <t>高　　級</t>
  </si>
  <si>
    <t>簡　　易</t>
  </si>
  <si>
    <t>総 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</si>
  <si>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</si>
  <si>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</si>
  <si>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</si>
  <si>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</si>
  <si>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</si>
  <si>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</si>
  <si>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</si>
  <si>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</si>
  <si>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</si>
  <si>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</si>
  <si>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</si>
  <si>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</si>
  <si>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</si>
  <si>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</si>
  <si>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</si>
  <si>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</si>
  <si>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</si>
  <si>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</si>
  <si>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</si>
  <si>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</si>
  <si>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</si>
  <si>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</si>
  <si>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</si>
  <si>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</si>
  <si>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</si>
  <si>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</si>
  <si>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</si>
  <si>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</si>
  <si>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</si>
  <si>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</si>
  <si>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</si>
  <si>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</si>
  <si>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</si>
  <si>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</si>
  <si>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</si>
  <si>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</si>
  <si>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</si>
  <si>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</si>
  <si>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</si>
  <si>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</si>
  <si>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</si>
  <si>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</si>
  <si>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</si>
  <si>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</si>
  <si>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</si>
  <si>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</si>
  <si>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</si>
  <si>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</si>
  <si>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</si>
  <si>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総　　数</t>
  </si>
  <si>
    <t>乗　　合　　車</t>
  </si>
  <si>
    <t xml:space="preserve">特 種 用 途 車 及 び 特 殊 車 </t>
  </si>
  <si>
    <t>二　 輪</t>
  </si>
  <si>
    <t>被けん　　引　車</t>
  </si>
  <si>
    <t>軽  自　    　動　車</t>
  </si>
  <si>
    <t>普通車及び小型車</t>
  </si>
  <si>
    <t>軽  自　  　動　車</t>
  </si>
  <si>
    <t>特　種　用　途　車</t>
  </si>
  <si>
    <t>自家用</t>
  </si>
  <si>
    <t>営業用</t>
  </si>
  <si>
    <t xml:space="preserve">総　　　　数  </t>
  </si>
  <si>
    <t>隻　　数</t>
  </si>
  <si>
    <t>総トン数</t>
  </si>
  <si>
    <t>滝</t>
  </si>
  <si>
    <t>内　航　商　船</t>
  </si>
  <si>
    <t>漁　　　船</t>
  </si>
  <si>
    <t>そ　の　他</t>
  </si>
  <si>
    <t>総トン数</t>
  </si>
  <si>
    <t>総　　　　　数</t>
  </si>
  <si>
    <t>鋼　　　　船</t>
  </si>
  <si>
    <t>木　　　　船</t>
  </si>
  <si>
    <t>総　　数</t>
  </si>
  <si>
    <t>-</t>
  </si>
  <si>
    <t>外　航　商　船</t>
  </si>
  <si>
    <t>区　　分</t>
  </si>
  <si>
    <t>旅客（人）</t>
  </si>
  <si>
    <t>貨物（ｔ）</t>
  </si>
  <si>
    <t>北陸本線計</t>
  </si>
  <si>
    <t>（単位　キロメートル）</t>
  </si>
  <si>
    <t>総延長</t>
  </si>
  <si>
    <t>重用延長</t>
  </si>
  <si>
    <t>実延長</t>
  </si>
  <si>
    <t>未改良延長</t>
  </si>
  <si>
    <t>道路延長</t>
  </si>
  <si>
    <t>（橋　梁）</t>
  </si>
  <si>
    <t>（規格改良済）</t>
  </si>
  <si>
    <t>（未　改　良）</t>
  </si>
  <si>
    <t>うち自動車交通不能</t>
  </si>
  <si>
    <t>実延長内訳</t>
  </si>
  <si>
    <t>計</t>
  </si>
  <si>
    <t>大型船舶地（千㎡）</t>
  </si>
  <si>
    <t>路線名及び駅名</t>
  </si>
  <si>
    <t>乗車人員（人）</t>
  </si>
  <si>
    <t>収　　入（円）</t>
  </si>
  <si>
    <t>資料　中部運輸局石川陸運支局調</t>
  </si>
  <si>
    <t>（単位　人員千人、金額千円）</t>
  </si>
  <si>
    <t>注　雑収入とは主として広告収入である。</t>
  </si>
  <si>
    <t>資料　北陸鉄道㈱、小松バス㈱調</t>
  </si>
  <si>
    <t>平成元年</t>
  </si>
  <si>
    <t>平成元年度</t>
  </si>
  <si>
    <t>（単位　人員千人、金額千円）</t>
  </si>
  <si>
    <t>資料　北陸鉄道㈱調</t>
  </si>
  <si>
    <t>-</t>
  </si>
  <si>
    <t>規　  格　　　　改 良 済　　　延　  長</t>
  </si>
  <si>
    <t>う ち 自　　　動 車 交　　　通 不 能</t>
  </si>
  <si>
    <t>営業収入（千円）</t>
  </si>
  <si>
    <t>営業収入（千円）</t>
  </si>
  <si>
    <t>西日本ＪＲバス金沢営業所</t>
  </si>
  <si>
    <t>七 尾 市</t>
  </si>
  <si>
    <t>金 沢 市</t>
  </si>
  <si>
    <t>加 賀 市</t>
  </si>
  <si>
    <t>羽 咋 市</t>
  </si>
  <si>
    <t>富 来 町</t>
  </si>
  <si>
    <t>輪 島 市</t>
  </si>
  <si>
    <t>珠 洲 市</t>
  </si>
  <si>
    <t>内 浦 町</t>
  </si>
  <si>
    <t>能 都 町</t>
  </si>
  <si>
    <t>穴 水 町</t>
  </si>
  <si>
    <t>昭和60年度</t>
  </si>
  <si>
    <t>のと鉄道計</t>
  </si>
  <si>
    <t>資料　JR西日本旅客鉄道㈱金沢支社及びのと鉄道㈱調。</t>
  </si>
  <si>
    <t>舗装道計</t>
  </si>
  <si>
    <t>資料　石川県道路整備課「道路現況調書」による。</t>
  </si>
  <si>
    <t>（単位 台）</t>
  </si>
  <si>
    <t>小型二輪    車及び軽　　　自動車</t>
  </si>
  <si>
    <t>昭和61年</t>
  </si>
  <si>
    <t>資料　中部運輸局石川陸運支局調。</t>
  </si>
  <si>
    <t>年度末現在営業粁</t>
  </si>
  <si>
    <t>注　　昭和61年度までは国有鉄道の自動車営業所による。</t>
  </si>
  <si>
    <t>資料　西日本JRバス㈱金沢営業所・穴水営業所調</t>
  </si>
  <si>
    <t>営　業　粁</t>
  </si>
  <si>
    <t>注　総数の（　）内には不定期を含む。</t>
  </si>
  <si>
    <t>資料　中部運輸局七尾海運支局「旅客航路事業運航実績報告書」による。</t>
  </si>
  <si>
    <t>106 運輸及び通信</t>
  </si>
  <si>
    <t>(人)</t>
  </si>
  <si>
    <t>／</t>
  </si>
  <si>
    <t>貨物（小包を含む）輸送</t>
  </si>
  <si>
    <t>小　　　　松　－　ソ　　ウ　　ル</t>
  </si>
  <si>
    <t>　</t>
  </si>
  <si>
    <t>旅　　　　　　　　　　客　　　　　　　　　　輸　　　　　　　　　　送　　　　　　（　　　　定　　　　期　　　　便　　　　）</t>
  </si>
  <si>
    <t>航 空 回 数</t>
  </si>
  <si>
    <t>小　松　-　福　岡　（つづき）</t>
  </si>
  <si>
    <t>小　　　　松　　－　　仙　　　　台</t>
  </si>
  <si>
    <t>降客（人）</t>
  </si>
  <si>
    <t>乗客（人）</t>
  </si>
  <si>
    <t>降客</t>
  </si>
  <si>
    <t>注　　航空回数は出発／到着を表している。小松－ソウル便の利用率は新潟の乗降客も含めたものである。</t>
  </si>
  <si>
    <t>資料　全日本空輸㈱、日本航空㈱調</t>
  </si>
  <si>
    <t>平成元年4月</t>
  </si>
  <si>
    <t>116 運輸及び通信</t>
  </si>
  <si>
    <t>運輸及び通信 117</t>
  </si>
  <si>
    <t>（単位　数量、トン、金額、千円）</t>
  </si>
  <si>
    <t>入　　庫　　高</t>
  </si>
  <si>
    <t>出　　庫　　高</t>
  </si>
  <si>
    <t>在 庫 高 総 数</t>
  </si>
  <si>
    <t>農  水  産  品</t>
  </si>
  <si>
    <t>金　　　属</t>
  </si>
  <si>
    <t>金 属 製 品 機 械</t>
  </si>
  <si>
    <t>数    量</t>
  </si>
  <si>
    <t>金    額</t>
  </si>
  <si>
    <t/>
  </si>
  <si>
    <t>その他化学工業品</t>
  </si>
  <si>
    <t>繊 維 工 業 品</t>
  </si>
  <si>
    <t>食 料 工 業 品</t>
  </si>
  <si>
    <t>雑　工　業　品</t>
  </si>
  <si>
    <t>資料　石川県倉庫協会「普通営業倉庫・入出庫保管残高表」による。</t>
  </si>
  <si>
    <t>118 運輸及び通信</t>
  </si>
  <si>
    <t>運輸及び通信 119</t>
  </si>
  <si>
    <t>年　度　別</t>
  </si>
  <si>
    <t>一 般 加 入 電 話 数</t>
  </si>
  <si>
    <t>ビル電話</t>
  </si>
  <si>
    <t>普　通　局</t>
  </si>
  <si>
    <t>特　　定　　局</t>
  </si>
  <si>
    <t>郵便局分室</t>
  </si>
  <si>
    <t>簡易郵便局</t>
  </si>
  <si>
    <t>事　　 務</t>
  </si>
  <si>
    <t>住　　 宅</t>
  </si>
  <si>
    <t>集　　　配</t>
  </si>
  <si>
    <t>無　集　配</t>
  </si>
  <si>
    <t>赤</t>
  </si>
  <si>
    <t>青</t>
  </si>
  <si>
    <t>黄</t>
  </si>
  <si>
    <t>緑</t>
  </si>
  <si>
    <t>資料　北陸郵政局「郵政統計年報」による。</t>
  </si>
  <si>
    <t>資料　日本電信電話㈱北陸支社調</t>
  </si>
  <si>
    <t>内　　　訳</t>
  </si>
  <si>
    <t>（単位：千通）</t>
  </si>
  <si>
    <t>直　営　局</t>
  </si>
  <si>
    <t>定　　型</t>
  </si>
  <si>
    <t>定　型　外</t>
  </si>
  <si>
    <t>共同業務</t>
  </si>
  <si>
    <t>通話及び　　　　放送受信</t>
  </si>
  <si>
    <t>総　　　数</t>
  </si>
  <si>
    <t>普 通 速 達</t>
  </si>
  <si>
    <t>書留（含書留速達）</t>
  </si>
  <si>
    <t>年賀郵便物</t>
  </si>
  <si>
    <t>選挙郵便物</t>
  </si>
  <si>
    <t>公益法人</t>
  </si>
  <si>
    <t>個　　人</t>
  </si>
  <si>
    <t>資料　北陸電気通信監理局「年度末報告調査資料」による。</t>
  </si>
  <si>
    <t>（単位：千個）</t>
  </si>
  <si>
    <t>年　度　別</t>
  </si>
  <si>
    <t>有　　線　　テ　　レ　　ビ</t>
  </si>
  <si>
    <t>普通小包</t>
  </si>
  <si>
    <t>普通速達小包</t>
  </si>
  <si>
    <t>書留小包</t>
  </si>
  <si>
    <t>施　　　設　　　数</t>
  </si>
  <si>
    <t>加入者数</t>
  </si>
  <si>
    <t>共同聴取　　　　　告知放送</t>
  </si>
  <si>
    <t>告知放送</t>
  </si>
  <si>
    <t>街頭放送</t>
  </si>
  <si>
    <t>共同聴取</t>
  </si>
  <si>
    <t>Ｎ Ｈ Ｋ</t>
  </si>
  <si>
    <t>その他の</t>
  </si>
  <si>
    <t>辺地共聴</t>
  </si>
  <si>
    <t>施　　設</t>
  </si>
  <si>
    <t>公　　　衆　　　電　　　話　　　数</t>
  </si>
  <si>
    <t>平成元年1月</t>
  </si>
  <si>
    <t>鉄　　道</t>
  </si>
  <si>
    <r>
      <t xml:space="preserve">乗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</si>
  <si>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r>
      <t xml:space="preserve">降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</si>
  <si>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t>総　　　　　　　　          数</t>
  </si>
  <si>
    <t>小　　　　松　    －    　東　　　　京</t>
  </si>
  <si>
    <t>小　　　　松　  －　  札　　　　幌</t>
  </si>
  <si>
    <t>小　松　 － 　福　岡</t>
  </si>
  <si>
    <t>2年 1月</t>
  </si>
  <si>
    <t>利　用　率（％）</t>
  </si>
  <si>
    <t>個　数</t>
  </si>
  <si>
    <t>（人）</t>
  </si>
  <si>
    <t>乗　　客</t>
  </si>
  <si>
    <t>降　　客</t>
  </si>
  <si>
    <t>年度及び　  　　
月    次</t>
  </si>
  <si>
    <t>利 用 率 (％)</t>
  </si>
  <si>
    <t>県　　　　　道</t>
  </si>
  <si>
    <t>収　　入（円）</t>
  </si>
  <si>
    <t>加賀温泉</t>
  </si>
  <si>
    <t>（トンネル）</t>
  </si>
  <si>
    <t>その他の駅</t>
  </si>
  <si>
    <t>加賀笠間</t>
  </si>
  <si>
    <t xml:space="preserve">  〃  13.0  〃</t>
  </si>
  <si>
    <t xml:space="preserve">  〃   5.5  〃</t>
  </si>
  <si>
    <t xml:space="preserve">  〃   5.5m未満</t>
  </si>
  <si>
    <t>注　　(委)は業務委託駅である。</t>
  </si>
  <si>
    <t>車道幅 5.5m以上</t>
  </si>
  <si>
    <t xml:space="preserve">  〃   3.5　〃</t>
  </si>
  <si>
    <t xml:space="preserve">  〃   3.5m未満</t>
  </si>
  <si>
    <t>（2）　そ　の　他　の　鉄　道　運　輸　実　績</t>
  </si>
  <si>
    <t>（1）   国　道　及　び　県　道　（平成2.4.1現在）</t>
  </si>
  <si>
    <t>（単位　1日平均）</t>
  </si>
  <si>
    <t>（1）　駅　別　運　輸　実　績（JR西日本及びのと鉄道）</t>
  </si>
  <si>
    <t>七尾線計</t>
  </si>
  <si>
    <t>平 成 元 年</t>
  </si>
  <si>
    <t>乗　 車　 人　 員（計）</t>
  </si>
  <si>
    <t>内訳不詳</t>
  </si>
  <si>
    <t>理由</t>
  </si>
  <si>
    <t>改札フリー</t>
  </si>
  <si>
    <t>車内精算多いため</t>
  </si>
  <si>
    <t>注　　1. 石川総線及び浅野川線である。</t>
  </si>
  <si>
    <t>　　　2. 運輸雑収とは広告料、荷物運搬料を含む。</t>
  </si>
  <si>
    <t>一　 般 　国 　道</t>
  </si>
  <si>
    <t>総　  数</t>
  </si>
  <si>
    <t>項　　　　    目　</t>
  </si>
  <si>
    <t>ｱｽﾌｧﾙﾄ系　　高 級</t>
  </si>
  <si>
    <t>　　　　　　簡 易</t>
  </si>
  <si>
    <t>市町村別</t>
  </si>
  <si>
    <t>普　　通　　車</t>
  </si>
  <si>
    <t>小　　型　　車</t>
  </si>
  <si>
    <t>本表の入港船舶は、平成元年の事実につき調査集計したもので、積載貨物の有無にかかわらず、総トン数5トン以上のものにつき調査したものである。</t>
  </si>
  <si>
    <t>総　走　行　粁</t>
  </si>
  <si>
    <t>雑　収　入</t>
  </si>
  <si>
    <t>年度および
路　線　別</t>
  </si>
  <si>
    <t>年度および路線別</t>
  </si>
  <si>
    <t>（2）　　船　　　舶　　　数　（平成2.3.31現在）</t>
  </si>
  <si>
    <r>
      <t>（1）　　港　湾　及　び　入　港　船　舶　（平成元年</t>
    </r>
    <r>
      <rPr>
        <sz val="12"/>
        <rFont val="ＭＳ 明朝"/>
        <family val="1"/>
      </rPr>
      <t>）</t>
    </r>
  </si>
  <si>
    <t>窯　　　業　　　品</t>
  </si>
  <si>
    <t>紙 　パ 　ル　 プ</t>
  </si>
  <si>
    <t>雑         品</t>
  </si>
  <si>
    <t>昭 和 60 年</t>
  </si>
  <si>
    <t>昭 和 60 年</t>
  </si>
  <si>
    <r>
      <t>年次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>び　　　　月　</t>
    </r>
    <r>
      <rPr>
        <sz val="12"/>
        <rFont val="ＭＳ 明朝"/>
        <family val="1"/>
      </rPr>
      <t>　次</t>
    </r>
  </si>
  <si>
    <t>年次及び　　　　月  　次</t>
  </si>
  <si>
    <r>
      <t>委 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関</t>
    </r>
  </si>
  <si>
    <r>
      <t>郵 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局</t>
    </r>
  </si>
  <si>
    <t>(1) 　加 入 電 話 数 及 び 公 衆 電 話 数</t>
  </si>
  <si>
    <t>(2)  　国　内　有　料　発　信　電　報　通　数</t>
  </si>
  <si>
    <t>(1)    　施　　　　　　　設　　　　　　　数 （各年3.31現在）</t>
  </si>
  <si>
    <t>未 改 良　  
延 　 長</t>
  </si>
  <si>
    <t>（定　　　期　　　便）</t>
  </si>
  <si>
    <t>61     　航　　　　　　空　　　　　　輸　　　　　　送　　　　　　状　　　　　　況</t>
  </si>
  <si>
    <t>63　　道　　　　　          路</t>
  </si>
  <si>
    <t>-</t>
  </si>
  <si>
    <t>64　　自　　　　　　　　　動　　　　　　　　　車</t>
  </si>
  <si>
    <t xml:space="preserve">   61</t>
  </si>
  <si>
    <t xml:space="preserve">   62</t>
  </si>
  <si>
    <t xml:space="preserve">   63</t>
  </si>
  <si>
    <t>66　　普　　通　　営　　業　　倉　　庫　　使　　用　　状　　況</t>
  </si>
  <si>
    <t>67　　電　　　報　　　電　　　話</t>
  </si>
  <si>
    <t>69　　郵　　　　　　　　　　便</t>
  </si>
  <si>
    <t>資料　中部運輸局七尾海運支局、石川課商工課調</t>
  </si>
  <si>
    <r>
      <rPr>
        <sz val="12"/>
        <color indexed="9"/>
        <rFont val="ＭＳ 明朝"/>
        <family val="1"/>
      </rPr>
      <t xml:space="preserve">2年 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</si>
  <si>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 xml:space="preserve">2年 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</si>
  <si>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108 運輸及び通信</t>
  </si>
  <si>
    <t>運輸及び通信　109</t>
  </si>
  <si>
    <t>110 運輸及び通信</t>
  </si>
  <si>
    <t>運輸及び通信 111</t>
  </si>
  <si>
    <t>112 運輸及び通信</t>
  </si>
  <si>
    <t>運輸及び通信 113</t>
  </si>
  <si>
    <t>運輸及び通信 107</t>
  </si>
  <si>
    <t>乗 客</t>
  </si>
  <si>
    <t>降 客</t>
  </si>
  <si>
    <t>旅　　　　　　　　　　客　　　　　　　　　　輸　　　　　　　　　　送</t>
  </si>
  <si>
    <t>発　　      送</t>
  </si>
  <si>
    <t>到　　       着</t>
  </si>
  <si>
    <t>航　空　回　数</t>
  </si>
  <si>
    <r>
      <t xml:space="preserve">乗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</si>
  <si>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t>利　用　率 (％)</t>
  </si>
  <si>
    <t>重　量 (kg)</t>
  </si>
  <si>
    <t>重　量 (kg)</t>
  </si>
  <si>
    <t>降　　客</t>
  </si>
  <si>
    <t>/</t>
  </si>
  <si>
    <t>－</t>
  </si>
  <si>
    <t>宇 野 気</t>
  </si>
  <si>
    <r>
      <t>（2）　　市　　　　　　町　　　　　　村　　　　　　道　（平成</t>
    </r>
    <r>
      <rPr>
        <sz val="12"/>
        <rFont val="ＭＳ 明朝"/>
        <family val="1"/>
      </rPr>
      <t>2.4.1現在）</t>
    </r>
  </si>
  <si>
    <r>
      <t>規 　格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改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良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済</t>
    </r>
  </si>
  <si>
    <r>
      <t xml:space="preserve">未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改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良</t>
    </r>
  </si>
  <si>
    <t>舗　　　　装　　　　道</t>
  </si>
  <si>
    <t>ト ン ネ ル</t>
  </si>
  <si>
    <t>-</t>
  </si>
  <si>
    <t>-</t>
  </si>
  <si>
    <t>-</t>
  </si>
  <si>
    <t>-</t>
  </si>
  <si>
    <t>資料　石川県道路整備課「道路現況調書」による。</t>
  </si>
  <si>
    <r>
      <t>年 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市町村別</t>
    </r>
  </si>
  <si>
    <r>
      <t xml:space="preserve">貨             物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       車</t>
    </r>
  </si>
  <si>
    <r>
      <t xml:space="preserve">乗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　　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　　　　 車</t>
    </r>
  </si>
  <si>
    <r>
      <t xml:space="preserve">大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型
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車</t>
    </r>
  </si>
  <si>
    <t xml:space="preserve">    62</t>
  </si>
  <si>
    <t xml:space="preserve">    63</t>
  </si>
  <si>
    <t xml:space="preserve">    2</t>
  </si>
  <si>
    <t>注　　郡計には町村別不明（合計102台）を含む。</t>
  </si>
  <si>
    <t>荷物収入</t>
  </si>
  <si>
    <r>
      <t>（3）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旅　客　船　客　貨　輸　送　量　（平成元年）</t>
    </r>
  </si>
  <si>
    <r>
      <t>1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</si>
  <si>
    <r>
      <t>3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</si>
  <si>
    <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</si>
  <si>
    <r>
      <t>7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月</t>
    </r>
  </si>
  <si>
    <r>
      <t>9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</t>
    </r>
  </si>
  <si>
    <r>
      <t>11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</si>
  <si>
    <t>114 運輸及び通信</t>
  </si>
  <si>
    <t>運輸及び通信 115</t>
  </si>
  <si>
    <t>65　　　港　　湾　　及　　び　　船　　舶</t>
  </si>
  <si>
    <t>（2）　　旅　客　自　動　車　輸　送　実　績</t>
  </si>
  <si>
    <t>年　　　度</t>
  </si>
  <si>
    <r>
      <t>一 般</t>
    </r>
    <r>
      <rPr>
        <sz val="12"/>
        <rFont val="ＭＳ 明朝"/>
        <family val="1"/>
      </rPr>
      <t xml:space="preserve"> 貸 切 旅 客 自 動 車（観光バス）</t>
    </r>
  </si>
  <si>
    <t>港　　湾　　名</t>
  </si>
  <si>
    <t>種　　　　　類</t>
  </si>
  <si>
    <t>所 属 地</t>
  </si>
  <si>
    <t>年度末実在車両数</t>
  </si>
  <si>
    <t>輸　送　人　員</t>
  </si>
  <si>
    <t>隻　数</t>
  </si>
  <si>
    <t>七　　　　　尾</t>
  </si>
  <si>
    <t>重　　要　　港　　湾</t>
  </si>
  <si>
    <t>金　　　　　沢</t>
  </si>
  <si>
    <t>塩　　　　　屋</t>
  </si>
  <si>
    <t>地　　方　　港　　湾</t>
  </si>
  <si>
    <t>福　　　　　浦</t>
  </si>
  <si>
    <t>輪　　　　　島</t>
  </si>
  <si>
    <t>地 方 港 湾 (避難港)</t>
  </si>
  <si>
    <t>飯　　　　　田</t>
  </si>
  <si>
    <t>小　　　　　木</t>
  </si>
  <si>
    <t>宇　　出　　津</t>
  </si>
  <si>
    <t>穴　　　　　水</t>
  </si>
  <si>
    <r>
      <t>一 般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車（ハイヤ、タクシー）</t>
    </r>
  </si>
  <si>
    <t>和　　　　　倉</t>
  </si>
  <si>
    <t>-</t>
  </si>
  <si>
    <t>半　　　　　浦</t>
  </si>
  <si>
    <t>能登島町</t>
  </si>
  <si>
    <t>県　 内 　合 　計</t>
  </si>
  <si>
    <t>-</t>
  </si>
  <si>
    <t>（3）　乗　合　自　動　車　輸　送　実　績　</t>
  </si>
  <si>
    <t>西　　日　　本　　Ｊ　　Ｒ　　バ　　ス　　路　　線</t>
  </si>
  <si>
    <r>
      <t xml:space="preserve">旅 客 </t>
    </r>
    <r>
      <rPr>
        <sz val="12"/>
        <rFont val="ＭＳ 明朝"/>
        <family val="1"/>
      </rPr>
      <t>輸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員</t>
    </r>
  </si>
  <si>
    <r>
      <t>輸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送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　収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入</t>
    </r>
  </si>
  <si>
    <r>
      <t xml:space="preserve">総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額</t>
    </r>
  </si>
  <si>
    <r>
      <t>旅 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</si>
  <si>
    <r>
      <t>その</t>
    </r>
    <r>
      <rPr>
        <sz val="12"/>
        <rFont val="ＭＳ 明朝"/>
        <family val="1"/>
      </rPr>
      <t>他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>入</t>
    </r>
  </si>
  <si>
    <t>資料　石川県港湾課「港湾統計年報」による。</t>
  </si>
  <si>
    <t>西日本ＪＲバス穴水営業所</t>
  </si>
  <si>
    <t>区      分</t>
  </si>
  <si>
    <r>
      <t>　5 Ｇ</t>
    </r>
    <r>
      <rPr>
        <sz val="12"/>
        <rFont val="ＭＳ 明朝"/>
        <family val="1"/>
      </rPr>
      <t>／Ｔ　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</si>
  <si>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r>
      <t>20 Ｇ</t>
    </r>
    <r>
      <rPr>
        <sz val="12"/>
        <rFont val="ＭＳ 明朝"/>
        <family val="1"/>
      </rPr>
      <t>／Ｔ　以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上</t>
    </r>
  </si>
  <si>
    <r>
      <t>20 Ｇ</t>
    </r>
    <r>
      <rPr>
        <sz val="12"/>
        <rFont val="ＭＳ 明朝"/>
        <family val="1"/>
      </rPr>
      <t>／Ｔ　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満</t>
    </r>
  </si>
  <si>
    <t>総　　数</t>
  </si>
  <si>
    <t>汽　　船</t>
  </si>
  <si>
    <t>帆　　船</t>
  </si>
  <si>
    <t>そ　　の　　他　　の　　私　　鉄　　バ　　ス　　路　　線</t>
  </si>
  <si>
    <t>注　　Ｇ／Ｔとは船舶用語で総トン数のことである。</t>
  </si>
  <si>
    <t>年度末現在</t>
  </si>
  <si>
    <t>旅　　客
輸送人員</t>
  </si>
  <si>
    <r>
      <t>輸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送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　収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入</t>
    </r>
  </si>
  <si>
    <t>総　　額</t>
  </si>
  <si>
    <t>北陸鉄道</t>
  </si>
  <si>
    <t>小松バス</t>
  </si>
  <si>
    <t>（207,724）</t>
  </si>
  <si>
    <t>(2)  　普　　通　　通　　常　　郵　　便　　物　　数</t>
  </si>
  <si>
    <t>第　　1　　種</t>
  </si>
  <si>
    <t>第　2　種</t>
  </si>
  <si>
    <t>第　3　種</t>
  </si>
  <si>
    <t>第　4　種</t>
  </si>
  <si>
    <t>68　　有　　　　線　　　　放　　　　送</t>
  </si>
  <si>
    <t>(1)   　有　線　放　送　電　話　設　備　設　置　状　況</t>
  </si>
  <si>
    <t>(3)    　特　　殊　　通　　常　　郵　　便　　物　　数</t>
  </si>
  <si>
    <t>設　　　　　　　　　　　　備　　　　　　　　　　　　数</t>
  </si>
  <si>
    <t>端　末　設　備　数</t>
  </si>
  <si>
    <t>特  　殊  　通　  常　  郵　  便　  物</t>
  </si>
  <si>
    <t>単　　　　独　　　　業　　　　務</t>
  </si>
  <si>
    <t>放送受信　　　　の　　み</t>
  </si>
  <si>
    <t>地    方
公共団体</t>
  </si>
  <si>
    <t>農    林
漁業団体</t>
  </si>
  <si>
    <t>(2)   　有　線　放　送　設　備　設　置　状　況</t>
  </si>
  <si>
    <t>(4)    　小　　包　　郵　　便　　物　　数　</t>
  </si>
  <si>
    <t>有　　　線　　　ラ　　　ジ　　　オ</t>
  </si>
  <si>
    <t>10　　　運　　　　　　　輸　　　　　　　及　　　　　　　び　　　　　　　通　　　　　　　信</t>
  </si>
  <si>
    <t>62　　鉄　　　　　          道</t>
  </si>
  <si>
    <r>
      <t>(1)　　</t>
    </r>
    <r>
      <rPr>
        <sz val="12"/>
        <rFont val="ＭＳ 明朝"/>
        <family val="1"/>
      </rPr>
      <t>　市　町　村　別、　車　種　別　車　両　数（各年</t>
    </r>
    <r>
      <rPr>
        <sz val="12"/>
        <rFont val="ＭＳ 明朝"/>
        <family val="1"/>
      </rPr>
      <t>3.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現在）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</si>
</sst>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#,##0.0;[Red]\-#,##0.0"/>
    <numFmt numFmtId="187" formatCode="_ * #,##0_ ;_ * \-#,##0_ ;_ * &quot;&quot;_ ;_ @_ "/>
    <numFmt numFmtId="188" formatCode="#,##0.0_);[Red]\(#,##0.0\)"/>
    <numFmt numFmtId="189" formatCode="#,##0.0"/>
    <numFmt numFmtId="190" formatCode="0.0_);[Red]\(0.0\)"/>
    <numFmt numFmtId="191" formatCode="0.0_ ;[Red]\-0.0\ "/>
    <numFmt numFmtId="192" formatCode="0_ "/>
    <numFmt numFmtId="193" formatCode="0_ ;[Red]\-0\ "/>
    <numFmt numFmtId="194" formatCode="#,##0_ ;[Red]\-#,##0\ "/>
    <numFmt numFmtId="195" formatCode="#,##0.0_ ;[Red]\-#,##0.0\ "/>
    <numFmt numFmtId="196" formatCode="0_);[Red]\(0\)"/>
    <numFmt numFmtId="197" formatCode="#,##0_ "/>
    <numFmt numFmtId="198" formatCode="0.0_ "/>
    <numFmt numFmtId="199" formatCode="#,##0_);[Red]\(#,##0\)"/>
    <numFmt numFmtId="200" formatCode="#,##0.0_ "/>
    <numFmt numFmtId="201" formatCode="0.0;[Red]0.0"/>
    <numFmt numFmtId="202" formatCode="#,##0;[Red]#,##0"/>
    <numFmt numFmtId="203" formatCode="&quot;¥&quot;#,##0.0;&quot;¥&quot;\-#,##0.0"/>
    <numFmt numFmtId="204" formatCode="#,##0.0_);\(#,##0.0\)"/>
    <numFmt numFmtId="205" formatCode="#,##0_);\(#,##0\)"/>
    <numFmt numFmtId="206" formatCode="#,##0;&quot;△ &quot;#,##0"/>
    <numFmt numFmtId="207" formatCode="#,##0.0;&quot;△ &quot;#,##0.0"/>
  </numFmts>
  <fonts count="5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sz val="12"/>
      <color indexed="56"/>
      <name val="ＭＳ ゴシック"/>
      <family val="3"/>
    </font>
    <font>
      <sz val="12"/>
      <color indexed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2"/>
      <color indexed="56"/>
      <name val="ＭＳ ゴシック"/>
      <family val="3"/>
    </font>
    <font>
      <sz val="12"/>
      <color indexed="9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616">
    <xf numFmtId="0" fontId="0" fillId="0" borderId="0" xfId="0" applyAlignment="1">
      <alignment/>
    </xf>
    <xf numFmtId="0" fontId="0" fillId="0" borderId="10" xfId="0" applyBorder="1" applyAlignment="1" applyProtection="1" quotePrefix="1">
      <alignment horizontal="center" vertical="center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12" fillId="0" borderId="10" xfId="0" applyFont="1" applyFill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 quotePrefix="1">
      <alignment horizontal="center" vertical="center"/>
      <protection/>
    </xf>
    <xf numFmtId="188" fontId="11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12" xfId="0" applyFill="1" applyBorder="1" applyAlignment="1">
      <alignment horizontal="right"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185" fontId="10" fillId="0" borderId="0" xfId="0" applyNumberFormat="1" applyFont="1" applyFill="1" applyBorder="1" applyAlignment="1" applyProtection="1">
      <alignment horizontal="center" vertical="center"/>
      <protection/>
    </xf>
    <xf numFmtId="206" fontId="11" fillId="0" borderId="13" xfId="0" applyNumberFormat="1" applyFont="1" applyFill="1" applyBorder="1" applyAlignment="1">
      <alignment horizontal="right" vertical="center"/>
    </xf>
    <xf numFmtId="206" fontId="11" fillId="0" borderId="14" xfId="0" applyNumberFormat="1" applyFont="1" applyFill="1" applyBorder="1" applyAlignment="1">
      <alignment horizontal="right" vertical="center"/>
    </xf>
    <xf numFmtId="206" fontId="11" fillId="0" borderId="15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horizontal="right" vertical="center"/>
    </xf>
    <xf numFmtId="207" fontId="11" fillId="0" borderId="0" xfId="0" applyNumberFormat="1" applyFont="1" applyFill="1" applyBorder="1" applyAlignment="1">
      <alignment horizontal="right" vertical="center"/>
    </xf>
    <xf numFmtId="207" fontId="14" fillId="0" borderId="0" xfId="0" applyNumberFormat="1" applyFont="1" applyFill="1" applyBorder="1" applyAlignment="1">
      <alignment horizontal="right" vertical="center"/>
    </xf>
    <xf numFmtId="207" fontId="14" fillId="0" borderId="16" xfId="0" applyNumberFormat="1" applyFont="1" applyFill="1" applyBorder="1" applyAlignment="1">
      <alignment horizontal="right" vertical="center"/>
    </xf>
    <xf numFmtId="206" fontId="12" fillId="0" borderId="0" xfId="0" applyNumberFormat="1" applyFont="1" applyFill="1" applyBorder="1" applyAlignment="1" applyProtection="1">
      <alignment horizontal="right" vertical="center"/>
      <protection/>
    </xf>
    <xf numFmtId="206" fontId="12" fillId="0" borderId="14" xfId="0" applyNumberFormat="1" applyFont="1" applyFill="1" applyBorder="1" applyAlignment="1" applyProtection="1">
      <alignment horizontal="right" vertical="center"/>
      <protection/>
    </xf>
    <xf numFmtId="206" fontId="1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191" fontId="0" fillId="0" borderId="17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38" fontId="8" fillId="0" borderId="0" xfId="49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8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88" fontId="0" fillId="0" borderId="14" xfId="0" applyNumberFormat="1" applyFont="1" applyFill="1" applyBorder="1" applyAlignment="1">
      <alignment horizontal="center" vertical="center"/>
    </xf>
    <xf numFmtId="206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/>
    </xf>
    <xf numFmtId="0" fontId="0" fillId="0" borderId="21" xfId="0" applyFont="1" applyBorder="1" applyAlignment="1">
      <alignment horizontal="distributed"/>
    </xf>
    <xf numFmtId="207" fontId="0" fillId="0" borderId="0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20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right" vertical="center"/>
    </xf>
    <xf numFmtId="206" fontId="0" fillId="0" borderId="14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06" fontId="0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textRotation="255"/>
    </xf>
    <xf numFmtId="207" fontId="0" fillId="0" borderId="0" xfId="49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206" fontId="0" fillId="0" borderId="22" xfId="0" applyNumberFormat="1" applyFont="1" applyFill="1" applyBorder="1" applyAlignment="1">
      <alignment horizontal="right"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206" fontId="0" fillId="0" borderId="15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188" fontId="0" fillId="0" borderId="11" xfId="49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206" fontId="20" fillId="0" borderId="14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distributed" vertical="center"/>
    </xf>
    <xf numFmtId="206" fontId="8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wrapText="1"/>
    </xf>
    <xf numFmtId="206" fontId="13" fillId="0" borderId="14" xfId="0" applyNumberFormat="1" applyFont="1" applyFill="1" applyBorder="1" applyAlignment="1">
      <alignment horizontal="right" vertical="center"/>
    </xf>
    <xf numFmtId="206" fontId="20" fillId="0" borderId="0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0" fontId="8" fillId="0" borderId="0" xfId="0" applyNumberFormat="1" applyFont="1" applyFill="1" applyAlignment="1">
      <alignment vertical="center"/>
    </xf>
    <xf numFmtId="18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Continuous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left" vertical="center" indent="3"/>
      <protection/>
    </xf>
    <xf numFmtId="0" fontId="0" fillId="0" borderId="10" xfId="0" applyFont="1" applyFill="1" applyBorder="1" applyAlignment="1" applyProtection="1">
      <alignment horizontal="left" vertical="center" indent="3"/>
      <protection/>
    </xf>
    <xf numFmtId="0" fontId="0" fillId="0" borderId="23" xfId="0" applyFont="1" applyFill="1" applyBorder="1" applyAlignment="1" applyProtection="1" quotePrefix="1">
      <alignment horizontal="left" vertical="center" indent="3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206" fontId="0" fillId="0" borderId="14" xfId="0" applyNumberFormat="1" applyFont="1" applyFill="1" applyBorder="1" applyAlignment="1" applyProtection="1">
      <alignment horizontal="right" vertical="center"/>
      <protection/>
    </xf>
    <xf numFmtId="206" fontId="0" fillId="0" borderId="17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17" xfId="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38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9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37" fontId="12" fillId="0" borderId="22" xfId="0" applyNumberFormat="1" applyFont="1" applyFill="1" applyBorder="1" applyAlignment="1" applyProtection="1">
      <alignment vertical="center"/>
      <protection/>
    </xf>
    <xf numFmtId="37" fontId="12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distributed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right" vertical="center"/>
      <protection/>
    </xf>
    <xf numFmtId="194" fontId="12" fillId="0" borderId="22" xfId="0" applyNumberFormat="1" applyFont="1" applyFill="1" applyBorder="1" applyAlignment="1" applyProtection="1">
      <alignment horizontal="right" vertical="center"/>
      <protection/>
    </xf>
    <xf numFmtId="206" fontId="12" fillId="0" borderId="22" xfId="0" applyNumberFormat="1" applyFont="1" applyFill="1" applyBorder="1" applyAlignment="1" applyProtection="1">
      <alignment horizontal="right" vertical="center"/>
      <protection/>
    </xf>
    <xf numFmtId="206" fontId="12" fillId="0" borderId="11" xfId="0" applyNumberFormat="1" applyFont="1" applyFill="1" applyBorder="1" applyAlignment="1">
      <alignment horizontal="right" vertical="center"/>
    </xf>
    <xf numFmtId="194" fontId="12" fillId="0" borderId="11" xfId="0" applyNumberFormat="1" applyFont="1" applyFill="1" applyBorder="1" applyAlignment="1">
      <alignment vertical="center"/>
    </xf>
    <xf numFmtId="194" fontId="12" fillId="0" borderId="22" xfId="0" applyNumberFormat="1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194" fontId="0" fillId="0" borderId="0" xfId="0" applyNumberFormat="1" applyFont="1" applyFill="1" applyBorder="1" applyAlignment="1" applyProtection="1">
      <alignment vertical="center"/>
      <protection/>
    </xf>
    <xf numFmtId="193" fontId="0" fillId="0" borderId="14" xfId="0" applyNumberFormat="1" applyFont="1" applyFill="1" applyBorder="1" applyAlignment="1" applyProtection="1">
      <alignment vertical="center"/>
      <protection/>
    </xf>
    <xf numFmtId="191" fontId="0" fillId="0" borderId="22" xfId="0" applyNumberFormat="1" applyFont="1" applyFill="1" applyBorder="1" applyAlignment="1" applyProtection="1">
      <alignment vertical="center"/>
      <protection/>
    </xf>
    <xf numFmtId="193" fontId="0" fillId="0" borderId="22" xfId="0" applyNumberFormat="1" applyFont="1" applyFill="1" applyBorder="1" applyAlignment="1" applyProtection="1">
      <alignment vertical="center"/>
      <protection/>
    </xf>
    <xf numFmtId="194" fontId="0" fillId="0" borderId="22" xfId="0" applyNumberFormat="1" applyFont="1" applyFill="1" applyBorder="1" applyAlignment="1" applyProtection="1">
      <alignment vertical="center"/>
      <protection/>
    </xf>
    <xf numFmtId="37" fontId="12" fillId="0" borderId="14" xfId="0" applyNumberFormat="1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206" fontId="12" fillId="0" borderId="13" xfId="0" applyNumberFormat="1" applyFont="1" applyFill="1" applyBorder="1" applyAlignment="1">
      <alignment horizontal="right" vertical="center"/>
    </xf>
    <xf numFmtId="206" fontId="12" fillId="0" borderId="17" xfId="0" applyNumberFormat="1" applyFont="1" applyFill="1" applyBorder="1" applyAlignment="1">
      <alignment horizontal="right" vertical="center"/>
    </xf>
    <xf numFmtId="206" fontId="12" fillId="0" borderId="14" xfId="0" applyNumberFormat="1" applyFont="1" applyFill="1" applyBorder="1" applyAlignment="1">
      <alignment horizontal="right" vertical="center"/>
    </xf>
    <xf numFmtId="207" fontId="0" fillId="0" borderId="14" xfId="49" applyNumberFormat="1" applyFont="1" applyFill="1" applyBorder="1" applyAlignment="1">
      <alignment horizontal="right" vertical="center"/>
    </xf>
    <xf numFmtId="207" fontId="0" fillId="0" borderId="0" xfId="49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horizontal="right" vertical="center"/>
    </xf>
    <xf numFmtId="206" fontId="0" fillId="0" borderId="0" xfId="49" applyNumberFormat="1" applyFont="1" applyFill="1" applyBorder="1" applyAlignment="1">
      <alignment horizontal="right" vertical="center"/>
    </xf>
    <xf numFmtId="207" fontId="0" fillId="0" borderId="14" xfId="49" applyNumberFormat="1" applyFont="1" applyFill="1" applyBorder="1" applyAlignment="1" applyProtection="1">
      <alignment horizontal="right" vertical="center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207" fontId="0" fillId="0" borderId="14" xfId="0" applyNumberFormat="1" applyFont="1" applyFill="1" applyBorder="1" applyAlignment="1" applyProtection="1">
      <alignment horizontal="right" vertical="center"/>
      <protection/>
    </xf>
    <xf numFmtId="207" fontId="0" fillId="0" borderId="15" xfId="0" applyNumberFormat="1" applyFont="1" applyFill="1" applyBorder="1" applyAlignment="1" applyProtection="1">
      <alignment horizontal="right" vertical="center"/>
      <protection/>
    </xf>
    <xf numFmtId="207" fontId="0" fillId="0" borderId="22" xfId="0" applyNumberFormat="1" applyFont="1" applyFill="1" applyBorder="1" applyAlignment="1" applyProtection="1">
      <alignment horizontal="right" vertical="center"/>
      <protection/>
    </xf>
    <xf numFmtId="188" fontId="0" fillId="0" borderId="22" xfId="0" applyNumberFormat="1" applyFont="1" applyFill="1" applyBorder="1" applyAlignment="1" applyProtection="1">
      <alignment horizontal="right" vertical="center"/>
      <protection/>
    </xf>
    <xf numFmtId="199" fontId="0" fillId="0" borderId="22" xfId="0" applyNumberFormat="1" applyFont="1" applyFill="1" applyBorder="1" applyAlignment="1" applyProtection="1">
      <alignment horizontal="right" vertical="center"/>
      <protection/>
    </xf>
    <xf numFmtId="207" fontId="0" fillId="0" borderId="11" xfId="0" applyNumberFormat="1" applyFont="1" applyFill="1" applyBorder="1" applyAlignment="1" applyProtection="1">
      <alignment horizontal="right" vertical="center"/>
      <protection/>
    </xf>
    <xf numFmtId="207" fontId="12" fillId="0" borderId="17" xfId="0" applyNumberFormat="1" applyFont="1" applyFill="1" applyBorder="1" applyAlignment="1" applyProtection="1">
      <alignment horizontal="right" vertical="center"/>
      <protection/>
    </xf>
    <xf numFmtId="188" fontId="12" fillId="0" borderId="17" xfId="0" applyNumberFormat="1" applyFont="1" applyFill="1" applyBorder="1" applyAlignment="1" applyProtection="1">
      <alignment horizontal="right" vertical="center"/>
      <protection/>
    </xf>
    <xf numFmtId="199" fontId="12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37" fontId="12" fillId="0" borderId="15" xfId="0" applyNumberFormat="1" applyFont="1" applyFill="1" applyBorder="1" applyAlignment="1" applyProtection="1">
      <alignment vertical="center"/>
      <protection/>
    </xf>
    <xf numFmtId="194" fontId="0" fillId="0" borderId="17" xfId="0" applyNumberFormat="1" applyFont="1" applyFill="1" applyBorder="1" applyAlignment="1" applyProtection="1">
      <alignment vertical="center"/>
      <protection/>
    </xf>
    <xf numFmtId="194" fontId="12" fillId="0" borderId="22" xfId="0" applyNumberFormat="1" applyFont="1" applyFill="1" applyBorder="1" applyAlignment="1" applyProtection="1">
      <alignment vertical="center"/>
      <protection/>
    </xf>
    <xf numFmtId="206" fontId="0" fillId="0" borderId="13" xfId="0" applyNumberFormat="1" applyFont="1" applyFill="1" applyBorder="1" applyAlignment="1" applyProtection="1">
      <alignment horizontal="right" vertical="center"/>
      <protection/>
    </xf>
    <xf numFmtId="206" fontId="12" fillId="0" borderId="15" xfId="0" applyNumberFormat="1" applyFont="1" applyFill="1" applyBorder="1" applyAlignment="1" applyProtection="1">
      <alignment horizontal="right" vertical="center"/>
      <protection/>
    </xf>
    <xf numFmtId="206" fontId="0" fillId="0" borderId="13" xfId="0" applyNumberFormat="1" applyFont="1" applyFill="1" applyBorder="1" applyAlignment="1">
      <alignment horizontal="right" vertical="center"/>
    </xf>
    <xf numFmtId="206" fontId="12" fillId="0" borderId="15" xfId="0" applyNumberFormat="1" applyFont="1" applyFill="1" applyBorder="1" applyAlignment="1">
      <alignment horizontal="right" vertical="center"/>
    </xf>
    <xf numFmtId="194" fontId="0" fillId="0" borderId="13" xfId="0" applyNumberFormat="1" applyFont="1" applyFill="1" applyBorder="1" applyAlignment="1">
      <alignment vertical="center"/>
    </xf>
    <xf numFmtId="194" fontId="0" fillId="0" borderId="14" xfId="0" applyNumberFormat="1" applyFont="1" applyFill="1" applyBorder="1" applyAlignment="1">
      <alignment vertical="center"/>
    </xf>
    <xf numFmtId="194" fontId="12" fillId="0" borderId="15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 applyProtection="1">
      <alignment vertical="center"/>
      <protection/>
    </xf>
    <xf numFmtId="199" fontId="0" fillId="0" borderId="22" xfId="0" applyNumberFormat="1" applyFont="1" applyFill="1" applyBorder="1" applyAlignment="1">
      <alignment vertical="center"/>
    </xf>
    <xf numFmtId="199" fontId="0" fillId="0" borderId="22" xfId="0" applyNumberFormat="1" applyFont="1" applyFill="1" applyBorder="1" applyAlignment="1" applyProtection="1">
      <alignment vertical="center"/>
      <protection/>
    </xf>
    <xf numFmtId="191" fontId="0" fillId="0" borderId="22" xfId="0" applyNumberFormat="1" applyFont="1" applyFill="1" applyBorder="1" applyAlignment="1" applyProtection="1">
      <alignment horizontal="right" vertical="center"/>
      <protection/>
    </xf>
    <xf numFmtId="194" fontId="0" fillId="0" borderId="22" xfId="0" applyNumberFormat="1" applyFont="1" applyFill="1" applyBorder="1" applyAlignment="1" applyProtection="1">
      <alignment horizontal="right" vertical="center"/>
      <protection/>
    </xf>
    <xf numFmtId="193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197" fontId="0" fillId="0" borderId="11" xfId="0" applyNumberFormat="1" applyFont="1" applyFill="1" applyBorder="1" applyAlignment="1" applyProtection="1" quotePrefix="1">
      <alignment horizontal="center" vertical="center"/>
      <protection/>
    </xf>
    <xf numFmtId="195" fontId="0" fillId="0" borderId="11" xfId="0" applyNumberFormat="1" applyFont="1" applyFill="1" applyBorder="1" applyAlignment="1" applyProtection="1">
      <alignment horizontal="center" vertical="center"/>
      <protection/>
    </xf>
    <xf numFmtId="200" fontId="0" fillId="0" borderId="11" xfId="0" applyNumberFormat="1" applyFont="1" applyFill="1" applyBorder="1" applyAlignment="1" applyProtection="1" quotePrefix="1">
      <alignment horizontal="center" vertical="center"/>
      <protection/>
    </xf>
    <xf numFmtId="199" fontId="0" fillId="0" borderId="0" xfId="0" applyNumberFormat="1" applyFont="1" applyFill="1" applyBorder="1" applyAlignment="1">
      <alignment vertical="center"/>
    </xf>
    <xf numFmtId="199" fontId="0" fillId="0" borderId="0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 quotePrefix="1">
      <alignment horizontal="center" vertical="center"/>
      <protection/>
    </xf>
    <xf numFmtId="197" fontId="0" fillId="0" borderId="0" xfId="0" applyNumberFormat="1" applyFont="1" applyFill="1" applyBorder="1" applyAlignment="1" applyProtection="1">
      <alignment horizontal="center" vertical="center"/>
      <protection/>
    </xf>
    <xf numFmtId="195" fontId="0" fillId="0" borderId="0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right" vertical="center" indent="1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191" fontId="1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189" fontId="0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left"/>
    </xf>
    <xf numFmtId="18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8" fillId="0" borderId="0" xfId="49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191" fontId="12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202" fontId="12" fillId="0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Alignment="1">
      <alignment horizontal="left" vertical="top"/>
    </xf>
    <xf numFmtId="206" fontId="0" fillId="0" borderId="14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vertical="top"/>
    </xf>
    <xf numFmtId="0" fontId="0" fillId="0" borderId="24" xfId="0" applyNumberFormat="1" applyFont="1" applyFill="1" applyBorder="1" applyAlignment="1" applyProtection="1">
      <alignment horizontal="centerContinuous" vertical="center"/>
      <protection/>
    </xf>
    <xf numFmtId="185" fontId="0" fillId="0" borderId="24" xfId="0" applyNumberFormat="1" applyFont="1" applyFill="1" applyBorder="1" applyAlignment="1" applyProtection="1">
      <alignment horizontal="centerContinuous" vertical="center"/>
      <protection/>
    </xf>
    <xf numFmtId="190" fontId="0" fillId="0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90" fontId="0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38" fontId="0" fillId="0" borderId="1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206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206" fontId="0" fillId="0" borderId="14" xfId="49" applyNumberFormat="1" applyFont="1" applyFill="1" applyBorder="1" applyAlignment="1" applyProtection="1">
      <alignment horizontal="right" vertical="center"/>
      <protection/>
    </xf>
    <xf numFmtId="206" fontId="0" fillId="0" borderId="22" xfId="49" applyNumberFormat="1" applyFont="1" applyFill="1" applyBorder="1" applyAlignment="1" applyProtection="1">
      <alignment horizontal="right" vertical="center"/>
      <protection/>
    </xf>
    <xf numFmtId="206" fontId="0" fillId="0" borderId="22" xfId="0" applyNumberFormat="1" applyFont="1" applyFill="1" applyBorder="1" applyAlignment="1" applyProtection="1">
      <alignment horizontal="right" vertical="center"/>
      <protection/>
    </xf>
    <xf numFmtId="206" fontId="0" fillId="0" borderId="13" xfId="49" applyNumberFormat="1" applyFont="1" applyFill="1" applyBorder="1" applyAlignment="1" applyProtection="1">
      <alignment horizontal="right" vertical="center"/>
      <protection/>
    </xf>
    <xf numFmtId="206" fontId="0" fillId="0" borderId="15" xfId="49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distributed" vertical="center" indent="1"/>
      <protection/>
    </xf>
    <xf numFmtId="0" fontId="0" fillId="0" borderId="47" xfId="0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distributed" vertical="center" indent="1"/>
      <protection/>
    </xf>
    <xf numFmtId="207" fontId="0" fillId="0" borderId="0" xfId="0" applyNumberFormat="1" applyFont="1" applyFill="1" applyAlignment="1">
      <alignment horizontal="right"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185" fontId="0" fillId="0" borderId="0" xfId="0" applyNumberFormat="1" applyFont="1" applyFill="1" applyBorder="1" applyAlignment="1" applyProtection="1">
      <alignment horizontal="center" vertical="center"/>
      <protection/>
    </xf>
    <xf numFmtId="206" fontId="0" fillId="0" borderId="19" xfId="49" applyNumberFormat="1" applyFont="1" applyFill="1" applyBorder="1" applyAlignment="1">
      <alignment horizontal="right" vertical="center"/>
    </xf>
    <xf numFmtId="0" fontId="12" fillId="0" borderId="39" xfId="0" applyFont="1" applyFill="1" applyBorder="1" applyAlignment="1" applyProtection="1">
      <alignment horizontal="center" vertical="center"/>
      <protection/>
    </xf>
    <xf numFmtId="194" fontId="10" fillId="0" borderId="0" xfId="0" applyNumberFormat="1" applyFont="1" applyFill="1" applyBorder="1" applyAlignment="1">
      <alignment vertical="center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199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197" fontId="0" fillId="0" borderId="0" xfId="0" applyNumberFormat="1" applyFont="1" applyFill="1" applyBorder="1" applyAlignment="1" applyProtection="1">
      <alignment horizontal="center" vertical="center"/>
      <protection/>
    </xf>
    <xf numFmtId="197" fontId="0" fillId="0" borderId="0" xfId="0" applyNumberFormat="1" applyFont="1" applyFill="1" applyBorder="1" applyAlignment="1">
      <alignment horizontal="center" vertical="center"/>
    </xf>
    <xf numFmtId="197" fontId="0" fillId="0" borderId="11" xfId="0" applyNumberFormat="1" applyFont="1" applyFill="1" applyBorder="1" applyAlignment="1" applyProtection="1">
      <alignment horizontal="center" vertical="center"/>
      <protection/>
    </xf>
    <xf numFmtId="197" fontId="0" fillId="0" borderId="11" xfId="0" applyNumberFormat="1" applyFont="1" applyFill="1" applyBorder="1" applyAlignment="1">
      <alignment horizontal="center" vertical="center"/>
    </xf>
    <xf numFmtId="198" fontId="0" fillId="0" borderId="0" xfId="0" applyNumberFormat="1" applyFont="1" applyFill="1" applyBorder="1" applyAlignment="1" applyProtection="1">
      <alignment horizontal="center" vertical="center"/>
      <protection/>
    </xf>
    <xf numFmtId="198" fontId="0" fillId="0" borderId="0" xfId="0" applyNumberFormat="1" applyFont="1" applyFill="1" applyBorder="1" applyAlignment="1">
      <alignment horizontal="center" vertical="center"/>
    </xf>
    <xf numFmtId="197" fontId="0" fillId="0" borderId="14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38" xfId="0" applyNumberFormat="1" applyFont="1" applyFill="1" applyBorder="1" applyAlignment="1" applyProtection="1">
      <alignment horizontal="right" vertical="center"/>
      <protection/>
    </xf>
    <xf numFmtId="197" fontId="0" fillId="0" borderId="11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center" vertical="center"/>
      <protection/>
    </xf>
    <xf numFmtId="188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197" fontId="0" fillId="0" borderId="16" xfId="0" applyNumberFormat="1" applyFont="1" applyFill="1" applyBorder="1" applyAlignment="1" applyProtection="1">
      <alignment horizontal="right" vertical="center"/>
      <protection/>
    </xf>
    <xf numFmtId="197" fontId="12" fillId="0" borderId="0" xfId="0" applyNumberFormat="1" applyFont="1" applyFill="1" applyBorder="1" applyAlignment="1" applyProtection="1">
      <alignment horizontal="center" vertical="center"/>
      <protection/>
    </xf>
    <xf numFmtId="197" fontId="12" fillId="0" borderId="16" xfId="0" applyNumberFormat="1" applyFont="1" applyFill="1" applyBorder="1" applyAlignment="1" applyProtection="1">
      <alignment horizontal="right" vertical="center"/>
      <protection/>
    </xf>
    <xf numFmtId="197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99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38" fontId="0" fillId="0" borderId="16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16" xfId="0" applyNumberFormat="1" applyFont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horizontal="right" vertical="center"/>
    </xf>
    <xf numFmtId="206" fontId="0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 quotePrefix="1">
      <alignment horizontal="distributed" vertical="center"/>
      <protection/>
    </xf>
    <xf numFmtId="0" fontId="12" fillId="0" borderId="10" xfId="0" applyFont="1" applyFill="1" applyBorder="1" applyAlignment="1" applyProtection="1" quotePrefix="1">
      <alignment horizontal="distributed" vertical="center"/>
      <protection/>
    </xf>
    <xf numFmtId="38" fontId="0" fillId="0" borderId="37" xfId="0" applyNumberFormat="1" applyFont="1" applyFill="1" applyBorder="1" applyAlignment="1">
      <alignment horizontal="right" vertical="center"/>
    </xf>
    <xf numFmtId="38" fontId="0" fillId="0" borderId="27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206" fontId="12" fillId="0" borderId="0" xfId="0" applyNumberFormat="1" applyFont="1" applyFill="1" applyBorder="1" applyAlignment="1">
      <alignment horizontal="right" vertical="center"/>
    </xf>
    <xf numFmtId="206" fontId="12" fillId="0" borderId="1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206" fontId="0" fillId="0" borderId="0" xfId="0" applyNumberFormat="1" applyFill="1" applyBorder="1" applyAlignment="1" applyProtection="1">
      <alignment vertical="center"/>
      <protection/>
    </xf>
    <xf numFmtId="206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/>
    </xf>
    <xf numFmtId="0" fontId="0" fillId="0" borderId="21" xfId="0" applyFont="1" applyBorder="1" applyAlignment="1">
      <alignment horizontal="distributed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38" fontId="0" fillId="0" borderId="47" xfId="0" applyNumberFormat="1" applyFont="1" applyBorder="1" applyAlignment="1">
      <alignment horizontal="right" vertical="center"/>
    </xf>
    <xf numFmtId="38" fontId="0" fillId="0" borderId="11" xfId="0" applyNumberFormat="1" applyFont="1" applyBorder="1" applyAlignment="1">
      <alignment horizontal="right" vertical="center"/>
    </xf>
    <xf numFmtId="206" fontId="0" fillId="0" borderId="11" xfId="0" applyNumberFormat="1" applyFont="1" applyFill="1" applyBorder="1" applyAlignment="1">
      <alignment horizontal="right" vertical="center"/>
    </xf>
    <xf numFmtId="206" fontId="0" fillId="0" borderId="39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206" fontId="0" fillId="0" borderId="17" xfId="0" applyNumberFormat="1" applyFont="1" applyFill="1" applyBorder="1" applyAlignment="1">
      <alignment horizontal="right" vertical="center"/>
    </xf>
    <xf numFmtId="206" fontId="0" fillId="0" borderId="25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206" fontId="12" fillId="0" borderId="27" xfId="0" applyNumberFormat="1" applyFont="1" applyFill="1" applyBorder="1" applyAlignment="1" applyProtection="1">
      <alignment horizontal="right" vertical="center"/>
      <protection/>
    </xf>
    <xf numFmtId="206" fontId="10" fillId="0" borderId="0" xfId="0" applyNumberFormat="1" applyFont="1" applyFill="1" applyBorder="1" applyAlignment="1" applyProtection="1">
      <alignment horizontal="right" vertical="center"/>
      <protection/>
    </xf>
    <xf numFmtId="206" fontId="0" fillId="0" borderId="11" xfId="0" applyNumberFormat="1" applyFont="1" applyFill="1" applyBorder="1" applyAlignment="1" applyProtection="1">
      <alignment horizontal="right" vertical="center"/>
      <protection/>
    </xf>
    <xf numFmtId="206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distributed" textRotation="255"/>
      <protection/>
    </xf>
    <xf numFmtId="0" fontId="0" fillId="0" borderId="36" xfId="0" applyFont="1" applyFill="1" applyBorder="1" applyAlignment="1">
      <alignment horizontal="center" vertical="distributed" textRotation="255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 applyProtection="1">
      <alignment horizontal="distributed" vertical="center"/>
      <protection/>
    </xf>
    <xf numFmtId="0" fontId="12" fillId="0" borderId="2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distributed"/>
    </xf>
    <xf numFmtId="0" fontId="0" fillId="0" borderId="37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85" fontId="0" fillId="0" borderId="16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24" xfId="0" applyFont="1" applyFill="1" applyBorder="1" applyAlignment="1">
      <alignment vertical="center" wrapText="1"/>
    </xf>
    <xf numFmtId="206" fontId="0" fillId="0" borderId="56" xfId="49" applyNumberFormat="1" applyFont="1" applyFill="1" applyBorder="1" applyAlignment="1">
      <alignment horizontal="right" vertical="center"/>
    </xf>
    <xf numFmtId="186" fontId="0" fillId="0" borderId="38" xfId="0" applyNumberFormat="1" applyFont="1" applyFill="1" applyBorder="1" applyAlignment="1">
      <alignment horizontal="right" vertical="center"/>
    </xf>
    <xf numFmtId="186" fontId="0" fillId="0" borderId="11" xfId="0" applyNumberFormat="1" applyFont="1" applyFill="1" applyBorder="1" applyAlignment="1">
      <alignment horizontal="right" vertical="center"/>
    </xf>
    <xf numFmtId="38" fontId="0" fillId="0" borderId="11" xfId="0" applyNumberFormat="1" applyFont="1" applyFill="1" applyBorder="1" applyAlignment="1">
      <alignment horizontal="right" vertical="center"/>
    </xf>
    <xf numFmtId="185" fontId="12" fillId="0" borderId="14" xfId="0" applyNumberFormat="1" applyFont="1" applyFill="1" applyBorder="1" applyAlignment="1" applyProtection="1">
      <alignment horizontal="right" vertical="center"/>
      <protection/>
    </xf>
    <xf numFmtId="185" fontId="12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14" xfId="0" applyNumberFormat="1" applyFont="1" applyFill="1" applyBorder="1" applyAlignment="1" applyProtection="1">
      <alignment horizontal="right" vertical="center"/>
      <protection/>
    </xf>
    <xf numFmtId="199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11" xfId="49" applyFont="1" applyFill="1" applyBorder="1" applyAlignment="1" applyProtection="1">
      <alignment horizontal="right" vertical="center"/>
      <protection/>
    </xf>
    <xf numFmtId="199" fontId="12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6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distributed" vertical="center" indent="1"/>
      <protection/>
    </xf>
    <xf numFmtId="0" fontId="12" fillId="0" borderId="21" xfId="0" applyFont="1" applyFill="1" applyBorder="1" applyAlignment="1" applyProtection="1" quotePrefix="1">
      <alignment horizontal="distributed" vertical="center" indent="1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12" fillId="0" borderId="11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distributed" vertical="center" indent="1"/>
      <protection/>
    </xf>
    <xf numFmtId="0" fontId="12" fillId="0" borderId="11" xfId="0" applyFont="1" applyFill="1" applyBorder="1" applyAlignment="1" applyProtection="1" quotePrefix="1">
      <alignment horizontal="distributed" vertical="center" indent="1"/>
      <protection/>
    </xf>
    <xf numFmtId="0" fontId="12" fillId="0" borderId="39" xfId="0" applyFont="1" applyFill="1" applyBorder="1" applyAlignment="1" applyProtection="1" quotePrefix="1">
      <alignment horizontal="distributed" vertical="center" indent="1"/>
      <protection/>
    </xf>
    <xf numFmtId="38" fontId="12" fillId="0" borderId="38" xfId="49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206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86" fontId="0" fillId="0" borderId="28" xfId="0" applyNumberFormat="1" applyFont="1" applyFill="1" applyBorder="1" applyAlignment="1" applyProtection="1">
      <alignment horizontal="center" vertical="center"/>
      <protection/>
    </xf>
    <xf numFmtId="186" fontId="0" fillId="0" borderId="73" xfId="0" applyNumberFormat="1" applyFont="1" applyFill="1" applyBorder="1" applyAlignment="1" applyProtection="1">
      <alignment horizontal="center" vertical="center"/>
      <protection/>
    </xf>
    <xf numFmtId="186" fontId="0" fillId="0" borderId="15" xfId="0" applyNumberFormat="1" applyFont="1" applyFill="1" applyBorder="1" applyAlignment="1" applyProtection="1">
      <alignment horizontal="center" vertical="center"/>
      <protection/>
    </xf>
    <xf numFmtId="186" fontId="0" fillId="0" borderId="46" xfId="0" applyNumberFormat="1" applyFont="1" applyFill="1" applyBorder="1" applyAlignment="1" applyProtection="1">
      <alignment horizontal="center" vertical="center"/>
      <protection/>
    </xf>
    <xf numFmtId="186" fontId="0" fillId="0" borderId="74" xfId="0" applyNumberFormat="1" applyFont="1" applyFill="1" applyBorder="1" applyAlignment="1">
      <alignment horizontal="center" vertical="center"/>
    </xf>
    <xf numFmtId="186" fontId="0" fillId="0" borderId="75" xfId="0" applyNumberFormat="1" applyFont="1" applyFill="1" applyBorder="1" applyAlignment="1">
      <alignment horizontal="center" vertical="center"/>
    </xf>
    <xf numFmtId="186" fontId="0" fillId="0" borderId="76" xfId="0" applyNumberFormat="1" applyFont="1" applyFill="1" applyBorder="1" applyAlignment="1">
      <alignment horizontal="center" vertical="center"/>
    </xf>
    <xf numFmtId="186" fontId="0" fillId="0" borderId="53" xfId="0" applyNumberFormat="1" applyFont="1" applyFill="1" applyBorder="1" applyAlignment="1">
      <alignment horizontal="center" vertical="center"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 wrapText="1"/>
      <protection/>
    </xf>
    <xf numFmtId="0" fontId="0" fillId="0" borderId="78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29</xdr:row>
      <xdr:rowOff>47625</xdr:rowOff>
    </xdr:from>
    <xdr:to>
      <xdr:col>12</xdr:col>
      <xdr:colOff>276225</xdr:colOff>
      <xdr:row>34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9182100" y="7505700"/>
          <a:ext cx="161925" cy="1409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933450</xdr:colOff>
      <xdr:row>47</xdr:row>
      <xdr:rowOff>57150</xdr:rowOff>
    </xdr:from>
    <xdr:to>
      <xdr:col>18</xdr:col>
      <xdr:colOff>1114425</xdr:colOff>
      <xdr:row>48</xdr:row>
      <xdr:rowOff>171450</xdr:rowOff>
    </xdr:to>
    <xdr:sp>
      <xdr:nvSpPr>
        <xdr:cNvPr id="2" name="AutoShape 4"/>
        <xdr:cNvSpPr>
          <a:spLocks/>
        </xdr:cNvSpPr>
      </xdr:nvSpPr>
      <xdr:spPr>
        <a:xfrm flipH="1">
          <a:off x="13820775" y="12144375"/>
          <a:ext cx="18097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0"/>
  <sheetViews>
    <sheetView tabSelected="1" view="pageBreakPreview" zoomScale="75" zoomScaleNormal="70" zoomScaleSheetLayoutView="75" zoomScalePageLayoutView="0" workbookViewId="0" topLeftCell="A28">
      <selection activeCell="A1" sqref="A1"/>
    </sheetView>
  </sheetViews>
  <sheetFormatPr defaultColWidth="10.59765625" defaultRowHeight="16.5" customHeight="1"/>
  <cols>
    <col min="1" max="1" width="15" style="27" customWidth="1"/>
    <col min="2" max="2" width="8.59765625" style="27" customWidth="1"/>
    <col min="3" max="3" width="2.8984375" style="27" customWidth="1"/>
    <col min="4" max="4" width="10" style="27" customWidth="1"/>
    <col min="5" max="5" width="13.5" style="27" customWidth="1"/>
    <col min="6" max="6" width="14.5" style="27" customWidth="1"/>
    <col min="7" max="7" width="10.59765625" style="27" customWidth="1"/>
    <col min="8" max="8" width="10.69921875" style="27" customWidth="1"/>
    <col min="9" max="9" width="7.5" style="27" customWidth="1"/>
    <col min="10" max="10" width="2.8984375" style="27" customWidth="1"/>
    <col min="11" max="11" width="8.3984375" style="27" customWidth="1"/>
    <col min="12" max="13" width="11.59765625" style="27" customWidth="1"/>
    <col min="14" max="14" width="8" style="27" customWidth="1"/>
    <col min="15" max="15" width="8.69921875" style="27" customWidth="1"/>
    <col min="16" max="16" width="8" style="27" customWidth="1"/>
    <col min="17" max="17" width="3.3984375" style="27" customWidth="1"/>
    <col min="18" max="18" width="6" style="27" customWidth="1"/>
    <col min="19" max="19" width="8.5" style="27" customWidth="1"/>
    <col min="20" max="20" width="8.69921875" style="27" customWidth="1"/>
    <col min="21" max="21" width="9" style="27" customWidth="1"/>
    <col min="22" max="22" width="13.3984375" style="27" customWidth="1"/>
    <col min="23" max="23" width="6.69921875" style="27" customWidth="1"/>
    <col min="24" max="24" width="4.69921875" style="27" customWidth="1"/>
    <col min="25" max="25" width="4.8984375" style="27" customWidth="1"/>
    <col min="26" max="26" width="12.5" style="27" customWidth="1"/>
    <col min="27" max="27" width="4.19921875" style="27" customWidth="1"/>
    <col min="28" max="28" width="8.5" style="27" customWidth="1"/>
    <col min="29" max="29" width="14.8984375" style="27" customWidth="1"/>
    <col min="30" max="30" width="4.8984375" style="27" customWidth="1"/>
    <col min="31" max="31" width="2.8984375" style="27" customWidth="1"/>
    <col min="32" max="32" width="4.8984375" style="27" customWidth="1"/>
    <col min="33" max="33" width="8.3984375" style="27" customWidth="1"/>
    <col min="34" max="34" width="8.59765625" style="27" customWidth="1"/>
    <col min="35" max="35" width="6.69921875" style="27" customWidth="1"/>
    <col min="36" max="36" width="6.8984375" style="27" customWidth="1"/>
    <col min="37" max="37" width="10.59765625" style="27" customWidth="1"/>
    <col min="38" max="38" width="2.8984375" style="27" customWidth="1"/>
    <col min="39" max="39" width="4.8984375" style="27" customWidth="1"/>
    <col min="40" max="40" width="8.09765625" style="27" customWidth="1"/>
    <col min="41" max="41" width="8.59765625" style="27" customWidth="1"/>
    <col min="42" max="42" width="6.69921875" style="27" customWidth="1"/>
    <col min="43" max="43" width="8.09765625" style="27" customWidth="1"/>
    <col min="44" max="45" width="11.09765625" style="27" customWidth="1"/>
    <col min="46" max="46" width="10.59765625" style="27" customWidth="1"/>
    <col min="47" max="47" width="13.19921875" style="27" bestFit="1" customWidth="1"/>
    <col min="48" max="16384" width="10.59765625" style="27" customWidth="1"/>
  </cols>
  <sheetData>
    <row r="1" spans="1:45" ht="16.5" customHeight="1">
      <c r="A1" s="273" t="s">
        <v>206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4" t="s">
        <v>380</v>
      </c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62"/>
      <c r="AS1" s="217"/>
    </row>
    <row r="2" spans="1:45" ht="16.5" customHeight="1">
      <c r="A2" s="2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4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62"/>
      <c r="AS2" s="217"/>
    </row>
    <row r="3" spans="1:45" ht="16.5" customHeight="1">
      <c r="A3" s="2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4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62"/>
      <c r="AS3" s="217"/>
    </row>
    <row r="4" spans="1:45" ht="16.5" customHeight="1">
      <c r="A4" s="403" t="s">
        <v>495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0"/>
      <c r="AS4" s="260"/>
    </row>
    <row r="5" spans="1:45" ht="16.5" customHeight="1">
      <c r="A5" s="404" t="s">
        <v>361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</row>
    <row r="6" spans="1:45" ht="16.5" customHeight="1" thickBot="1">
      <c r="A6" s="259" t="s">
        <v>211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</row>
    <row r="7" spans="1:45" ht="16.5" customHeight="1">
      <c r="A7" s="395" t="s">
        <v>304</v>
      </c>
      <c r="B7" s="409" t="s">
        <v>212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257"/>
      <c r="AL7" s="257"/>
      <c r="AM7" s="257"/>
      <c r="AN7" s="257"/>
      <c r="AO7" s="257"/>
      <c r="AP7" s="257"/>
      <c r="AQ7" s="257"/>
      <c r="AR7" s="217"/>
      <c r="AS7" s="217"/>
    </row>
    <row r="8" spans="1:45" ht="16.5" customHeight="1">
      <c r="A8" s="405"/>
      <c r="B8" s="384" t="s">
        <v>294</v>
      </c>
      <c r="C8" s="401"/>
      <c r="D8" s="401"/>
      <c r="E8" s="401"/>
      <c r="F8" s="401"/>
      <c r="G8" s="401"/>
      <c r="H8" s="407"/>
      <c r="I8" s="384" t="s">
        <v>295</v>
      </c>
      <c r="J8" s="408"/>
      <c r="K8" s="408"/>
      <c r="L8" s="408"/>
      <c r="M8" s="408"/>
      <c r="N8" s="408"/>
      <c r="O8" s="385"/>
      <c r="P8" s="384" t="s">
        <v>296</v>
      </c>
      <c r="Q8" s="408"/>
      <c r="R8" s="408"/>
      <c r="S8" s="408"/>
      <c r="T8" s="408"/>
      <c r="U8" s="408"/>
      <c r="V8" s="385"/>
      <c r="W8" s="384" t="s">
        <v>297</v>
      </c>
      <c r="X8" s="401"/>
      <c r="Y8" s="401"/>
      <c r="Z8" s="401"/>
      <c r="AA8" s="41"/>
      <c r="AB8" s="41"/>
      <c r="AC8" s="41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217"/>
      <c r="AS8" s="217"/>
    </row>
    <row r="9" spans="1:45" ht="16.5" customHeight="1">
      <c r="A9" s="405"/>
      <c r="B9" s="376" t="s">
        <v>213</v>
      </c>
      <c r="C9" s="331"/>
      <c r="D9" s="332"/>
      <c r="E9" s="255" t="s">
        <v>292</v>
      </c>
      <c r="F9" s="256" t="s">
        <v>293</v>
      </c>
      <c r="G9" s="384" t="s">
        <v>305</v>
      </c>
      <c r="H9" s="385"/>
      <c r="I9" s="376" t="s">
        <v>213</v>
      </c>
      <c r="J9" s="331"/>
      <c r="K9" s="332"/>
      <c r="L9" s="255" t="s">
        <v>292</v>
      </c>
      <c r="M9" s="256" t="s">
        <v>293</v>
      </c>
      <c r="N9" s="384" t="s">
        <v>305</v>
      </c>
      <c r="O9" s="385"/>
      <c r="P9" s="376" t="s">
        <v>213</v>
      </c>
      <c r="Q9" s="331"/>
      <c r="R9" s="332"/>
      <c r="S9" s="255" t="s">
        <v>292</v>
      </c>
      <c r="T9" s="256" t="s">
        <v>293</v>
      </c>
      <c r="U9" s="384" t="s">
        <v>305</v>
      </c>
      <c r="V9" s="385"/>
      <c r="W9" s="376" t="s">
        <v>213</v>
      </c>
      <c r="X9" s="331"/>
      <c r="Y9" s="332"/>
      <c r="Z9" s="255" t="s">
        <v>292</v>
      </c>
      <c r="AA9" s="255"/>
      <c r="AB9" s="340"/>
      <c r="AC9" s="340"/>
      <c r="AD9" s="387"/>
      <c r="AE9" s="387"/>
      <c r="AF9" s="387"/>
      <c r="AG9" s="255"/>
      <c r="AH9" s="255"/>
      <c r="AI9" s="340"/>
      <c r="AJ9" s="340"/>
      <c r="AK9" s="387"/>
      <c r="AL9" s="387"/>
      <c r="AM9" s="387"/>
      <c r="AN9" s="255"/>
      <c r="AO9" s="255"/>
      <c r="AP9" s="340"/>
      <c r="AQ9" s="340"/>
      <c r="AR9" s="217"/>
      <c r="AS9" s="217"/>
    </row>
    <row r="10" spans="1:45" ht="16.5" customHeight="1">
      <c r="A10" s="406"/>
      <c r="B10" s="394"/>
      <c r="C10" s="334"/>
      <c r="D10" s="335"/>
      <c r="E10" s="135" t="s">
        <v>207</v>
      </c>
      <c r="F10" s="142" t="s">
        <v>207</v>
      </c>
      <c r="G10" s="110" t="s">
        <v>381</v>
      </c>
      <c r="H10" s="110" t="s">
        <v>382</v>
      </c>
      <c r="I10" s="394"/>
      <c r="J10" s="334"/>
      <c r="K10" s="335"/>
      <c r="L10" s="135" t="s">
        <v>207</v>
      </c>
      <c r="M10" s="142" t="s">
        <v>207</v>
      </c>
      <c r="N10" s="110" t="s">
        <v>381</v>
      </c>
      <c r="O10" s="110" t="s">
        <v>382</v>
      </c>
      <c r="P10" s="394"/>
      <c r="Q10" s="334"/>
      <c r="R10" s="335"/>
      <c r="S10" s="135" t="s">
        <v>207</v>
      </c>
      <c r="T10" s="142" t="s">
        <v>207</v>
      </c>
      <c r="U10" s="110" t="s">
        <v>381</v>
      </c>
      <c r="V10" s="110" t="s">
        <v>382</v>
      </c>
      <c r="W10" s="394"/>
      <c r="X10" s="334"/>
      <c r="Y10" s="335"/>
      <c r="Z10" s="135" t="s">
        <v>207</v>
      </c>
      <c r="AA10" s="41"/>
      <c r="AB10" s="41"/>
      <c r="AC10" s="41"/>
      <c r="AD10" s="340"/>
      <c r="AE10" s="341"/>
      <c r="AF10" s="341"/>
      <c r="AG10" s="41"/>
      <c r="AH10" s="41"/>
      <c r="AI10" s="41"/>
      <c r="AJ10" s="41"/>
      <c r="AK10" s="340"/>
      <c r="AL10" s="340"/>
      <c r="AM10" s="340"/>
      <c r="AN10" s="41"/>
      <c r="AO10" s="41"/>
      <c r="AP10" s="41"/>
      <c r="AQ10" s="41"/>
      <c r="AR10" s="217"/>
      <c r="AS10" s="217"/>
    </row>
    <row r="11" spans="1:45" ht="16.5" customHeight="1">
      <c r="A11" s="244" t="s">
        <v>191</v>
      </c>
      <c r="B11" s="28">
        <f>SUM(I11,P11,W11,G47,P47)</f>
        <v>2817</v>
      </c>
      <c r="C11" s="29" t="s">
        <v>208</v>
      </c>
      <c r="D11" s="29">
        <f aca="true" t="shared" si="0" ref="D11:E14">SUM(K11,R11,Y11,I47,R47)</f>
        <v>2824</v>
      </c>
      <c r="E11" s="29">
        <f t="shared" si="0"/>
        <v>639108</v>
      </c>
      <c r="F11" s="29">
        <f>SUM(M11,T11,B47,L47,T47)</f>
        <v>633745</v>
      </c>
      <c r="G11" s="30">
        <v>65.9</v>
      </c>
      <c r="H11" s="30">
        <v>65.3</v>
      </c>
      <c r="I11" s="29">
        <v>1783</v>
      </c>
      <c r="J11" s="29" t="s">
        <v>208</v>
      </c>
      <c r="K11" s="29">
        <v>1783</v>
      </c>
      <c r="L11" s="29">
        <v>521068</v>
      </c>
      <c r="M11" s="29">
        <v>520052</v>
      </c>
      <c r="N11" s="30">
        <v>68.1</v>
      </c>
      <c r="O11" s="30">
        <v>68</v>
      </c>
      <c r="P11" s="29">
        <v>354</v>
      </c>
      <c r="Q11" s="29" t="s">
        <v>208</v>
      </c>
      <c r="R11" s="29">
        <v>357</v>
      </c>
      <c r="S11" s="29">
        <v>60770</v>
      </c>
      <c r="T11" s="29">
        <v>62966</v>
      </c>
      <c r="U11" s="30">
        <v>56.7</v>
      </c>
      <c r="V11" s="30">
        <v>58.5</v>
      </c>
      <c r="W11" s="29">
        <v>324</v>
      </c>
      <c r="X11" s="29" t="s">
        <v>208</v>
      </c>
      <c r="Y11" s="29">
        <v>326</v>
      </c>
      <c r="Z11" s="29">
        <v>34897</v>
      </c>
      <c r="AA11" s="32"/>
      <c r="AB11" s="33"/>
      <c r="AC11" s="33"/>
      <c r="AD11" s="32"/>
      <c r="AE11" s="32"/>
      <c r="AF11" s="32"/>
      <c r="AG11" s="32"/>
      <c r="AH11" s="32"/>
      <c r="AI11" s="33"/>
      <c r="AJ11" s="33"/>
      <c r="AK11" s="45"/>
      <c r="AL11" s="35"/>
      <c r="AM11" s="45"/>
      <c r="AN11" s="45"/>
      <c r="AO11" s="45"/>
      <c r="AP11" s="46"/>
      <c r="AQ11" s="46"/>
      <c r="AR11" s="217"/>
      <c r="AS11" s="217"/>
    </row>
    <row r="12" spans="1:45" ht="16.5" customHeight="1">
      <c r="A12" s="215">
        <v>61</v>
      </c>
      <c r="B12" s="31">
        <f>SUM(I12,P12,W12,G48,P48)</f>
        <v>2470</v>
      </c>
      <c r="C12" s="32" t="s">
        <v>208</v>
      </c>
      <c r="D12" s="32">
        <f t="shared" si="0"/>
        <v>2471</v>
      </c>
      <c r="E12" s="32">
        <f t="shared" si="0"/>
        <v>676829</v>
      </c>
      <c r="F12" s="32">
        <f>SUM(M12,T12,B48,L48,T48)</f>
        <v>677040</v>
      </c>
      <c r="G12" s="33">
        <v>70.1</v>
      </c>
      <c r="H12" s="33">
        <v>71</v>
      </c>
      <c r="I12" s="32">
        <v>1452</v>
      </c>
      <c r="J12" s="32" t="s">
        <v>208</v>
      </c>
      <c r="K12" s="32">
        <v>1454</v>
      </c>
      <c r="L12" s="32">
        <v>559930</v>
      </c>
      <c r="M12" s="32">
        <v>561674</v>
      </c>
      <c r="N12" s="33">
        <v>73.8</v>
      </c>
      <c r="O12" s="33">
        <v>75.2</v>
      </c>
      <c r="P12" s="32">
        <v>363</v>
      </c>
      <c r="Q12" s="32" t="s">
        <v>208</v>
      </c>
      <c r="R12" s="32">
        <v>362</v>
      </c>
      <c r="S12" s="32">
        <v>59773</v>
      </c>
      <c r="T12" s="32">
        <v>59752</v>
      </c>
      <c r="U12" s="33">
        <v>59.9</v>
      </c>
      <c r="V12" s="33">
        <v>60</v>
      </c>
      <c r="W12" s="32">
        <v>329</v>
      </c>
      <c r="X12" s="32" t="s">
        <v>208</v>
      </c>
      <c r="Y12" s="32">
        <v>329</v>
      </c>
      <c r="Z12" s="32">
        <v>32198</v>
      </c>
      <c r="AA12" s="32"/>
      <c r="AB12" s="33"/>
      <c r="AC12" s="33"/>
      <c r="AD12" s="32"/>
      <c r="AE12" s="32"/>
      <c r="AF12" s="32"/>
      <c r="AG12" s="32"/>
      <c r="AH12" s="32"/>
      <c r="AI12" s="33"/>
      <c r="AJ12" s="33"/>
      <c r="AK12" s="45"/>
      <c r="AL12" s="35"/>
      <c r="AM12" s="45"/>
      <c r="AN12" s="45"/>
      <c r="AO12" s="45"/>
      <c r="AP12" s="46"/>
      <c r="AQ12" s="46"/>
      <c r="AR12" s="217"/>
      <c r="AS12" s="217"/>
    </row>
    <row r="13" spans="1:45" ht="16.5" customHeight="1">
      <c r="A13" s="215">
        <v>62</v>
      </c>
      <c r="B13" s="31">
        <f>SUM(I13,P13,W13,G49,P49)</f>
        <v>2891</v>
      </c>
      <c r="C13" s="32" t="s">
        <v>208</v>
      </c>
      <c r="D13" s="32">
        <v>2888</v>
      </c>
      <c r="E13" s="32">
        <f t="shared" si="0"/>
        <v>718716</v>
      </c>
      <c r="F13" s="32">
        <f>SUM(M13,T13,B49,L49,T49)</f>
        <v>727835</v>
      </c>
      <c r="G13" s="33">
        <v>71.2</v>
      </c>
      <c r="H13" s="33">
        <v>75</v>
      </c>
      <c r="I13" s="32">
        <v>1877</v>
      </c>
      <c r="J13" s="32" t="s">
        <v>208</v>
      </c>
      <c r="K13" s="32">
        <v>1877</v>
      </c>
      <c r="L13" s="32">
        <v>617346</v>
      </c>
      <c r="M13" s="32">
        <v>619486</v>
      </c>
      <c r="N13" s="33">
        <v>69</v>
      </c>
      <c r="O13" s="33">
        <v>68.5</v>
      </c>
      <c r="P13" s="32">
        <v>365</v>
      </c>
      <c r="Q13" s="32" t="s">
        <v>208</v>
      </c>
      <c r="R13" s="32">
        <v>363</v>
      </c>
      <c r="S13" s="32">
        <v>46665</v>
      </c>
      <c r="T13" s="32">
        <v>52717</v>
      </c>
      <c r="U13" s="33">
        <v>67</v>
      </c>
      <c r="V13" s="33">
        <v>76</v>
      </c>
      <c r="W13" s="32">
        <v>364</v>
      </c>
      <c r="X13" s="32" t="s">
        <v>208</v>
      </c>
      <c r="Y13" s="32">
        <v>363</v>
      </c>
      <c r="Z13" s="32">
        <v>30548</v>
      </c>
      <c r="AA13" s="32"/>
      <c r="AB13" s="33"/>
      <c r="AC13" s="33"/>
      <c r="AD13" s="32"/>
      <c r="AE13" s="32"/>
      <c r="AF13" s="32"/>
      <c r="AG13" s="32"/>
      <c r="AH13" s="32"/>
      <c r="AI13" s="33"/>
      <c r="AJ13" s="33"/>
      <c r="AK13" s="45"/>
      <c r="AL13" s="35"/>
      <c r="AM13" s="45"/>
      <c r="AN13" s="45"/>
      <c r="AO13" s="45"/>
      <c r="AP13" s="46"/>
      <c r="AQ13" s="46"/>
      <c r="AR13" s="217"/>
      <c r="AS13" s="217"/>
    </row>
    <row r="14" spans="1:45" ht="16.5" customHeight="1">
      <c r="A14" s="215">
        <v>63</v>
      </c>
      <c r="B14" s="31">
        <f>SUM(I14,P14,W14,G50,P50)</f>
        <v>3179</v>
      </c>
      <c r="C14" s="32" t="s">
        <v>208</v>
      </c>
      <c r="D14" s="32">
        <f t="shared" si="0"/>
        <v>3177</v>
      </c>
      <c r="E14" s="32">
        <f t="shared" si="0"/>
        <v>728620</v>
      </c>
      <c r="F14" s="32">
        <v>741744</v>
      </c>
      <c r="G14" s="33">
        <v>70.3</v>
      </c>
      <c r="H14" s="33">
        <v>73.8</v>
      </c>
      <c r="I14" s="32">
        <v>2065</v>
      </c>
      <c r="J14" s="32" t="s">
        <v>208</v>
      </c>
      <c r="K14" s="32">
        <v>2065</v>
      </c>
      <c r="L14" s="32">
        <v>614404</v>
      </c>
      <c r="M14" s="32">
        <v>620791</v>
      </c>
      <c r="N14" s="33">
        <v>69.8</v>
      </c>
      <c r="O14" s="33">
        <v>69.8</v>
      </c>
      <c r="P14" s="32">
        <v>363</v>
      </c>
      <c r="Q14" s="32" t="s">
        <v>208</v>
      </c>
      <c r="R14" s="32">
        <v>361</v>
      </c>
      <c r="S14" s="32">
        <v>51249</v>
      </c>
      <c r="T14" s="32">
        <v>57759</v>
      </c>
      <c r="U14" s="33">
        <v>62.1</v>
      </c>
      <c r="V14" s="33">
        <v>70.2</v>
      </c>
      <c r="W14" s="32">
        <v>363</v>
      </c>
      <c r="X14" s="32" t="s">
        <v>208</v>
      </c>
      <c r="Y14" s="32">
        <v>363</v>
      </c>
      <c r="Z14" s="32">
        <v>31542</v>
      </c>
      <c r="AA14" s="32"/>
      <c r="AB14" s="33"/>
      <c r="AC14" s="33"/>
      <c r="AD14" s="32"/>
      <c r="AE14" s="32"/>
      <c r="AF14" s="32"/>
      <c r="AG14" s="32"/>
      <c r="AH14" s="32"/>
      <c r="AI14" s="33"/>
      <c r="AJ14" s="33"/>
      <c r="AK14" s="45"/>
      <c r="AL14" s="32"/>
      <c r="AM14" s="45"/>
      <c r="AN14" s="45"/>
      <c r="AO14" s="45"/>
      <c r="AP14" s="46"/>
      <c r="AQ14" s="46"/>
      <c r="AR14" s="217"/>
      <c r="AS14" s="217"/>
    </row>
    <row r="15" spans="1:45" s="39" customFormat="1" ht="16.5" customHeight="1">
      <c r="A15" s="241" t="s">
        <v>172</v>
      </c>
      <c r="B15" s="179">
        <f>SUM(B17:B30)</f>
        <v>3301</v>
      </c>
      <c r="C15" s="180" t="s">
        <v>208</v>
      </c>
      <c r="D15" s="181">
        <f>SUM(D17:D30)</f>
        <v>3304</v>
      </c>
      <c r="E15" s="181">
        <f>SUM(E17:E30)</f>
        <v>804363</v>
      </c>
      <c r="F15" s="181">
        <f>SUM(F17:F30)</f>
        <v>825873</v>
      </c>
      <c r="G15" s="47">
        <f>AVERAGE(G17:G30)</f>
        <v>75.75833333333334</v>
      </c>
      <c r="H15" s="47">
        <v>77.7</v>
      </c>
      <c r="I15" s="181">
        <f>SUM(I17:I30)</f>
        <v>2182</v>
      </c>
      <c r="J15" s="180" t="s">
        <v>208</v>
      </c>
      <c r="K15" s="181">
        <f>SUM(K17:K30)</f>
        <v>2185</v>
      </c>
      <c r="L15" s="181">
        <f>SUM(L17:L30)</f>
        <v>664749</v>
      </c>
      <c r="M15" s="181">
        <f>SUM(M17:M30)</f>
        <v>680956</v>
      </c>
      <c r="N15" s="47">
        <v>76.3</v>
      </c>
      <c r="O15" s="47">
        <v>78.1</v>
      </c>
      <c r="P15" s="181">
        <f>SUM(P17:P30)</f>
        <v>363</v>
      </c>
      <c r="Q15" s="180" t="s">
        <v>208</v>
      </c>
      <c r="R15" s="181">
        <f>SUM(R17:R30)</f>
        <v>363</v>
      </c>
      <c r="S15" s="181">
        <f>SUM(S17:S30)</f>
        <v>65192</v>
      </c>
      <c r="T15" s="181">
        <f>SUM(T17:T30)</f>
        <v>69045</v>
      </c>
      <c r="U15" s="47">
        <v>70.5</v>
      </c>
      <c r="V15" s="47">
        <v>74.7</v>
      </c>
      <c r="W15" s="181">
        <f>SUM(W17:W30)</f>
        <v>364</v>
      </c>
      <c r="X15" s="180" t="s">
        <v>208</v>
      </c>
      <c r="Y15" s="181">
        <f>SUM(Y17:Y30)</f>
        <v>364</v>
      </c>
      <c r="Z15" s="181">
        <f>SUM(Z17:Z30)</f>
        <v>36728</v>
      </c>
      <c r="AA15" s="181"/>
      <c r="AB15" s="47"/>
      <c r="AC15" s="47"/>
      <c r="AD15" s="181"/>
      <c r="AE15" s="180"/>
      <c r="AF15" s="181"/>
      <c r="AG15" s="181"/>
      <c r="AH15" s="181"/>
      <c r="AI15" s="47"/>
      <c r="AJ15" s="47"/>
      <c r="AK15" s="264"/>
      <c r="AL15" s="181"/>
      <c r="AM15" s="264"/>
      <c r="AN15" s="264"/>
      <c r="AO15" s="264"/>
      <c r="AP15" s="265"/>
      <c r="AQ15" s="265"/>
      <c r="AR15" s="254"/>
      <c r="AS15" s="254"/>
    </row>
    <row r="16" spans="1:45" ht="16.5" customHeight="1">
      <c r="A16" s="216"/>
      <c r="B16" s="112"/>
      <c r="C16" s="41"/>
      <c r="D16" s="32"/>
      <c r="E16" s="32"/>
      <c r="F16" s="32"/>
      <c r="G16" s="41"/>
      <c r="H16" s="41"/>
      <c r="I16" s="41"/>
      <c r="J16" s="41"/>
      <c r="K16" s="172"/>
      <c r="L16" s="41"/>
      <c r="M16" s="41"/>
      <c r="N16" s="41"/>
      <c r="O16" s="41"/>
      <c r="P16" s="41"/>
      <c r="Q16" s="41"/>
      <c r="R16" s="172"/>
      <c r="S16" s="41"/>
      <c r="T16" s="41"/>
      <c r="U16" s="41"/>
      <c r="V16" s="41"/>
      <c r="W16" s="41"/>
      <c r="X16" s="41"/>
      <c r="Y16" s="172"/>
      <c r="Z16" s="41"/>
      <c r="AA16" s="41"/>
      <c r="AB16" s="41"/>
      <c r="AC16" s="41"/>
      <c r="AD16" s="41"/>
      <c r="AE16" s="41"/>
      <c r="AF16" s="172"/>
      <c r="AG16" s="41"/>
      <c r="AH16" s="41"/>
      <c r="AI16" s="41"/>
      <c r="AJ16" s="41"/>
      <c r="AK16" s="41"/>
      <c r="AL16" s="41"/>
      <c r="AM16" s="172"/>
      <c r="AN16" s="253"/>
      <c r="AO16" s="253"/>
      <c r="AP16" s="41"/>
      <c r="AQ16" s="41"/>
      <c r="AR16" s="217"/>
      <c r="AS16" s="217"/>
    </row>
    <row r="17" spans="1:45" ht="16.5" customHeight="1">
      <c r="A17" s="216" t="s">
        <v>221</v>
      </c>
      <c r="B17" s="31">
        <f>SUM(I17,P17,W17,G53,P53)</f>
        <v>278</v>
      </c>
      <c r="C17" s="32" t="s">
        <v>208</v>
      </c>
      <c r="D17" s="32">
        <f aca="true" t="shared" si="1" ref="D17:E20">SUM(K17,R17,Y17,I53,R53)</f>
        <v>278</v>
      </c>
      <c r="E17" s="32">
        <f t="shared" si="1"/>
        <v>59660</v>
      </c>
      <c r="F17" s="32">
        <f>SUM(M17,T17,B53,L53,T53)</f>
        <v>62165</v>
      </c>
      <c r="G17" s="33">
        <v>64.5</v>
      </c>
      <c r="H17" s="33">
        <v>67.3</v>
      </c>
      <c r="I17" s="173">
        <v>180</v>
      </c>
      <c r="J17" s="32" t="s">
        <v>208</v>
      </c>
      <c r="K17" s="173">
        <v>180</v>
      </c>
      <c r="L17" s="174">
        <v>50365</v>
      </c>
      <c r="M17" s="174">
        <v>52286</v>
      </c>
      <c r="N17" s="33">
        <v>67.1</v>
      </c>
      <c r="O17" s="33">
        <v>69.7</v>
      </c>
      <c r="P17" s="173">
        <v>30</v>
      </c>
      <c r="Q17" s="32" t="s">
        <v>208</v>
      </c>
      <c r="R17" s="173">
        <v>30</v>
      </c>
      <c r="S17" s="174">
        <v>3484</v>
      </c>
      <c r="T17" s="174">
        <v>3850</v>
      </c>
      <c r="U17" s="33">
        <v>40.3</v>
      </c>
      <c r="V17" s="33">
        <v>44.6</v>
      </c>
      <c r="W17" s="173">
        <v>30</v>
      </c>
      <c r="X17" s="32" t="s">
        <v>208</v>
      </c>
      <c r="Y17" s="173">
        <v>30</v>
      </c>
      <c r="Z17" s="174">
        <v>2888</v>
      </c>
      <c r="AA17" s="173"/>
      <c r="AB17" s="33"/>
      <c r="AC17" s="33"/>
      <c r="AD17" s="173"/>
      <c r="AE17" s="32"/>
      <c r="AF17" s="173"/>
      <c r="AG17" s="173"/>
      <c r="AH17" s="173"/>
      <c r="AI17" s="33"/>
      <c r="AJ17" s="33"/>
      <c r="AK17" s="232"/>
      <c r="AL17" s="35"/>
      <c r="AM17" s="232"/>
      <c r="AN17" s="232"/>
      <c r="AO17" s="232"/>
      <c r="AP17" s="46"/>
      <c r="AQ17" s="46"/>
      <c r="AR17" s="217"/>
      <c r="AS17" s="217"/>
    </row>
    <row r="18" spans="1:45" ht="16.5" customHeight="1">
      <c r="A18" s="237">
        <v>5</v>
      </c>
      <c r="B18" s="31">
        <f>SUM(I18,P18,W18,G54,P54)</f>
        <v>288</v>
      </c>
      <c r="C18" s="32" t="s">
        <v>208</v>
      </c>
      <c r="D18" s="32">
        <f t="shared" si="1"/>
        <v>288</v>
      </c>
      <c r="E18" s="32">
        <f t="shared" si="1"/>
        <v>74083</v>
      </c>
      <c r="F18" s="32">
        <f>SUM(M18,T18,B54,L54,T54)</f>
        <v>74379</v>
      </c>
      <c r="G18" s="33">
        <v>77.5</v>
      </c>
      <c r="H18" s="33">
        <v>77.6</v>
      </c>
      <c r="I18" s="173">
        <v>186</v>
      </c>
      <c r="J18" s="32" t="s">
        <v>208</v>
      </c>
      <c r="K18" s="173">
        <v>186</v>
      </c>
      <c r="L18" s="174">
        <v>60284</v>
      </c>
      <c r="M18" s="174">
        <v>60440</v>
      </c>
      <c r="N18" s="33">
        <v>77.9</v>
      </c>
      <c r="O18" s="33">
        <v>78.1</v>
      </c>
      <c r="P18" s="173">
        <v>31</v>
      </c>
      <c r="Q18" s="32" t="s">
        <v>208</v>
      </c>
      <c r="R18" s="173">
        <v>31</v>
      </c>
      <c r="S18" s="174">
        <v>6328</v>
      </c>
      <c r="T18" s="174">
        <v>6418</v>
      </c>
      <c r="U18" s="33">
        <v>70.9</v>
      </c>
      <c r="V18" s="33">
        <v>71.9</v>
      </c>
      <c r="W18" s="173">
        <v>31</v>
      </c>
      <c r="X18" s="32" t="s">
        <v>208</v>
      </c>
      <c r="Y18" s="173">
        <v>31</v>
      </c>
      <c r="Z18" s="174">
        <v>3366</v>
      </c>
      <c r="AA18" s="173"/>
      <c r="AB18" s="33"/>
      <c r="AC18" s="33"/>
      <c r="AD18" s="173"/>
      <c r="AE18" s="32"/>
      <c r="AF18" s="173"/>
      <c r="AG18" s="173"/>
      <c r="AH18" s="173"/>
      <c r="AI18" s="33"/>
      <c r="AJ18" s="33"/>
      <c r="AK18" s="232"/>
      <c r="AL18" s="35"/>
      <c r="AM18" s="232"/>
      <c r="AN18" s="232"/>
      <c r="AO18" s="232"/>
      <c r="AP18" s="46"/>
      <c r="AQ18" s="46"/>
      <c r="AR18" s="217"/>
      <c r="AS18" s="217"/>
    </row>
    <row r="19" spans="1:45" ht="16.5" customHeight="1">
      <c r="A19" s="237">
        <v>6</v>
      </c>
      <c r="B19" s="31">
        <f>SUM(I19,P19,W19,G55,P55)</f>
        <v>279</v>
      </c>
      <c r="C19" s="32" t="s">
        <v>208</v>
      </c>
      <c r="D19" s="32">
        <f t="shared" si="1"/>
        <v>279</v>
      </c>
      <c r="E19" s="32">
        <f t="shared" si="1"/>
        <v>72511</v>
      </c>
      <c r="F19" s="32">
        <f>SUM(M19,T19,B55,L55,T55)</f>
        <v>73958</v>
      </c>
      <c r="G19" s="33">
        <v>84.6</v>
      </c>
      <c r="H19" s="33">
        <v>86.4</v>
      </c>
      <c r="I19" s="173">
        <v>180</v>
      </c>
      <c r="J19" s="32" t="s">
        <v>208</v>
      </c>
      <c r="K19" s="173">
        <v>180</v>
      </c>
      <c r="L19" s="174">
        <v>57535</v>
      </c>
      <c r="M19" s="174">
        <v>58896</v>
      </c>
      <c r="N19" s="33">
        <v>84.3</v>
      </c>
      <c r="O19" s="33">
        <v>86.3</v>
      </c>
      <c r="P19" s="173">
        <v>30</v>
      </c>
      <c r="Q19" s="32" t="s">
        <v>208</v>
      </c>
      <c r="R19" s="173">
        <v>30</v>
      </c>
      <c r="S19" s="174">
        <v>7987</v>
      </c>
      <c r="T19" s="174">
        <v>8268</v>
      </c>
      <c r="U19" s="33">
        <v>92.4</v>
      </c>
      <c r="V19" s="33">
        <v>95.7</v>
      </c>
      <c r="W19" s="173">
        <v>30</v>
      </c>
      <c r="X19" s="32" t="s">
        <v>208</v>
      </c>
      <c r="Y19" s="173">
        <v>30</v>
      </c>
      <c r="Z19" s="174">
        <v>2878</v>
      </c>
      <c r="AA19" s="173"/>
      <c r="AB19" s="33"/>
      <c r="AC19" s="33"/>
      <c r="AD19" s="173"/>
      <c r="AE19" s="32"/>
      <c r="AF19" s="173"/>
      <c r="AG19" s="173"/>
      <c r="AH19" s="173"/>
      <c r="AI19" s="33"/>
      <c r="AJ19" s="33"/>
      <c r="AK19" s="232"/>
      <c r="AL19" s="35"/>
      <c r="AM19" s="232"/>
      <c r="AN19" s="232"/>
      <c r="AO19" s="232"/>
      <c r="AP19" s="46"/>
      <c r="AQ19" s="46"/>
      <c r="AR19" s="217"/>
      <c r="AS19" s="217"/>
    </row>
    <row r="20" spans="1:45" ht="16.5" customHeight="1">
      <c r="A20" s="237">
        <v>7</v>
      </c>
      <c r="B20" s="31">
        <f>SUM(I20,P20,W20,G56,P56)</f>
        <v>287</v>
      </c>
      <c r="C20" s="32" t="s">
        <v>208</v>
      </c>
      <c r="D20" s="32">
        <f t="shared" si="1"/>
        <v>287</v>
      </c>
      <c r="E20" s="32">
        <f t="shared" si="1"/>
        <v>69816</v>
      </c>
      <c r="F20" s="32">
        <f>SUM(M20,T20,B56,L56,T56)</f>
        <v>71971</v>
      </c>
      <c r="G20" s="33">
        <v>80.2</v>
      </c>
      <c r="H20" s="33">
        <v>82.8</v>
      </c>
      <c r="I20" s="173">
        <v>186</v>
      </c>
      <c r="J20" s="32" t="s">
        <v>208</v>
      </c>
      <c r="K20" s="173">
        <v>186</v>
      </c>
      <c r="L20" s="174">
        <v>55293</v>
      </c>
      <c r="M20" s="174">
        <v>57165</v>
      </c>
      <c r="N20" s="33">
        <v>80.1</v>
      </c>
      <c r="O20" s="33">
        <v>82.8</v>
      </c>
      <c r="P20" s="173">
        <v>31</v>
      </c>
      <c r="Q20" s="32" t="s">
        <v>208</v>
      </c>
      <c r="R20" s="173">
        <v>31</v>
      </c>
      <c r="S20" s="174">
        <v>8004</v>
      </c>
      <c r="T20" s="174">
        <v>8283</v>
      </c>
      <c r="U20" s="33">
        <v>89.7</v>
      </c>
      <c r="V20" s="33">
        <v>92.8</v>
      </c>
      <c r="W20" s="173">
        <v>31</v>
      </c>
      <c r="X20" s="32" t="s">
        <v>208</v>
      </c>
      <c r="Y20" s="173">
        <v>30</v>
      </c>
      <c r="Z20" s="174">
        <v>2854</v>
      </c>
      <c r="AA20" s="173"/>
      <c r="AB20" s="33"/>
      <c r="AC20" s="33"/>
      <c r="AD20" s="173"/>
      <c r="AE20" s="32"/>
      <c r="AF20" s="173"/>
      <c r="AG20" s="173"/>
      <c r="AH20" s="173"/>
      <c r="AI20" s="33"/>
      <c r="AJ20" s="33"/>
      <c r="AK20" s="232"/>
      <c r="AL20" s="35"/>
      <c r="AM20" s="232"/>
      <c r="AN20" s="232"/>
      <c r="AO20" s="232"/>
      <c r="AP20" s="46"/>
      <c r="AQ20" s="46"/>
      <c r="AR20" s="217"/>
      <c r="AS20" s="217"/>
    </row>
    <row r="21" spans="1:45" ht="16.5" customHeight="1">
      <c r="A21" s="237"/>
      <c r="B21" s="175"/>
      <c r="C21" s="32"/>
      <c r="D21" s="173"/>
      <c r="E21" s="174"/>
      <c r="F21" s="174"/>
      <c r="G21" s="33"/>
      <c r="H21" s="33"/>
      <c r="I21" s="173"/>
      <c r="J21" s="32"/>
      <c r="K21" s="173"/>
      <c r="L21" s="174"/>
      <c r="M21" s="174"/>
      <c r="N21" s="33"/>
      <c r="O21" s="33"/>
      <c r="P21" s="173"/>
      <c r="Q21" s="32"/>
      <c r="R21" s="173"/>
      <c r="S21" s="174"/>
      <c r="T21" s="174"/>
      <c r="U21" s="33"/>
      <c r="V21" s="33"/>
      <c r="W21" s="173"/>
      <c r="X21" s="32"/>
      <c r="Y21" s="173"/>
      <c r="Z21" s="174"/>
      <c r="AA21" s="173"/>
      <c r="AB21" s="33"/>
      <c r="AC21" s="33"/>
      <c r="AD21" s="173"/>
      <c r="AE21" s="32"/>
      <c r="AF21" s="173"/>
      <c r="AG21" s="173"/>
      <c r="AH21" s="173"/>
      <c r="AI21" s="33"/>
      <c r="AJ21" s="33"/>
      <c r="AK21" s="232"/>
      <c r="AL21" s="35"/>
      <c r="AM21" s="232"/>
      <c r="AN21" s="232"/>
      <c r="AO21" s="232"/>
      <c r="AP21" s="46"/>
      <c r="AQ21" s="46"/>
      <c r="AR21" s="217"/>
      <c r="AS21" s="217"/>
    </row>
    <row r="22" spans="1:45" ht="16.5" customHeight="1">
      <c r="A22" s="237">
        <v>8</v>
      </c>
      <c r="B22" s="31">
        <f>SUM(I22,P22,W22,G58,P58)</f>
        <v>287</v>
      </c>
      <c r="C22" s="32" t="s">
        <v>208</v>
      </c>
      <c r="D22" s="32">
        <f aca="true" t="shared" si="2" ref="D22:E25">SUM(K22,R22,Y22,I58,R58)</f>
        <v>287</v>
      </c>
      <c r="E22" s="32">
        <f t="shared" si="2"/>
        <v>77382</v>
      </c>
      <c r="F22" s="32">
        <f>SUM(M22,T22,B58,L58,T58)</f>
        <v>79771</v>
      </c>
      <c r="G22" s="33">
        <v>90.1</v>
      </c>
      <c r="H22" s="33">
        <v>92.9</v>
      </c>
      <c r="I22" s="173">
        <v>186</v>
      </c>
      <c r="J22" s="32" t="s">
        <v>208</v>
      </c>
      <c r="K22" s="173">
        <v>186</v>
      </c>
      <c r="L22" s="174">
        <v>61159</v>
      </c>
      <c r="M22" s="174">
        <v>62974</v>
      </c>
      <c r="N22" s="33">
        <v>90.2</v>
      </c>
      <c r="O22" s="33">
        <v>92.9</v>
      </c>
      <c r="P22" s="173">
        <v>31</v>
      </c>
      <c r="Q22" s="32" t="s">
        <v>208</v>
      </c>
      <c r="R22" s="173">
        <v>31</v>
      </c>
      <c r="S22" s="174">
        <v>8294</v>
      </c>
      <c r="T22" s="174">
        <v>8600</v>
      </c>
      <c r="U22" s="33">
        <v>92.9</v>
      </c>
      <c r="V22" s="33">
        <v>96.3</v>
      </c>
      <c r="W22" s="173">
        <v>31</v>
      </c>
      <c r="X22" s="32" t="s">
        <v>208</v>
      </c>
      <c r="Y22" s="173">
        <v>31</v>
      </c>
      <c r="Z22" s="174">
        <v>3670</v>
      </c>
      <c r="AA22" s="173"/>
      <c r="AB22" s="33"/>
      <c r="AC22" s="33"/>
      <c r="AD22" s="173"/>
      <c r="AE22" s="32"/>
      <c r="AF22" s="173"/>
      <c r="AG22" s="173"/>
      <c r="AH22" s="173"/>
      <c r="AI22" s="33"/>
      <c r="AJ22" s="33"/>
      <c r="AK22" s="232"/>
      <c r="AL22" s="35"/>
      <c r="AM22" s="232"/>
      <c r="AN22" s="232"/>
      <c r="AO22" s="232"/>
      <c r="AP22" s="46"/>
      <c r="AQ22" s="46"/>
      <c r="AR22" s="217"/>
      <c r="AS22" s="217"/>
    </row>
    <row r="23" spans="1:45" ht="16.5" customHeight="1">
      <c r="A23" s="237">
        <v>9</v>
      </c>
      <c r="B23" s="31">
        <f>SUM(I23,P23,W23,G59,P59)</f>
        <v>278</v>
      </c>
      <c r="C23" s="32" t="s">
        <v>208</v>
      </c>
      <c r="D23" s="32">
        <f t="shared" si="2"/>
        <v>278</v>
      </c>
      <c r="E23" s="32">
        <f t="shared" si="2"/>
        <v>72185</v>
      </c>
      <c r="F23" s="32">
        <f>SUM(M23,T23,B59,L59,T59)</f>
        <v>75178</v>
      </c>
      <c r="G23" s="33">
        <v>78.2</v>
      </c>
      <c r="H23" s="33">
        <v>81.2</v>
      </c>
      <c r="I23" s="173">
        <v>179</v>
      </c>
      <c r="J23" s="32" t="s">
        <v>208</v>
      </c>
      <c r="K23" s="173">
        <v>180</v>
      </c>
      <c r="L23" s="174">
        <v>58228</v>
      </c>
      <c r="M23" s="174">
        <v>60442</v>
      </c>
      <c r="N23" s="33">
        <v>77.8</v>
      </c>
      <c r="O23" s="33">
        <v>80.1</v>
      </c>
      <c r="P23" s="173">
        <v>30</v>
      </c>
      <c r="Q23" s="32" t="s">
        <v>208</v>
      </c>
      <c r="R23" s="173">
        <v>30</v>
      </c>
      <c r="S23" s="174">
        <v>6660</v>
      </c>
      <c r="T23" s="174">
        <v>7370</v>
      </c>
      <c r="U23" s="33">
        <v>77.1</v>
      </c>
      <c r="V23" s="33">
        <v>85.3</v>
      </c>
      <c r="W23" s="173">
        <v>30</v>
      </c>
      <c r="X23" s="32" t="s">
        <v>208</v>
      </c>
      <c r="Y23" s="173">
        <v>30</v>
      </c>
      <c r="Z23" s="174">
        <v>3199</v>
      </c>
      <c r="AA23" s="173"/>
      <c r="AB23" s="33"/>
      <c r="AC23" s="33"/>
      <c r="AD23" s="173"/>
      <c r="AE23" s="32"/>
      <c r="AF23" s="173"/>
      <c r="AG23" s="173"/>
      <c r="AH23" s="173"/>
      <c r="AI23" s="33"/>
      <c r="AJ23" s="33"/>
      <c r="AK23" s="232"/>
      <c r="AL23" s="35"/>
      <c r="AM23" s="232"/>
      <c r="AN23" s="232"/>
      <c r="AO23" s="232"/>
      <c r="AP23" s="46"/>
      <c r="AQ23" s="46"/>
      <c r="AR23" s="217"/>
      <c r="AS23" s="217"/>
    </row>
    <row r="24" spans="1:45" ht="16.5" customHeight="1">
      <c r="A24" s="237">
        <v>10</v>
      </c>
      <c r="B24" s="31">
        <f>SUM(I24,P24,W24,G60,P60)</f>
        <v>288</v>
      </c>
      <c r="C24" s="32" t="s">
        <v>208</v>
      </c>
      <c r="D24" s="32">
        <f t="shared" si="2"/>
        <v>288</v>
      </c>
      <c r="E24" s="32">
        <f t="shared" si="2"/>
        <v>80096</v>
      </c>
      <c r="F24" s="32">
        <f>SUM(M24,T24,B60,L60,T60)</f>
        <v>87447</v>
      </c>
      <c r="G24" s="33">
        <v>78.4</v>
      </c>
      <c r="H24" s="33">
        <v>85.7</v>
      </c>
      <c r="I24" s="173">
        <v>186</v>
      </c>
      <c r="J24" s="32" t="s">
        <v>208</v>
      </c>
      <c r="K24" s="173">
        <v>186</v>
      </c>
      <c r="L24" s="174">
        <v>64732</v>
      </c>
      <c r="M24" s="174">
        <v>71380</v>
      </c>
      <c r="N24" s="33">
        <v>77</v>
      </c>
      <c r="O24" s="33">
        <v>84.9</v>
      </c>
      <c r="P24" s="173">
        <v>31</v>
      </c>
      <c r="Q24" s="32" t="s">
        <v>208</v>
      </c>
      <c r="R24" s="173">
        <v>31</v>
      </c>
      <c r="S24" s="174">
        <v>7094</v>
      </c>
      <c r="T24" s="174">
        <v>7744</v>
      </c>
      <c r="U24" s="33">
        <v>79.5</v>
      </c>
      <c r="V24" s="33">
        <v>86.7</v>
      </c>
      <c r="W24" s="173">
        <v>31</v>
      </c>
      <c r="X24" s="32" t="s">
        <v>208</v>
      </c>
      <c r="Y24" s="173">
        <v>31</v>
      </c>
      <c r="Z24" s="174">
        <v>3555</v>
      </c>
      <c r="AA24" s="173"/>
      <c r="AB24" s="33"/>
      <c r="AC24" s="33"/>
      <c r="AD24" s="173"/>
      <c r="AE24" s="32"/>
      <c r="AF24" s="173"/>
      <c r="AG24" s="173"/>
      <c r="AH24" s="173"/>
      <c r="AI24" s="33"/>
      <c r="AJ24" s="33"/>
      <c r="AK24" s="232"/>
      <c r="AL24" s="35"/>
      <c r="AM24" s="232"/>
      <c r="AN24" s="232"/>
      <c r="AO24" s="232"/>
      <c r="AP24" s="46"/>
      <c r="AQ24" s="46"/>
      <c r="AR24" s="217"/>
      <c r="AS24" s="217"/>
    </row>
    <row r="25" spans="1:45" ht="16.5" customHeight="1">
      <c r="A25" s="237">
        <v>11</v>
      </c>
      <c r="B25" s="31">
        <f>SUM(I25,P25,W25,G61,P61)</f>
        <v>275</v>
      </c>
      <c r="C25" s="32" t="s">
        <v>208</v>
      </c>
      <c r="D25" s="32">
        <f t="shared" si="2"/>
        <v>277</v>
      </c>
      <c r="E25" s="32">
        <f t="shared" si="2"/>
        <v>74426</v>
      </c>
      <c r="F25" s="32">
        <f>SUM(M25,T25,B61,L61,T61)</f>
        <v>75925</v>
      </c>
      <c r="G25" s="33">
        <v>76.9</v>
      </c>
      <c r="H25" s="33">
        <v>78.3</v>
      </c>
      <c r="I25" s="173">
        <v>178</v>
      </c>
      <c r="J25" s="32" t="s">
        <v>208</v>
      </c>
      <c r="K25" s="173">
        <v>179</v>
      </c>
      <c r="L25" s="174">
        <v>63630</v>
      </c>
      <c r="M25" s="174">
        <v>64485</v>
      </c>
      <c r="N25" s="33">
        <v>78.5</v>
      </c>
      <c r="O25" s="33">
        <v>79.3</v>
      </c>
      <c r="P25" s="173">
        <v>30</v>
      </c>
      <c r="Q25" s="32" t="s">
        <v>208</v>
      </c>
      <c r="R25" s="173">
        <v>29</v>
      </c>
      <c r="S25" s="174">
        <v>3984</v>
      </c>
      <c r="T25" s="174">
        <v>4259</v>
      </c>
      <c r="U25" s="33">
        <v>56.8</v>
      </c>
      <c r="V25" s="33">
        <v>62.8</v>
      </c>
      <c r="W25" s="173">
        <v>29</v>
      </c>
      <c r="X25" s="32" t="s">
        <v>208</v>
      </c>
      <c r="Y25" s="173">
        <v>30</v>
      </c>
      <c r="Z25" s="174">
        <v>3242</v>
      </c>
      <c r="AA25" s="173"/>
      <c r="AB25" s="33"/>
      <c r="AC25" s="33"/>
      <c r="AD25" s="173"/>
      <c r="AE25" s="32"/>
      <c r="AF25" s="173"/>
      <c r="AG25" s="173"/>
      <c r="AH25" s="173"/>
      <c r="AI25" s="33"/>
      <c r="AJ25" s="33"/>
      <c r="AK25" s="232"/>
      <c r="AL25" s="35"/>
      <c r="AM25" s="232"/>
      <c r="AN25" s="232"/>
      <c r="AO25" s="232"/>
      <c r="AP25" s="46"/>
      <c r="AQ25" s="46"/>
      <c r="AR25" s="217"/>
      <c r="AS25" s="217"/>
    </row>
    <row r="26" spans="1:45" ht="16.5" customHeight="1">
      <c r="A26" s="237"/>
      <c r="B26" s="175"/>
      <c r="C26" s="32"/>
      <c r="D26" s="173"/>
      <c r="E26" s="174"/>
      <c r="F26" s="174"/>
      <c r="G26" s="33"/>
      <c r="H26" s="33"/>
      <c r="I26" s="173"/>
      <c r="J26" s="32"/>
      <c r="K26" s="173"/>
      <c r="L26" s="174"/>
      <c r="M26" s="174"/>
      <c r="N26" s="33"/>
      <c r="O26" s="33"/>
      <c r="P26" s="173"/>
      <c r="Q26" s="32"/>
      <c r="R26" s="173"/>
      <c r="S26" s="174"/>
      <c r="T26" s="174"/>
      <c r="U26" s="33"/>
      <c r="V26" s="33"/>
      <c r="W26" s="173"/>
      <c r="X26" s="32"/>
      <c r="Y26" s="173"/>
      <c r="Z26" s="174"/>
      <c r="AA26" s="173"/>
      <c r="AB26" s="33"/>
      <c r="AC26" s="33"/>
      <c r="AD26" s="173"/>
      <c r="AE26" s="32"/>
      <c r="AF26" s="173"/>
      <c r="AG26" s="173"/>
      <c r="AH26" s="173"/>
      <c r="AI26" s="33"/>
      <c r="AJ26" s="33"/>
      <c r="AK26" s="173"/>
      <c r="AL26" s="35"/>
      <c r="AM26" s="173"/>
      <c r="AN26" s="173"/>
      <c r="AO26" s="173"/>
      <c r="AP26" s="33"/>
      <c r="AQ26" s="33"/>
      <c r="AR26" s="217"/>
      <c r="AS26" s="217"/>
    </row>
    <row r="27" spans="1:45" ht="16.5" customHeight="1">
      <c r="A27" s="237">
        <v>12</v>
      </c>
      <c r="B27" s="31">
        <f>SUM(I27,P27,W27,G63,P63)</f>
        <v>256</v>
      </c>
      <c r="C27" s="32" t="s">
        <v>208</v>
      </c>
      <c r="D27" s="32">
        <f aca="true" t="shared" si="3" ref="D27:E30">SUM(K27,R27,Y27,I63,R63)</f>
        <v>256</v>
      </c>
      <c r="E27" s="32">
        <f t="shared" si="3"/>
        <v>50248</v>
      </c>
      <c r="F27" s="32">
        <f>SUM(M27,T27,B63,L63,T63)</f>
        <v>54655</v>
      </c>
      <c r="G27" s="33">
        <v>58.9</v>
      </c>
      <c r="H27" s="33">
        <v>63.8</v>
      </c>
      <c r="I27" s="173">
        <v>185</v>
      </c>
      <c r="J27" s="32" t="s">
        <v>208</v>
      </c>
      <c r="K27" s="173">
        <v>186</v>
      </c>
      <c r="L27" s="174">
        <v>44352</v>
      </c>
      <c r="M27" s="174">
        <v>49180</v>
      </c>
      <c r="N27" s="33">
        <v>58.7</v>
      </c>
      <c r="O27" s="33">
        <v>64.7</v>
      </c>
      <c r="P27" s="173">
        <v>31</v>
      </c>
      <c r="Q27" s="32" t="s">
        <v>208</v>
      </c>
      <c r="R27" s="173">
        <v>31</v>
      </c>
      <c r="S27" s="174">
        <v>2714</v>
      </c>
      <c r="T27" s="174">
        <v>2553</v>
      </c>
      <c r="U27" s="33">
        <v>59.6</v>
      </c>
      <c r="V27" s="33">
        <v>56.1</v>
      </c>
      <c r="W27" s="173">
        <v>31</v>
      </c>
      <c r="X27" s="32" t="s">
        <v>208</v>
      </c>
      <c r="Y27" s="173">
        <v>31</v>
      </c>
      <c r="Z27" s="174">
        <v>2508</v>
      </c>
      <c r="AA27" s="173"/>
      <c r="AB27" s="33"/>
      <c r="AC27" s="33"/>
      <c r="AD27" s="173"/>
      <c r="AE27" s="32"/>
      <c r="AF27" s="173"/>
      <c r="AG27" s="173"/>
      <c r="AH27" s="173"/>
      <c r="AI27" s="33"/>
      <c r="AJ27" s="33"/>
      <c r="AK27" s="232"/>
      <c r="AL27" s="35"/>
      <c r="AM27" s="232"/>
      <c r="AN27" s="232"/>
      <c r="AO27" s="232"/>
      <c r="AP27" s="46"/>
      <c r="AQ27" s="46"/>
      <c r="AR27" s="217"/>
      <c r="AS27" s="217"/>
    </row>
    <row r="28" spans="1:45" ht="16.5" customHeight="1">
      <c r="A28" s="266" t="s">
        <v>298</v>
      </c>
      <c r="B28" s="31">
        <f>SUM(I28,P28,W28,G64,P64)</f>
        <v>255</v>
      </c>
      <c r="C28" s="32" t="s">
        <v>208</v>
      </c>
      <c r="D28" s="32">
        <f t="shared" si="3"/>
        <v>256</v>
      </c>
      <c r="E28" s="32">
        <f t="shared" si="3"/>
        <v>54699</v>
      </c>
      <c r="F28" s="32">
        <f>SUM(M28,T28,B64,L64,T64)</f>
        <v>49062</v>
      </c>
      <c r="G28" s="33">
        <v>67.2</v>
      </c>
      <c r="H28" s="33">
        <v>60.1</v>
      </c>
      <c r="I28" s="173">
        <v>186</v>
      </c>
      <c r="J28" s="32" t="s">
        <v>208</v>
      </c>
      <c r="K28" s="173">
        <v>186</v>
      </c>
      <c r="L28" s="174">
        <v>47897</v>
      </c>
      <c r="M28" s="174">
        <v>41663</v>
      </c>
      <c r="N28" s="33">
        <v>69</v>
      </c>
      <c r="O28" s="33">
        <v>60</v>
      </c>
      <c r="P28" s="173">
        <v>29</v>
      </c>
      <c r="Q28" s="32" t="s">
        <v>208</v>
      </c>
      <c r="R28" s="173">
        <v>30</v>
      </c>
      <c r="S28" s="174">
        <v>3399</v>
      </c>
      <c r="T28" s="174">
        <v>3700</v>
      </c>
      <c r="U28" s="33">
        <v>50.1</v>
      </c>
      <c r="V28" s="33">
        <v>52.7</v>
      </c>
      <c r="W28" s="173">
        <v>31</v>
      </c>
      <c r="X28" s="32" t="s">
        <v>208</v>
      </c>
      <c r="Y28" s="173">
        <v>31</v>
      </c>
      <c r="Z28" s="174">
        <v>2675</v>
      </c>
      <c r="AA28" s="173"/>
      <c r="AB28" s="33"/>
      <c r="AC28" s="33"/>
      <c r="AD28" s="173"/>
      <c r="AE28" s="32"/>
      <c r="AF28" s="173"/>
      <c r="AG28" s="173"/>
      <c r="AH28" s="173"/>
      <c r="AI28" s="33"/>
      <c r="AJ28" s="33"/>
      <c r="AK28" s="232"/>
      <c r="AL28" s="35"/>
      <c r="AM28" s="232"/>
      <c r="AN28" s="232"/>
      <c r="AO28" s="232"/>
      <c r="AP28" s="46"/>
      <c r="AQ28" s="46"/>
      <c r="AR28" s="217"/>
      <c r="AS28" s="217"/>
    </row>
    <row r="29" spans="1:45" ht="16.5" customHeight="1">
      <c r="A29" s="266" t="s">
        <v>372</v>
      </c>
      <c r="B29" s="31">
        <f>SUM(I29,P29,W29,G65,P65)</f>
        <v>242</v>
      </c>
      <c r="C29" s="32" t="s">
        <v>208</v>
      </c>
      <c r="D29" s="32">
        <f t="shared" si="3"/>
        <v>242</v>
      </c>
      <c r="E29" s="32">
        <f t="shared" si="3"/>
        <v>52378</v>
      </c>
      <c r="F29" s="32">
        <f>SUM(M29,T29,B65,L65,T65)</f>
        <v>51969</v>
      </c>
      <c r="G29" s="33">
        <v>76.9</v>
      </c>
      <c r="H29" s="33">
        <v>76.3</v>
      </c>
      <c r="I29" s="173">
        <v>164</v>
      </c>
      <c r="J29" s="32" t="s">
        <v>208</v>
      </c>
      <c r="K29" s="173">
        <v>164</v>
      </c>
      <c r="L29" s="174">
        <v>45064</v>
      </c>
      <c r="M29" s="174">
        <v>44405</v>
      </c>
      <c r="N29" s="33">
        <v>77.7</v>
      </c>
      <c r="O29" s="33">
        <v>76.6</v>
      </c>
      <c r="P29" s="173">
        <v>28</v>
      </c>
      <c r="Q29" s="32" t="s">
        <v>208</v>
      </c>
      <c r="R29" s="173">
        <v>28</v>
      </c>
      <c r="S29" s="174">
        <v>2987</v>
      </c>
      <c r="T29" s="174">
        <v>3138</v>
      </c>
      <c r="U29" s="33">
        <v>84.7</v>
      </c>
      <c r="V29" s="33">
        <v>88.9</v>
      </c>
      <c r="W29" s="173">
        <v>28</v>
      </c>
      <c r="X29" s="32" t="s">
        <v>208</v>
      </c>
      <c r="Y29" s="173">
        <v>28</v>
      </c>
      <c r="Z29" s="174">
        <v>2639</v>
      </c>
      <c r="AA29" s="173"/>
      <c r="AB29" s="33"/>
      <c r="AC29" s="33"/>
      <c r="AD29" s="173"/>
      <c r="AE29" s="32"/>
      <c r="AF29" s="173"/>
      <c r="AG29" s="173"/>
      <c r="AH29" s="173"/>
      <c r="AI29" s="33"/>
      <c r="AJ29" s="33"/>
      <c r="AK29" s="232"/>
      <c r="AL29" s="35"/>
      <c r="AM29" s="232"/>
      <c r="AN29" s="232"/>
      <c r="AO29" s="232"/>
      <c r="AP29" s="46"/>
      <c r="AQ29" s="46"/>
      <c r="AR29" s="217"/>
      <c r="AS29" s="217"/>
    </row>
    <row r="30" spans="1:45" ht="16.5" customHeight="1">
      <c r="A30" s="267" t="s">
        <v>373</v>
      </c>
      <c r="B30" s="113">
        <f>SUM(I30,P30,W30,G66,P66)</f>
        <v>288</v>
      </c>
      <c r="C30" s="83" t="s">
        <v>208</v>
      </c>
      <c r="D30" s="83">
        <f t="shared" si="3"/>
        <v>288</v>
      </c>
      <c r="E30" s="83">
        <f t="shared" si="3"/>
        <v>66879</v>
      </c>
      <c r="F30" s="83">
        <f>SUM(M30,T30,B66,L66,T66)</f>
        <v>69393</v>
      </c>
      <c r="G30" s="176">
        <v>75.7</v>
      </c>
      <c r="H30" s="176">
        <v>78.4</v>
      </c>
      <c r="I30" s="177">
        <v>186</v>
      </c>
      <c r="J30" s="83" t="s">
        <v>208</v>
      </c>
      <c r="K30" s="177">
        <v>186</v>
      </c>
      <c r="L30" s="178">
        <v>56210</v>
      </c>
      <c r="M30" s="178">
        <v>57640</v>
      </c>
      <c r="N30" s="176">
        <v>79.8</v>
      </c>
      <c r="O30" s="176">
        <v>81.8</v>
      </c>
      <c r="P30" s="177">
        <v>31</v>
      </c>
      <c r="Q30" s="83" t="s">
        <v>208</v>
      </c>
      <c r="R30" s="177">
        <v>31</v>
      </c>
      <c r="S30" s="178">
        <v>4257</v>
      </c>
      <c r="T30" s="178">
        <v>4862</v>
      </c>
      <c r="U30" s="176">
        <v>47.7</v>
      </c>
      <c r="V30" s="176">
        <v>54.5</v>
      </c>
      <c r="W30" s="177">
        <v>31</v>
      </c>
      <c r="X30" s="83" t="s">
        <v>208</v>
      </c>
      <c r="Y30" s="177">
        <v>31</v>
      </c>
      <c r="Z30" s="178">
        <v>3254</v>
      </c>
      <c r="AA30" s="173"/>
      <c r="AB30" s="33"/>
      <c r="AC30" s="33"/>
      <c r="AD30" s="173"/>
      <c r="AE30" s="32"/>
      <c r="AF30" s="173"/>
      <c r="AG30" s="173"/>
      <c r="AH30" s="173"/>
      <c r="AI30" s="33"/>
      <c r="AJ30" s="33"/>
      <c r="AK30" s="232"/>
      <c r="AL30" s="35"/>
      <c r="AM30" s="232"/>
      <c r="AN30" s="232"/>
      <c r="AO30" s="232"/>
      <c r="AP30" s="46"/>
      <c r="AQ30" s="46"/>
      <c r="AR30" s="217"/>
      <c r="AS30" s="217"/>
    </row>
    <row r="31" spans="1:45" ht="16.5" customHeight="1">
      <c r="A31" s="34" t="s">
        <v>219</v>
      </c>
      <c r="B31" s="116"/>
      <c r="C31" s="116"/>
      <c r="D31" s="116"/>
      <c r="E31" s="116"/>
      <c r="F31" s="116"/>
      <c r="G31" s="116"/>
      <c r="H31" s="116"/>
      <c r="I31" s="35"/>
      <c r="J31" s="35"/>
      <c r="K31" s="35"/>
      <c r="L31" s="35"/>
      <c r="M31" s="35"/>
      <c r="N31" s="35"/>
      <c r="O31" s="35"/>
      <c r="P31" s="116"/>
      <c r="Q31" s="116"/>
      <c r="R31" s="116"/>
      <c r="S31" s="116"/>
      <c r="T31" s="116"/>
      <c r="U31" s="218"/>
      <c r="V31" s="218"/>
      <c r="W31" s="35"/>
      <c r="X31" s="116"/>
      <c r="Y31" s="116"/>
      <c r="Z31" s="116"/>
      <c r="AA31" s="116"/>
      <c r="AB31" s="218"/>
      <c r="AC31" s="218"/>
      <c r="AD31" s="35"/>
      <c r="AE31" s="51"/>
      <c r="AF31" s="51"/>
      <c r="AG31" s="51"/>
      <c r="AH31" s="51"/>
      <c r="AI31" s="51"/>
      <c r="AJ31" s="51"/>
      <c r="AK31" s="217"/>
      <c r="AL31" s="217"/>
      <c r="AM31" s="217"/>
      <c r="AN31" s="217"/>
      <c r="AO31" s="217"/>
      <c r="AP31" s="217"/>
      <c r="AQ31" s="217"/>
      <c r="AR31" s="217"/>
      <c r="AS31" s="217"/>
    </row>
    <row r="32" spans="1:45" ht="16.5" customHeight="1">
      <c r="A32" s="34" t="s">
        <v>220</v>
      </c>
      <c r="B32" s="116"/>
      <c r="C32" s="116"/>
      <c r="D32" s="116"/>
      <c r="E32" s="116"/>
      <c r="F32" s="116"/>
      <c r="G32" s="116"/>
      <c r="H32" s="116"/>
      <c r="I32" s="35"/>
      <c r="J32" s="35"/>
      <c r="K32" s="35"/>
      <c r="L32" s="35"/>
      <c r="M32" s="35"/>
      <c r="N32" s="35"/>
      <c r="O32" s="35"/>
      <c r="P32" s="116"/>
      <c r="Q32" s="116"/>
      <c r="R32" s="116"/>
      <c r="S32" s="116"/>
      <c r="T32" s="116"/>
      <c r="U32" s="218"/>
      <c r="V32" s="218"/>
      <c r="W32" s="35"/>
      <c r="X32" s="116"/>
      <c r="Y32" s="116"/>
      <c r="Z32" s="116"/>
      <c r="AA32" s="116"/>
      <c r="AB32" s="218"/>
      <c r="AC32" s="218"/>
      <c r="AD32" s="35"/>
      <c r="AE32" s="51"/>
      <c r="AF32" s="51"/>
      <c r="AG32" s="51"/>
      <c r="AH32" s="51"/>
      <c r="AI32" s="51"/>
      <c r="AJ32" s="51"/>
      <c r="AK32" s="217"/>
      <c r="AL32" s="217"/>
      <c r="AM32" s="217"/>
      <c r="AN32" s="217"/>
      <c r="AO32" s="217"/>
      <c r="AP32" s="217"/>
      <c r="AQ32" s="217"/>
      <c r="AR32" s="217"/>
      <c r="AS32" s="217"/>
    </row>
    <row r="33" spans="1:45" ht="16.5" customHeight="1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50"/>
      <c r="S33" s="249"/>
      <c r="T33" s="249"/>
      <c r="U33" s="248"/>
      <c r="V33" s="248"/>
      <c r="W33" s="249"/>
      <c r="X33" s="249"/>
      <c r="Y33" s="249"/>
      <c r="Z33" s="249"/>
      <c r="AA33" s="249"/>
      <c r="AB33" s="248"/>
      <c r="AC33" s="248"/>
      <c r="AD33" s="251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</row>
    <row r="34" spans="1:45" ht="16.5" customHeight="1">
      <c r="A34" s="249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50"/>
      <c r="S34" s="249"/>
      <c r="T34" s="249"/>
      <c r="U34" s="248"/>
      <c r="V34" s="248"/>
      <c r="W34" s="249"/>
      <c r="X34" s="249"/>
      <c r="Y34" s="249"/>
      <c r="Z34" s="249"/>
      <c r="AA34" s="249"/>
      <c r="AB34" s="248"/>
      <c r="AC34" s="248"/>
      <c r="AD34" s="251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</row>
    <row r="35" spans="1:45" ht="16.5" customHeight="1">
      <c r="A35" s="249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50"/>
      <c r="S35" s="249"/>
      <c r="T35" s="249"/>
      <c r="U35" s="248"/>
      <c r="V35" s="248"/>
      <c r="W35" s="249"/>
      <c r="X35" s="249"/>
      <c r="Y35" s="249"/>
      <c r="Z35" s="249"/>
      <c r="AA35" s="249"/>
      <c r="AB35" s="248"/>
      <c r="AC35" s="248"/>
      <c r="AD35" s="251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</row>
    <row r="36" spans="1:45" ht="16.5" customHeight="1">
      <c r="A36" s="249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50"/>
      <c r="S36" s="249"/>
      <c r="T36" s="249"/>
      <c r="U36" s="248"/>
      <c r="V36" s="248"/>
      <c r="W36" s="249"/>
      <c r="X36" s="249"/>
      <c r="Y36" s="249"/>
      <c r="Z36" s="249"/>
      <c r="AA36" s="249"/>
      <c r="AB36" s="248"/>
      <c r="AC36" s="248"/>
      <c r="AD36" s="251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</row>
    <row r="37" spans="1:45" ht="16.5" customHeight="1">
      <c r="A37" s="249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50"/>
      <c r="S37" s="249"/>
      <c r="T37" s="249"/>
      <c r="U37" s="248"/>
      <c r="V37" s="248"/>
      <c r="W37" s="249"/>
      <c r="X37" s="249"/>
      <c r="Y37" s="249"/>
      <c r="Z37" s="249"/>
      <c r="AA37" s="249"/>
      <c r="AB37" s="248"/>
      <c r="AC37" s="248"/>
      <c r="AD37" s="251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</row>
    <row r="38" spans="1:45" ht="16.5" customHeight="1">
      <c r="A38" s="249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50"/>
      <c r="S38" s="249"/>
      <c r="T38" s="249"/>
      <c r="U38" s="248"/>
      <c r="V38" s="248"/>
      <c r="W38" s="249"/>
      <c r="X38" s="249"/>
      <c r="Y38" s="249"/>
      <c r="Z38" s="249"/>
      <c r="AA38" s="249"/>
      <c r="AB38" s="248"/>
      <c r="AC38" s="248"/>
      <c r="AD38" s="251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</row>
    <row r="39" spans="1:45" ht="16.5" customHeight="1">
      <c r="A39" s="249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50"/>
      <c r="S39" s="249"/>
      <c r="T39" s="249"/>
      <c r="U39" s="248"/>
      <c r="V39" s="248"/>
      <c r="W39" s="249"/>
      <c r="X39" s="249"/>
      <c r="Y39" s="249"/>
      <c r="Z39" s="249"/>
      <c r="AA39" s="249"/>
      <c r="AB39" s="248"/>
      <c r="AC39" s="248"/>
      <c r="AD39" s="251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</row>
    <row r="40" spans="1:45" ht="16.5" customHeight="1">
      <c r="A40" s="252"/>
      <c r="B40" s="252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50"/>
      <c r="S40" s="249"/>
      <c r="T40" s="249"/>
      <c r="U40" s="248"/>
      <c r="V40" s="248"/>
      <c r="W40" s="249"/>
      <c r="X40" s="249"/>
      <c r="Y40" s="249"/>
      <c r="Z40" s="249"/>
      <c r="AA40" s="249"/>
      <c r="AB40" s="248"/>
      <c r="AC40" s="248"/>
      <c r="AD40" s="251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</row>
    <row r="41" spans="1:45" ht="16.5" customHeight="1">
      <c r="A41" s="41"/>
      <c r="B41" s="41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50"/>
      <c r="S41" s="249"/>
      <c r="T41" s="249"/>
      <c r="U41" s="248"/>
      <c r="V41" s="248"/>
      <c r="W41" s="249"/>
      <c r="X41" s="249"/>
      <c r="Y41" s="249"/>
      <c r="Z41" s="249"/>
      <c r="AA41" s="249"/>
      <c r="AB41" s="248"/>
      <c r="AC41" s="248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</row>
    <row r="42" spans="1:45" ht="16.5" customHeight="1" thickBot="1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4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</row>
    <row r="43" spans="1:45" ht="16.5" customHeight="1">
      <c r="A43" s="395" t="s">
        <v>304</v>
      </c>
      <c r="B43" s="326" t="s">
        <v>383</v>
      </c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8" t="s">
        <v>360</v>
      </c>
      <c r="Q43" s="328"/>
      <c r="R43" s="328"/>
      <c r="S43" s="328"/>
      <c r="T43" s="328"/>
      <c r="U43" s="328"/>
      <c r="V43" s="329"/>
      <c r="W43" s="388" t="s">
        <v>209</v>
      </c>
      <c r="X43" s="389"/>
      <c r="Y43" s="389"/>
      <c r="Z43" s="389"/>
      <c r="AA43" s="389"/>
      <c r="AB43" s="389"/>
      <c r="AC43" s="390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</row>
    <row r="44" spans="1:45" ht="16.5" customHeight="1">
      <c r="A44" s="396"/>
      <c r="B44" s="347" t="s">
        <v>214</v>
      </c>
      <c r="C44" s="348"/>
      <c r="D44" s="348"/>
      <c r="E44" s="348"/>
      <c r="F44" s="349"/>
      <c r="G44" s="347" t="s">
        <v>215</v>
      </c>
      <c r="H44" s="348"/>
      <c r="I44" s="348"/>
      <c r="J44" s="348"/>
      <c r="K44" s="348"/>
      <c r="L44" s="348"/>
      <c r="M44" s="348"/>
      <c r="N44" s="348"/>
      <c r="O44" s="349"/>
      <c r="P44" s="334" t="s">
        <v>210</v>
      </c>
      <c r="Q44" s="381"/>
      <c r="R44" s="381"/>
      <c r="S44" s="381"/>
      <c r="T44" s="381"/>
      <c r="U44" s="381"/>
      <c r="V44" s="382"/>
      <c r="W44" s="391" t="s">
        <v>384</v>
      </c>
      <c r="X44" s="392"/>
      <c r="Y44" s="392"/>
      <c r="Z44" s="392"/>
      <c r="AA44" s="391" t="s">
        <v>385</v>
      </c>
      <c r="AB44" s="392"/>
      <c r="AC44" s="393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</row>
    <row r="45" spans="1:45" ht="16.5" customHeight="1">
      <c r="A45" s="396"/>
      <c r="B45" s="353" t="s">
        <v>216</v>
      </c>
      <c r="C45" s="386"/>
      <c r="D45" s="354"/>
      <c r="E45" s="383" t="s">
        <v>299</v>
      </c>
      <c r="F45" s="350"/>
      <c r="G45" s="344" t="s">
        <v>386</v>
      </c>
      <c r="H45" s="345"/>
      <c r="I45" s="346"/>
      <c r="J45" s="353" t="s">
        <v>217</v>
      </c>
      <c r="K45" s="354"/>
      <c r="L45" s="346" t="s">
        <v>216</v>
      </c>
      <c r="M45" s="350" t="s">
        <v>299</v>
      </c>
      <c r="N45" s="351"/>
      <c r="O45" s="352"/>
      <c r="P45" s="330" t="s">
        <v>386</v>
      </c>
      <c r="Q45" s="331"/>
      <c r="R45" s="332"/>
      <c r="S45" s="246" t="s">
        <v>387</v>
      </c>
      <c r="T45" s="268" t="s">
        <v>218</v>
      </c>
      <c r="U45" s="384" t="s">
        <v>388</v>
      </c>
      <c r="V45" s="385"/>
      <c r="W45" s="376" t="s">
        <v>300</v>
      </c>
      <c r="X45" s="377"/>
      <c r="Y45" s="330" t="s">
        <v>389</v>
      </c>
      <c r="Z45" s="402"/>
      <c r="AA45" s="376" t="s">
        <v>300</v>
      </c>
      <c r="AB45" s="377"/>
      <c r="AC45" s="336" t="s">
        <v>390</v>
      </c>
      <c r="AD45" s="44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</row>
    <row r="46" spans="1:45" ht="16.5" customHeight="1">
      <c r="A46" s="397"/>
      <c r="B46" s="355"/>
      <c r="C46" s="343"/>
      <c r="D46" s="356"/>
      <c r="E46" s="269" t="s">
        <v>302</v>
      </c>
      <c r="F46" s="263" t="s">
        <v>303</v>
      </c>
      <c r="G46" s="347"/>
      <c r="H46" s="348"/>
      <c r="I46" s="349"/>
      <c r="J46" s="355"/>
      <c r="K46" s="356"/>
      <c r="L46" s="349"/>
      <c r="M46" s="270" t="s">
        <v>302</v>
      </c>
      <c r="N46" s="357" t="s">
        <v>391</v>
      </c>
      <c r="O46" s="352"/>
      <c r="P46" s="333"/>
      <c r="Q46" s="334"/>
      <c r="R46" s="335"/>
      <c r="S46" s="245" t="s">
        <v>207</v>
      </c>
      <c r="T46" s="271" t="s">
        <v>301</v>
      </c>
      <c r="U46" s="110" t="s">
        <v>381</v>
      </c>
      <c r="V46" s="110" t="s">
        <v>382</v>
      </c>
      <c r="W46" s="378"/>
      <c r="X46" s="379"/>
      <c r="Y46" s="337"/>
      <c r="Z46" s="382"/>
      <c r="AA46" s="378"/>
      <c r="AB46" s="379"/>
      <c r="AC46" s="337"/>
      <c r="AD46" s="44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</row>
    <row r="47" spans="1:45" ht="16.5" customHeight="1">
      <c r="A47" s="244" t="s">
        <v>191</v>
      </c>
      <c r="B47" s="372">
        <v>28534</v>
      </c>
      <c r="C47" s="365"/>
      <c r="D47" s="365"/>
      <c r="E47" s="41">
        <v>59.6</v>
      </c>
      <c r="F47" s="41">
        <v>48.4</v>
      </c>
      <c r="G47" s="41">
        <v>356</v>
      </c>
      <c r="H47" s="41" t="s">
        <v>392</v>
      </c>
      <c r="I47" s="41">
        <v>358</v>
      </c>
      <c r="J47" s="358">
        <v>22373</v>
      </c>
      <c r="K47" s="359"/>
      <c r="L47" s="234">
        <v>22193</v>
      </c>
      <c r="M47" s="41">
        <v>57.1</v>
      </c>
      <c r="N47" s="368">
        <v>56.2</v>
      </c>
      <c r="O47" s="369"/>
      <c r="P47" s="137"/>
      <c r="Q47" s="243" t="s">
        <v>393</v>
      </c>
      <c r="R47" s="137"/>
      <c r="S47" s="45" t="s">
        <v>393</v>
      </c>
      <c r="T47" s="45" t="s">
        <v>393</v>
      </c>
      <c r="U47" s="45" t="s">
        <v>393</v>
      </c>
      <c r="V47" s="45" t="s">
        <v>393</v>
      </c>
      <c r="W47" s="380">
        <v>68773</v>
      </c>
      <c r="X47" s="380"/>
      <c r="Y47" s="137"/>
      <c r="Z47" s="137">
        <v>1035004</v>
      </c>
      <c r="AA47" s="137"/>
      <c r="AB47" s="137">
        <v>49839</v>
      </c>
      <c r="AC47" s="137">
        <v>1578461</v>
      </c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</row>
    <row r="48" spans="1:45" ht="16.5" customHeight="1">
      <c r="A48" s="215">
        <v>61</v>
      </c>
      <c r="B48" s="372">
        <v>30571</v>
      </c>
      <c r="C48" s="365"/>
      <c r="D48" s="365"/>
      <c r="E48" s="42">
        <v>55.4</v>
      </c>
      <c r="F48" s="42">
        <v>52.4</v>
      </c>
      <c r="G48" s="42">
        <v>326</v>
      </c>
      <c r="H48" s="41" t="s">
        <v>392</v>
      </c>
      <c r="I48" s="42">
        <v>326</v>
      </c>
      <c r="J48" s="358">
        <v>24928</v>
      </c>
      <c r="K48" s="359"/>
      <c r="L48" s="233">
        <v>25043</v>
      </c>
      <c r="M48" s="42">
        <v>60.7</v>
      </c>
      <c r="N48" s="368">
        <v>61</v>
      </c>
      <c r="O48" s="369"/>
      <c r="P48" s="45"/>
      <c r="Q48" s="35" t="s">
        <v>393</v>
      </c>
      <c r="R48" s="45"/>
      <c r="S48" s="45" t="s">
        <v>393</v>
      </c>
      <c r="T48" s="45" t="s">
        <v>393</v>
      </c>
      <c r="U48" s="45" t="s">
        <v>393</v>
      </c>
      <c r="V48" s="45" t="s">
        <v>393</v>
      </c>
      <c r="W48" s="338">
        <v>51345</v>
      </c>
      <c r="X48" s="338"/>
      <c r="Y48" s="45"/>
      <c r="Z48" s="45">
        <v>832805</v>
      </c>
      <c r="AA48" s="45"/>
      <c r="AB48" s="45">
        <v>42356</v>
      </c>
      <c r="AC48" s="45">
        <v>1244973</v>
      </c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</row>
    <row r="49" spans="1:45" ht="16.5" customHeight="1">
      <c r="A49" s="215">
        <v>62</v>
      </c>
      <c r="B49" s="372">
        <v>31838</v>
      </c>
      <c r="C49" s="365"/>
      <c r="D49" s="365"/>
      <c r="E49" s="42">
        <v>66.6</v>
      </c>
      <c r="F49" s="42">
        <v>69.6</v>
      </c>
      <c r="G49" s="42">
        <v>285</v>
      </c>
      <c r="H49" s="41" t="s">
        <v>392</v>
      </c>
      <c r="I49" s="42">
        <v>285</v>
      </c>
      <c r="J49" s="358">
        <v>24157</v>
      </c>
      <c r="K49" s="359"/>
      <c r="L49" s="233">
        <v>23794</v>
      </c>
      <c r="M49" s="42">
        <v>67.3</v>
      </c>
      <c r="N49" s="368">
        <v>66.3</v>
      </c>
      <c r="O49" s="369"/>
      <c r="P49" s="45"/>
      <c r="Q49" s="35" t="s">
        <v>393</v>
      </c>
      <c r="R49" s="45"/>
      <c r="S49" s="45" t="s">
        <v>393</v>
      </c>
      <c r="T49" s="45" t="s">
        <v>393</v>
      </c>
      <c r="U49" s="45" t="s">
        <v>393</v>
      </c>
      <c r="V49" s="45" t="s">
        <v>393</v>
      </c>
      <c r="W49" s="338">
        <v>49563</v>
      </c>
      <c r="X49" s="338"/>
      <c r="Y49" s="45"/>
      <c r="Z49" s="45">
        <v>1216156</v>
      </c>
      <c r="AA49" s="45"/>
      <c r="AB49" s="45">
        <v>49580</v>
      </c>
      <c r="AC49" s="45">
        <v>1647824</v>
      </c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</row>
    <row r="50" spans="1:45" ht="16.5" customHeight="1">
      <c r="A50" s="215">
        <v>63</v>
      </c>
      <c r="B50" s="372">
        <v>32192</v>
      </c>
      <c r="C50" s="365"/>
      <c r="D50" s="365"/>
      <c r="E50" s="242">
        <v>69</v>
      </c>
      <c r="F50" s="42">
        <v>70.4</v>
      </c>
      <c r="G50" s="42">
        <v>285</v>
      </c>
      <c r="H50" s="41" t="s">
        <v>392</v>
      </c>
      <c r="I50" s="42">
        <v>285</v>
      </c>
      <c r="J50" s="358">
        <v>22577</v>
      </c>
      <c r="K50" s="359"/>
      <c r="L50" s="233">
        <v>22395</v>
      </c>
      <c r="M50" s="42">
        <v>62.9</v>
      </c>
      <c r="N50" s="368">
        <v>62.4</v>
      </c>
      <c r="O50" s="369"/>
      <c r="P50" s="45">
        <v>103</v>
      </c>
      <c r="Q50" s="32" t="s">
        <v>208</v>
      </c>
      <c r="R50" s="45">
        <v>103</v>
      </c>
      <c r="S50" s="45">
        <v>8848</v>
      </c>
      <c r="T50" s="45">
        <v>8427</v>
      </c>
      <c r="U50" s="46">
        <v>59.5</v>
      </c>
      <c r="V50" s="46">
        <v>62.1</v>
      </c>
      <c r="W50" s="338">
        <v>49772</v>
      </c>
      <c r="X50" s="338"/>
      <c r="Y50" s="45"/>
      <c r="Z50" s="45">
        <v>15615551</v>
      </c>
      <c r="AA50" s="45"/>
      <c r="AB50" s="45">
        <v>26882</v>
      </c>
      <c r="AC50" s="45">
        <v>2486579</v>
      </c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</row>
    <row r="51" spans="1:45" s="40" customFormat="1" ht="16.5" customHeight="1">
      <c r="A51" s="241" t="s">
        <v>172</v>
      </c>
      <c r="B51" s="374">
        <f>SUM(B53:D66)</f>
        <v>37459</v>
      </c>
      <c r="C51" s="375"/>
      <c r="D51" s="375"/>
      <c r="E51" s="48">
        <v>80.1</v>
      </c>
      <c r="F51" s="48">
        <v>81.7</v>
      </c>
      <c r="G51" s="48">
        <f>SUM(G53:G66)</f>
        <v>288</v>
      </c>
      <c r="H51" s="171" t="s">
        <v>392</v>
      </c>
      <c r="I51" s="48">
        <f>SUM(I53:I66)</f>
        <v>288</v>
      </c>
      <c r="J51" s="373">
        <f>SUM(J53:K66)</f>
        <v>25843</v>
      </c>
      <c r="K51" s="373"/>
      <c r="L51" s="48">
        <f>SUM(L53:L66)</f>
        <v>26169</v>
      </c>
      <c r="M51" s="48">
        <v>71.2</v>
      </c>
      <c r="N51" s="370">
        <v>72.1</v>
      </c>
      <c r="O51" s="371"/>
      <c r="P51" s="48">
        <f>SUM(P53:P66)</f>
        <v>104</v>
      </c>
      <c r="Q51" s="181" t="s">
        <v>208</v>
      </c>
      <c r="R51" s="48">
        <f>SUM(R53:R66)</f>
        <v>104</v>
      </c>
      <c r="S51" s="272">
        <f>SUM(S53:S66)</f>
        <v>11851</v>
      </c>
      <c r="T51" s="272">
        <f>SUM(T53:T66)</f>
        <v>12244</v>
      </c>
      <c r="U51" s="240">
        <v>74.9</v>
      </c>
      <c r="V51" s="240">
        <v>79.1</v>
      </c>
      <c r="W51" s="400">
        <f>SUM(W53:X66)</f>
        <v>48261</v>
      </c>
      <c r="X51" s="400"/>
      <c r="Y51" s="182"/>
      <c r="Z51" s="272">
        <f>SUM(Z53:Z66)</f>
        <v>1324107</v>
      </c>
      <c r="AA51" s="182"/>
      <c r="AB51" s="272">
        <f>SUM(AB53:AB66)</f>
        <v>49748</v>
      </c>
      <c r="AC51" s="272">
        <f>SUM(AC53:AC66)</f>
        <v>1957016</v>
      </c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</row>
    <row r="52" spans="1:45" ht="16.5" customHeight="1">
      <c r="A52" s="41"/>
      <c r="B52" s="372"/>
      <c r="C52" s="365"/>
      <c r="D52" s="365"/>
      <c r="E52" s="41"/>
      <c r="F52" s="41"/>
      <c r="G52" s="41"/>
      <c r="H52" s="41"/>
      <c r="I52" s="41"/>
      <c r="J52" s="358"/>
      <c r="K52" s="359"/>
      <c r="L52" s="234"/>
      <c r="M52" s="41"/>
      <c r="N52" s="340"/>
      <c r="O52" s="341"/>
      <c r="P52" s="41"/>
      <c r="Q52" s="41"/>
      <c r="R52" s="172"/>
      <c r="S52" s="41"/>
      <c r="T52" s="41"/>
      <c r="U52" s="41"/>
      <c r="V52" s="41"/>
      <c r="W52" s="398"/>
      <c r="X52" s="399"/>
      <c r="Y52" s="399"/>
      <c r="Z52" s="399"/>
      <c r="AA52" s="398"/>
      <c r="AB52" s="399"/>
      <c r="AC52" s="399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</row>
    <row r="53" spans="1:45" ht="16.5" customHeight="1">
      <c r="A53" s="216" t="s">
        <v>221</v>
      </c>
      <c r="B53" s="372">
        <v>3023</v>
      </c>
      <c r="C53" s="365"/>
      <c r="D53" s="365"/>
      <c r="E53" s="41">
        <v>76.4</v>
      </c>
      <c r="F53" s="235">
        <v>80</v>
      </c>
      <c r="G53" s="41">
        <v>30</v>
      </c>
      <c r="H53" s="41" t="s">
        <v>392</v>
      </c>
      <c r="I53" s="41">
        <v>30</v>
      </c>
      <c r="J53" s="358">
        <v>1971</v>
      </c>
      <c r="K53" s="359"/>
      <c r="L53" s="234">
        <v>2056</v>
      </c>
      <c r="M53" s="41">
        <v>52.1</v>
      </c>
      <c r="N53" s="340">
        <v>54.4</v>
      </c>
      <c r="O53" s="341"/>
      <c r="P53" s="232">
        <v>8</v>
      </c>
      <c r="Q53" s="35" t="s">
        <v>208</v>
      </c>
      <c r="R53" s="232">
        <v>8</v>
      </c>
      <c r="S53" s="154">
        <v>952</v>
      </c>
      <c r="T53" s="154">
        <v>950</v>
      </c>
      <c r="U53" s="46">
        <v>73.8</v>
      </c>
      <c r="V53" s="46">
        <v>81</v>
      </c>
      <c r="W53" s="338">
        <v>3738</v>
      </c>
      <c r="X53" s="338"/>
      <c r="Y53" s="74"/>
      <c r="Z53" s="193">
        <v>112364</v>
      </c>
      <c r="AA53" s="231"/>
      <c r="AB53" s="230">
        <v>3846</v>
      </c>
      <c r="AC53" s="193">
        <v>174719</v>
      </c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</row>
    <row r="54" spans="1:45" ht="16.5" customHeight="1">
      <c r="A54" s="237">
        <v>5</v>
      </c>
      <c r="B54" s="364">
        <v>3540</v>
      </c>
      <c r="C54" s="365"/>
      <c r="D54" s="365"/>
      <c r="E54" s="42">
        <v>86.2</v>
      </c>
      <c r="F54" s="235">
        <v>90.6</v>
      </c>
      <c r="G54" s="42">
        <v>31</v>
      </c>
      <c r="H54" s="41" t="s">
        <v>392</v>
      </c>
      <c r="I54" s="42">
        <v>31</v>
      </c>
      <c r="J54" s="358">
        <v>3010</v>
      </c>
      <c r="K54" s="359"/>
      <c r="L54" s="233">
        <v>2936</v>
      </c>
      <c r="M54" s="42">
        <v>77.1</v>
      </c>
      <c r="N54" s="340">
        <v>75.2</v>
      </c>
      <c r="O54" s="341"/>
      <c r="P54" s="232">
        <v>9</v>
      </c>
      <c r="Q54" s="35" t="s">
        <v>208</v>
      </c>
      <c r="R54" s="232">
        <v>9</v>
      </c>
      <c r="S54" s="154">
        <v>1095</v>
      </c>
      <c r="T54" s="154">
        <v>1045</v>
      </c>
      <c r="U54" s="46">
        <v>76</v>
      </c>
      <c r="V54" s="46">
        <v>57.9</v>
      </c>
      <c r="W54" s="338">
        <v>3817</v>
      </c>
      <c r="X54" s="338"/>
      <c r="Y54" s="74"/>
      <c r="Z54" s="193">
        <v>93540</v>
      </c>
      <c r="AA54" s="231"/>
      <c r="AB54" s="230">
        <v>3912</v>
      </c>
      <c r="AC54" s="193">
        <v>139768</v>
      </c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</row>
    <row r="55" spans="1:45" ht="16.5" customHeight="1">
      <c r="A55" s="237">
        <v>6</v>
      </c>
      <c r="B55" s="364">
        <v>2744</v>
      </c>
      <c r="C55" s="365"/>
      <c r="D55" s="365"/>
      <c r="E55" s="42">
        <v>76.1</v>
      </c>
      <c r="F55" s="235">
        <v>72.6</v>
      </c>
      <c r="G55" s="42">
        <v>30</v>
      </c>
      <c r="H55" s="41" t="s">
        <v>392</v>
      </c>
      <c r="I55" s="42">
        <v>30</v>
      </c>
      <c r="J55" s="358">
        <v>3071</v>
      </c>
      <c r="K55" s="359"/>
      <c r="L55" s="233">
        <v>3041</v>
      </c>
      <c r="M55" s="42">
        <v>81.2</v>
      </c>
      <c r="N55" s="340">
        <v>80.4</v>
      </c>
      <c r="O55" s="341"/>
      <c r="P55" s="232">
        <v>9</v>
      </c>
      <c r="Q55" s="35" t="s">
        <v>208</v>
      </c>
      <c r="R55" s="232">
        <v>9</v>
      </c>
      <c r="S55" s="154">
        <v>1040</v>
      </c>
      <c r="T55" s="154">
        <v>1009</v>
      </c>
      <c r="U55" s="46">
        <v>81.7</v>
      </c>
      <c r="V55" s="46">
        <v>91.9</v>
      </c>
      <c r="W55" s="338">
        <v>3534</v>
      </c>
      <c r="X55" s="338"/>
      <c r="Y55" s="74"/>
      <c r="Z55" s="193">
        <v>70713</v>
      </c>
      <c r="AA55" s="231"/>
      <c r="AB55" s="230">
        <v>4214</v>
      </c>
      <c r="AC55" s="193">
        <v>130237</v>
      </c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</row>
    <row r="56" spans="1:45" ht="16.5" customHeight="1">
      <c r="A56" s="237">
        <v>7</v>
      </c>
      <c r="B56" s="364">
        <v>2690</v>
      </c>
      <c r="C56" s="365"/>
      <c r="D56" s="365"/>
      <c r="E56" s="42">
        <v>73.1</v>
      </c>
      <c r="F56" s="235">
        <v>71.2</v>
      </c>
      <c r="G56" s="42">
        <v>31</v>
      </c>
      <c r="H56" s="41" t="s">
        <v>392</v>
      </c>
      <c r="I56" s="42">
        <v>31</v>
      </c>
      <c r="J56" s="358">
        <v>2680</v>
      </c>
      <c r="K56" s="359"/>
      <c r="L56" s="233">
        <v>2668</v>
      </c>
      <c r="M56" s="42">
        <v>68.6</v>
      </c>
      <c r="N56" s="340">
        <v>68.3</v>
      </c>
      <c r="O56" s="341"/>
      <c r="P56" s="232">
        <v>8</v>
      </c>
      <c r="Q56" s="35" t="s">
        <v>208</v>
      </c>
      <c r="R56" s="232">
        <v>9</v>
      </c>
      <c r="S56" s="154">
        <v>985</v>
      </c>
      <c r="T56" s="154">
        <v>1165</v>
      </c>
      <c r="U56" s="46">
        <v>77.8</v>
      </c>
      <c r="V56" s="46">
        <v>88.5</v>
      </c>
      <c r="W56" s="338">
        <v>3614</v>
      </c>
      <c r="X56" s="338"/>
      <c r="Y56" s="74"/>
      <c r="Z56" s="193">
        <v>80090</v>
      </c>
      <c r="AA56" s="231"/>
      <c r="AB56" s="230">
        <v>5243</v>
      </c>
      <c r="AC56" s="193">
        <v>147468</v>
      </c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</row>
    <row r="57" spans="1:45" ht="16.5" customHeight="1">
      <c r="A57" s="237"/>
      <c r="B57" s="364"/>
      <c r="C57" s="365"/>
      <c r="D57" s="365"/>
      <c r="E57" s="42"/>
      <c r="F57" s="235"/>
      <c r="G57" s="217"/>
      <c r="H57" s="41"/>
      <c r="I57" s="42"/>
      <c r="J57" s="358"/>
      <c r="K57" s="359"/>
      <c r="L57" s="233"/>
      <c r="M57" s="42"/>
      <c r="N57" s="340"/>
      <c r="O57" s="341"/>
      <c r="P57" s="232"/>
      <c r="Q57" s="35"/>
      <c r="R57" s="232"/>
      <c r="S57" s="154"/>
      <c r="T57" s="154"/>
      <c r="U57" s="46"/>
      <c r="V57" s="46"/>
      <c r="W57" s="338"/>
      <c r="X57" s="338"/>
      <c r="Y57" s="74"/>
      <c r="Z57" s="193"/>
      <c r="AA57" s="231"/>
      <c r="AB57" s="230"/>
      <c r="AC57" s="193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</row>
    <row r="58" spans="1:45" ht="16.5" customHeight="1">
      <c r="A58" s="237">
        <v>8</v>
      </c>
      <c r="B58" s="364">
        <v>3565</v>
      </c>
      <c r="C58" s="365"/>
      <c r="D58" s="365"/>
      <c r="E58" s="236">
        <v>94</v>
      </c>
      <c r="F58" s="235">
        <v>91.3</v>
      </c>
      <c r="G58" s="42">
        <v>30</v>
      </c>
      <c r="H58" s="41" t="s">
        <v>392</v>
      </c>
      <c r="I58" s="42">
        <v>30</v>
      </c>
      <c r="J58" s="358">
        <v>3122</v>
      </c>
      <c r="K58" s="359"/>
      <c r="L58" s="233">
        <v>3287</v>
      </c>
      <c r="M58" s="42">
        <v>82.6</v>
      </c>
      <c r="N58" s="362">
        <v>87</v>
      </c>
      <c r="O58" s="363"/>
      <c r="P58" s="232">
        <v>9</v>
      </c>
      <c r="Q58" s="35" t="s">
        <v>208</v>
      </c>
      <c r="R58" s="232">
        <v>9</v>
      </c>
      <c r="S58" s="154">
        <v>1137</v>
      </c>
      <c r="T58" s="154">
        <v>1345</v>
      </c>
      <c r="U58" s="46">
        <v>77.9</v>
      </c>
      <c r="V58" s="46">
        <v>90.9</v>
      </c>
      <c r="W58" s="338">
        <v>3539</v>
      </c>
      <c r="X58" s="338"/>
      <c r="Y58" s="74"/>
      <c r="Z58" s="193">
        <v>76172</v>
      </c>
      <c r="AA58" s="231"/>
      <c r="AB58" s="230">
        <v>4636</v>
      </c>
      <c r="AC58" s="193">
        <v>216816</v>
      </c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</row>
    <row r="59" spans="1:45" ht="16.5" customHeight="1">
      <c r="A59" s="237">
        <v>9</v>
      </c>
      <c r="B59" s="364">
        <v>3127</v>
      </c>
      <c r="C59" s="365"/>
      <c r="D59" s="365"/>
      <c r="E59" s="236">
        <v>84.6</v>
      </c>
      <c r="F59" s="235">
        <v>82.7</v>
      </c>
      <c r="G59" s="42">
        <v>30</v>
      </c>
      <c r="H59" s="41" t="s">
        <v>392</v>
      </c>
      <c r="I59" s="42">
        <v>30</v>
      </c>
      <c r="J59" s="358">
        <v>3049</v>
      </c>
      <c r="K59" s="359"/>
      <c r="L59" s="233">
        <v>3297</v>
      </c>
      <c r="M59" s="42">
        <v>80.7</v>
      </c>
      <c r="N59" s="340">
        <v>87.2</v>
      </c>
      <c r="O59" s="341"/>
      <c r="P59" s="232">
        <v>9</v>
      </c>
      <c r="Q59" s="35" t="s">
        <v>208</v>
      </c>
      <c r="R59" s="232">
        <v>8</v>
      </c>
      <c r="S59" s="154">
        <v>1049</v>
      </c>
      <c r="T59" s="154">
        <v>942</v>
      </c>
      <c r="U59" s="46">
        <v>86.4</v>
      </c>
      <c r="V59" s="46">
        <v>94.4</v>
      </c>
      <c r="W59" s="338">
        <v>3826</v>
      </c>
      <c r="X59" s="338"/>
      <c r="Y59" s="74"/>
      <c r="Z59" s="193">
        <v>127867</v>
      </c>
      <c r="AA59" s="231"/>
      <c r="AB59" s="230">
        <v>4024</v>
      </c>
      <c r="AC59" s="193">
        <v>147877</v>
      </c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</row>
    <row r="60" spans="1:45" ht="16.5" customHeight="1">
      <c r="A60" s="237">
        <v>10</v>
      </c>
      <c r="B60" s="364">
        <v>3668</v>
      </c>
      <c r="C60" s="365"/>
      <c r="D60" s="365"/>
      <c r="E60" s="236">
        <v>91</v>
      </c>
      <c r="F60" s="235">
        <v>93.9</v>
      </c>
      <c r="G60" s="42">
        <v>31</v>
      </c>
      <c r="H60" s="41" t="s">
        <v>392</v>
      </c>
      <c r="I60" s="42">
        <v>31</v>
      </c>
      <c r="J60" s="358">
        <v>3500</v>
      </c>
      <c r="K60" s="359"/>
      <c r="L60" s="233">
        <v>3441</v>
      </c>
      <c r="M60" s="42">
        <v>89.6</v>
      </c>
      <c r="N60" s="340">
        <v>88.1</v>
      </c>
      <c r="O60" s="341"/>
      <c r="P60" s="232">
        <v>9</v>
      </c>
      <c r="Q60" s="35" t="s">
        <v>208</v>
      </c>
      <c r="R60" s="232">
        <v>9</v>
      </c>
      <c r="S60" s="154">
        <v>1215</v>
      </c>
      <c r="T60" s="154">
        <v>1214</v>
      </c>
      <c r="U60" s="46">
        <v>85.9</v>
      </c>
      <c r="V60" s="46">
        <v>95.1</v>
      </c>
      <c r="W60" s="338">
        <v>3918</v>
      </c>
      <c r="X60" s="338"/>
      <c r="Y60" s="74"/>
      <c r="Z60" s="193">
        <v>98875</v>
      </c>
      <c r="AA60" s="231"/>
      <c r="AB60" s="230">
        <v>4577</v>
      </c>
      <c r="AC60" s="193">
        <v>143934</v>
      </c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</row>
    <row r="61" spans="1:45" ht="16.5" customHeight="1">
      <c r="A61" s="237">
        <v>11</v>
      </c>
      <c r="B61" s="364">
        <v>3594</v>
      </c>
      <c r="C61" s="365"/>
      <c r="D61" s="365"/>
      <c r="E61" s="238">
        <v>88.7</v>
      </c>
      <c r="F61" s="235">
        <v>95.1</v>
      </c>
      <c r="G61" s="42">
        <v>30</v>
      </c>
      <c r="H61" s="41" t="s">
        <v>392</v>
      </c>
      <c r="I61" s="42">
        <v>30</v>
      </c>
      <c r="J61" s="358">
        <v>2580</v>
      </c>
      <c r="K61" s="359"/>
      <c r="L61" s="233">
        <v>2483</v>
      </c>
      <c r="M61" s="42">
        <v>68.3</v>
      </c>
      <c r="N61" s="340">
        <v>65.7</v>
      </c>
      <c r="O61" s="341"/>
      <c r="P61" s="232">
        <v>8</v>
      </c>
      <c r="Q61" s="35" t="s">
        <v>208</v>
      </c>
      <c r="R61" s="232">
        <v>9</v>
      </c>
      <c r="S61" s="154">
        <v>990</v>
      </c>
      <c r="T61" s="154">
        <v>1104</v>
      </c>
      <c r="U61" s="46">
        <v>76.9</v>
      </c>
      <c r="V61" s="46">
        <v>86.4</v>
      </c>
      <c r="W61" s="338">
        <v>4421</v>
      </c>
      <c r="X61" s="338"/>
      <c r="Y61" s="74"/>
      <c r="Z61" s="193">
        <v>145222</v>
      </c>
      <c r="AA61" s="231"/>
      <c r="AB61" s="230">
        <v>4098</v>
      </c>
      <c r="AC61" s="193">
        <v>194491</v>
      </c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</row>
    <row r="62" spans="1:45" ht="16.5" customHeight="1">
      <c r="A62" s="237"/>
      <c r="B62" s="364"/>
      <c r="C62" s="365"/>
      <c r="D62" s="365"/>
      <c r="E62" s="236"/>
      <c r="F62" s="235"/>
      <c r="G62" s="42"/>
      <c r="H62" s="41"/>
      <c r="I62" s="42"/>
      <c r="J62" s="358"/>
      <c r="K62" s="359"/>
      <c r="L62" s="233"/>
      <c r="M62" s="42"/>
      <c r="N62" s="340"/>
      <c r="O62" s="341"/>
      <c r="P62" s="173"/>
      <c r="Q62" s="35"/>
      <c r="R62" s="173"/>
      <c r="S62" s="174"/>
      <c r="T62" s="174"/>
      <c r="U62" s="33"/>
      <c r="V62" s="33"/>
      <c r="W62" s="338"/>
      <c r="X62" s="338"/>
      <c r="Y62" s="74"/>
      <c r="Z62" s="231"/>
      <c r="AA62" s="231"/>
      <c r="AB62" s="230"/>
      <c r="AC62" s="231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</row>
    <row r="63" spans="1:45" ht="16.5" customHeight="1">
      <c r="A63" s="237">
        <v>12</v>
      </c>
      <c r="B63" s="364">
        <v>2344</v>
      </c>
      <c r="C63" s="365"/>
      <c r="D63" s="365"/>
      <c r="E63" s="236">
        <v>64.2</v>
      </c>
      <c r="F63" s="235">
        <v>60</v>
      </c>
      <c r="G63" s="42"/>
      <c r="H63" s="41" t="s">
        <v>392</v>
      </c>
      <c r="I63" s="41" t="s">
        <v>393</v>
      </c>
      <c r="J63" s="358" t="s">
        <v>393</v>
      </c>
      <c r="K63" s="358"/>
      <c r="L63" s="41" t="s">
        <v>393</v>
      </c>
      <c r="M63" s="41" t="s">
        <v>393</v>
      </c>
      <c r="N63" s="340" t="s">
        <v>393</v>
      </c>
      <c r="O63" s="341"/>
      <c r="P63" s="232">
        <v>9</v>
      </c>
      <c r="Q63" s="35" t="s">
        <v>208</v>
      </c>
      <c r="R63" s="232">
        <v>8</v>
      </c>
      <c r="S63" s="154">
        <v>674</v>
      </c>
      <c r="T63" s="154">
        <v>578</v>
      </c>
      <c r="U63" s="46">
        <v>48.4</v>
      </c>
      <c r="V63" s="46">
        <v>49.5</v>
      </c>
      <c r="W63" s="338">
        <v>4774</v>
      </c>
      <c r="X63" s="338"/>
      <c r="Y63" s="74"/>
      <c r="Z63" s="193">
        <v>126153</v>
      </c>
      <c r="AA63" s="231"/>
      <c r="AB63" s="230">
        <v>4870</v>
      </c>
      <c r="AC63" s="193">
        <v>224762</v>
      </c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</row>
    <row r="64" spans="1:45" ht="16.5" customHeight="1">
      <c r="A64" s="266" t="s">
        <v>298</v>
      </c>
      <c r="B64" s="364">
        <v>2867</v>
      </c>
      <c r="C64" s="365"/>
      <c r="D64" s="365"/>
      <c r="E64" s="236">
        <v>68.5</v>
      </c>
      <c r="F64" s="235">
        <v>73.4</v>
      </c>
      <c r="G64" s="41"/>
      <c r="H64" s="41" t="s">
        <v>392</v>
      </c>
      <c r="I64" s="41" t="s">
        <v>393</v>
      </c>
      <c r="J64" s="358" t="s">
        <v>393</v>
      </c>
      <c r="K64" s="358"/>
      <c r="L64" s="41" t="s">
        <v>393</v>
      </c>
      <c r="M64" s="41" t="s">
        <v>393</v>
      </c>
      <c r="N64" s="340" t="s">
        <v>393</v>
      </c>
      <c r="O64" s="341"/>
      <c r="P64" s="232">
        <v>9</v>
      </c>
      <c r="Q64" s="35" t="s">
        <v>208</v>
      </c>
      <c r="R64" s="232">
        <v>9</v>
      </c>
      <c r="S64" s="154">
        <v>728</v>
      </c>
      <c r="T64" s="154">
        <v>832</v>
      </c>
      <c r="U64" s="46">
        <v>53.3</v>
      </c>
      <c r="V64" s="46">
        <v>63</v>
      </c>
      <c r="W64" s="338">
        <v>4221</v>
      </c>
      <c r="X64" s="338"/>
      <c r="Y64" s="74"/>
      <c r="Z64" s="193">
        <v>131456</v>
      </c>
      <c r="AA64" s="231"/>
      <c r="AB64" s="230">
        <v>3199</v>
      </c>
      <c r="AC64" s="193">
        <v>113884</v>
      </c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</row>
    <row r="65" spans="1:45" ht="16.5" customHeight="1">
      <c r="A65" s="266" t="s">
        <v>372</v>
      </c>
      <c r="B65" s="364">
        <v>2813</v>
      </c>
      <c r="C65" s="365"/>
      <c r="D65" s="365"/>
      <c r="E65" s="236">
        <v>74.8</v>
      </c>
      <c r="F65" s="235">
        <v>79.7</v>
      </c>
      <c r="G65" s="42">
        <v>14</v>
      </c>
      <c r="H65" s="41" t="s">
        <v>392</v>
      </c>
      <c r="I65" s="42">
        <v>14</v>
      </c>
      <c r="J65" s="358">
        <v>646</v>
      </c>
      <c r="K65" s="359"/>
      <c r="L65" s="233">
        <v>620</v>
      </c>
      <c r="M65" s="42">
        <v>36.6</v>
      </c>
      <c r="N65" s="340">
        <v>35.1</v>
      </c>
      <c r="O65" s="341"/>
      <c r="P65" s="232">
        <v>8</v>
      </c>
      <c r="Q65" s="35" t="s">
        <v>208</v>
      </c>
      <c r="R65" s="232">
        <v>8</v>
      </c>
      <c r="S65" s="154">
        <v>1042</v>
      </c>
      <c r="T65" s="154">
        <v>993</v>
      </c>
      <c r="U65" s="46">
        <v>81.6</v>
      </c>
      <c r="V65" s="46">
        <v>78.1</v>
      </c>
      <c r="W65" s="338">
        <v>4206</v>
      </c>
      <c r="X65" s="338"/>
      <c r="Y65" s="74"/>
      <c r="Z65" s="193">
        <v>96022</v>
      </c>
      <c r="AA65" s="231"/>
      <c r="AB65" s="230">
        <v>3190</v>
      </c>
      <c r="AC65" s="193">
        <v>121353</v>
      </c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</row>
    <row r="66" spans="1:45" ht="16.5" customHeight="1">
      <c r="A66" s="267" t="s">
        <v>373</v>
      </c>
      <c r="B66" s="366">
        <v>3484</v>
      </c>
      <c r="C66" s="367"/>
      <c r="D66" s="367"/>
      <c r="E66" s="229">
        <v>83.3</v>
      </c>
      <c r="F66" s="228">
        <v>89.2</v>
      </c>
      <c r="G66" s="226">
        <v>31</v>
      </c>
      <c r="H66" s="225" t="s">
        <v>392</v>
      </c>
      <c r="I66" s="226">
        <v>31</v>
      </c>
      <c r="J66" s="360">
        <v>2214</v>
      </c>
      <c r="K66" s="361"/>
      <c r="L66" s="227">
        <v>2340</v>
      </c>
      <c r="M66" s="226">
        <v>56.7</v>
      </c>
      <c r="N66" s="342">
        <v>59.9</v>
      </c>
      <c r="O66" s="343"/>
      <c r="P66" s="223">
        <v>9</v>
      </c>
      <c r="Q66" s="224" t="s">
        <v>208</v>
      </c>
      <c r="R66" s="223">
        <v>9</v>
      </c>
      <c r="S66" s="222">
        <v>944</v>
      </c>
      <c r="T66" s="222">
        <v>1067</v>
      </c>
      <c r="U66" s="221">
        <v>82.5</v>
      </c>
      <c r="V66" s="221">
        <v>82.3</v>
      </c>
      <c r="W66" s="339">
        <v>4653</v>
      </c>
      <c r="X66" s="339"/>
      <c r="Y66" s="79"/>
      <c r="Z66" s="198">
        <v>165633</v>
      </c>
      <c r="AA66" s="220"/>
      <c r="AB66" s="219">
        <v>3939</v>
      </c>
      <c r="AC66" s="198">
        <v>201707</v>
      </c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</row>
    <row r="67" spans="1:45" ht="16.5" customHeight="1">
      <c r="A67" s="51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51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217"/>
      <c r="AN67" s="217"/>
      <c r="AO67" s="217"/>
      <c r="AP67" s="217"/>
      <c r="AQ67" s="217"/>
      <c r="AR67" s="217"/>
      <c r="AS67" s="217"/>
    </row>
    <row r="68" spans="1:45" ht="16.5" customHeight="1">
      <c r="A68" s="51"/>
      <c r="B68" s="116"/>
      <c r="C68" s="116"/>
      <c r="D68" s="116"/>
      <c r="E68" s="116"/>
      <c r="F68" s="116"/>
      <c r="G68" s="218"/>
      <c r="H68" s="218"/>
      <c r="I68" s="51"/>
      <c r="J68" s="116"/>
      <c r="K68" s="116"/>
      <c r="L68" s="117"/>
      <c r="M68" s="117"/>
      <c r="N68" s="218"/>
      <c r="O68" s="218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217"/>
      <c r="AN68" s="217"/>
      <c r="AO68" s="217"/>
      <c r="AP68" s="217"/>
      <c r="AQ68" s="217"/>
      <c r="AR68" s="217"/>
      <c r="AS68" s="217"/>
    </row>
    <row r="69" spans="1:45" ht="16.5" customHeight="1">
      <c r="A69" s="35"/>
      <c r="B69" s="35"/>
      <c r="C69" s="35"/>
      <c r="D69" s="35"/>
      <c r="E69" s="35"/>
      <c r="F69" s="35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7"/>
      <c r="AA69" s="117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</row>
    <row r="70" spans="1:45" ht="16.5" customHeight="1">
      <c r="A70" s="35"/>
      <c r="B70" s="35"/>
      <c r="C70" s="35"/>
      <c r="D70" s="35"/>
      <c r="E70" s="35"/>
      <c r="F70" s="35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7"/>
      <c r="AA70" s="117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</row>
  </sheetData>
  <sheetProtection/>
  <mergeCells count="127">
    <mergeCell ref="A4:Z4"/>
    <mergeCell ref="A5:Z5"/>
    <mergeCell ref="U9:V9"/>
    <mergeCell ref="A7:A10"/>
    <mergeCell ref="B8:H8"/>
    <mergeCell ref="I8:O8"/>
    <mergeCell ref="P8:V8"/>
    <mergeCell ref="B7:Z7"/>
    <mergeCell ref="B9:D10"/>
    <mergeCell ref="W53:X53"/>
    <mergeCell ref="AB9:AC9"/>
    <mergeCell ref="AI9:AJ9"/>
    <mergeCell ref="AD8:AJ8"/>
    <mergeCell ref="G9:H9"/>
    <mergeCell ref="N9:O9"/>
    <mergeCell ref="W8:Z8"/>
    <mergeCell ref="I9:K10"/>
    <mergeCell ref="P9:R10"/>
    <mergeCell ref="Y45:Z46"/>
    <mergeCell ref="AA45:AB46"/>
    <mergeCell ref="AD10:AF10"/>
    <mergeCell ref="AD9:AF9"/>
    <mergeCell ref="A43:A46"/>
    <mergeCell ref="W52:Z52"/>
    <mergeCell ref="AA52:AC52"/>
    <mergeCell ref="W51:X51"/>
    <mergeCell ref="W48:X48"/>
    <mergeCell ref="W49:X49"/>
    <mergeCell ref="W50:X50"/>
    <mergeCell ref="AK8:AQ8"/>
    <mergeCell ref="AK9:AM9"/>
    <mergeCell ref="AP9:AQ9"/>
    <mergeCell ref="AK10:AM10"/>
    <mergeCell ref="W43:AC43"/>
    <mergeCell ref="W44:Z44"/>
    <mergeCell ref="AA44:AC44"/>
    <mergeCell ref="W9:Y10"/>
    <mergeCell ref="W45:X46"/>
    <mergeCell ref="B47:D47"/>
    <mergeCell ref="J47:K47"/>
    <mergeCell ref="W47:X47"/>
    <mergeCell ref="N47:O47"/>
    <mergeCell ref="P44:V44"/>
    <mergeCell ref="E45:F45"/>
    <mergeCell ref="U45:V45"/>
    <mergeCell ref="B44:F44"/>
    <mergeCell ref="B45:D46"/>
    <mergeCell ref="G44:O44"/>
    <mergeCell ref="B52:D52"/>
    <mergeCell ref="J48:K48"/>
    <mergeCell ref="J49:K49"/>
    <mergeCell ref="J50:K50"/>
    <mergeCell ref="J51:K51"/>
    <mergeCell ref="B48:D48"/>
    <mergeCell ref="B49:D49"/>
    <mergeCell ref="B50:D50"/>
    <mergeCell ref="B51:D51"/>
    <mergeCell ref="B66:D66"/>
    <mergeCell ref="B59:D59"/>
    <mergeCell ref="B60:D60"/>
    <mergeCell ref="J52:K52"/>
    <mergeCell ref="N48:O48"/>
    <mergeCell ref="N49:O49"/>
    <mergeCell ref="N50:O50"/>
    <mergeCell ref="N51:O51"/>
    <mergeCell ref="B53:D53"/>
    <mergeCell ref="J53:K53"/>
    <mergeCell ref="J55:K55"/>
    <mergeCell ref="J56:K56"/>
    <mergeCell ref="J57:K57"/>
    <mergeCell ref="J58:K58"/>
    <mergeCell ref="J59:K59"/>
    <mergeCell ref="B54:D54"/>
    <mergeCell ref="B55:D55"/>
    <mergeCell ref="B56:D56"/>
    <mergeCell ref="B57:D57"/>
    <mergeCell ref="B58:D58"/>
    <mergeCell ref="B65:D65"/>
    <mergeCell ref="B61:D61"/>
    <mergeCell ref="B62:D62"/>
    <mergeCell ref="B63:D63"/>
    <mergeCell ref="B64:D64"/>
    <mergeCell ref="J65:K65"/>
    <mergeCell ref="N57:O57"/>
    <mergeCell ref="N58:O58"/>
    <mergeCell ref="N64:O64"/>
    <mergeCell ref="J63:K63"/>
    <mergeCell ref="J60:K60"/>
    <mergeCell ref="N63:O63"/>
    <mergeCell ref="J64:K64"/>
    <mergeCell ref="J62:K62"/>
    <mergeCell ref="N46:O46"/>
    <mergeCell ref="N59:O59"/>
    <mergeCell ref="J61:K61"/>
    <mergeCell ref="J54:K54"/>
    <mergeCell ref="J66:K66"/>
    <mergeCell ref="N52:O52"/>
    <mergeCell ref="N53:O53"/>
    <mergeCell ref="N54:O54"/>
    <mergeCell ref="N55:O55"/>
    <mergeCell ref="N56:O56"/>
    <mergeCell ref="W66:X66"/>
    <mergeCell ref="N65:O65"/>
    <mergeCell ref="N66:O66"/>
    <mergeCell ref="N62:O62"/>
    <mergeCell ref="G45:I46"/>
    <mergeCell ref="M45:O45"/>
    <mergeCell ref="L45:L46"/>
    <mergeCell ref="J45:K46"/>
    <mergeCell ref="N60:O60"/>
    <mergeCell ref="N61:O61"/>
    <mergeCell ref="W64:X64"/>
    <mergeCell ref="W65:X65"/>
    <mergeCell ref="W58:X58"/>
    <mergeCell ref="W59:X59"/>
    <mergeCell ref="W60:X60"/>
    <mergeCell ref="W61:X61"/>
    <mergeCell ref="B43:O43"/>
    <mergeCell ref="P43:V43"/>
    <mergeCell ref="P45:R46"/>
    <mergeCell ref="AC45:AC46"/>
    <mergeCell ref="W62:X62"/>
    <mergeCell ref="W63:X63"/>
    <mergeCell ref="W54:X54"/>
    <mergeCell ref="W55:X55"/>
    <mergeCell ref="W56:X56"/>
    <mergeCell ref="W57:X57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zoomScalePageLayoutView="0" workbookViewId="0" topLeftCell="A1">
      <selection activeCell="A1" sqref="A1"/>
    </sheetView>
  </sheetViews>
  <sheetFormatPr defaultColWidth="10.59765625" defaultRowHeight="20.25" customHeight="1"/>
  <cols>
    <col min="1" max="1" width="2.59765625" style="51" customWidth="1"/>
    <col min="2" max="2" width="11.09765625" style="51" customWidth="1"/>
    <col min="3" max="3" width="4.59765625" style="51" customWidth="1"/>
    <col min="4" max="5" width="8.59765625" style="51" customWidth="1"/>
    <col min="6" max="6" width="7.69921875" style="51" customWidth="1"/>
    <col min="7" max="7" width="7.19921875" style="51" customWidth="1"/>
    <col min="8" max="8" width="9.59765625" style="51" customWidth="1"/>
    <col min="9" max="9" width="3.5" style="51" customWidth="1"/>
    <col min="10" max="10" width="12.69921875" style="51" customWidth="1"/>
    <col min="11" max="11" width="5" style="51" customWidth="1"/>
    <col min="12" max="12" width="14.09765625" style="51" customWidth="1"/>
    <col min="13" max="13" width="4.09765625" style="51" customWidth="1"/>
    <col min="14" max="14" width="8.59765625" style="51" customWidth="1"/>
    <col min="15" max="15" width="9.5" style="51" customWidth="1"/>
    <col min="16" max="16" width="10.59765625" style="51" customWidth="1"/>
    <col min="17" max="18" width="3.59765625" style="51" customWidth="1"/>
    <col min="19" max="19" width="18.69921875" style="51" customWidth="1"/>
    <col min="20" max="20" width="13.59765625" style="51" customWidth="1"/>
    <col min="21" max="26" width="11.3984375" style="51" customWidth="1"/>
    <col min="27" max="16384" width="10.59765625" style="51" customWidth="1"/>
  </cols>
  <sheetData>
    <row r="1" spans="1:26" s="49" customFormat="1" ht="20.25" customHeight="1">
      <c r="A1" s="273" t="s">
        <v>374</v>
      </c>
      <c r="Z1" s="4" t="s">
        <v>375</v>
      </c>
    </row>
    <row r="2" spans="1:26" s="49" customFormat="1" ht="20.25" customHeight="1">
      <c r="A2" s="2"/>
      <c r="Z2" s="4"/>
    </row>
    <row r="3" spans="1:26" s="49" customFormat="1" ht="20.25" customHeight="1">
      <c r="A3" s="2"/>
      <c r="Z3" s="4"/>
    </row>
    <row r="4" spans="1:26" ht="20.25" customHeight="1">
      <c r="A4" s="470" t="s">
        <v>496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1"/>
      <c r="Q4" s="472" t="s">
        <v>362</v>
      </c>
      <c r="R4" s="471"/>
      <c r="S4" s="471"/>
      <c r="T4" s="471"/>
      <c r="U4" s="471"/>
      <c r="V4" s="471"/>
      <c r="W4" s="471"/>
      <c r="X4" s="471"/>
      <c r="Y4" s="471"/>
      <c r="Z4" s="471"/>
    </row>
    <row r="5" spans="1:26" ht="20.25" customHeight="1">
      <c r="A5" s="473" t="s">
        <v>322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Q5" s="474" t="s">
        <v>320</v>
      </c>
      <c r="R5" s="429"/>
      <c r="S5" s="429"/>
      <c r="T5" s="429"/>
      <c r="U5" s="429"/>
      <c r="V5" s="429"/>
      <c r="W5" s="429"/>
      <c r="X5" s="429"/>
      <c r="Y5" s="429"/>
      <c r="Z5" s="429"/>
    </row>
    <row r="6" spans="1:26" ht="20.25" customHeight="1" thickBo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Q6" s="54"/>
      <c r="R6" s="54"/>
      <c r="S6" s="54"/>
      <c r="T6" s="54"/>
      <c r="U6" s="54"/>
      <c r="V6" s="54"/>
      <c r="W6" s="54"/>
      <c r="X6" s="54"/>
      <c r="Y6" s="54"/>
      <c r="Z6" s="55" t="s">
        <v>151</v>
      </c>
    </row>
    <row r="7" spans="1:26" ht="20.25" customHeight="1" thickBo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13" t="s">
        <v>321</v>
      </c>
      <c r="Q7" s="479" t="s">
        <v>334</v>
      </c>
      <c r="R7" s="480"/>
      <c r="S7" s="481"/>
      <c r="T7" s="477" t="s">
        <v>333</v>
      </c>
      <c r="U7" s="475" t="s">
        <v>332</v>
      </c>
      <c r="V7" s="410"/>
      <c r="W7" s="476"/>
      <c r="X7" s="390" t="s">
        <v>306</v>
      </c>
      <c r="Y7" s="410"/>
      <c r="Z7" s="410"/>
    </row>
    <row r="8" spans="1:26" ht="20.25" customHeight="1">
      <c r="A8" s="484" t="s">
        <v>164</v>
      </c>
      <c r="B8" s="484"/>
      <c r="C8" s="419"/>
      <c r="D8" s="418" t="s">
        <v>165</v>
      </c>
      <c r="E8" s="419"/>
      <c r="F8" s="418" t="s">
        <v>166</v>
      </c>
      <c r="G8" s="484"/>
      <c r="H8" s="484"/>
      <c r="I8" s="418" t="s">
        <v>164</v>
      </c>
      <c r="J8" s="484"/>
      <c r="K8" s="419"/>
      <c r="L8" s="418" t="s">
        <v>165</v>
      </c>
      <c r="M8" s="419"/>
      <c r="N8" s="418" t="s">
        <v>307</v>
      </c>
      <c r="O8" s="420"/>
      <c r="Q8" s="482"/>
      <c r="R8" s="482"/>
      <c r="S8" s="483"/>
      <c r="T8" s="478"/>
      <c r="U8" s="57" t="s">
        <v>0</v>
      </c>
      <c r="V8" s="58" t="s">
        <v>1</v>
      </c>
      <c r="W8" s="57" t="s">
        <v>2</v>
      </c>
      <c r="X8" s="58" t="s">
        <v>0</v>
      </c>
      <c r="Y8" s="57" t="s">
        <v>3</v>
      </c>
      <c r="Z8" s="59" t="s">
        <v>4</v>
      </c>
    </row>
    <row r="9" spans="1:26" ht="20.25" customHeight="1">
      <c r="A9" s="381"/>
      <c r="B9" s="381"/>
      <c r="C9" s="379"/>
      <c r="D9" s="337"/>
      <c r="E9" s="379"/>
      <c r="F9" s="337"/>
      <c r="G9" s="381"/>
      <c r="H9" s="381"/>
      <c r="I9" s="337"/>
      <c r="J9" s="381"/>
      <c r="K9" s="379"/>
      <c r="L9" s="337"/>
      <c r="M9" s="379"/>
      <c r="N9" s="421"/>
      <c r="O9" s="422"/>
      <c r="Q9" s="36"/>
      <c r="R9" s="36"/>
      <c r="S9" s="36"/>
      <c r="T9" s="60"/>
      <c r="U9" s="43"/>
      <c r="V9" s="43"/>
      <c r="W9" s="43"/>
      <c r="X9" s="43"/>
      <c r="Y9" s="43"/>
      <c r="Z9" s="43"/>
    </row>
    <row r="10" spans="1:26" ht="20.25" customHeight="1">
      <c r="A10" s="468" t="s">
        <v>191</v>
      </c>
      <c r="B10" s="468"/>
      <c r="C10" s="469"/>
      <c r="D10" s="16"/>
      <c r="E10" s="61">
        <v>74373</v>
      </c>
      <c r="F10" s="61"/>
      <c r="G10" s="495">
        <v>50786567</v>
      </c>
      <c r="H10" s="496"/>
      <c r="I10" s="489" t="s">
        <v>323</v>
      </c>
      <c r="J10" s="490"/>
      <c r="K10" s="491"/>
      <c r="L10" s="183">
        <f>SUM(L12:L26)</f>
        <v>17102</v>
      </c>
      <c r="M10" s="184"/>
      <c r="N10" s="498">
        <f>SUM(N12:O26)</f>
        <v>8231559</v>
      </c>
      <c r="O10" s="498"/>
      <c r="Q10" s="463" t="s">
        <v>152</v>
      </c>
      <c r="R10" s="464"/>
      <c r="S10" s="465"/>
      <c r="T10" s="186">
        <f>SUM(U10,X10)</f>
        <v>2699.4</v>
      </c>
      <c r="U10" s="187">
        <f>SUM(V10:W10)</f>
        <v>623.1</v>
      </c>
      <c r="V10" s="188">
        <v>191.1</v>
      </c>
      <c r="W10" s="188">
        <v>432</v>
      </c>
      <c r="X10" s="187">
        <f>SUM(Y10:Z10)</f>
        <v>2076.3</v>
      </c>
      <c r="Y10" s="65">
        <v>954.3</v>
      </c>
      <c r="Z10" s="65">
        <v>1122</v>
      </c>
    </row>
    <row r="11" spans="1:26" ht="20.25" customHeight="1">
      <c r="A11" s="466">
        <v>61</v>
      </c>
      <c r="B11" s="466"/>
      <c r="C11" s="467"/>
      <c r="D11" s="17"/>
      <c r="E11" s="66">
        <v>66028</v>
      </c>
      <c r="F11" s="66"/>
      <c r="G11" s="444">
        <v>50435155</v>
      </c>
      <c r="H11" s="445"/>
      <c r="I11" s="32"/>
      <c r="K11" s="67"/>
      <c r="L11" s="68"/>
      <c r="M11" s="68"/>
      <c r="N11" s="499"/>
      <c r="O11" s="499"/>
      <c r="Q11" s="62"/>
      <c r="R11" s="63"/>
      <c r="S11" s="64"/>
      <c r="T11" s="186"/>
      <c r="U11" s="188"/>
      <c r="V11" s="188"/>
      <c r="W11" s="188"/>
      <c r="X11" s="188"/>
      <c r="Y11" s="20"/>
      <c r="Z11" s="20"/>
    </row>
    <row r="12" spans="1:26" ht="20.25" customHeight="1">
      <c r="A12" s="466">
        <v>62</v>
      </c>
      <c r="B12" s="466"/>
      <c r="C12" s="467"/>
      <c r="D12" s="17"/>
      <c r="E12" s="66">
        <v>64193</v>
      </c>
      <c r="F12" s="66"/>
      <c r="G12" s="444">
        <v>50995806</v>
      </c>
      <c r="H12" s="445"/>
      <c r="I12" s="14"/>
      <c r="J12" s="69" t="s">
        <v>5</v>
      </c>
      <c r="K12" s="70" t="s">
        <v>6</v>
      </c>
      <c r="L12" s="71">
        <v>837</v>
      </c>
      <c r="M12" s="66"/>
      <c r="N12" s="497">
        <v>129333</v>
      </c>
      <c r="O12" s="497"/>
      <c r="Q12" s="9"/>
      <c r="R12" s="414" t="s">
        <v>153</v>
      </c>
      <c r="S12" s="454"/>
      <c r="T12" s="186">
        <f>SUM(U12,X12)</f>
        <v>264.1</v>
      </c>
      <c r="U12" s="187">
        <f>SUM(V12:W12)</f>
        <v>89.2</v>
      </c>
      <c r="V12" s="188">
        <v>0.3</v>
      </c>
      <c r="W12" s="188">
        <v>88.9</v>
      </c>
      <c r="X12" s="187">
        <f>SUM(Y12:Z12)</f>
        <v>174.9</v>
      </c>
      <c r="Y12" s="65">
        <v>98.9</v>
      </c>
      <c r="Z12" s="65">
        <v>76</v>
      </c>
    </row>
    <row r="13" spans="1:26" ht="20.25" customHeight="1">
      <c r="A13" s="466">
        <v>63</v>
      </c>
      <c r="B13" s="466"/>
      <c r="C13" s="467"/>
      <c r="D13" s="17"/>
      <c r="E13" s="66">
        <v>67701</v>
      </c>
      <c r="F13" s="66"/>
      <c r="G13" s="444">
        <v>53101501</v>
      </c>
      <c r="H13" s="445"/>
      <c r="I13" s="44"/>
      <c r="J13" s="275" t="s">
        <v>394</v>
      </c>
      <c r="K13" s="70" t="s">
        <v>6</v>
      </c>
      <c r="L13" s="71">
        <v>1947</v>
      </c>
      <c r="M13" s="66"/>
      <c r="N13" s="497">
        <v>639021</v>
      </c>
      <c r="O13" s="497"/>
      <c r="Q13" s="37"/>
      <c r="R13" s="464" t="s">
        <v>154</v>
      </c>
      <c r="S13" s="465"/>
      <c r="T13" s="186">
        <f>SUM(U13,X13)</f>
        <v>2435.1000000000004</v>
      </c>
      <c r="U13" s="187">
        <f>SUM(V13:W13)</f>
        <v>533.9000000000001</v>
      </c>
      <c r="V13" s="188">
        <v>190.8</v>
      </c>
      <c r="W13" s="188">
        <v>343.1</v>
      </c>
      <c r="X13" s="187">
        <f>SUM(Y13:Z13)</f>
        <v>1901.2</v>
      </c>
      <c r="Y13" s="65">
        <v>855.3</v>
      </c>
      <c r="Z13" s="65">
        <v>1045.9</v>
      </c>
    </row>
    <row r="14" spans="1:26" ht="20.25" customHeight="1">
      <c r="A14" s="446" t="s">
        <v>172</v>
      </c>
      <c r="B14" s="447"/>
      <c r="C14" s="448"/>
      <c r="D14" s="92"/>
      <c r="E14" s="25">
        <f>SUM(E19,L10,L28)</f>
        <v>68731</v>
      </c>
      <c r="F14" s="25"/>
      <c r="G14" s="452">
        <v>49885696</v>
      </c>
      <c r="H14" s="453"/>
      <c r="I14" s="44"/>
      <c r="J14" s="69" t="s">
        <v>7</v>
      </c>
      <c r="K14" s="70" t="s">
        <v>6</v>
      </c>
      <c r="L14" s="71">
        <v>1201</v>
      </c>
      <c r="M14" s="66"/>
      <c r="N14" s="497">
        <v>342258</v>
      </c>
      <c r="O14" s="497"/>
      <c r="Q14" s="37"/>
      <c r="R14" s="414" t="s">
        <v>15</v>
      </c>
      <c r="S14" s="454"/>
      <c r="T14" s="186">
        <f>SUM(U14,X14)</f>
        <v>1751.4</v>
      </c>
      <c r="U14" s="187">
        <f>SUM(V14:W14)</f>
        <v>494.5</v>
      </c>
      <c r="V14" s="188">
        <v>190.8</v>
      </c>
      <c r="W14" s="188">
        <v>303.7</v>
      </c>
      <c r="X14" s="187">
        <f>SUM(Y14:Z14)</f>
        <v>1256.9</v>
      </c>
      <c r="Y14" s="65">
        <v>586.1</v>
      </c>
      <c r="Z14" s="65">
        <v>670.8</v>
      </c>
    </row>
    <row r="15" spans="1:26" ht="20.25" customHeight="1">
      <c r="A15" s="6"/>
      <c r="B15" s="6"/>
      <c r="C15" s="93"/>
      <c r="D15" s="94"/>
      <c r="E15" s="25"/>
      <c r="F15" s="25"/>
      <c r="G15" s="452"/>
      <c r="H15" s="453"/>
      <c r="I15" s="14"/>
      <c r="J15" s="69" t="s">
        <v>8</v>
      </c>
      <c r="K15" s="70" t="s">
        <v>6</v>
      </c>
      <c r="L15" s="71">
        <v>852</v>
      </c>
      <c r="M15" s="66"/>
      <c r="N15" s="497">
        <v>217546</v>
      </c>
      <c r="O15" s="497"/>
      <c r="Q15" s="74"/>
      <c r="R15" s="414" t="s">
        <v>155</v>
      </c>
      <c r="S15" s="454"/>
      <c r="T15" s="186">
        <f>SUM(U15,X15)</f>
        <v>683.0999999999999</v>
      </c>
      <c r="U15" s="187">
        <f>SUM(V15:W15)</f>
        <v>38.8</v>
      </c>
      <c r="V15" s="188" t="s">
        <v>363</v>
      </c>
      <c r="W15" s="188">
        <v>38.8</v>
      </c>
      <c r="X15" s="187">
        <f>SUM(Y15:Z15)</f>
        <v>644.3</v>
      </c>
      <c r="Y15" s="65">
        <v>269.2</v>
      </c>
      <c r="Z15" s="65">
        <v>375.1</v>
      </c>
    </row>
    <row r="16" spans="1:26" ht="20.25" customHeight="1">
      <c r="A16" s="6"/>
      <c r="B16" s="95"/>
      <c r="C16" s="96"/>
      <c r="D16" s="94"/>
      <c r="E16" s="25"/>
      <c r="F16" s="25"/>
      <c r="G16" s="452"/>
      <c r="H16" s="453"/>
      <c r="I16" s="44"/>
      <c r="J16" s="69" t="s">
        <v>9</v>
      </c>
      <c r="K16" s="75"/>
      <c r="L16" s="71">
        <v>3014</v>
      </c>
      <c r="M16" s="66"/>
      <c r="N16" s="497">
        <v>1565142</v>
      </c>
      <c r="O16" s="497"/>
      <c r="Q16" s="69"/>
      <c r="R16" s="414" t="s">
        <v>156</v>
      </c>
      <c r="S16" s="454"/>
      <c r="T16" s="186">
        <f>SUM(U16,X16)</f>
        <v>2374.3</v>
      </c>
      <c r="U16" s="187">
        <f>SUM(V16:W16)</f>
        <v>508</v>
      </c>
      <c r="V16" s="188">
        <v>181.5</v>
      </c>
      <c r="W16" s="188">
        <v>326.5</v>
      </c>
      <c r="X16" s="187">
        <f>SUM(Y16:Z16)</f>
        <v>1866.3</v>
      </c>
      <c r="Y16" s="65">
        <v>835.8</v>
      </c>
      <c r="Z16" s="65">
        <v>1030.5</v>
      </c>
    </row>
    <row r="17" spans="1:26" ht="20.25" customHeight="1">
      <c r="A17" s="95"/>
      <c r="B17" s="95"/>
      <c r="C17" s="96"/>
      <c r="D17" s="97"/>
      <c r="E17" s="25"/>
      <c r="F17" s="25"/>
      <c r="G17" s="452"/>
      <c r="H17" s="453"/>
      <c r="I17" s="44"/>
      <c r="J17" s="69" t="s">
        <v>10</v>
      </c>
      <c r="K17" s="70" t="s">
        <v>6</v>
      </c>
      <c r="L17" s="71">
        <v>1295</v>
      </c>
      <c r="M17" s="66"/>
      <c r="N17" s="497">
        <v>233767</v>
      </c>
      <c r="O17" s="497"/>
      <c r="Q17" s="74"/>
      <c r="R17" s="69"/>
      <c r="S17" s="73"/>
      <c r="T17" s="189"/>
      <c r="U17" s="189"/>
      <c r="V17" s="19"/>
      <c r="W17" s="19"/>
      <c r="X17" s="189"/>
      <c r="Y17" s="66"/>
      <c r="Z17" s="66"/>
    </row>
    <row r="18" spans="1:26" ht="20.25" customHeight="1">
      <c r="A18" s="95"/>
      <c r="B18" s="95"/>
      <c r="C18" s="93"/>
      <c r="D18" s="94"/>
      <c r="E18" s="25"/>
      <c r="F18" s="25"/>
      <c r="G18" s="452"/>
      <c r="H18" s="453"/>
      <c r="I18" s="14"/>
      <c r="J18" s="69" t="s">
        <v>11</v>
      </c>
      <c r="K18" s="70" t="s">
        <v>6</v>
      </c>
      <c r="L18" s="71">
        <v>631</v>
      </c>
      <c r="M18" s="66"/>
      <c r="N18" s="497">
        <v>243443</v>
      </c>
      <c r="O18" s="497"/>
      <c r="Q18" s="74"/>
      <c r="R18" s="74"/>
      <c r="S18" s="67"/>
      <c r="T18" s="19"/>
      <c r="U18" s="19"/>
      <c r="V18" s="19"/>
      <c r="W18" s="19"/>
      <c r="X18" s="19"/>
      <c r="Y18" s="66"/>
      <c r="Z18" s="66"/>
    </row>
    <row r="19" spans="1:26" ht="20.25" customHeight="1">
      <c r="A19" s="425" t="s">
        <v>150</v>
      </c>
      <c r="B19" s="425"/>
      <c r="C19" s="426"/>
      <c r="D19" s="92"/>
      <c r="E19" s="25">
        <f>SUM(E21:E35)</f>
        <v>46930</v>
      </c>
      <c r="F19" s="25"/>
      <c r="G19" s="452">
        <v>40392208</v>
      </c>
      <c r="H19" s="453"/>
      <c r="I19" s="44"/>
      <c r="J19" s="69" t="s">
        <v>12</v>
      </c>
      <c r="K19" s="70"/>
      <c r="L19" s="71">
        <v>3383</v>
      </c>
      <c r="M19" s="66"/>
      <c r="N19" s="497">
        <v>2305124</v>
      </c>
      <c r="O19" s="497"/>
      <c r="Q19" s="74"/>
      <c r="R19" s="74" t="s">
        <v>157</v>
      </c>
      <c r="S19" s="67"/>
      <c r="T19" s="189"/>
      <c r="U19" s="189"/>
      <c r="V19" s="189"/>
      <c r="W19" s="189"/>
      <c r="X19" s="189"/>
      <c r="Y19" s="76"/>
      <c r="Z19" s="76"/>
    </row>
    <row r="20" spans="1:26" ht="20.25" customHeight="1">
      <c r="A20" s="74"/>
      <c r="B20" s="74"/>
      <c r="C20" s="75"/>
      <c r="D20" s="71"/>
      <c r="E20" s="66"/>
      <c r="F20" s="66"/>
      <c r="G20" s="444"/>
      <c r="H20" s="445"/>
      <c r="I20" s="44"/>
      <c r="J20" s="69" t="s">
        <v>13</v>
      </c>
      <c r="K20" s="75"/>
      <c r="L20" s="71">
        <v>721</v>
      </c>
      <c r="M20" s="66"/>
      <c r="N20" s="497">
        <v>817867</v>
      </c>
      <c r="O20" s="497"/>
      <c r="Q20" s="77"/>
      <c r="R20" s="74"/>
      <c r="S20" s="73" t="s">
        <v>23</v>
      </c>
      <c r="T20" s="274">
        <f>SUM(U20,X20)</f>
        <v>2147</v>
      </c>
      <c r="U20" s="189">
        <f>SUM(V20:W20)</f>
        <v>575</v>
      </c>
      <c r="V20" s="19">
        <v>264</v>
      </c>
      <c r="W20" s="19">
        <v>311</v>
      </c>
      <c r="X20" s="189">
        <f>SUM(Y20:Z20)</f>
        <v>1572</v>
      </c>
      <c r="Y20" s="66">
        <v>732</v>
      </c>
      <c r="Z20" s="66">
        <v>840</v>
      </c>
    </row>
    <row r="21" spans="1:26" ht="20.25" customHeight="1">
      <c r="A21" s="74"/>
      <c r="B21" s="69" t="s">
        <v>16</v>
      </c>
      <c r="C21" s="70"/>
      <c r="D21" s="17"/>
      <c r="E21" s="66">
        <v>1634</v>
      </c>
      <c r="F21" s="66"/>
      <c r="G21" s="444">
        <v>694263</v>
      </c>
      <c r="H21" s="445"/>
      <c r="I21" s="32"/>
      <c r="J21" s="69" t="s">
        <v>20</v>
      </c>
      <c r="K21" s="70" t="s">
        <v>6</v>
      </c>
      <c r="L21" s="71">
        <v>631</v>
      </c>
      <c r="M21" s="66"/>
      <c r="N21" s="497">
        <v>111773</v>
      </c>
      <c r="O21" s="497"/>
      <c r="Q21" s="77"/>
      <c r="R21" s="74"/>
      <c r="S21" s="73"/>
      <c r="T21" s="19"/>
      <c r="U21" s="19"/>
      <c r="V21" s="19"/>
      <c r="W21" s="19"/>
      <c r="X21" s="19"/>
      <c r="Y21" s="66"/>
      <c r="Z21" s="66"/>
    </row>
    <row r="22" spans="1:26" ht="20.25" customHeight="1">
      <c r="A22" s="74"/>
      <c r="B22" s="69" t="s">
        <v>308</v>
      </c>
      <c r="C22" s="75"/>
      <c r="D22" s="17"/>
      <c r="E22" s="66">
        <v>2183</v>
      </c>
      <c r="F22" s="66"/>
      <c r="G22" s="444">
        <v>4703847</v>
      </c>
      <c r="H22" s="445"/>
      <c r="I22" s="32"/>
      <c r="J22" s="69" t="s">
        <v>22</v>
      </c>
      <c r="K22" s="70" t="s">
        <v>6</v>
      </c>
      <c r="L22" s="71">
        <v>811</v>
      </c>
      <c r="M22" s="66"/>
      <c r="N22" s="497">
        <v>160285</v>
      </c>
      <c r="O22" s="497"/>
      <c r="Q22" s="77"/>
      <c r="R22" s="74"/>
      <c r="S22" s="73" t="s">
        <v>27</v>
      </c>
      <c r="T22" s="186">
        <f>SUM(U22,X22)</f>
        <v>44.3</v>
      </c>
      <c r="U22" s="187">
        <f>SUM(V22:W22)</f>
        <v>15.9</v>
      </c>
      <c r="V22" s="188">
        <v>9.3</v>
      </c>
      <c r="W22" s="188">
        <v>6.6</v>
      </c>
      <c r="X22" s="187">
        <f>SUM(Y22:Z22)</f>
        <v>28.4</v>
      </c>
      <c r="Y22" s="78">
        <v>15</v>
      </c>
      <c r="Z22" s="78">
        <v>13.4</v>
      </c>
    </row>
    <row r="23" spans="1:26" ht="20.25" customHeight="1">
      <c r="A23" s="74"/>
      <c r="B23" s="44" t="s">
        <v>17</v>
      </c>
      <c r="C23" s="70" t="s">
        <v>6</v>
      </c>
      <c r="D23" s="17"/>
      <c r="E23" s="66">
        <v>913</v>
      </c>
      <c r="F23" s="66"/>
      <c r="G23" s="444">
        <v>182622</v>
      </c>
      <c r="H23" s="445"/>
      <c r="I23" s="32"/>
      <c r="J23" s="69" t="s">
        <v>25</v>
      </c>
      <c r="K23" s="75"/>
      <c r="L23" s="71">
        <v>767</v>
      </c>
      <c r="M23" s="68"/>
      <c r="N23" s="497">
        <v>649912</v>
      </c>
      <c r="O23" s="497"/>
      <c r="Q23" s="77"/>
      <c r="R23" s="74"/>
      <c r="S23" s="67"/>
      <c r="T23" s="188"/>
      <c r="U23" s="188"/>
      <c r="V23" s="188"/>
      <c r="W23" s="188"/>
      <c r="X23" s="188"/>
      <c r="Y23" s="65"/>
      <c r="Z23" s="65"/>
    </row>
    <row r="24" spans="1:26" ht="20.25" customHeight="1">
      <c r="A24" s="74"/>
      <c r="B24" s="44" t="s">
        <v>18</v>
      </c>
      <c r="C24" s="75"/>
      <c r="D24" s="17"/>
      <c r="E24" s="66">
        <v>2025</v>
      </c>
      <c r="F24" s="66"/>
      <c r="G24" s="444">
        <v>525302</v>
      </c>
      <c r="H24" s="445"/>
      <c r="I24" s="32"/>
      <c r="J24" s="69" t="s">
        <v>26</v>
      </c>
      <c r="K24" s="70"/>
      <c r="L24" s="71">
        <v>158</v>
      </c>
      <c r="M24" s="68"/>
      <c r="N24" s="497">
        <v>89432</v>
      </c>
      <c r="O24" s="497"/>
      <c r="Q24" s="77"/>
      <c r="R24" s="74" t="s">
        <v>309</v>
      </c>
      <c r="S24" s="67"/>
      <c r="T24" s="187"/>
      <c r="U24" s="187"/>
      <c r="V24" s="187"/>
      <c r="W24" s="187"/>
      <c r="X24" s="187"/>
      <c r="Y24" s="78"/>
      <c r="Z24" s="78"/>
    </row>
    <row r="25" spans="1:26" ht="20.25" customHeight="1">
      <c r="A25" s="74"/>
      <c r="B25" s="44" t="s">
        <v>19</v>
      </c>
      <c r="C25" s="75"/>
      <c r="D25" s="17"/>
      <c r="E25" s="66">
        <v>4817</v>
      </c>
      <c r="F25" s="66"/>
      <c r="G25" s="444">
        <v>5075757</v>
      </c>
      <c r="H25" s="445"/>
      <c r="I25" s="32"/>
      <c r="J25" s="69" t="s">
        <v>29</v>
      </c>
      <c r="K25" s="75"/>
      <c r="L25" s="71">
        <v>446</v>
      </c>
      <c r="M25" s="68"/>
      <c r="N25" s="497">
        <v>643176</v>
      </c>
      <c r="O25" s="497"/>
      <c r="Q25" s="77"/>
      <c r="R25" s="77"/>
      <c r="S25" s="73" t="s">
        <v>23</v>
      </c>
      <c r="T25" s="274">
        <f>SUM(U25,X25)</f>
        <v>71</v>
      </c>
      <c r="U25" s="189">
        <f>SUM(V25:W25)</f>
        <v>35</v>
      </c>
      <c r="V25" s="19">
        <v>4</v>
      </c>
      <c r="W25" s="19">
        <v>31</v>
      </c>
      <c r="X25" s="189">
        <f>SUM(Y25:Z25)</f>
        <v>36</v>
      </c>
      <c r="Y25" s="66">
        <v>23</v>
      </c>
      <c r="Z25" s="66">
        <v>13</v>
      </c>
    </row>
    <row r="26" spans="1:26" ht="20.25" customHeight="1">
      <c r="A26" s="74"/>
      <c r="B26" s="44" t="s">
        <v>21</v>
      </c>
      <c r="C26" s="75"/>
      <c r="D26" s="17"/>
      <c r="E26" s="66">
        <v>1184</v>
      </c>
      <c r="F26" s="66"/>
      <c r="G26" s="444">
        <v>431987</v>
      </c>
      <c r="H26" s="445"/>
      <c r="I26" s="31"/>
      <c r="J26" s="69" t="s">
        <v>310</v>
      </c>
      <c r="K26" s="75"/>
      <c r="L26" s="71">
        <v>408</v>
      </c>
      <c r="M26" s="66"/>
      <c r="N26" s="497">
        <v>83480</v>
      </c>
      <c r="O26" s="497"/>
      <c r="Q26" s="77"/>
      <c r="R26" s="77"/>
      <c r="S26" s="73"/>
      <c r="T26" s="188"/>
      <c r="U26" s="188"/>
      <c r="V26" s="188"/>
      <c r="W26" s="188"/>
      <c r="X26" s="188"/>
      <c r="Y26" s="65"/>
      <c r="Z26" s="65"/>
    </row>
    <row r="27" spans="1:26" ht="20.25" customHeight="1">
      <c r="A27" s="74"/>
      <c r="B27" s="44" t="s">
        <v>24</v>
      </c>
      <c r="C27" s="70"/>
      <c r="D27" s="17"/>
      <c r="E27" s="66">
        <v>1454</v>
      </c>
      <c r="F27" s="66"/>
      <c r="G27" s="444">
        <v>469068</v>
      </c>
      <c r="H27" s="445"/>
      <c r="K27" s="67"/>
      <c r="L27" s="68"/>
      <c r="M27" s="68"/>
      <c r="N27" s="497"/>
      <c r="O27" s="497"/>
      <c r="Q27" s="77"/>
      <c r="R27" s="77"/>
      <c r="S27" s="73" t="s">
        <v>27</v>
      </c>
      <c r="T27" s="186">
        <v>17.1</v>
      </c>
      <c r="U27" s="187">
        <f>SUM(V27:W27)</f>
        <v>10.6</v>
      </c>
      <c r="V27" s="188">
        <v>0.6</v>
      </c>
      <c r="W27" s="188">
        <v>10</v>
      </c>
      <c r="X27" s="187">
        <f>SUM(Y27:Z27)</f>
        <v>6.5</v>
      </c>
      <c r="Y27" s="78">
        <v>4.5</v>
      </c>
      <c r="Z27" s="78">
        <v>2</v>
      </c>
    </row>
    <row r="28" spans="1:26" ht="20.25" customHeight="1">
      <c r="A28" s="74"/>
      <c r="B28" s="69" t="s">
        <v>311</v>
      </c>
      <c r="C28" s="70"/>
      <c r="D28" s="17"/>
      <c r="E28" s="66">
        <v>1084</v>
      </c>
      <c r="F28" s="66"/>
      <c r="G28" s="444">
        <v>155770</v>
      </c>
      <c r="H28" s="445"/>
      <c r="I28" s="492" t="s">
        <v>192</v>
      </c>
      <c r="J28" s="493"/>
      <c r="K28" s="494"/>
      <c r="L28" s="185">
        <f>SUM(L30:L35)</f>
        <v>4699</v>
      </c>
      <c r="M28" s="98"/>
      <c r="N28" s="501">
        <v>1261929</v>
      </c>
      <c r="O28" s="501"/>
      <c r="Q28" s="77"/>
      <c r="R28" s="77"/>
      <c r="S28" s="73"/>
      <c r="T28" s="188"/>
      <c r="U28" s="188"/>
      <c r="V28" s="188"/>
      <c r="W28" s="188"/>
      <c r="X28" s="188"/>
      <c r="Y28" s="65"/>
      <c r="Z28" s="65"/>
    </row>
    <row r="29" spans="1:26" ht="20.25" customHeight="1">
      <c r="A29" s="74"/>
      <c r="B29" s="69" t="s">
        <v>28</v>
      </c>
      <c r="C29" s="75"/>
      <c r="D29" s="17"/>
      <c r="E29" s="66">
        <v>3519</v>
      </c>
      <c r="F29" s="66"/>
      <c r="G29" s="444">
        <v>1932698</v>
      </c>
      <c r="H29" s="445"/>
      <c r="K29" s="67"/>
      <c r="L29" s="68"/>
      <c r="M29" s="68"/>
      <c r="N29" s="497"/>
      <c r="O29" s="497"/>
      <c r="Q29" s="77"/>
      <c r="R29" s="74" t="s">
        <v>158</v>
      </c>
      <c r="S29" s="73"/>
      <c r="T29" s="187"/>
      <c r="U29" s="187"/>
      <c r="V29" s="187"/>
      <c r="W29" s="187"/>
      <c r="X29" s="187"/>
      <c r="Y29" s="78"/>
      <c r="Z29" s="78"/>
    </row>
    <row r="30" spans="1:26" ht="20.25" customHeight="1">
      <c r="A30" s="74"/>
      <c r="B30" s="69" t="s">
        <v>30</v>
      </c>
      <c r="C30" s="70"/>
      <c r="D30" s="17"/>
      <c r="E30" s="66">
        <v>1784</v>
      </c>
      <c r="F30" s="66"/>
      <c r="G30" s="444">
        <v>757670</v>
      </c>
      <c r="H30" s="445"/>
      <c r="I30" s="32"/>
      <c r="J30" s="69" t="s">
        <v>31</v>
      </c>
      <c r="K30" s="75"/>
      <c r="L30" s="71">
        <v>969</v>
      </c>
      <c r="M30" s="68"/>
      <c r="N30" s="497"/>
      <c r="O30" s="497"/>
      <c r="Q30" s="77"/>
      <c r="R30" s="74"/>
      <c r="S30" s="73"/>
      <c r="T30" s="187"/>
      <c r="U30" s="187"/>
      <c r="V30" s="187"/>
      <c r="W30" s="187"/>
      <c r="X30" s="187"/>
      <c r="Y30" s="78"/>
      <c r="Z30" s="78"/>
    </row>
    <row r="31" spans="1:26" ht="20.25" customHeight="1">
      <c r="A31" s="74"/>
      <c r="B31" s="69" t="s">
        <v>32</v>
      </c>
      <c r="C31" s="75"/>
      <c r="D31" s="17"/>
      <c r="E31" s="66">
        <v>20251</v>
      </c>
      <c r="F31" s="66"/>
      <c r="G31" s="444">
        <v>23473093</v>
      </c>
      <c r="H31" s="445"/>
      <c r="I31" s="32"/>
      <c r="J31" s="44" t="s">
        <v>33</v>
      </c>
      <c r="K31" s="70"/>
      <c r="L31" s="71">
        <v>302</v>
      </c>
      <c r="M31" s="66"/>
      <c r="N31" s="458" t="s">
        <v>326</v>
      </c>
      <c r="O31" s="459"/>
      <c r="Q31" s="77"/>
      <c r="R31" s="77"/>
      <c r="S31" s="67" t="s">
        <v>40</v>
      </c>
      <c r="T31" s="186">
        <f>SUM(U31,X31)</f>
        <v>37.7</v>
      </c>
      <c r="U31" s="187">
        <f>SUM(V31:W31)</f>
        <v>30.5</v>
      </c>
      <c r="V31" s="188">
        <v>29.9</v>
      </c>
      <c r="W31" s="188">
        <v>0.6</v>
      </c>
      <c r="X31" s="187">
        <f>SUM(Y31:Z31)</f>
        <v>7.2</v>
      </c>
      <c r="Y31" s="65">
        <v>4.7</v>
      </c>
      <c r="Z31" s="65">
        <v>2.5</v>
      </c>
    </row>
    <row r="32" spans="1:26" ht="20.25" customHeight="1">
      <c r="A32" s="74"/>
      <c r="B32" s="69" t="s">
        <v>34</v>
      </c>
      <c r="C32" s="70"/>
      <c r="D32" s="17"/>
      <c r="E32" s="66">
        <v>1335</v>
      </c>
      <c r="F32" s="66"/>
      <c r="G32" s="444">
        <v>656897</v>
      </c>
      <c r="H32" s="445"/>
      <c r="I32" s="32"/>
      <c r="J32" s="69" t="s">
        <v>35</v>
      </c>
      <c r="K32" s="70"/>
      <c r="L32" s="71">
        <v>318</v>
      </c>
      <c r="M32" s="66"/>
      <c r="N32" s="458" t="s">
        <v>327</v>
      </c>
      <c r="O32" s="459"/>
      <c r="Q32" s="77"/>
      <c r="R32" s="77"/>
      <c r="S32" s="67" t="s">
        <v>312</v>
      </c>
      <c r="T32" s="186">
        <f>SUM(U32,X32)</f>
        <v>46</v>
      </c>
      <c r="U32" s="187">
        <f>SUM(V32:W32)</f>
        <v>19.6</v>
      </c>
      <c r="V32" s="188">
        <v>17.1</v>
      </c>
      <c r="W32" s="188">
        <v>2.5</v>
      </c>
      <c r="X32" s="187">
        <f>SUM(Y32:Z32)</f>
        <v>26.4</v>
      </c>
      <c r="Y32" s="65">
        <v>15.1</v>
      </c>
      <c r="Z32" s="65">
        <v>11.3</v>
      </c>
    </row>
    <row r="33" spans="1:26" ht="20.25" customHeight="1">
      <c r="A33" s="74"/>
      <c r="B33" s="69" t="s">
        <v>36</v>
      </c>
      <c r="C33" s="70"/>
      <c r="D33" s="17"/>
      <c r="E33" s="66">
        <v>2010</v>
      </c>
      <c r="F33" s="66"/>
      <c r="G33" s="444">
        <v>506890</v>
      </c>
      <c r="H33" s="445"/>
      <c r="I33" s="32"/>
      <c r="J33" s="69" t="s">
        <v>37</v>
      </c>
      <c r="K33" s="70" t="s">
        <v>6</v>
      </c>
      <c r="L33" s="71">
        <v>459</v>
      </c>
      <c r="M33" s="66"/>
      <c r="N33" s="416" t="s">
        <v>328</v>
      </c>
      <c r="O33" s="417"/>
      <c r="Q33" s="77"/>
      <c r="R33" s="77"/>
      <c r="S33" s="67" t="s">
        <v>313</v>
      </c>
      <c r="T33" s="186">
        <f>SUM(U33,X33)</f>
        <v>1496.8</v>
      </c>
      <c r="U33" s="187">
        <f>SUM(V33:W33)</f>
        <v>428.29999999999995</v>
      </c>
      <c r="V33" s="188">
        <v>134.6</v>
      </c>
      <c r="W33" s="188">
        <v>293.7</v>
      </c>
      <c r="X33" s="187">
        <f>SUM(Y33:Z33)</f>
        <v>1068.5</v>
      </c>
      <c r="Y33" s="65">
        <v>504</v>
      </c>
      <c r="Z33" s="65">
        <v>564.5</v>
      </c>
    </row>
    <row r="34" spans="1:26" ht="20.25" customHeight="1">
      <c r="A34" s="74"/>
      <c r="B34" s="69" t="s">
        <v>38</v>
      </c>
      <c r="C34" s="75"/>
      <c r="D34" s="17"/>
      <c r="E34" s="66">
        <v>1805</v>
      </c>
      <c r="F34" s="66"/>
      <c r="G34" s="444">
        <v>867072</v>
      </c>
      <c r="H34" s="445"/>
      <c r="I34" s="32"/>
      <c r="J34" s="69" t="s">
        <v>39</v>
      </c>
      <c r="K34" s="75"/>
      <c r="L34" s="71">
        <v>397</v>
      </c>
      <c r="M34" s="66"/>
      <c r="N34" s="458" t="s">
        <v>329</v>
      </c>
      <c r="O34" s="459"/>
      <c r="Q34" s="77"/>
      <c r="R34" s="77"/>
      <c r="S34" s="67" t="s">
        <v>314</v>
      </c>
      <c r="T34" s="186">
        <f>SUM(U34,X34)</f>
        <v>161.70000000000002</v>
      </c>
      <c r="U34" s="187">
        <f>SUM(V34:W34)</f>
        <v>6.9</v>
      </c>
      <c r="V34" s="188" t="s">
        <v>363</v>
      </c>
      <c r="W34" s="188">
        <v>6.9</v>
      </c>
      <c r="X34" s="187">
        <f>SUM(Y34:Z34)</f>
        <v>154.8</v>
      </c>
      <c r="Y34" s="65">
        <v>62.3</v>
      </c>
      <c r="Z34" s="65">
        <v>92.5</v>
      </c>
    </row>
    <row r="35" spans="1:26" ht="20.25" customHeight="1">
      <c r="A35" s="79"/>
      <c r="B35" s="80" t="s">
        <v>14</v>
      </c>
      <c r="C35" s="81"/>
      <c r="D35" s="18"/>
      <c r="E35" s="82">
        <v>932</v>
      </c>
      <c r="F35" s="82"/>
      <c r="G35" s="487">
        <v>4272</v>
      </c>
      <c r="H35" s="488"/>
      <c r="I35" s="83"/>
      <c r="J35" s="80" t="s">
        <v>310</v>
      </c>
      <c r="K35" s="81"/>
      <c r="L35" s="84">
        <v>2254</v>
      </c>
      <c r="M35" s="82"/>
      <c r="N35" s="500"/>
      <c r="O35" s="500"/>
      <c r="Q35" s="77"/>
      <c r="R35" s="77"/>
      <c r="S35" s="85"/>
      <c r="T35" s="188"/>
      <c r="U35" s="188"/>
      <c r="V35" s="188"/>
      <c r="W35" s="188"/>
      <c r="X35" s="188"/>
      <c r="Y35" s="65"/>
      <c r="Z35" s="65"/>
    </row>
    <row r="36" spans="1:26" ht="20.25" customHeight="1">
      <c r="A36" s="86" t="s">
        <v>315</v>
      </c>
      <c r="B36" s="86"/>
      <c r="C36" s="86"/>
      <c r="D36" s="86"/>
      <c r="E36" s="86"/>
      <c r="F36" s="86"/>
      <c r="G36" s="74"/>
      <c r="Q36" s="77"/>
      <c r="R36" s="77"/>
      <c r="S36" s="67"/>
      <c r="T36" s="188"/>
      <c r="U36" s="188"/>
      <c r="V36" s="188"/>
      <c r="W36" s="188"/>
      <c r="X36" s="188"/>
      <c r="Y36" s="65"/>
      <c r="Z36" s="65"/>
    </row>
    <row r="37" spans="1:26" ht="20.25" customHeight="1">
      <c r="A37" s="74" t="s">
        <v>193</v>
      </c>
      <c r="B37" s="74"/>
      <c r="C37" s="74"/>
      <c r="D37" s="74"/>
      <c r="E37" s="74"/>
      <c r="F37" s="74"/>
      <c r="G37" s="74"/>
      <c r="Q37" s="77"/>
      <c r="R37" s="74" t="s">
        <v>159</v>
      </c>
      <c r="S37" s="73"/>
      <c r="T37" s="187"/>
      <c r="U37" s="187"/>
      <c r="V37" s="187"/>
      <c r="W37" s="187"/>
      <c r="X37" s="187"/>
      <c r="Y37" s="78"/>
      <c r="Z37" s="78"/>
    </row>
    <row r="38" spans="17:26" ht="20.25" customHeight="1">
      <c r="Q38" s="77"/>
      <c r="R38" s="74"/>
      <c r="S38" s="73"/>
      <c r="T38" s="187"/>
      <c r="U38" s="187"/>
      <c r="V38" s="187"/>
      <c r="W38" s="187"/>
      <c r="X38" s="187"/>
      <c r="Y38" s="78"/>
      <c r="Z38" s="78"/>
    </row>
    <row r="39" spans="17:26" ht="20.25" customHeight="1">
      <c r="Q39" s="77"/>
      <c r="R39" s="77"/>
      <c r="S39" s="67" t="s">
        <v>316</v>
      </c>
      <c r="T39" s="186">
        <f>SUM(U39,X39)</f>
        <v>47</v>
      </c>
      <c r="U39" s="187">
        <f>SUM(V39:W39)</f>
        <v>4</v>
      </c>
      <c r="V39" s="188" t="s">
        <v>363</v>
      </c>
      <c r="W39" s="188">
        <v>4</v>
      </c>
      <c r="X39" s="187">
        <f>SUM(Y39:Z39)</f>
        <v>43</v>
      </c>
      <c r="Y39" s="65">
        <v>21.1</v>
      </c>
      <c r="Z39" s="65">
        <v>21.9</v>
      </c>
    </row>
    <row r="40" spans="17:26" ht="20.25" customHeight="1">
      <c r="Q40" s="77"/>
      <c r="R40" s="77"/>
      <c r="S40" s="67" t="s">
        <v>317</v>
      </c>
      <c r="T40" s="186">
        <f>SUM(U40,X40)</f>
        <v>440.40000000000003</v>
      </c>
      <c r="U40" s="187">
        <f>SUM(V40:W40)</f>
        <v>23.6</v>
      </c>
      <c r="V40" s="188" t="s">
        <v>363</v>
      </c>
      <c r="W40" s="188">
        <v>23.6</v>
      </c>
      <c r="X40" s="187">
        <f>SUM(Y40:Z40)</f>
        <v>416.8</v>
      </c>
      <c r="Y40" s="65">
        <v>178.9</v>
      </c>
      <c r="Z40" s="65">
        <v>237.9</v>
      </c>
    </row>
    <row r="41" spans="17:26" ht="20.25" customHeight="1">
      <c r="Q41" s="77"/>
      <c r="R41" s="77"/>
      <c r="S41" s="67" t="s">
        <v>318</v>
      </c>
      <c r="T41" s="186">
        <f>SUM(U41,X41)</f>
        <v>195.8</v>
      </c>
      <c r="U41" s="187">
        <f>SUM(V41:W41)</f>
        <v>11.3</v>
      </c>
      <c r="V41" s="188" t="s">
        <v>363</v>
      </c>
      <c r="W41" s="188">
        <v>11.3</v>
      </c>
      <c r="X41" s="187">
        <f>SUM(Y41:Z41)</f>
        <v>184.5</v>
      </c>
      <c r="Y41" s="65">
        <v>69.2</v>
      </c>
      <c r="Z41" s="65">
        <v>115.3</v>
      </c>
    </row>
    <row r="42" spans="1:26" ht="20.25" customHeight="1">
      <c r="A42" s="52"/>
      <c r="B42" s="52"/>
      <c r="C42" s="52"/>
      <c r="D42" s="52"/>
      <c r="E42" s="52"/>
      <c r="F42" s="52"/>
      <c r="G42" s="52"/>
      <c r="H42" s="52"/>
      <c r="I42" s="52"/>
      <c r="J42" s="50"/>
      <c r="K42" s="50"/>
      <c r="L42" s="50"/>
      <c r="M42" s="50"/>
      <c r="N42" s="50"/>
      <c r="O42" s="50"/>
      <c r="Q42" s="77"/>
      <c r="S42" s="67" t="s">
        <v>160</v>
      </c>
      <c r="T42" s="186">
        <f>SUM(U42,X42)</f>
        <v>29.799999999999997</v>
      </c>
      <c r="U42" s="187">
        <f>SUM(V42:W42)</f>
        <v>4</v>
      </c>
      <c r="V42" s="188" t="s">
        <v>363</v>
      </c>
      <c r="W42" s="188">
        <v>4</v>
      </c>
      <c r="X42" s="187">
        <f>SUM(Y42:Z42)</f>
        <v>25.799999999999997</v>
      </c>
      <c r="Y42" s="65">
        <v>1.9</v>
      </c>
      <c r="Z42" s="65">
        <v>23.9</v>
      </c>
    </row>
    <row r="43" spans="1:26" ht="20.25" customHeight="1">
      <c r="A43" s="427" t="s">
        <v>319</v>
      </c>
      <c r="B43" s="428"/>
      <c r="C43" s="428"/>
      <c r="D43" s="428"/>
      <c r="E43" s="428"/>
      <c r="F43" s="428"/>
      <c r="G43" s="428"/>
      <c r="H43" s="428"/>
      <c r="I43" s="428"/>
      <c r="J43" s="429"/>
      <c r="K43" s="429"/>
      <c r="L43" s="429"/>
      <c r="M43" s="429"/>
      <c r="N43" s="429"/>
      <c r="O43" s="429"/>
      <c r="Q43" s="77"/>
      <c r="R43" s="77"/>
      <c r="S43" s="67"/>
      <c r="T43" s="188"/>
      <c r="U43" s="188"/>
      <c r="V43" s="187"/>
      <c r="W43" s="187"/>
      <c r="X43" s="188"/>
      <c r="Y43" s="78"/>
      <c r="Z43" s="78"/>
    </row>
    <row r="44" spans="2:26" ht="20.25" customHeight="1" thickBot="1">
      <c r="B44" s="54"/>
      <c r="C44" s="54"/>
      <c r="D44" s="87"/>
      <c r="E44" s="54"/>
      <c r="F44" s="54"/>
      <c r="G44" s="54"/>
      <c r="H44" s="54"/>
      <c r="O44" s="55" t="s">
        <v>173</v>
      </c>
      <c r="Q44" s="77"/>
      <c r="R44" s="77"/>
      <c r="S44" s="67"/>
      <c r="T44" s="188"/>
      <c r="U44" s="188"/>
      <c r="V44" s="187"/>
      <c r="W44" s="187"/>
      <c r="X44" s="188"/>
      <c r="Y44" s="78"/>
      <c r="Z44" s="78"/>
    </row>
    <row r="45" spans="1:26" ht="20.25" customHeight="1">
      <c r="A45" s="410" t="s">
        <v>41</v>
      </c>
      <c r="B45" s="430"/>
      <c r="C45" s="430"/>
      <c r="D45" s="431"/>
      <c r="E45" s="432" t="s">
        <v>191</v>
      </c>
      <c r="F45" s="433"/>
      <c r="G45" s="434">
        <v>61</v>
      </c>
      <c r="H45" s="435"/>
      <c r="I45" s="455">
        <v>62</v>
      </c>
      <c r="J45" s="456"/>
      <c r="K45" s="457"/>
      <c r="L45" s="436">
        <v>63</v>
      </c>
      <c r="M45" s="435"/>
      <c r="N45" s="437" t="s">
        <v>324</v>
      </c>
      <c r="O45" s="433"/>
      <c r="Q45" s="414" t="s">
        <v>161</v>
      </c>
      <c r="R45" s="414"/>
      <c r="S45" s="454"/>
      <c r="T45" s="188"/>
      <c r="U45" s="188"/>
      <c r="V45" s="188"/>
      <c r="W45" s="188"/>
      <c r="X45" s="188"/>
      <c r="Y45" s="20"/>
      <c r="Z45" s="20"/>
    </row>
    <row r="46" spans="1:26" ht="20.25" customHeight="1">
      <c r="A46" s="460" t="s">
        <v>325</v>
      </c>
      <c r="B46" s="461"/>
      <c r="C46" s="461"/>
      <c r="D46" s="462"/>
      <c r="E46" s="449">
        <f>SUM(E47:F48)</f>
        <v>5004</v>
      </c>
      <c r="F46" s="450"/>
      <c r="G46" s="450">
        <f>SUM(G47:H48)</f>
        <v>4334</v>
      </c>
      <c r="H46" s="450"/>
      <c r="I46" s="450">
        <v>3983</v>
      </c>
      <c r="J46" s="450"/>
      <c r="K46" s="450"/>
      <c r="L46" s="450">
        <f>SUM(L47:M48)</f>
        <v>4025</v>
      </c>
      <c r="M46" s="450"/>
      <c r="N46" s="450">
        <f>SUM(N47:O48)</f>
        <v>3853</v>
      </c>
      <c r="O46" s="450"/>
      <c r="Q46" s="77"/>
      <c r="R46" s="414" t="s">
        <v>194</v>
      </c>
      <c r="S46" s="454"/>
      <c r="T46" s="186">
        <f>SUM(U46,X46)</f>
        <v>2368</v>
      </c>
      <c r="U46" s="187">
        <f>SUM(V46:W46)</f>
        <v>528.1</v>
      </c>
      <c r="V46" s="188">
        <v>190.8</v>
      </c>
      <c r="W46" s="188">
        <v>337.3</v>
      </c>
      <c r="X46" s="187">
        <f>SUM(Y46:Z46)</f>
        <v>1839.9</v>
      </c>
      <c r="Y46" s="65">
        <v>832.2</v>
      </c>
      <c r="Z46" s="65">
        <v>1007.7</v>
      </c>
    </row>
    <row r="47" spans="1:26" ht="20.25" customHeight="1">
      <c r="A47" s="74"/>
      <c r="B47" s="414" t="s">
        <v>42</v>
      </c>
      <c r="C47" s="415"/>
      <c r="D47" s="415"/>
      <c r="E47" s="439">
        <v>2472</v>
      </c>
      <c r="F47" s="440"/>
      <c r="G47" s="440">
        <v>2164</v>
      </c>
      <c r="H47" s="440"/>
      <c r="I47" s="440">
        <v>2010</v>
      </c>
      <c r="J47" s="440"/>
      <c r="K47" s="440"/>
      <c r="L47" s="440">
        <v>2052</v>
      </c>
      <c r="M47" s="440"/>
      <c r="N47" s="440">
        <v>2000</v>
      </c>
      <c r="O47" s="440"/>
      <c r="Q47" s="88"/>
      <c r="R47" s="77"/>
      <c r="S47" s="73" t="s">
        <v>44</v>
      </c>
      <c r="T47" s="186">
        <f>SUM(U47,X47)</f>
        <v>52.3</v>
      </c>
      <c r="U47" s="187">
        <f>SUM(V47:W47)</f>
        <v>24.4</v>
      </c>
      <c r="V47" s="188">
        <v>8.6</v>
      </c>
      <c r="W47" s="188">
        <v>15.8</v>
      </c>
      <c r="X47" s="187">
        <f>SUM(Y47:Z47)</f>
        <v>27.9</v>
      </c>
      <c r="Y47" s="65">
        <v>14.6</v>
      </c>
      <c r="Z47" s="65">
        <v>13.3</v>
      </c>
    </row>
    <row r="48" spans="1:26" ht="20.25" customHeight="1">
      <c r="A48" s="74"/>
      <c r="B48" s="414" t="s">
        <v>43</v>
      </c>
      <c r="C48" s="414"/>
      <c r="D48" s="415"/>
      <c r="E48" s="439">
        <v>2532</v>
      </c>
      <c r="F48" s="440"/>
      <c r="G48" s="440">
        <v>2170</v>
      </c>
      <c r="H48" s="440"/>
      <c r="I48" s="440">
        <v>1972</v>
      </c>
      <c r="J48" s="440"/>
      <c r="K48" s="440"/>
      <c r="L48" s="440">
        <v>1973</v>
      </c>
      <c r="M48" s="440"/>
      <c r="N48" s="440">
        <v>1853</v>
      </c>
      <c r="O48" s="440"/>
      <c r="Q48" s="88"/>
      <c r="R48" s="88"/>
      <c r="S48" s="101" t="s">
        <v>335</v>
      </c>
      <c r="T48" s="186">
        <f>SUM(U48,X48)</f>
        <v>1595.7</v>
      </c>
      <c r="U48" s="187">
        <f>SUM(V48:W48)</f>
        <v>476</v>
      </c>
      <c r="V48" s="188">
        <v>182.2</v>
      </c>
      <c r="W48" s="188">
        <v>293.8</v>
      </c>
      <c r="X48" s="187">
        <f>SUM(Y48:Z48)</f>
        <v>1119.7</v>
      </c>
      <c r="Y48" s="65">
        <v>538.1</v>
      </c>
      <c r="Z48" s="65">
        <v>581.6</v>
      </c>
    </row>
    <row r="49" spans="1:26" ht="20.25" customHeight="1">
      <c r="A49" s="74"/>
      <c r="B49" s="74"/>
      <c r="C49" s="74"/>
      <c r="D49" s="74"/>
      <c r="E49" s="451"/>
      <c r="F49" s="443"/>
      <c r="G49" s="443"/>
      <c r="H49" s="443"/>
      <c r="I49" s="443"/>
      <c r="J49" s="443"/>
      <c r="K49" s="443"/>
      <c r="L49" s="443"/>
      <c r="M49" s="443"/>
      <c r="N49" s="443"/>
      <c r="O49" s="443"/>
      <c r="Q49" s="88"/>
      <c r="R49" s="88"/>
      <c r="S49" s="101" t="s">
        <v>336</v>
      </c>
      <c r="T49" s="186">
        <f>SUM(U49,X49)</f>
        <v>720</v>
      </c>
      <c r="U49" s="187">
        <f>SUM(V49:W49)</f>
        <v>27.7</v>
      </c>
      <c r="V49" s="188" t="s">
        <v>363</v>
      </c>
      <c r="W49" s="188">
        <v>27.7</v>
      </c>
      <c r="X49" s="187">
        <f>SUM(Y49:Z49)</f>
        <v>692.3</v>
      </c>
      <c r="Y49" s="65">
        <v>279.5</v>
      </c>
      <c r="Z49" s="65">
        <v>412.8</v>
      </c>
    </row>
    <row r="50" spans="1:26" ht="20.25" customHeight="1">
      <c r="A50" s="414" t="s">
        <v>45</v>
      </c>
      <c r="B50" s="414"/>
      <c r="C50" s="414"/>
      <c r="D50" s="415"/>
      <c r="E50" s="439">
        <v>873063</v>
      </c>
      <c r="F50" s="440"/>
      <c r="G50" s="440">
        <f>SUM(G51:H52)</f>
        <v>824725</v>
      </c>
      <c r="H50" s="440"/>
      <c r="I50" s="440">
        <v>779802</v>
      </c>
      <c r="J50" s="440"/>
      <c r="K50" s="440"/>
      <c r="L50" s="440">
        <f>SUM(L51:M52)</f>
        <v>809148</v>
      </c>
      <c r="M50" s="440"/>
      <c r="N50" s="440">
        <f>SUM(N51:O52)</f>
        <v>788220</v>
      </c>
      <c r="O50" s="440"/>
      <c r="Q50" s="88"/>
      <c r="R50" s="88"/>
      <c r="S50" s="69" t="s">
        <v>47</v>
      </c>
      <c r="T50" s="186">
        <f>SUM(U50,X50)</f>
        <v>67.2</v>
      </c>
      <c r="U50" s="187">
        <f>SUM(V50:W50)</f>
        <v>5.8</v>
      </c>
      <c r="V50" s="188" t="s">
        <v>145</v>
      </c>
      <c r="W50" s="188">
        <v>5.8</v>
      </c>
      <c r="X50" s="187">
        <f>SUM(Y50:Z50)</f>
        <v>61.400000000000006</v>
      </c>
      <c r="Y50" s="65">
        <v>23.2</v>
      </c>
      <c r="Z50" s="65">
        <v>38.2</v>
      </c>
    </row>
    <row r="51" spans="1:26" ht="20.25" customHeight="1">
      <c r="A51" s="74"/>
      <c r="B51" s="414" t="s">
        <v>46</v>
      </c>
      <c r="C51" s="438"/>
      <c r="D51" s="415"/>
      <c r="E51" s="441">
        <v>854795</v>
      </c>
      <c r="F51" s="442"/>
      <c r="G51" s="442">
        <v>806446</v>
      </c>
      <c r="H51" s="442"/>
      <c r="I51" s="442">
        <v>762188</v>
      </c>
      <c r="J51" s="442"/>
      <c r="K51" s="442"/>
      <c r="L51" s="442">
        <v>793690</v>
      </c>
      <c r="M51" s="442"/>
      <c r="N51" s="442">
        <v>771263</v>
      </c>
      <c r="O51" s="442"/>
      <c r="Q51" s="88"/>
      <c r="S51" s="69"/>
      <c r="T51" s="22"/>
      <c r="U51" s="21"/>
      <c r="V51" s="65"/>
      <c r="W51" s="65"/>
      <c r="X51" s="21"/>
      <c r="Y51" s="65"/>
      <c r="Z51" s="65"/>
    </row>
    <row r="52" spans="1:26" ht="20.25" customHeight="1">
      <c r="A52" s="79"/>
      <c r="B52" s="411" t="s">
        <v>48</v>
      </c>
      <c r="C52" s="412"/>
      <c r="D52" s="413"/>
      <c r="E52" s="485">
        <v>17303</v>
      </c>
      <c r="F52" s="486"/>
      <c r="G52" s="486">
        <v>18279</v>
      </c>
      <c r="H52" s="486"/>
      <c r="I52" s="486">
        <v>17616</v>
      </c>
      <c r="J52" s="486"/>
      <c r="K52" s="486"/>
      <c r="L52" s="486">
        <v>15458</v>
      </c>
      <c r="M52" s="486"/>
      <c r="N52" s="486">
        <v>16957</v>
      </c>
      <c r="O52" s="486"/>
      <c r="Q52" s="89"/>
      <c r="R52" s="423"/>
      <c r="S52" s="424"/>
      <c r="T52" s="10"/>
      <c r="U52" s="10"/>
      <c r="V52" s="90"/>
      <c r="W52" s="90"/>
      <c r="X52" s="10"/>
      <c r="Y52" s="90"/>
      <c r="Z52" s="90"/>
    </row>
    <row r="53" spans="1:17" ht="20.25" customHeight="1">
      <c r="A53" s="99" t="s">
        <v>330</v>
      </c>
      <c r="B53" s="86"/>
      <c r="C53" s="86"/>
      <c r="D53" s="91"/>
      <c r="E53" s="44"/>
      <c r="F53" s="44"/>
      <c r="G53" s="44"/>
      <c r="H53" s="44"/>
      <c r="I53" s="44"/>
      <c r="J53" s="74"/>
      <c r="K53" s="74"/>
      <c r="L53" s="74"/>
      <c r="M53" s="74"/>
      <c r="N53" s="74"/>
      <c r="O53" s="74"/>
      <c r="Q53" s="74" t="s">
        <v>195</v>
      </c>
    </row>
    <row r="54" spans="1:15" ht="20.25" customHeight="1">
      <c r="A54" s="100" t="s">
        <v>331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7" ht="20.25" customHeight="1">
      <c r="A55" s="74" t="s">
        <v>174</v>
      </c>
      <c r="B55" s="74"/>
      <c r="C55" s="74"/>
      <c r="D55" s="74"/>
      <c r="E55" s="74"/>
      <c r="F55" s="74"/>
      <c r="G55" s="74"/>
    </row>
  </sheetData>
  <sheetProtection/>
  <mergeCells count="131">
    <mergeCell ref="N19:O19"/>
    <mergeCell ref="N27:O27"/>
    <mergeCell ref="N24:O24"/>
    <mergeCell ref="N25:O25"/>
    <mergeCell ref="N22:O22"/>
    <mergeCell ref="N23:O23"/>
    <mergeCell ref="N20:O20"/>
    <mergeCell ref="N21:O21"/>
    <mergeCell ref="N35:O35"/>
    <mergeCell ref="G26:H26"/>
    <mergeCell ref="N30:O30"/>
    <mergeCell ref="N31:O31"/>
    <mergeCell ref="N26:O26"/>
    <mergeCell ref="N28:O28"/>
    <mergeCell ref="N29:O29"/>
    <mergeCell ref="N10:O10"/>
    <mergeCell ref="N12:O12"/>
    <mergeCell ref="N11:O11"/>
    <mergeCell ref="N13:O13"/>
    <mergeCell ref="N14:O14"/>
    <mergeCell ref="N15:O15"/>
    <mergeCell ref="G22:H22"/>
    <mergeCell ref="N16:O16"/>
    <mergeCell ref="N17:O17"/>
    <mergeCell ref="N18:O18"/>
    <mergeCell ref="G20:H20"/>
    <mergeCell ref="G34:H34"/>
    <mergeCell ref="G31:H31"/>
    <mergeCell ref="G32:H32"/>
    <mergeCell ref="G33:H33"/>
    <mergeCell ref="G27:H27"/>
    <mergeCell ref="G15:H15"/>
    <mergeCell ref="G16:H16"/>
    <mergeCell ref="G17:H17"/>
    <mergeCell ref="G28:H28"/>
    <mergeCell ref="G21:H21"/>
    <mergeCell ref="I10:K10"/>
    <mergeCell ref="I28:K28"/>
    <mergeCell ref="G25:H25"/>
    <mergeCell ref="G10:H10"/>
    <mergeCell ref="G12:H12"/>
    <mergeCell ref="N48:O48"/>
    <mergeCell ref="N49:O49"/>
    <mergeCell ref="G23:H23"/>
    <mergeCell ref="G24:H24"/>
    <mergeCell ref="N52:O52"/>
    <mergeCell ref="N50:O50"/>
    <mergeCell ref="N51:O51"/>
    <mergeCell ref="G29:H29"/>
    <mergeCell ref="G30:H30"/>
    <mergeCell ref="G35:H35"/>
    <mergeCell ref="G52:H52"/>
    <mergeCell ref="I51:K51"/>
    <mergeCell ref="I52:K52"/>
    <mergeCell ref="L46:M46"/>
    <mergeCell ref="L47:M47"/>
    <mergeCell ref="L48:M48"/>
    <mergeCell ref="L49:M49"/>
    <mergeCell ref="L50:M50"/>
    <mergeCell ref="L51:M51"/>
    <mergeCell ref="L52:M52"/>
    <mergeCell ref="I8:K9"/>
    <mergeCell ref="A8:C9"/>
    <mergeCell ref="D8:E9"/>
    <mergeCell ref="E52:F52"/>
    <mergeCell ref="G46:H46"/>
    <mergeCell ref="G47:H47"/>
    <mergeCell ref="G48:H48"/>
    <mergeCell ref="G49:H49"/>
    <mergeCell ref="G50:H50"/>
    <mergeCell ref="G51:H51"/>
    <mergeCell ref="R13:S13"/>
    <mergeCell ref="A4:O4"/>
    <mergeCell ref="Q4:Z4"/>
    <mergeCell ref="A5:O5"/>
    <mergeCell ref="Q5:Z5"/>
    <mergeCell ref="U7:W7"/>
    <mergeCell ref="X7:Z7"/>
    <mergeCell ref="T7:T8"/>
    <mergeCell ref="Q7:S8"/>
    <mergeCell ref="F8:H9"/>
    <mergeCell ref="I50:K50"/>
    <mergeCell ref="A46:D46"/>
    <mergeCell ref="Q45:S45"/>
    <mergeCell ref="R46:S46"/>
    <mergeCell ref="Q10:S10"/>
    <mergeCell ref="A12:C12"/>
    <mergeCell ref="A13:C13"/>
    <mergeCell ref="A10:C10"/>
    <mergeCell ref="A11:C11"/>
    <mergeCell ref="R12:S12"/>
    <mergeCell ref="R14:S14"/>
    <mergeCell ref="R16:S16"/>
    <mergeCell ref="R15:S15"/>
    <mergeCell ref="I45:K45"/>
    <mergeCell ref="I46:K46"/>
    <mergeCell ref="I47:K47"/>
    <mergeCell ref="N46:O46"/>
    <mergeCell ref="N47:O47"/>
    <mergeCell ref="N32:O32"/>
    <mergeCell ref="N34:O34"/>
    <mergeCell ref="G11:H11"/>
    <mergeCell ref="A14:C14"/>
    <mergeCell ref="E46:F46"/>
    <mergeCell ref="E47:F47"/>
    <mergeCell ref="E48:F48"/>
    <mergeCell ref="E49:F49"/>
    <mergeCell ref="G18:H18"/>
    <mergeCell ref="G19:H19"/>
    <mergeCell ref="G13:H13"/>
    <mergeCell ref="G14:H14"/>
    <mergeCell ref="G45:H45"/>
    <mergeCell ref="L45:M45"/>
    <mergeCell ref="N45:O45"/>
    <mergeCell ref="B48:D48"/>
    <mergeCell ref="A50:D50"/>
    <mergeCell ref="B51:D51"/>
    <mergeCell ref="E50:F50"/>
    <mergeCell ref="E51:F51"/>
    <mergeCell ref="I48:K48"/>
    <mergeCell ref="I49:K49"/>
    <mergeCell ref="B52:D52"/>
    <mergeCell ref="B47:D47"/>
    <mergeCell ref="N33:O33"/>
    <mergeCell ref="L8:M9"/>
    <mergeCell ref="N8:O9"/>
    <mergeCell ref="R52:S52"/>
    <mergeCell ref="A19:C19"/>
    <mergeCell ref="A43:O43"/>
    <mergeCell ref="A45:D45"/>
    <mergeCell ref="E45:F45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5"/>
  <sheetViews>
    <sheetView zoomScale="75" zoomScaleNormal="75" zoomScalePageLayoutView="0" workbookViewId="0" topLeftCell="A1">
      <selection activeCell="C14" sqref="C14"/>
    </sheetView>
  </sheetViews>
  <sheetFormatPr defaultColWidth="10.59765625" defaultRowHeight="15"/>
  <cols>
    <col min="1" max="1" width="2.59765625" style="5" customWidth="1"/>
    <col min="2" max="2" width="10.59765625" style="5" customWidth="1"/>
    <col min="3" max="3" width="10.8984375" style="5" customWidth="1"/>
    <col min="4" max="5" width="9.19921875" style="5" customWidth="1"/>
    <col min="6" max="7" width="9.69921875" style="5" customWidth="1"/>
    <col min="8" max="8" width="10.8984375" style="5" customWidth="1"/>
    <col min="9" max="9" width="11.69921875" style="5" customWidth="1"/>
    <col min="10" max="10" width="10.19921875" style="5" customWidth="1"/>
    <col min="11" max="11" width="9.19921875" style="5" customWidth="1"/>
    <col min="12" max="12" width="9.19921875" style="11" customWidth="1"/>
    <col min="13" max="15" width="9.19921875" style="5" customWidth="1"/>
    <col min="16" max="17" width="10.09765625" style="5" customWidth="1"/>
    <col min="18" max="19" width="9.19921875" style="5" customWidth="1"/>
    <col min="20" max="20" width="9.8984375" style="5" customWidth="1"/>
    <col min="21" max="21" width="9.19921875" style="5" customWidth="1"/>
    <col min="22" max="22" width="9.8984375" style="5" customWidth="1"/>
    <col min="23" max="23" width="9.8984375" style="12" customWidth="1"/>
    <col min="24" max="25" width="9.19921875" style="5" customWidth="1"/>
    <col min="26" max="26" width="10" style="5" customWidth="1"/>
    <col min="27" max="16384" width="10.59765625" style="5" customWidth="1"/>
  </cols>
  <sheetData>
    <row r="1" spans="1:29" s="3" customFormat="1" ht="19.5" customHeight="1">
      <c r="A1" s="273" t="s">
        <v>376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77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" t="s">
        <v>377</v>
      </c>
      <c r="AA1" s="49"/>
      <c r="AB1" s="49"/>
      <c r="AC1" s="49"/>
    </row>
    <row r="2" spans="1:29" s="3" customFormat="1" ht="19.5" customHeight="1">
      <c r="A2" s="2"/>
      <c r="B2" s="49"/>
      <c r="C2" s="49"/>
      <c r="D2" s="49"/>
      <c r="E2" s="49"/>
      <c r="F2" s="49"/>
      <c r="G2" s="49"/>
      <c r="H2" s="49"/>
      <c r="I2" s="49"/>
      <c r="J2" s="49"/>
      <c r="K2" s="49"/>
      <c r="L2" s="277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"/>
      <c r="AA2" s="49"/>
      <c r="AB2" s="49"/>
      <c r="AC2" s="49"/>
    </row>
    <row r="3" spans="1:29" s="3" customFormat="1" ht="19.5" customHeight="1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277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"/>
      <c r="AA3" s="49"/>
      <c r="AB3" s="49"/>
      <c r="AC3" s="49"/>
    </row>
    <row r="4" spans="1:29" ht="19.5" customHeight="1">
      <c r="A4" s="340" t="s">
        <v>395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51"/>
      <c r="AB4" s="51"/>
      <c r="AC4" s="51"/>
    </row>
    <row r="5" spans="1:29" ht="18" customHeight="1" thickBot="1">
      <c r="A5" s="51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278"/>
      <c r="M5" s="107"/>
      <c r="N5" s="107"/>
      <c r="O5" s="107"/>
      <c r="P5" s="107"/>
      <c r="Q5" s="107"/>
      <c r="R5" s="107"/>
      <c r="S5" s="107"/>
      <c r="T5" s="279"/>
      <c r="U5" s="107"/>
      <c r="V5" s="280"/>
      <c r="W5" s="107"/>
      <c r="X5" s="107"/>
      <c r="Y5" s="107"/>
      <c r="Z5" s="108" t="s">
        <v>151</v>
      </c>
      <c r="AA5" s="51"/>
      <c r="AB5" s="51"/>
      <c r="AC5" s="51"/>
    </row>
    <row r="6" spans="1:29" ht="15" customHeight="1">
      <c r="A6" s="502" t="s">
        <v>337</v>
      </c>
      <c r="B6" s="457"/>
      <c r="C6" s="504" t="s">
        <v>49</v>
      </c>
      <c r="D6" s="504" t="s">
        <v>50</v>
      </c>
      <c r="E6" s="504" t="s">
        <v>51</v>
      </c>
      <c r="F6" s="504" t="s">
        <v>52</v>
      </c>
      <c r="G6" s="514" t="s">
        <v>53</v>
      </c>
      <c r="H6" s="515"/>
      <c r="I6" s="506" t="s">
        <v>54</v>
      </c>
      <c r="J6" s="456"/>
      <c r="K6" s="456"/>
      <c r="L6" s="456"/>
      <c r="M6" s="457"/>
      <c r="N6" s="409" t="s">
        <v>55</v>
      </c>
      <c r="O6" s="507"/>
      <c r="P6" s="507"/>
      <c r="Q6" s="507"/>
      <c r="R6" s="507"/>
      <c r="S6" s="507"/>
      <c r="T6" s="507"/>
      <c r="U6" s="508"/>
      <c r="V6" s="409" t="s">
        <v>56</v>
      </c>
      <c r="W6" s="507"/>
      <c r="X6" s="507"/>
      <c r="Y6" s="507"/>
      <c r="Z6" s="507"/>
      <c r="AA6" s="51"/>
      <c r="AB6" s="51"/>
      <c r="AC6" s="51"/>
    </row>
    <row r="7" spans="1:29" ht="15" customHeight="1">
      <c r="A7" s="341"/>
      <c r="B7" s="503"/>
      <c r="C7" s="505"/>
      <c r="D7" s="505"/>
      <c r="E7" s="505"/>
      <c r="F7" s="505"/>
      <c r="G7" s="516"/>
      <c r="H7" s="405"/>
      <c r="I7" s="378"/>
      <c r="J7" s="381"/>
      <c r="K7" s="381"/>
      <c r="L7" s="381"/>
      <c r="M7" s="382"/>
      <c r="N7" s="384" t="s">
        <v>396</v>
      </c>
      <c r="O7" s="408"/>
      <c r="P7" s="408"/>
      <c r="Q7" s="385"/>
      <c r="R7" s="384" t="s">
        <v>397</v>
      </c>
      <c r="S7" s="408"/>
      <c r="T7" s="408"/>
      <c r="U7" s="385"/>
      <c r="V7" s="513" t="s">
        <v>57</v>
      </c>
      <c r="W7" s="384" t="s">
        <v>398</v>
      </c>
      <c r="X7" s="408"/>
      <c r="Y7" s="408"/>
      <c r="Z7" s="408"/>
      <c r="AA7" s="51"/>
      <c r="AB7" s="51"/>
      <c r="AC7" s="51"/>
    </row>
    <row r="8" spans="1:29" ht="15" customHeight="1">
      <c r="A8" s="341"/>
      <c r="B8" s="503"/>
      <c r="C8" s="505"/>
      <c r="D8" s="505"/>
      <c r="E8" s="505"/>
      <c r="F8" s="505"/>
      <c r="G8" s="517"/>
      <c r="H8" s="406"/>
      <c r="I8" s="513" t="s">
        <v>58</v>
      </c>
      <c r="J8" s="376" t="s">
        <v>59</v>
      </c>
      <c r="K8" s="402"/>
      <c r="L8" s="376" t="s">
        <v>399</v>
      </c>
      <c r="M8" s="402"/>
      <c r="N8" s="509" t="s">
        <v>60</v>
      </c>
      <c r="O8" s="509" t="s">
        <v>61</v>
      </c>
      <c r="P8" s="509" t="s">
        <v>62</v>
      </c>
      <c r="Q8" s="509" t="s">
        <v>63</v>
      </c>
      <c r="R8" s="509" t="s">
        <v>62</v>
      </c>
      <c r="S8" s="509" t="s">
        <v>64</v>
      </c>
      <c r="T8" s="511" t="s">
        <v>65</v>
      </c>
      <c r="U8" s="281"/>
      <c r="V8" s="518"/>
      <c r="W8" s="513" t="s">
        <v>0</v>
      </c>
      <c r="X8" s="509" t="s">
        <v>66</v>
      </c>
      <c r="Y8" s="376" t="s">
        <v>67</v>
      </c>
      <c r="Z8" s="512"/>
      <c r="AA8" s="51"/>
      <c r="AB8" s="51"/>
      <c r="AC8" s="51"/>
    </row>
    <row r="9" spans="1:29" ht="15" customHeight="1">
      <c r="A9" s="341"/>
      <c r="B9" s="503"/>
      <c r="C9" s="505"/>
      <c r="D9" s="505"/>
      <c r="E9" s="505"/>
      <c r="F9" s="505"/>
      <c r="G9" s="509" t="s">
        <v>176</v>
      </c>
      <c r="H9" s="509" t="s">
        <v>359</v>
      </c>
      <c r="I9" s="518"/>
      <c r="J9" s="378"/>
      <c r="K9" s="382"/>
      <c r="L9" s="378"/>
      <c r="M9" s="382"/>
      <c r="N9" s="510"/>
      <c r="O9" s="510"/>
      <c r="P9" s="510"/>
      <c r="Q9" s="510"/>
      <c r="R9" s="510"/>
      <c r="S9" s="510"/>
      <c r="T9" s="510"/>
      <c r="U9" s="509" t="s">
        <v>177</v>
      </c>
      <c r="V9" s="518"/>
      <c r="W9" s="518"/>
      <c r="X9" s="510"/>
      <c r="Y9" s="378"/>
      <c r="Z9" s="381"/>
      <c r="AA9" s="51"/>
      <c r="AB9" s="51"/>
      <c r="AC9" s="51"/>
    </row>
    <row r="10" spans="1:29" ht="15" customHeight="1">
      <c r="A10" s="341"/>
      <c r="B10" s="503"/>
      <c r="C10" s="505"/>
      <c r="D10" s="505"/>
      <c r="E10" s="505"/>
      <c r="F10" s="505"/>
      <c r="G10" s="510"/>
      <c r="H10" s="510"/>
      <c r="I10" s="518"/>
      <c r="J10" s="513" t="s">
        <v>68</v>
      </c>
      <c r="K10" s="513" t="s">
        <v>69</v>
      </c>
      <c r="L10" s="519" t="s">
        <v>68</v>
      </c>
      <c r="M10" s="513" t="s">
        <v>69</v>
      </c>
      <c r="N10" s="510"/>
      <c r="O10" s="510"/>
      <c r="P10" s="510"/>
      <c r="Q10" s="510"/>
      <c r="R10" s="510"/>
      <c r="S10" s="510"/>
      <c r="T10" s="510"/>
      <c r="U10" s="510"/>
      <c r="V10" s="518"/>
      <c r="W10" s="518"/>
      <c r="X10" s="510"/>
      <c r="Y10" s="513" t="s">
        <v>70</v>
      </c>
      <c r="Z10" s="376" t="s">
        <v>71</v>
      </c>
      <c r="AA10" s="51"/>
      <c r="AB10" s="51"/>
      <c r="AC10" s="51"/>
    </row>
    <row r="11" spans="1:29" ht="15" customHeight="1">
      <c r="A11" s="381"/>
      <c r="B11" s="382"/>
      <c r="C11" s="505"/>
      <c r="D11" s="505"/>
      <c r="E11" s="505"/>
      <c r="F11" s="505"/>
      <c r="G11" s="510"/>
      <c r="H11" s="510"/>
      <c r="I11" s="518"/>
      <c r="J11" s="518"/>
      <c r="K11" s="518"/>
      <c r="L11" s="520"/>
      <c r="M11" s="518"/>
      <c r="N11" s="510"/>
      <c r="O11" s="510"/>
      <c r="P11" s="510"/>
      <c r="Q11" s="510"/>
      <c r="R11" s="510"/>
      <c r="S11" s="510"/>
      <c r="T11" s="510"/>
      <c r="U11" s="510"/>
      <c r="V11" s="478"/>
      <c r="W11" s="478"/>
      <c r="X11" s="521"/>
      <c r="Y11" s="478"/>
      <c r="Z11" s="378"/>
      <c r="AA11" s="51"/>
      <c r="AB11" s="51"/>
      <c r="AC11" s="51"/>
    </row>
    <row r="12" spans="1:29" s="104" customFormat="1" ht="15" customHeight="1">
      <c r="A12" s="522" t="s">
        <v>72</v>
      </c>
      <c r="B12" s="523"/>
      <c r="C12" s="200">
        <f aca="true" t="shared" si="0" ref="C12:Z12">SUM(C14:C21,C23,C26,C32,C42,C49,C55,C63,C69)</f>
        <v>9206.7</v>
      </c>
      <c r="D12" s="200">
        <f t="shared" si="0"/>
        <v>95.50000000000001</v>
      </c>
      <c r="E12" s="200">
        <f t="shared" si="0"/>
        <v>36.50000000000001</v>
      </c>
      <c r="F12" s="200">
        <f t="shared" si="0"/>
        <v>9107.300000000001</v>
      </c>
      <c r="G12" s="200">
        <f t="shared" si="0"/>
        <v>5690.9</v>
      </c>
      <c r="H12" s="200">
        <f t="shared" si="0"/>
        <v>3416.4</v>
      </c>
      <c r="I12" s="201">
        <f t="shared" si="0"/>
        <v>9052.8</v>
      </c>
      <c r="J12" s="202">
        <f t="shared" si="0"/>
        <v>5784</v>
      </c>
      <c r="K12" s="200">
        <f t="shared" si="0"/>
        <v>51.39999999999999</v>
      </c>
      <c r="L12" s="202">
        <f t="shared" si="0"/>
        <v>23</v>
      </c>
      <c r="M12" s="200">
        <f t="shared" si="0"/>
        <v>3.000000000000001</v>
      </c>
      <c r="N12" s="200">
        <f t="shared" si="0"/>
        <v>6.299999999999999</v>
      </c>
      <c r="O12" s="200">
        <f t="shared" si="0"/>
        <v>45.49999999999999</v>
      </c>
      <c r="P12" s="200">
        <f t="shared" si="0"/>
        <v>1641.2000000000003</v>
      </c>
      <c r="Q12" s="200">
        <f t="shared" si="0"/>
        <v>3997.9</v>
      </c>
      <c r="R12" s="200">
        <f t="shared" si="0"/>
        <v>40.400000000000006</v>
      </c>
      <c r="S12" s="200">
        <f t="shared" si="0"/>
        <v>366.8</v>
      </c>
      <c r="T12" s="200">
        <f t="shared" si="0"/>
        <v>3009.1999999999994</v>
      </c>
      <c r="U12" s="200">
        <f t="shared" si="0"/>
        <v>697.4000000000001</v>
      </c>
      <c r="V12" s="200">
        <f t="shared" si="0"/>
        <v>1848.1</v>
      </c>
      <c r="W12" s="200">
        <f t="shared" si="0"/>
        <v>7259.2</v>
      </c>
      <c r="X12" s="200">
        <f t="shared" si="0"/>
        <v>313.59999999999997</v>
      </c>
      <c r="Y12" s="200">
        <f t="shared" si="0"/>
        <v>654.5000000000001</v>
      </c>
      <c r="Z12" s="200">
        <f t="shared" si="0"/>
        <v>6291.1</v>
      </c>
      <c r="AA12" s="102"/>
      <c r="AB12" s="103"/>
      <c r="AC12" s="103"/>
    </row>
    <row r="13" spans="1:29" ht="15" customHeight="1">
      <c r="A13" s="524"/>
      <c r="B13" s="525"/>
      <c r="C13" s="190"/>
      <c r="D13" s="191"/>
      <c r="E13" s="191"/>
      <c r="F13" s="191"/>
      <c r="G13" s="191"/>
      <c r="H13" s="191"/>
      <c r="I13" s="192"/>
      <c r="J13" s="193"/>
      <c r="K13" s="191"/>
      <c r="L13" s="193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283"/>
      <c r="AB13" s="51"/>
      <c r="AC13" s="51"/>
    </row>
    <row r="14" spans="1:29" ht="15" customHeight="1">
      <c r="A14" s="524" t="s">
        <v>73</v>
      </c>
      <c r="B14" s="525"/>
      <c r="C14" s="194">
        <f>SUM(D14:F14)</f>
        <v>1761.7</v>
      </c>
      <c r="D14" s="191">
        <v>13</v>
      </c>
      <c r="E14" s="191">
        <v>1.8</v>
      </c>
      <c r="F14" s="191">
        <v>1746.9</v>
      </c>
      <c r="G14" s="191">
        <v>1333</v>
      </c>
      <c r="H14" s="191">
        <v>413.9</v>
      </c>
      <c r="I14" s="192">
        <v>1736.5</v>
      </c>
      <c r="J14" s="193">
        <v>1225</v>
      </c>
      <c r="K14" s="191">
        <v>10.2</v>
      </c>
      <c r="L14" s="193">
        <v>2</v>
      </c>
      <c r="M14" s="191">
        <v>0.2</v>
      </c>
      <c r="N14" s="191">
        <v>4</v>
      </c>
      <c r="O14" s="191">
        <v>29.4</v>
      </c>
      <c r="P14" s="191">
        <v>386.4</v>
      </c>
      <c r="Q14" s="191">
        <v>913.2</v>
      </c>
      <c r="R14" s="191">
        <v>1.4</v>
      </c>
      <c r="S14" s="191">
        <v>12.8</v>
      </c>
      <c r="T14" s="191">
        <v>399.7</v>
      </c>
      <c r="U14" s="191">
        <v>75.5</v>
      </c>
      <c r="V14" s="191">
        <v>53.5</v>
      </c>
      <c r="W14" s="191">
        <f>SUM(X14:Z14)</f>
        <v>1693.4</v>
      </c>
      <c r="X14" s="191">
        <v>171.8</v>
      </c>
      <c r="Y14" s="191">
        <v>315.2</v>
      </c>
      <c r="Z14" s="191">
        <v>1206.4</v>
      </c>
      <c r="AA14" s="283"/>
      <c r="AB14" s="51"/>
      <c r="AC14" s="51"/>
    </row>
    <row r="15" spans="1:29" ht="15" customHeight="1">
      <c r="A15" s="524" t="s">
        <v>74</v>
      </c>
      <c r="B15" s="525"/>
      <c r="C15" s="194">
        <v>506.8</v>
      </c>
      <c r="D15" s="191">
        <v>2.3</v>
      </c>
      <c r="E15" s="191">
        <v>7.1</v>
      </c>
      <c r="F15" s="191">
        <v>497.5</v>
      </c>
      <c r="G15" s="191">
        <v>279</v>
      </c>
      <c r="H15" s="191">
        <v>218.4</v>
      </c>
      <c r="I15" s="192">
        <v>495.7</v>
      </c>
      <c r="J15" s="193">
        <v>263</v>
      </c>
      <c r="K15" s="191">
        <v>1.7</v>
      </c>
      <c r="L15" s="193">
        <v>2</v>
      </c>
      <c r="M15" s="191">
        <v>0.1</v>
      </c>
      <c r="N15" s="191">
        <v>0.2</v>
      </c>
      <c r="O15" s="191">
        <v>1.7</v>
      </c>
      <c r="P15" s="191">
        <v>64.1</v>
      </c>
      <c r="Q15" s="191">
        <v>213</v>
      </c>
      <c r="R15" s="191">
        <v>0.9</v>
      </c>
      <c r="S15" s="191">
        <v>9.7</v>
      </c>
      <c r="T15" s="191">
        <v>207.8</v>
      </c>
      <c r="U15" s="191">
        <v>14.4</v>
      </c>
      <c r="V15" s="191">
        <v>176.4</v>
      </c>
      <c r="W15" s="191">
        <f aca="true" t="shared" si="1" ref="W15:W21">SUM(X15:Z15)</f>
        <v>321.1</v>
      </c>
      <c r="X15" s="191">
        <v>5.6</v>
      </c>
      <c r="Y15" s="191">
        <v>18.2</v>
      </c>
      <c r="Z15" s="191">
        <v>297.3</v>
      </c>
      <c r="AA15" s="283"/>
      <c r="AB15" s="51"/>
      <c r="AC15" s="51"/>
    </row>
    <row r="16" spans="1:29" ht="15" customHeight="1">
      <c r="A16" s="524" t="s">
        <v>75</v>
      </c>
      <c r="B16" s="525"/>
      <c r="C16" s="194">
        <v>603.4</v>
      </c>
      <c r="D16" s="191">
        <v>5.9</v>
      </c>
      <c r="E16" s="191">
        <v>7.4</v>
      </c>
      <c r="F16" s="191">
        <v>590</v>
      </c>
      <c r="G16" s="191">
        <v>493.5</v>
      </c>
      <c r="H16" s="191">
        <v>96.5</v>
      </c>
      <c r="I16" s="192">
        <v>584.9</v>
      </c>
      <c r="J16" s="193">
        <v>446</v>
      </c>
      <c r="K16" s="191">
        <v>4.3</v>
      </c>
      <c r="L16" s="193">
        <v>2</v>
      </c>
      <c r="M16" s="191">
        <v>0.8</v>
      </c>
      <c r="N16" s="191">
        <v>0.4</v>
      </c>
      <c r="O16" s="191">
        <v>2.5</v>
      </c>
      <c r="P16" s="191">
        <v>178.2</v>
      </c>
      <c r="Q16" s="191">
        <v>312.4</v>
      </c>
      <c r="R16" s="191">
        <v>0.3</v>
      </c>
      <c r="S16" s="191">
        <v>3.4</v>
      </c>
      <c r="T16" s="191">
        <v>92.8</v>
      </c>
      <c r="U16" s="191">
        <v>16.6</v>
      </c>
      <c r="V16" s="191">
        <v>77.5</v>
      </c>
      <c r="W16" s="191">
        <f t="shared" si="1"/>
        <v>512.5</v>
      </c>
      <c r="X16" s="191">
        <v>9.2</v>
      </c>
      <c r="Y16" s="191" t="s">
        <v>400</v>
      </c>
      <c r="Z16" s="191">
        <v>503.3</v>
      </c>
      <c r="AA16" s="283"/>
      <c r="AB16" s="51"/>
      <c r="AC16" s="51"/>
    </row>
    <row r="17" spans="1:29" ht="15" customHeight="1">
      <c r="A17" s="524" t="s">
        <v>76</v>
      </c>
      <c r="B17" s="525"/>
      <c r="C17" s="194">
        <f>SUM(D17:F17)</f>
        <v>321.8</v>
      </c>
      <c r="D17" s="191">
        <v>1.2</v>
      </c>
      <c r="E17" s="191">
        <v>0.1</v>
      </c>
      <c r="F17" s="191">
        <v>320.5</v>
      </c>
      <c r="G17" s="191">
        <v>212</v>
      </c>
      <c r="H17" s="191">
        <v>108.5</v>
      </c>
      <c r="I17" s="192">
        <v>317.8</v>
      </c>
      <c r="J17" s="193">
        <v>217</v>
      </c>
      <c r="K17" s="191">
        <v>2.6</v>
      </c>
      <c r="L17" s="193">
        <v>2</v>
      </c>
      <c r="M17" s="191">
        <v>0.1</v>
      </c>
      <c r="N17" s="191">
        <v>0</v>
      </c>
      <c r="O17" s="191">
        <v>0.5</v>
      </c>
      <c r="P17" s="191">
        <v>40.3</v>
      </c>
      <c r="Q17" s="191">
        <v>171.2</v>
      </c>
      <c r="R17" s="191">
        <v>0</v>
      </c>
      <c r="S17" s="191">
        <v>0.3</v>
      </c>
      <c r="T17" s="191">
        <v>108.2</v>
      </c>
      <c r="U17" s="191">
        <v>15.8</v>
      </c>
      <c r="V17" s="191">
        <v>61.3</v>
      </c>
      <c r="W17" s="191">
        <f t="shared" si="1"/>
        <v>259.2</v>
      </c>
      <c r="X17" s="191">
        <v>19.6</v>
      </c>
      <c r="Y17" s="191">
        <v>1.1</v>
      </c>
      <c r="Z17" s="191">
        <v>238.5</v>
      </c>
      <c r="AA17" s="283"/>
      <c r="AB17" s="51"/>
      <c r="AC17" s="51"/>
    </row>
    <row r="18" spans="1:29" ht="15" customHeight="1">
      <c r="A18" s="524" t="s">
        <v>77</v>
      </c>
      <c r="B18" s="525"/>
      <c r="C18" s="194">
        <f>SUM(D18:F18)</f>
        <v>357.3</v>
      </c>
      <c r="D18" s="191" t="s">
        <v>400</v>
      </c>
      <c r="E18" s="191" t="s">
        <v>400</v>
      </c>
      <c r="F18" s="191">
        <v>357.3</v>
      </c>
      <c r="G18" s="191">
        <v>102.5</v>
      </c>
      <c r="H18" s="191">
        <v>254.8</v>
      </c>
      <c r="I18" s="192">
        <v>355.9</v>
      </c>
      <c r="J18" s="193">
        <v>151</v>
      </c>
      <c r="K18" s="191">
        <v>1.3</v>
      </c>
      <c r="L18" s="193">
        <v>1</v>
      </c>
      <c r="M18" s="191">
        <v>0.1</v>
      </c>
      <c r="N18" s="191" t="s">
        <v>400</v>
      </c>
      <c r="O18" s="191" t="s">
        <v>400</v>
      </c>
      <c r="P18" s="191">
        <v>34.8</v>
      </c>
      <c r="Q18" s="191">
        <v>67.7</v>
      </c>
      <c r="R18" s="191">
        <v>3.7</v>
      </c>
      <c r="S18" s="191">
        <v>31.7</v>
      </c>
      <c r="T18" s="191">
        <v>219.4</v>
      </c>
      <c r="U18" s="191">
        <v>86.7</v>
      </c>
      <c r="V18" s="191">
        <v>99.5</v>
      </c>
      <c r="W18" s="191">
        <f t="shared" si="1"/>
        <v>257.8</v>
      </c>
      <c r="X18" s="191">
        <v>4</v>
      </c>
      <c r="Y18" s="191">
        <v>1.1</v>
      </c>
      <c r="Z18" s="191">
        <v>252.7</v>
      </c>
      <c r="AA18" s="283"/>
      <c r="AB18" s="51"/>
      <c r="AC18" s="51"/>
    </row>
    <row r="19" spans="1:29" ht="15" customHeight="1">
      <c r="A19" s="524" t="s">
        <v>78</v>
      </c>
      <c r="B19" s="525"/>
      <c r="C19" s="194">
        <f>SUM(D19:F19)</f>
        <v>522.6</v>
      </c>
      <c r="D19" s="191">
        <v>6.1</v>
      </c>
      <c r="E19" s="191">
        <v>13.1</v>
      </c>
      <c r="F19" s="191">
        <v>503.4</v>
      </c>
      <c r="G19" s="191">
        <v>298.1</v>
      </c>
      <c r="H19" s="191">
        <v>205.3</v>
      </c>
      <c r="I19" s="192">
        <v>499.7</v>
      </c>
      <c r="J19" s="193">
        <v>273</v>
      </c>
      <c r="K19" s="191">
        <v>3.7</v>
      </c>
      <c r="L19" s="193" t="s">
        <v>400</v>
      </c>
      <c r="M19" s="191" t="s">
        <v>400</v>
      </c>
      <c r="N19" s="191">
        <v>0.1</v>
      </c>
      <c r="O19" s="191">
        <v>1.4</v>
      </c>
      <c r="P19" s="191">
        <v>107.9</v>
      </c>
      <c r="Q19" s="191">
        <v>188.7</v>
      </c>
      <c r="R19" s="191">
        <v>4.5</v>
      </c>
      <c r="S19" s="191">
        <v>34.2</v>
      </c>
      <c r="T19" s="191">
        <v>166.6</v>
      </c>
      <c r="U19" s="191">
        <v>22.3</v>
      </c>
      <c r="V19" s="191">
        <v>88.2</v>
      </c>
      <c r="W19" s="191">
        <f t="shared" si="1"/>
        <v>415.2</v>
      </c>
      <c r="X19" s="191">
        <v>6.1</v>
      </c>
      <c r="Y19" s="191">
        <v>10.8</v>
      </c>
      <c r="Z19" s="191">
        <v>398.3</v>
      </c>
      <c r="AA19" s="283"/>
      <c r="AB19" s="51"/>
      <c r="AC19" s="51"/>
    </row>
    <row r="20" spans="1:29" ht="15" customHeight="1">
      <c r="A20" s="524" t="s">
        <v>79</v>
      </c>
      <c r="B20" s="525"/>
      <c r="C20" s="194">
        <v>261.8</v>
      </c>
      <c r="D20" s="191">
        <v>1.9</v>
      </c>
      <c r="E20" s="191">
        <v>0</v>
      </c>
      <c r="F20" s="191">
        <v>286.5</v>
      </c>
      <c r="G20" s="191">
        <v>214.9</v>
      </c>
      <c r="H20" s="191">
        <v>71.5</v>
      </c>
      <c r="I20" s="192">
        <v>284.8</v>
      </c>
      <c r="J20" s="193">
        <v>162</v>
      </c>
      <c r="K20" s="191">
        <v>1.6</v>
      </c>
      <c r="L20" s="193" t="s">
        <v>400</v>
      </c>
      <c r="M20" s="191" t="s">
        <v>400</v>
      </c>
      <c r="N20" s="191">
        <v>0.1</v>
      </c>
      <c r="O20" s="191">
        <v>0.3</v>
      </c>
      <c r="P20" s="191">
        <v>46.7</v>
      </c>
      <c r="Q20" s="191">
        <v>167.8</v>
      </c>
      <c r="R20" s="191">
        <v>1.2</v>
      </c>
      <c r="S20" s="191">
        <v>5.1</v>
      </c>
      <c r="T20" s="191">
        <v>65.2</v>
      </c>
      <c r="U20" s="191">
        <v>19.6</v>
      </c>
      <c r="V20" s="191">
        <v>66.3</v>
      </c>
      <c r="W20" s="191">
        <f t="shared" si="1"/>
        <v>220.2</v>
      </c>
      <c r="X20" s="191">
        <v>2.2</v>
      </c>
      <c r="Y20" s="191">
        <v>16.3</v>
      </c>
      <c r="Z20" s="191">
        <v>201.7</v>
      </c>
      <c r="AA20" s="283"/>
      <c r="AB20" s="51"/>
      <c r="AC20" s="51"/>
    </row>
    <row r="21" spans="1:29" ht="15" customHeight="1">
      <c r="A21" s="524" t="s">
        <v>80</v>
      </c>
      <c r="B21" s="525"/>
      <c r="C21" s="194">
        <f>SUM(D21:F21)</f>
        <v>476.90000000000003</v>
      </c>
      <c r="D21" s="191">
        <v>11.3</v>
      </c>
      <c r="E21" s="191" t="s">
        <v>400</v>
      </c>
      <c r="F21" s="191">
        <v>465.6</v>
      </c>
      <c r="G21" s="191">
        <v>238.1</v>
      </c>
      <c r="H21" s="191">
        <v>227.5</v>
      </c>
      <c r="I21" s="192">
        <v>463.7</v>
      </c>
      <c r="J21" s="193">
        <v>479</v>
      </c>
      <c r="K21" s="191">
        <v>2</v>
      </c>
      <c r="L21" s="193" t="s">
        <v>400</v>
      </c>
      <c r="M21" s="191" t="s">
        <v>400</v>
      </c>
      <c r="N21" s="191" t="s">
        <v>400</v>
      </c>
      <c r="O21" s="191">
        <v>1.8</v>
      </c>
      <c r="P21" s="191">
        <v>100.5</v>
      </c>
      <c r="Q21" s="191">
        <v>135.8</v>
      </c>
      <c r="R21" s="191">
        <v>2</v>
      </c>
      <c r="S21" s="191">
        <v>10.6</v>
      </c>
      <c r="T21" s="191">
        <v>214.9</v>
      </c>
      <c r="U21" s="191">
        <v>117.4</v>
      </c>
      <c r="V21" s="191">
        <v>162</v>
      </c>
      <c r="W21" s="191">
        <f t="shared" si="1"/>
        <v>303.6</v>
      </c>
      <c r="X21" s="191">
        <v>6.1</v>
      </c>
      <c r="Y21" s="191" t="s">
        <v>400</v>
      </c>
      <c r="Z21" s="191">
        <v>297.5</v>
      </c>
      <c r="AA21" s="283"/>
      <c r="AB21" s="51"/>
      <c r="AC21" s="51"/>
    </row>
    <row r="22" spans="1:29" ht="15" customHeight="1">
      <c r="A22" s="524"/>
      <c r="B22" s="525"/>
      <c r="C22" s="194"/>
      <c r="D22" s="191"/>
      <c r="E22" s="191"/>
      <c r="F22" s="191"/>
      <c r="G22" s="191"/>
      <c r="H22" s="191"/>
      <c r="I22" s="192"/>
      <c r="J22" s="193"/>
      <c r="K22" s="191"/>
      <c r="L22" s="193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283"/>
      <c r="AB22" s="51"/>
      <c r="AC22" s="51"/>
    </row>
    <row r="23" spans="1:29" ht="15" customHeight="1">
      <c r="A23" s="524" t="s">
        <v>81</v>
      </c>
      <c r="B23" s="525"/>
      <c r="C23" s="194">
        <f>SUM(C24)</f>
        <v>92.1</v>
      </c>
      <c r="D23" s="191">
        <f>SUM(D24)</f>
        <v>1</v>
      </c>
      <c r="E23" s="191" t="s">
        <v>175</v>
      </c>
      <c r="F23" s="191">
        <f aca="true" t="shared" si="2" ref="F23:K23">SUM(F24)</f>
        <v>91.1</v>
      </c>
      <c r="G23" s="191">
        <f t="shared" si="2"/>
        <v>52.4</v>
      </c>
      <c r="H23" s="191">
        <f t="shared" si="2"/>
        <v>38.7</v>
      </c>
      <c r="I23" s="192">
        <f t="shared" si="2"/>
        <v>90.2</v>
      </c>
      <c r="J23" s="193">
        <f t="shared" si="2"/>
        <v>51</v>
      </c>
      <c r="K23" s="191">
        <f t="shared" si="2"/>
        <v>0.9</v>
      </c>
      <c r="L23" s="193" t="s">
        <v>401</v>
      </c>
      <c r="M23" s="191" t="s">
        <v>401</v>
      </c>
      <c r="N23" s="191" t="s">
        <v>401</v>
      </c>
      <c r="O23" s="191" t="s">
        <v>401</v>
      </c>
      <c r="P23" s="191">
        <f>SUM(P24)</f>
        <v>11.9</v>
      </c>
      <c r="Q23" s="191">
        <f aca="true" t="shared" si="3" ref="Q23:Z23">SUM(Q24)</f>
        <v>40.5</v>
      </c>
      <c r="R23" s="191">
        <f t="shared" si="3"/>
        <v>0.5</v>
      </c>
      <c r="S23" s="191">
        <f t="shared" si="3"/>
        <v>8.9</v>
      </c>
      <c r="T23" s="191">
        <f t="shared" si="3"/>
        <v>29.3</v>
      </c>
      <c r="U23" s="191">
        <f t="shared" si="3"/>
        <v>6.9</v>
      </c>
      <c r="V23" s="191">
        <f t="shared" si="3"/>
        <v>25.1</v>
      </c>
      <c r="W23" s="191">
        <f t="shared" si="3"/>
        <v>66</v>
      </c>
      <c r="X23" s="191">
        <f t="shared" si="3"/>
        <v>3</v>
      </c>
      <c r="Y23" s="191">
        <f t="shared" si="3"/>
        <v>3.1</v>
      </c>
      <c r="Z23" s="191">
        <f t="shared" si="3"/>
        <v>59.9</v>
      </c>
      <c r="AA23" s="283"/>
      <c r="AB23" s="51"/>
      <c r="AC23" s="51"/>
    </row>
    <row r="24" spans="1:29" ht="15" customHeight="1">
      <c r="A24" s="172"/>
      <c r="B24" s="282" t="s">
        <v>82</v>
      </c>
      <c r="C24" s="194">
        <f>SUM(D24:F24)</f>
        <v>92.1</v>
      </c>
      <c r="D24" s="191">
        <v>1</v>
      </c>
      <c r="E24" s="191" t="s">
        <v>402</v>
      </c>
      <c r="F24" s="191">
        <v>91.1</v>
      </c>
      <c r="G24" s="191">
        <v>52.4</v>
      </c>
      <c r="H24" s="191">
        <v>38.7</v>
      </c>
      <c r="I24" s="192">
        <v>90.2</v>
      </c>
      <c r="J24" s="193">
        <v>51</v>
      </c>
      <c r="K24" s="191">
        <v>0.9</v>
      </c>
      <c r="L24" s="193" t="s">
        <v>402</v>
      </c>
      <c r="M24" s="191" t="s">
        <v>402</v>
      </c>
      <c r="N24" s="191" t="s">
        <v>402</v>
      </c>
      <c r="O24" s="191" t="s">
        <v>402</v>
      </c>
      <c r="P24" s="191">
        <v>11.9</v>
      </c>
      <c r="Q24" s="191">
        <v>40.5</v>
      </c>
      <c r="R24" s="191">
        <v>0.5</v>
      </c>
      <c r="S24" s="191">
        <v>8.9</v>
      </c>
      <c r="T24" s="191">
        <v>29.3</v>
      </c>
      <c r="U24" s="191">
        <v>6.9</v>
      </c>
      <c r="V24" s="191">
        <v>25.1</v>
      </c>
      <c r="W24" s="191">
        <f>SUM(X24:Z24)</f>
        <v>66</v>
      </c>
      <c r="X24" s="191">
        <v>3</v>
      </c>
      <c r="Y24" s="191">
        <v>3.1</v>
      </c>
      <c r="Z24" s="191">
        <v>59.9</v>
      </c>
      <c r="AA24" s="283"/>
      <c r="AB24" s="51"/>
      <c r="AC24" s="51"/>
    </row>
    <row r="25" spans="1:29" ht="15" customHeight="1">
      <c r="A25" s="172"/>
      <c r="B25" s="282"/>
      <c r="C25" s="194"/>
      <c r="D25" s="191"/>
      <c r="E25" s="191"/>
      <c r="F25" s="191"/>
      <c r="G25" s="191"/>
      <c r="H25" s="191"/>
      <c r="I25" s="192"/>
      <c r="J25" s="193"/>
      <c r="K25" s="191"/>
      <c r="L25" s="193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283"/>
      <c r="AB25" s="51"/>
      <c r="AC25" s="51"/>
    </row>
    <row r="26" spans="1:29" ht="15" customHeight="1">
      <c r="A26" s="524" t="s">
        <v>83</v>
      </c>
      <c r="B26" s="525"/>
      <c r="C26" s="194">
        <v>531</v>
      </c>
      <c r="D26" s="191">
        <f aca="true" t="shared" si="4" ref="D26:Z26">SUM(D27:D30)</f>
        <v>6.8999999999999995</v>
      </c>
      <c r="E26" s="191">
        <f t="shared" si="4"/>
        <v>0.1</v>
      </c>
      <c r="F26" s="191">
        <f t="shared" si="4"/>
        <v>530</v>
      </c>
      <c r="G26" s="191">
        <f t="shared" si="4"/>
        <v>403.6</v>
      </c>
      <c r="H26" s="191">
        <f t="shared" si="4"/>
        <v>126.39999999999999</v>
      </c>
      <c r="I26" s="192">
        <f t="shared" si="4"/>
        <v>527.5999999999999</v>
      </c>
      <c r="J26" s="193">
        <f t="shared" si="4"/>
        <v>320</v>
      </c>
      <c r="K26" s="191">
        <f t="shared" si="4"/>
        <v>2.2</v>
      </c>
      <c r="L26" s="193">
        <f t="shared" si="4"/>
        <v>2</v>
      </c>
      <c r="M26" s="191">
        <f t="shared" si="4"/>
        <v>0.2</v>
      </c>
      <c r="N26" s="191">
        <f t="shared" si="4"/>
        <v>0.2</v>
      </c>
      <c r="O26" s="191">
        <f t="shared" si="4"/>
        <v>1.3</v>
      </c>
      <c r="P26" s="191">
        <f t="shared" si="4"/>
        <v>137.2</v>
      </c>
      <c r="Q26" s="191">
        <f t="shared" si="4"/>
        <v>264.9</v>
      </c>
      <c r="R26" s="191">
        <f t="shared" si="4"/>
        <v>1</v>
      </c>
      <c r="S26" s="191">
        <f t="shared" si="4"/>
        <v>8.600000000000001</v>
      </c>
      <c r="T26" s="191">
        <f t="shared" si="4"/>
        <v>116.80000000000001</v>
      </c>
      <c r="U26" s="191">
        <f t="shared" si="4"/>
        <v>39.8</v>
      </c>
      <c r="V26" s="191">
        <f t="shared" si="4"/>
        <v>167.8</v>
      </c>
      <c r="W26" s="191">
        <f t="shared" si="4"/>
        <v>362.2</v>
      </c>
      <c r="X26" s="191">
        <f t="shared" si="4"/>
        <v>5.9</v>
      </c>
      <c r="Y26" s="191">
        <f t="shared" si="4"/>
        <v>120.2</v>
      </c>
      <c r="Z26" s="191">
        <f t="shared" si="4"/>
        <v>236.10000000000002</v>
      </c>
      <c r="AA26" s="283"/>
      <c r="AB26" s="51"/>
      <c r="AC26" s="51"/>
    </row>
    <row r="27" spans="1:29" ht="15" customHeight="1">
      <c r="A27" s="172"/>
      <c r="B27" s="282" t="s">
        <v>84</v>
      </c>
      <c r="C27" s="194">
        <f>SUM(D27:F27)</f>
        <v>128.6</v>
      </c>
      <c r="D27" s="191">
        <v>2.5</v>
      </c>
      <c r="E27" s="191">
        <v>0.1</v>
      </c>
      <c r="F27" s="191">
        <v>126</v>
      </c>
      <c r="G27" s="191">
        <v>112.5</v>
      </c>
      <c r="H27" s="191">
        <v>13.5</v>
      </c>
      <c r="I27" s="192">
        <v>125.1</v>
      </c>
      <c r="J27" s="193">
        <v>79</v>
      </c>
      <c r="K27" s="191">
        <v>0.8</v>
      </c>
      <c r="L27" s="193" t="s">
        <v>402</v>
      </c>
      <c r="M27" s="191" t="s">
        <v>402</v>
      </c>
      <c r="N27" s="191" t="s">
        <v>402</v>
      </c>
      <c r="O27" s="191">
        <v>0.4</v>
      </c>
      <c r="P27" s="191">
        <v>34.5</v>
      </c>
      <c r="Q27" s="191">
        <v>77.6</v>
      </c>
      <c r="R27" s="191">
        <v>0.5</v>
      </c>
      <c r="S27" s="191">
        <v>2</v>
      </c>
      <c r="T27" s="191">
        <v>11</v>
      </c>
      <c r="U27" s="191">
        <v>4.5</v>
      </c>
      <c r="V27" s="191">
        <v>18.4</v>
      </c>
      <c r="W27" s="191">
        <f>SUM(X27:Z27)</f>
        <v>107.6</v>
      </c>
      <c r="X27" s="191">
        <v>1.6</v>
      </c>
      <c r="Y27" s="191">
        <v>103.6</v>
      </c>
      <c r="Z27" s="191">
        <v>2.4</v>
      </c>
      <c r="AA27" s="283"/>
      <c r="AB27" s="51"/>
      <c r="AC27" s="51"/>
    </row>
    <row r="28" spans="1:29" ht="15" customHeight="1">
      <c r="A28" s="172"/>
      <c r="B28" s="282" t="s">
        <v>85</v>
      </c>
      <c r="C28" s="194">
        <f>SUM(D28:F28)</f>
        <v>137.7</v>
      </c>
      <c r="D28" s="191">
        <v>1.6</v>
      </c>
      <c r="E28" s="191" t="s">
        <v>402</v>
      </c>
      <c r="F28" s="191">
        <v>136.1</v>
      </c>
      <c r="G28" s="191">
        <v>93.8</v>
      </c>
      <c r="H28" s="191">
        <v>42.3</v>
      </c>
      <c r="I28" s="192">
        <v>135.7</v>
      </c>
      <c r="J28" s="193">
        <v>93</v>
      </c>
      <c r="K28" s="191">
        <v>0.4</v>
      </c>
      <c r="L28" s="193" t="s">
        <v>402</v>
      </c>
      <c r="M28" s="191" t="s">
        <v>402</v>
      </c>
      <c r="N28" s="191" t="s">
        <v>402</v>
      </c>
      <c r="O28" s="191" t="s">
        <v>402</v>
      </c>
      <c r="P28" s="191">
        <v>32.2</v>
      </c>
      <c r="Q28" s="191">
        <v>61.6</v>
      </c>
      <c r="R28" s="191" t="s">
        <v>402</v>
      </c>
      <c r="S28" s="191">
        <v>3.7</v>
      </c>
      <c r="T28" s="191">
        <v>38.6</v>
      </c>
      <c r="U28" s="191">
        <v>23</v>
      </c>
      <c r="V28" s="191">
        <v>41.3</v>
      </c>
      <c r="W28" s="191">
        <f>SUM(X28:Z28)</f>
        <v>94.80000000000001</v>
      </c>
      <c r="X28" s="191">
        <v>2.7</v>
      </c>
      <c r="Y28" s="191">
        <v>3.7</v>
      </c>
      <c r="Z28" s="191">
        <v>88.4</v>
      </c>
      <c r="AA28" s="283"/>
      <c r="AB28" s="51"/>
      <c r="AC28" s="51"/>
    </row>
    <row r="29" spans="1:29" ht="15" customHeight="1">
      <c r="A29" s="172"/>
      <c r="B29" s="282" t="s">
        <v>86</v>
      </c>
      <c r="C29" s="194">
        <v>228.6</v>
      </c>
      <c r="D29" s="191">
        <v>1.3</v>
      </c>
      <c r="E29" s="191">
        <v>0</v>
      </c>
      <c r="F29" s="191">
        <v>233.3</v>
      </c>
      <c r="G29" s="191">
        <v>163</v>
      </c>
      <c r="H29" s="191">
        <v>70.3</v>
      </c>
      <c r="I29" s="192">
        <v>232.3</v>
      </c>
      <c r="J29" s="193">
        <v>118</v>
      </c>
      <c r="K29" s="191">
        <v>0.9</v>
      </c>
      <c r="L29" s="193">
        <v>2</v>
      </c>
      <c r="M29" s="191">
        <v>0.2</v>
      </c>
      <c r="N29" s="191">
        <v>0.2</v>
      </c>
      <c r="O29" s="191">
        <v>0.9</v>
      </c>
      <c r="P29" s="191">
        <v>51.4</v>
      </c>
      <c r="Q29" s="191">
        <v>110.5</v>
      </c>
      <c r="R29" s="191">
        <v>0.5</v>
      </c>
      <c r="S29" s="191">
        <v>2.6</v>
      </c>
      <c r="T29" s="191">
        <v>67.2</v>
      </c>
      <c r="U29" s="191">
        <v>12.3</v>
      </c>
      <c r="V29" s="191">
        <v>107.8</v>
      </c>
      <c r="W29" s="191">
        <f>SUM(X29:Z29)</f>
        <v>125.5</v>
      </c>
      <c r="X29" s="191">
        <v>1.6</v>
      </c>
      <c r="Y29" s="191">
        <v>12.9</v>
      </c>
      <c r="Z29" s="191">
        <v>111</v>
      </c>
      <c r="AA29" s="283"/>
      <c r="AB29" s="51"/>
      <c r="AC29" s="51"/>
    </row>
    <row r="30" spans="1:29" ht="15" customHeight="1">
      <c r="A30" s="172"/>
      <c r="B30" s="282" t="s">
        <v>87</v>
      </c>
      <c r="C30" s="194">
        <f>SUM(D30:F30)</f>
        <v>36.1</v>
      </c>
      <c r="D30" s="191">
        <v>1.5</v>
      </c>
      <c r="E30" s="191" t="s">
        <v>402</v>
      </c>
      <c r="F30" s="191">
        <v>34.6</v>
      </c>
      <c r="G30" s="191">
        <v>34.3</v>
      </c>
      <c r="H30" s="191">
        <v>0.3</v>
      </c>
      <c r="I30" s="192">
        <v>34.5</v>
      </c>
      <c r="J30" s="193">
        <v>30</v>
      </c>
      <c r="K30" s="191">
        <v>0.1</v>
      </c>
      <c r="L30" s="193" t="s">
        <v>402</v>
      </c>
      <c r="M30" s="191" t="s">
        <v>402</v>
      </c>
      <c r="N30" s="191" t="s">
        <v>402</v>
      </c>
      <c r="O30" s="191" t="s">
        <v>402</v>
      </c>
      <c r="P30" s="191">
        <v>19.1</v>
      </c>
      <c r="Q30" s="191">
        <v>15.2</v>
      </c>
      <c r="R30" s="191" t="s">
        <v>402</v>
      </c>
      <c r="S30" s="191">
        <v>0.3</v>
      </c>
      <c r="T30" s="191" t="s">
        <v>402</v>
      </c>
      <c r="U30" s="191" t="s">
        <v>402</v>
      </c>
      <c r="V30" s="191">
        <v>0.3</v>
      </c>
      <c r="W30" s="191">
        <f>SUM(X30:Z30)</f>
        <v>34.3</v>
      </c>
      <c r="X30" s="191" t="s">
        <v>402</v>
      </c>
      <c r="Y30" s="191" t="s">
        <v>402</v>
      </c>
      <c r="Z30" s="191">
        <v>34.3</v>
      </c>
      <c r="AA30" s="283"/>
      <c r="AB30" s="51"/>
      <c r="AC30" s="51"/>
    </row>
    <row r="31" spans="1:29" ht="15" customHeight="1">
      <c r="A31" s="172"/>
      <c r="B31" s="282"/>
      <c r="C31" s="194"/>
      <c r="D31" s="191"/>
      <c r="E31" s="191"/>
      <c r="F31" s="191"/>
      <c r="G31" s="191"/>
      <c r="H31" s="191"/>
      <c r="I31" s="192"/>
      <c r="J31" s="193"/>
      <c r="K31" s="191"/>
      <c r="L31" s="193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283"/>
      <c r="AB31" s="51"/>
      <c r="AC31" s="51"/>
    </row>
    <row r="32" spans="1:29" ht="15" customHeight="1">
      <c r="A32" s="524" t="s">
        <v>88</v>
      </c>
      <c r="B32" s="525"/>
      <c r="C32" s="194">
        <v>657.9</v>
      </c>
      <c r="D32" s="191">
        <f aca="true" t="shared" si="5" ref="D32:Z32">SUM(D33:D40)</f>
        <v>13.499999999999998</v>
      </c>
      <c r="E32" s="191">
        <f t="shared" si="5"/>
        <v>1.2</v>
      </c>
      <c r="F32" s="191">
        <f t="shared" si="5"/>
        <v>643.0000000000001</v>
      </c>
      <c r="G32" s="191">
        <f t="shared" si="5"/>
        <v>436.09999999999997</v>
      </c>
      <c r="H32" s="191">
        <f t="shared" si="5"/>
        <v>207.00000000000003</v>
      </c>
      <c r="I32" s="192">
        <f t="shared" si="5"/>
        <v>636.6</v>
      </c>
      <c r="J32" s="193">
        <f t="shared" si="5"/>
        <v>531</v>
      </c>
      <c r="K32" s="191">
        <f t="shared" si="5"/>
        <v>5.3999999999999995</v>
      </c>
      <c r="L32" s="193">
        <f t="shared" si="5"/>
        <v>5</v>
      </c>
      <c r="M32" s="191">
        <f t="shared" si="5"/>
        <v>0.8</v>
      </c>
      <c r="N32" s="191">
        <f t="shared" si="5"/>
        <v>0.5</v>
      </c>
      <c r="O32" s="191">
        <f t="shared" si="5"/>
        <v>1.7</v>
      </c>
      <c r="P32" s="191">
        <f t="shared" si="5"/>
        <v>106.19999999999999</v>
      </c>
      <c r="Q32" s="191">
        <v>327.7</v>
      </c>
      <c r="R32" s="191">
        <f t="shared" si="5"/>
        <v>3.4000000000000004</v>
      </c>
      <c r="S32" s="191">
        <f t="shared" si="5"/>
        <v>28.599999999999998</v>
      </c>
      <c r="T32" s="191">
        <f t="shared" si="5"/>
        <v>175</v>
      </c>
      <c r="U32" s="191">
        <f t="shared" si="5"/>
        <v>47.800000000000004</v>
      </c>
      <c r="V32" s="191">
        <f t="shared" si="5"/>
        <v>117</v>
      </c>
      <c r="W32" s="191">
        <f t="shared" si="5"/>
        <v>526</v>
      </c>
      <c r="X32" s="191">
        <f t="shared" si="5"/>
        <v>11.2</v>
      </c>
      <c r="Y32" s="191">
        <f t="shared" si="5"/>
        <v>30.200000000000003</v>
      </c>
      <c r="Z32" s="191">
        <f t="shared" si="5"/>
        <v>484.6</v>
      </c>
      <c r="AA32" s="283"/>
      <c r="AB32" s="51"/>
      <c r="AC32" s="51"/>
    </row>
    <row r="33" spans="1:29" ht="15" customHeight="1">
      <c r="A33" s="172"/>
      <c r="B33" s="282" t="s">
        <v>89</v>
      </c>
      <c r="C33" s="194">
        <v>74.2</v>
      </c>
      <c r="D33" s="191">
        <v>1.7</v>
      </c>
      <c r="E33" s="191" t="s">
        <v>402</v>
      </c>
      <c r="F33" s="191">
        <v>72.4</v>
      </c>
      <c r="G33" s="191">
        <v>53.2</v>
      </c>
      <c r="H33" s="191">
        <v>19.2</v>
      </c>
      <c r="I33" s="192">
        <v>72</v>
      </c>
      <c r="J33" s="193">
        <v>66</v>
      </c>
      <c r="K33" s="191">
        <v>0.4</v>
      </c>
      <c r="L33" s="193" t="s">
        <v>402</v>
      </c>
      <c r="M33" s="191" t="s">
        <v>402</v>
      </c>
      <c r="N33" s="191">
        <v>0.4</v>
      </c>
      <c r="O33" s="191">
        <v>0.4</v>
      </c>
      <c r="P33" s="191">
        <v>15.8</v>
      </c>
      <c r="Q33" s="191">
        <v>36.6</v>
      </c>
      <c r="R33" s="191">
        <v>0.3</v>
      </c>
      <c r="S33" s="191">
        <v>0</v>
      </c>
      <c r="T33" s="191">
        <v>18.9</v>
      </c>
      <c r="U33" s="191">
        <v>5.3</v>
      </c>
      <c r="V33" s="191">
        <v>1.3</v>
      </c>
      <c r="W33" s="191">
        <f aca="true" t="shared" si="6" ref="W33:W40">SUM(X33:Z33)</f>
        <v>71.1</v>
      </c>
      <c r="X33" s="191">
        <v>0.2</v>
      </c>
      <c r="Y33" s="191">
        <v>5.4</v>
      </c>
      <c r="Z33" s="191">
        <v>65.5</v>
      </c>
      <c r="AA33" s="283"/>
      <c r="AB33" s="51"/>
      <c r="AC33" s="51"/>
    </row>
    <row r="34" spans="1:29" ht="15" customHeight="1">
      <c r="A34" s="172"/>
      <c r="B34" s="282" t="s">
        <v>90</v>
      </c>
      <c r="C34" s="194">
        <v>215.1</v>
      </c>
      <c r="D34" s="191">
        <v>5</v>
      </c>
      <c r="E34" s="191">
        <v>0.6</v>
      </c>
      <c r="F34" s="191">
        <v>209.4</v>
      </c>
      <c r="G34" s="191">
        <v>139.4</v>
      </c>
      <c r="H34" s="191">
        <v>70</v>
      </c>
      <c r="I34" s="192">
        <v>208.6</v>
      </c>
      <c r="J34" s="193">
        <v>127</v>
      </c>
      <c r="K34" s="191">
        <v>0.8</v>
      </c>
      <c r="L34" s="193" t="s">
        <v>402</v>
      </c>
      <c r="M34" s="191" t="s">
        <v>402</v>
      </c>
      <c r="N34" s="191">
        <v>0</v>
      </c>
      <c r="O34" s="191">
        <v>0.3</v>
      </c>
      <c r="P34" s="191">
        <v>28</v>
      </c>
      <c r="Q34" s="191">
        <v>36.6</v>
      </c>
      <c r="R34" s="191">
        <v>0.2</v>
      </c>
      <c r="S34" s="191">
        <v>1.3</v>
      </c>
      <c r="T34" s="191">
        <v>68.5</v>
      </c>
      <c r="U34" s="191">
        <v>17.2</v>
      </c>
      <c r="V34" s="191">
        <v>64.7</v>
      </c>
      <c r="W34" s="191">
        <f t="shared" si="6"/>
        <v>144.70000000000002</v>
      </c>
      <c r="X34" s="191">
        <v>3.9</v>
      </c>
      <c r="Y34" s="191">
        <v>5.4</v>
      </c>
      <c r="Z34" s="191">
        <v>135.4</v>
      </c>
      <c r="AA34" s="283"/>
      <c r="AB34" s="51"/>
      <c r="AC34" s="51"/>
    </row>
    <row r="35" spans="1:29" ht="15" customHeight="1">
      <c r="A35" s="172"/>
      <c r="B35" s="282" t="s">
        <v>91</v>
      </c>
      <c r="C35" s="194">
        <f aca="true" t="shared" si="7" ref="C35:C40">SUM(D35:F35)</f>
        <v>197.1</v>
      </c>
      <c r="D35" s="191">
        <v>6</v>
      </c>
      <c r="E35" s="191">
        <v>0.6</v>
      </c>
      <c r="F35" s="191">
        <v>190.5</v>
      </c>
      <c r="G35" s="191">
        <v>167.4</v>
      </c>
      <c r="H35" s="191">
        <v>23.1</v>
      </c>
      <c r="I35" s="192">
        <v>189.6</v>
      </c>
      <c r="J35" s="193">
        <v>182</v>
      </c>
      <c r="K35" s="191">
        <v>0.9</v>
      </c>
      <c r="L35" s="193" t="s">
        <v>402</v>
      </c>
      <c r="M35" s="191" t="s">
        <v>402</v>
      </c>
      <c r="N35" s="191">
        <v>0.1</v>
      </c>
      <c r="O35" s="191">
        <v>1</v>
      </c>
      <c r="P35" s="191">
        <v>47.1</v>
      </c>
      <c r="Q35" s="191">
        <v>111.1</v>
      </c>
      <c r="R35" s="191">
        <v>0.4</v>
      </c>
      <c r="S35" s="191">
        <v>3.3</v>
      </c>
      <c r="T35" s="191">
        <v>19.4</v>
      </c>
      <c r="U35" s="191">
        <v>1.7</v>
      </c>
      <c r="V35" s="191">
        <v>4.7</v>
      </c>
      <c r="W35" s="191">
        <f t="shared" si="6"/>
        <v>185.79999999999998</v>
      </c>
      <c r="X35" s="191">
        <v>0.9</v>
      </c>
      <c r="Y35" s="191">
        <v>8.2</v>
      </c>
      <c r="Z35" s="191">
        <v>176.7</v>
      </c>
      <c r="AA35" s="283"/>
      <c r="AB35" s="51"/>
      <c r="AC35" s="51"/>
    </row>
    <row r="36" spans="1:29" ht="15" customHeight="1">
      <c r="A36" s="172"/>
      <c r="B36" s="282" t="s">
        <v>92</v>
      </c>
      <c r="C36" s="194">
        <f t="shared" si="7"/>
        <v>24.1</v>
      </c>
      <c r="D36" s="191" t="s">
        <v>403</v>
      </c>
      <c r="E36" s="191" t="s">
        <v>403</v>
      </c>
      <c r="F36" s="191">
        <v>24.1</v>
      </c>
      <c r="G36" s="191">
        <v>2.4</v>
      </c>
      <c r="H36" s="191">
        <v>21.7</v>
      </c>
      <c r="I36" s="192">
        <v>23.6</v>
      </c>
      <c r="J36" s="193">
        <v>30</v>
      </c>
      <c r="K36" s="191">
        <v>0.5</v>
      </c>
      <c r="L36" s="193">
        <v>1</v>
      </c>
      <c r="M36" s="191">
        <v>0</v>
      </c>
      <c r="N36" s="191" t="s">
        <v>403</v>
      </c>
      <c r="O36" s="191" t="s">
        <v>403</v>
      </c>
      <c r="P36" s="191">
        <v>0.6</v>
      </c>
      <c r="Q36" s="191">
        <v>119.2</v>
      </c>
      <c r="R36" s="191">
        <v>1.1</v>
      </c>
      <c r="S36" s="191">
        <v>4.6</v>
      </c>
      <c r="T36" s="191">
        <v>16</v>
      </c>
      <c r="U36" s="191">
        <v>1.1</v>
      </c>
      <c r="V36" s="191">
        <v>2.1</v>
      </c>
      <c r="W36" s="191">
        <f t="shared" si="6"/>
        <v>22</v>
      </c>
      <c r="X36" s="191">
        <v>1.3</v>
      </c>
      <c r="Y36" s="191" t="s">
        <v>403</v>
      </c>
      <c r="Z36" s="191">
        <v>20.7</v>
      </c>
      <c r="AA36" s="283"/>
      <c r="AB36" s="51"/>
      <c r="AC36" s="51"/>
    </row>
    <row r="37" spans="1:29" ht="15" customHeight="1">
      <c r="A37" s="172"/>
      <c r="B37" s="282" t="s">
        <v>93</v>
      </c>
      <c r="C37" s="194">
        <f t="shared" si="7"/>
        <v>26.2</v>
      </c>
      <c r="D37" s="191" t="s">
        <v>403</v>
      </c>
      <c r="E37" s="191" t="s">
        <v>403</v>
      </c>
      <c r="F37" s="191">
        <v>26.2</v>
      </c>
      <c r="G37" s="191">
        <v>11.8</v>
      </c>
      <c r="H37" s="191">
        <v>14.4</v>
      </c>
      <c r="I37" s="192">
        <v>25.5</v>
      </c>
      <c r="J37" s="193">
        <v>27</v>
      </c>
      <c r="K37" s="191">
        <v>0.5</v>
      </c>
      <c r="L37" s="193">
        <v>1</v>
      </c>
      <c r="M37" s="191">
        <v>0.2</v>
      </c>
      <c r="N37" s="191" t="s">
        <v>403</v>
      </c>
      <c r="O37" s="191" t="s">
        <v>403</v>
      </c>
      <c r="P37" s="191">
        <v>4</v>
      </c>
      <c r="Q37" s="191">
        <v>1.8</v>
      </c>
      <c r="R37" s="191">
        <v>0.1</v>
      </c>
      <c r="S37" s="191">
        <v>1.6</v>
      </c>
      <c r="T37" s="191">
        <v>12.7</v>
      </c>
      <c r="U37" s="191">
        <v>5.2</v>
      </c>
      <c r="V37" s="191">
        <v>3.7</v>
      </c>
      <c r="W37" s="191">
        <f t="shared" si="6"/>
        <v>22.5</v>
      </c>
      <c r="X37" s="191">
        <v>1.5</v>
      </c>
      <c r="Y37" s="191" t="s">
        <v>403</v>
      </c>
      <c r="Z37" s="191">
        <v>21</v>
      </c>
      <c r="AA37" s="283"/>
      <c r="AB37" s="51"/>
      <c r="AC37" s="51"/>
    </row>
    <row r="38" spans="1:29" ht="15" customHeight="1">
      <c r="A38" s="172"/>
      <c r="B38" s="282" t="s">
        <v>94</v>
      </c>
      <c r="C38" s="194">
        <f t="shared" si="7"/>
        <v>58.800000000000004</v>
      </c>
      <c r="D38" s="191">
        <v>0.7</v>
      </c>
      <c r="E38" s="191" t="s">
        <v>403</v>
      </c>
      <c r="F38" s="191">
        <v>58.1</v>
      </c>
      <c r="G38" s="191">
        <v>40.3</v>
      </c>
      <c r="H38" s="191">
        <v>17.8</v>
      </c>
      <c r="I38" s="192">
        <v>57</v>
      </c>
      <c r="J38" s="193">
        <v>72</v>
      </c>
      <c r="K38" s="191">
        <v>1</v>
      </c>
      <c r="L38" s="193" t="s">
        <v>403</v>
      </c>
      <c r="M38" s="191" t="s">
        <v>403</v>
      </c>
      <c r="N38" s="191" t="s">
        <v>403</v>
      </c>
      <c r="O38" s="191" t="s">
        <v>403</v>
      </c>
      <c r="P38" s="191">
        <v>5.6</v>
      </c>
      <c r="Q38" s="191">
        <v>34.7</v>
      </c>
      <c r="R38" s="191" t="s">
        <v>403</v>
      </c>
      <c r="S38" s="191">
        <v>6.3</v>
      </c>
      <c r="T38" s="191">
        <v>11.5</v>
      </c>
      <c r="U38" s="191">
        <v>4.2</v>
      </c>
      <c r="V38" s="191">
        <v>15.4</v>
      </c>
      <c r="W38" s="191">
        <f t="shared" si="6"/>
        <v>42.7</v>
      </c>
      <c r="X38" s="191">
        <v>1.1</v>
      </c>
      <c r="Y38" s="191">
        <v>2.1</v>
      </c>
      <c r="Z38" s="191">
        <v>39.5</v>
      </c>
      <c r="AA38" s="283"/>
      <c r="AB38" s="51"/>
      <c r="AC38" s="51"/>
    </row>
    <row r="39" spans="1:29" ht="15" customHeight="1">
      <c r="A39" s="172"/>
      <c r="B39" s="282" t="s">
        <v>95</v>
      </c>
      <c r="C39" s="194">
        <f t="shared" si="7"/>
        <v>26.7</v>
      </c>
      <c r="D39" s="191">
        <v>0</v>
      </c>
      <c r="E39" s="191" t="s">
        <v>403</v>
      </c>
      <c r="F39" s="191">
        <v>26.7</v>
      </c>
      <c r="G39" s="191">
        <v>12.9</v>
      </c>
      <c r="H39" s="191">
        <v>13.8</v>
      </c>
      <c r="I39" s="192">
        <v>25.8</v>
      </c>
      <c r="J39" s="193">
        <v>11</v>
      </c>
      <c r="K39" s="191">
        <v>0.5</v>
      </c>
      <c r="L39" s="193">
        <v>1</v>
      </c>
      <c r="M39" s="191">
        <v>0.3</v>
      </c>
      <c r="N39" s="191" t="s">
        <v>403</v>
      </c>
      <c r="O39" s="191" t="s">
        <v>403</v>
      </c>
      <c r="P39" s="191">
        <v>2.1</v>
      </c>
      <c r="Q39" s="191">
        <v>10.8</v>
      </c>
      <c r="R39" s="191">
        <v>0</v>
      </c>
      <c r="S39" s="191">
        <v>1.3</v>
      </c>
      <c r="T39" s="191">
        <v>12.5</v>
      </c>
      <c r="U39" s="191">
        <v>10.1</v>
      </c>
      <c r="V39" s="191">
        <v>10.8</v>
      </c>
      <c r="W39" s="191">
        <f t="shared" si="6"/>
        <v>15.899999999999999</v>
      </c>
      <c r="X39" s="191">
        <v>1.6</v>
      </c>
      <c r="Y39" s="191">
        <v>9.1</v>
      </c>
      <c r="Z39" s="191">
        <v>5.2</v>
      </c>
      <c r="AA39" s="283"/>
      <c r="AB39" s="51"/>
      <c r="AC39" s="51"/>
    </row>
    <row r="40" spans="1:29" ht="15" customHeight="1">
      <c r="A40" s="172"/>
      <c r="B40" s="282" t="s">
        <v>96</v>
      </c>
      <c r="C40" s="194">
        <f t="shared" si="7"/>
        <v>35.7</v>
      </c>
      <c r="D40" s="191">
        <v>0.1</v>
      </c>
      <c r="E40" s="191" t="s">
        <v>403</v>
      </c>
      <c r="F40" s="191">
        <v>35.6</v>
      </c>
      <c r="G40" s="191">
        <v>8.7</v>
      </c>
      <c r="H40" s="191">
        <v>27</v>
      </c>
      <c r="I40" s="192">
        <v>34.5</v>
      </c>
      <c r="J40" s="193">
        <v>16</v>
      </c>
      <c r="K40" s="191">
        <v>0.8</v>
      </c>
      <c r="L40" s="193">
        <v>2</v>
      </c>
      <c r="M40" s="191">
        <v>0.3</v>
      </c>
      <c r="N40" s="191" t="s">
        <v>403</v>
      </c>
      <c r="O40" s="191">
        <v>0</v>
      </c>
      <c r="P40" s="191">
        <v>3</v>
      </c>
      <c r="Q40" s="191">
        <v>5.7</v>
      </c>
      <c r="R40" s="191">
        <v>1.3</v>
      </c>
      <c r="S40" s="191">
        <v>10.2</v>
      </c>
      <c r="T40" s="191">
        <v>15.5</v>
      </c>
      <c r="U40" s="191">
        <v>3</v>
      </c>
      <c r="V40" s="191">
        <v>14.3</v>
      </c>
      <c r="W40" s="191">
        <f t="shared" si="6"/>
        <v>21.3</v>
      </c>
      <c r="X40" s="191">
        <v>0.7</v>
      </c>
      <c r="Y40" s="191" t="s">
        <v>403</v>
      </c>
      <c r="Z40" s="191">
        <v>20.6</v>
      </c>
      <c r="AA40" s="283"/>
      <c r="AB40" s="51"/>
      <c r="AC40" s="51"/>
    </row>
    <row r="41" spans="1:29" ht="15" customHeight="1">
      <c r="A41" s="172"/>
      <c r="B41" s="282"/>
      <c r="C41" s="194"/>
      <c r="D41" s="191"/>
      <c r="E41" s="191"/>
      <c r="F41" s="191"/>
      <c r="G41" s="191"/>
      <c r="H41" s="191"/>
      <c r="I41" s="192"/>
      <c r="J41" s="193"/>
      <c r="K41" s="191"/>
      <c r="L41" s="193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283"/>
      <c r="AB41" s="51"/>
      <c r="AC41" s="51"/>
    </row>
    <row r="42" spans="1:29" ht="15" customHeight="1">
      <c r="A42" s="524" t="s">
        <v>97</v>
      </c>
      <c r="B42" s="525"/>
      <c r="C42" s="194">
        <v>645.5</v>
      </c>
      <c r="D42" s="191">
        <f aca="true" t="shared" si="8" ref="D42:Z42">SUM(D43:D47)</f>
        <v>6.799999999999999</v>
      </c>
      <c r="E42" s="191">
        <f t="shared" si="8"/>
        <v>0.30000000000000004</v>
      </c>
      <c r="F42" s="191">
        <f t="shared" si="8"/>
        <v>638.6</v>
      </c>
      <c r="G42" s="191">
        <f t="shared" si="8"/>
        <v>434.4</v>
      </c>
      <c r="H42" s="191">
        <f t="shared" si="8"/>
        <v>204.20000000000002</v>
      </c>
      <c r="I42" s="192">
        <f t="shared" si="8"/>
        <v>634.8</v>
      </c>
      <c r="J42" s="193">
        <f t="shared" si="8"/>
        <v>271</v>
      </c>
      <c r="K42" s="191">
        <f t="shared" si="8"/>
        <v>3.5</v>
      </c>
      <c r="L42" s="193">
        <f t="shared" si="8"/>
        <v>1</v>
      </c>
      <c r="M42" s="191">
        <f t="shared" si="8"/>
        <v>0.2</v>
      </c>
      <c r="N42" s="191">
        <f t="shared" si="8"/>
        <v>0.2</v>
      </c>
      <c r="O42" s="191">
        <f t="shared" si="8"/>
        <v>2.4000000000000004</v>
      </c>
      <c r="P42" s="191">
        <f t="shared" si="8"/>
        <v>149.5</v>
      </c>
      <c r="Q42" s="191">
        <f t="shared" si="8"/>
        <v>282.3</v>
      </c>
      <c r="R42" s="191">
        <f t="shared" si="8"/>
        <v>3.6</v>
      </c>
      <c r="S42" s="191">
        <f t="shared" si="8"/>
        <v>32.1</v>
      </c>
      <c r="T42" s="191">
        <f t="shared" si="8"/>
        <v>168.5</v>
      </c>
      <c r="U42" s="191">
        <f t="shared" si="8"/>
        <v>64.9</v>
      </c>
      <c r="V42" s="191">
        <f t="shared" si="8"/>
        <v>103.30000000000001</v>
      </c>
      <c r="W42" s="191">
        <f t="shared" si="8"/>
        <v>535.3</v>
      </c>
      <c r="X42" s="191">
        <f t="shared" si="8"/>
        <v>26.9</v>
      </c>
      <c r="Y42" s="191">
        <f t="shared" si="8"/>
        <v>93.5</v>
      </c>
      <c r="Z42" s="191">
        <f t="shared" si="8"/>
        <v>414.90000000000003</v>
      </c>
      <c r="AA42" s="283"/>
      <c r="AB42" s="51"/>
      <c r="AC42" s="51"/>
    </row>
    <row r="43" spans="1:29" ht="15" customHeight="1">
      <c r="A43" s="172"/>
      <c r="B43" s="282" t="s">
        <v>98</v>
      </c>
      <c r="C43" s="194">
        <f>SUM(D43:F43)</f>
        <v>268.8</v>
      </c>
      <c r="D43" s="191">
        <v>3</v>
      </c>
      <c r="E43" s="191" t="s">
        <v>402</v>
      </c>
      <c r="F43" s="191">
        <v>265.8</v>
      </c>
      <c r="G43" s="191">
        <v>134</v>
      </c>
      <c r="H43" s="191">
        <v>131.8</v>
      </c>
      <c r="I43" s="192">
        <v>263.1</v>
      </c>
      <c r="J43" s="193">
        <v>178</v>
      </c>
      <c r="K43" s="191">
        <v>2.4</v>
      </c>
      <c r="L43" s="193">
        <v>1</v>
      </c>
      <c r="M43" s="191">
        <v>0.2</v>
      </c>
      <c r="N43" s="191" t="s">
        <v>402</v>
      </c>
      <c r="O43" s="191">
        <v>0.2</v>
      </c>
      <c r="P43" s="191">
        <v>67.6</v>
      </c>
      <c r="Q43" s="191">
        <v>66.2</v>
      </c>
      <c r="R43" s="191">
        <v>3.4</v>
      </c>
      <c r="S43" s="191">
        <v>30.4</v>
      </c>
      <c r="T43" s="191">
        <v>98</v>
      </c>
      <c r="U43" s="191">
        <v>49.2</v>
      </c>
      <c r="V43" s="191">
        <v>73.9</v>
      </c>
      <c r="W43" s="191">
        <f>SUM(X43:Z43)</f>
        <v>191.89999999999998</v>
      </c>
      <c r="X43" s="191">
        <v>21.6</v>
      </c>
      <c r="Y43" s="191">
        <v>81</v>
      </c>
      <c r="Z43" s="191">
        <v>89.3</v>
      </c>
      <c r="AA43" s="283"/>
      <c r="AB43" s="51"/>
      <c r="AC43" s="51"/>
    </row>
    <row r="44" spans="1:29" ht="15" customHeight="1">
      <c r="A44" s="172"/>
      <c r="B44" s="282" t="s">
        <v>99</v>
      </c>
      <c r="C44" s="194">
        <v>92.3</v>
      </c>
      <c r="D44" s="191">
        <v>0.6</v>
      </c>
      <c r="E44" s="191">
        <v>0.1</v>
      </c>
      <c r="F44" s="191">
        <v>91.7</v>
      </c>
      <c r="G44" s="191">
        <v>65.3</v>
      </c>
      <c r="H44" s="191">
        <v>26.4</v>
      </c>
      <c r="I44" s="192">
        <v>91.5</v>
      </c>
      <c r="J44" s="193">
        <v>28</v>
      </c>
      <c r="K44" s="191">
        <v>0.2</v>
      </c>
      <c r="L44" s="193" t="s">
        <v>402</v>
      </c>
      <c r="M44" s="191" t="s">
        <v>402</v>
      </c>
      <c r="N44" s="191">
        <v>0</v>
      </c>
      <c r="O44" s="191">
        <v>0.4</v>
      </c>
      <c r="P44" s="191">
        <v>11</v>
      </c>
      <c r="Q44" s="191">
        <v>53.9</v>
      </c>
      <c r="R44" s="191">
        <v>0.1</v>
      </c>
      <c r="S44" s="191">
        <v>1.1</v>
      </c>
      <c r="T44" s="191">
        <v>25.2</v>
      </c>
      <c r="U44" s="191">
        <v>4.1</v>
      </c>
      <c r="V44" s="191">
        <v>11.8</v>
      </c>
      <c r="W44" s="191">
        <f>SUM(X44:Z44)</f>
        <v>79.89999999999999</v>
      </c>
      <c r="X44" s="191">
        <v>0.4</v>
      </c>
      <c r="Y44" s="191">
        <v>1.2</v>
      </c>
      <c r="Z44" s="191">
        <v>78.3</v>
      </c>
      <c r="AA44" s="283"/>
      <c r="AB44" s="51"/>
      <c r="AC44" s="51"/>
    </row>
    <row r="45" spans="1:29" ht="15" customHeight="1">
      <c r="A45" s="172"/>
      <c r="B45" s="282" t="s">
        <v>100</v>
      </c>
      <c r="C45" s="194">
        <f>SUM(D45:F45)</f>
        <v>66</v>
      </c>
      <c r="D45" s="191">
        <v>0.5</v>
      </c>
      <c r="E45" s="191" t="s">
        <v>402</v>
      </c>
      <c r="F45" s="191">
        <v>65.5</v>
      </c>
      <c r="G45" s="191">
        <v>49</v>
      </c>
      <c r="H45" s="191">
        <v>16.5</v>
      </c>
      <c r="I45" s="192">
        <v>65.5</v>
      </c>
      <c r="J45" s="193" t="s">
        <v>402</v>
      </c>
      <c r="K45" s="191" t="s">
        <v>402</v>
      </c>
      <c r="L45" s="193" t="s">
        <v>402</v>
      </c>
      <c r="M45" s="191" t="s">
        <v>402</v>
      </c>
      <c r="N45" s="191" t="s">
        <v>402</v>
      </c>
      <c r="O45" s="191">
        <v>0</v>
      </c>
      <c r="P45" s="191">
        <v>7.8</v>
      </c>
      <c r="Q45" s="191">
        <v>41.2</v>
      </c>
      <c r="R45" s="191">
        <v>0</v>
      </c>
      <c r="S45" s="191">
        <v>0.2</v>
      </c>
      <c r="T45" s="191">
        <v>16.3</v>
      </c>
      <c r="U45" s="191">
        <v>4.5</v>
      </c>
      <c r="V45" s="191">
        <v>2.8</v>
      </c>
      <c r="W45" s="191">
        <f>SUM(X45:Z45)</f>
        <v>62.7</v>
      </c>
      <c r="X45" s="191">
        <v>0</v>
      </c>
      <c r="Y45" s="191">
        <v>0.5</v>
      </c>
      <c r="Z45" s="191">
        <v>62.2</v>
      </c>
      <c r="AA45" s="283"/>
      <c r="AB45" s="51"/>
      <c r="AC45" s="51"/>
    </row>
    <row r="46" spans="1:29" ht="15" customHeight="1">
      <c r="A46" s="172"/>
      <c r="B46" s="282" t="s">
        <v>101</v>
      </c>
      <c r="C46" s="194">
        <v>91.3</v>
      </c>
      <c r="D46" s="191">
        <v>1.3</v>
      </c>
      <c r="E46" s="191" t="s">
        <v>402</v>
      </c>
      <c r="F46" s="191">
        <v>90.1</v>
      </c>
      <c r="G46" s="191">
        <v>74.5</v>
      </c>
      <c r="H46" s="191">
        <v>15.6</v>
      </c>
      <c r="I46" s="192">
        <v>89.4</v>
      </c>
      <c r="J46" s="193">
        <v>60</v>
      </c>
      <c r="K46" s="191">
        <v>0.7</v>
      </c>
      <c r="L46" s="193" t="s">
        <v>402</v>
      </c>
      <c r="M46" s="191" t="s">
        <v>402</v>
      </c>
      <c r="N46" s="191">
        <v>0</v>
      </c>
      <c r="O46" s="191">
        <v>0.3</v>
      </c>
      <c r="P46" s="191">
        <v>30.4</v>
      </c>
      <c r="Q46" s="191">
        <v>43.8</v>
      </c>
      <c r="R46" s="191">
        <v>0.1</v>
      </c>
      <c r="S46" s="191">
        <v>0.4</v>
      </c>
      <c r="T46" s="191">
        <v>15.1</v>
      </c>
      <c r="U46" s="191">
        <v>2</v>
      </c>
      <c r="V46" s="191">
        <v>12.9</v>
      </c>
      <c r="W46" s="191">
        <f>SUM(X46:Z46)</f>
        <v>77.2</v>
      </c>
      <c r="X46" s="191">
        <v>1.4</v>
      </c>
      <c r="Y46" s="191">
        <v>7</v>
      </c>
      <c r="Z46" s="191">
        <v>68.8</v>
      </c>
      <c r="AA46" s="283"/>
      <c r="AB46" s="51"/>
      <c r="AC46" s="51"/>
    </row>
    <row r="47" spans="1:29" ht="15" customHeight="1">
      <c r="A47" s="172"/>
      <c r="B47" s="282" t="s">
        <v>102</v>
      </c>
      <c r="C47" s="194">
        <f>SUM(D47:F47)</f>
        <v>127.1</v>
      </c>
      <c r="D47" s="191">
        <v>1.4</v>
      </c>
      <c r="E47" s="191">
        <v>0.2</v>
      </c>
      <c r="F47" s="191">
        <v>125.5</v>
      </c>
      <c r="G47" s="191">
        <v>111.6</v>
      </c>
      <c r="H47" s="191">
        <v>13.9</v>
      </c>
      <c r="I47" s="192">
        <v>125.3</v>
      </c>
      <c r="J47" s="193">
        <v>5</v>
      </c>
      <c r="K47" s="191">
        <v>0.2</v>
      </c>
      <c r="L47" s="193" t="s">
        <v>402</v>
      </c>
      <c r="M47" s="191" t="s">
        <v>402</v>
      </c>
      <c r="N47" s="191">
        <v>0.2</v>
      </c>
      <c r="O47" s="191">
        <v>1.5</v>
      </c>
      <c r="P47" s="191">
        <v>32.7</v>
      </c>
      <c r="Q47" s="191">
        <v>77.2</v>
      </c>
      <c r="R47" s="191">
        <v>0</v>
      </c>
      <c r="S47" s="191">
        <v>0</v>
      </c>
      <c r="T47" s="191">
        <v>13.9</v>
      </c>
      <c r="U47" s="191">
        <v>5.1</v>
      </c>
      <c r="V47" s="191">
        <v>1.9</v>
      </c>
      <c r="W47" s="191">
        <f>SUM(X47:Z47)</f>
        <v>123.6</v>
      </c>
      <c r="X47" s="191">
        <v>3.5</v>
      </c>
      <c r="Y47" s="191">
        <v>3.8</v>
      </c>
      <c r="Z47" s="191">
        <v>116.3</v>
      </c>
      <c r="AA47" s="283"/>
      <c r="AB47" s="51"/>
      <c r="AC47" s="51"/>
    </row>
    <row r="48" spans="1:29" ht="15" customHeight="1">
      <c r="A48" s="172"/>
      <c r="B48" s="282"/>
      <c r="C48" s="194"/>
      <c r="D48" s="191"/>
      <c r="E48" s="191"/>
      <c r="F48" s="191"/>
      <c r="G48" s="191"/>
      <c r="H48" s="191"/>
      <c r="I48" s="192"/>
      <c r="J48" s="193"/>
      <c r="K48" s="191"/>
      <c r="L48" s="193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283"/>
      <c r="AB48" s="51"/>
      <c r="AC48" s="51"/>
    </row>
    <row r="49" spans="1:29" ht="15" customHeight="1">
      <c r="A49" s="524" t="s">
        <v>103</v>
      </c>
      <c r="B49" s="525"/>
      <c r="C49" s="194">
        <v>766</v>
      </c>
      <c r="D49" s="191">
        <f aca="true" t="shared" si="9" ref="D49:Z49">SUM(D50:D53)</f>
        <v>6.9</v>
      </c>
      <c r="E49" s="191">
        <f t="shared" si="9"/>
        <v>0.1</v>
      </c>
      <c r="F49" s="191">
        <f t="shared" si="9"/>
        <v>758.9</v>
      </c>
      <c r="G49" s="191">
        <f t="shared" si="9"/>
        <v>236.7</v>
      </c>
      <c r="H49" s="191">
        <f t="shared" si="9"/>
        <v>522.1</v>
      </c>
      <c r="I49" s="192">
        <f t="shared" si="9"/>
        <v>755.1999999999999</v>
      </c>
      <c r="J49" s="193">
        <f t="shared" si="9"/>
        <v>389</v>
      </c>
      <c r="K49" s="191">
        <f t="shared" si="9"/>
        <v>3.8</v>
      </c>
      <c r="L49" s="193">
        <f t="shared" si="9"/>
        <v>2</v>
      </c>
      <c r="M49" s="191">
        <f t="shared" si="9"/>
        <v>0.1</v>
      </c>
      <c r="N49" s="191">
        <f t="shared" si="9"/>
        <v>0.1</v>
      </c>
      <c r="O49" s="191">
        <f t="shared" si="9"/>
        <v>0.6000000000000001</v>
      </c>
      <c r="P49" s="191">
        <f t="shared" si="9"/>
        <v>96.4</v>
      </c>
      <c r="Q49" s="191">
        <f t="shared" si="9"/>
        <v>139.60000000000002</v>
      </c>
      <c r="R49" s="191">
        <f t="shared" si="9"/>
        <v>13.2</v>
      </c>
      <c r="S49" s="191">
        <f t="shared" si="9"/>
        <v>137.5</v>
      </c>
      <c r="T49" s="191">
        <f t="shared" si="9"/>
        <v>371.4</v>
      </c>
      <c r="U49" s="191">
        <f t="shared" si="9"/>
        <v>62.699999999999996</v>
      </c>
      <c r="V49" s="191">
        <f t="shared" si="9"/>
        <v>202.7</v>
      </c>
      <c r="W49" s="191">
        <f t="shared" si="9"/>
        <v>556.1999999999999</v>
      </c>
      <c r="X49" s="191">
        <f t="shared" si="9"/>
        <v>11.4</v>
      </c>
      <c r="Y49" s="191">
        <f t="shared" si="9"/>
        <v>8.2</v>
      </c>
      <c r="Z49" s="191">
        <f t="shared" si="9"/>
        <v>536.6</v>
      </c>
      <c r="AA49" s="283"/>
      <c r="AB49" s="51"/>
      <c r="AC49" s="51"/>
    </row>
    <row r="50" spans="1:29" ht="15" customHeight="1">
      <c r="A50" s="172"/>
      <c r="B50" s="282" t="s">
        <v>104</v>
      </c>
      <c r="C50" s="194">
        <f>SUM(D50:F50)</f>
        <v>226.1</v>
      </c>
      <c r="D50" s="191">
        <v>1.1</v>
      </c>
      <c r="E50" s="191" t="s">
        <v>402</v>
      </c>
      <c r="F50" s="191">
        <v>225</v>
      </c>
      <c r="G50" s="191">
        <v>16.4</v>
      </c>
      <c r="H50" s="191">
        <v>208.6</v>
      </c>
      <c r="I50" s="192">
        <v>223.8</v>
      </c>
      <c r="J50" s="193">
        <v>133</v>
      </c>
      <c r="K50" s="191">
        <v>1.2</v>
      </c>
      <c r="L50" s="193">
        <v>2</v>
      </c>
      <c r="M50" s="191">
        <v>0.1</v>
      </c>
      <c r="N50" s="191" t="s">
        <v>402</v>
      </c>
      <c r="O50" s="191">
        <v>0.1</v>
      </c>
      <c r="P50" s="191">
        <v>14.3</v>
      </c>
      <c r="Q50" s="191">
        <v>2</v>
      </c>
      <c r="R50" s="191">
        <v>5.7</v>
      </c>
      <c r="S50" s="191">
        <v>65.9</v>
      </c>
      <c r="T50" s="191">
        <v>137</v>
      </c>
      <c r="U50" s="191">
        <v>5.6</v>
      </c>
      <c r="V50" s="191">
        <v>109.3</v>
      </c>
      <c r="W50" s="191">
        <f>SUM(X50:Z50)</f>
        <v>115.7</v>
      </c>
      <c r="X50" s="191">
        <v>8.7</v>
      </c>
      <c r="Y50" s="191" t="s">
        <v>402</v>
      </c>
      <c r="Z50" s="191">
        <v>107</v>
      </c>
      <c r="AA50" s="283"/>
      <c r="AB50" s="51"/>
      <c r="AC50" s="51"/>
    </row>
    <row r="51" spans="1:29" ht="15" customHeight="1">
      <c r="A51" s="172"/>
      <c r="B51" s="282" t="s">
        <v>105</v>
      </c>
      <c r="C51" s="194">
        <f>SUM(D51:F51)</f>
        <v>113.3</v>
      </c>
      <c r="D51" s="191">
        <v>0.6</v>
      </c>
      <c r="E51" s="191" t="s">
        <v>402</v>
      </c>
      <c r="F51" s="191">
        <v>112.7</v>
      </c>
      <c r="G51" s="191">
        <v>67.2</v>
      </c>
      <c r="H51" s="191">
        <v>45.5</v>
      </c>
      <c r="I51" s="192">
        <v>112.1</v>
      </c>
      <c r="J51" s="193">
        <v>78</v>
      </c>
      <c r="K51" s="191">
        <v>0.6</v>
      </c>
      <c r="L51" s="193" t="s">
        <v>402</v>
      </c>
      <c r="M51" s="191" t="s">
        <v>402</v>
      </c>
      <c r="N51" s="191" t="s">
        <v>402</v>
      </c>
      <c r="O51" s="191" t="s">
        <v>402</v>
      </c>
      <c r="P51" s="191">
        <v>15.1</v>
      </c>
      <c r="Q51" s="191">
        <v>52.1</v>
      </c>
      <c r="R51" s="191">
        <v>0.9</v>
      </c>
      <c r="S51" s="191">
        <v>8.6</v>
      </c>
      <c r="T51" s="191">
        <v>36</v>
      </c>
      <c r="U51" s="191">
        <v>0.6</v>
      </c>
      <c r="V51" s="191">
        <v>13.8</v>
      </c>
      <c r="W51" s="191">
        <f>SUM(X51:Z51)</f>
        <v>98.89999999999999</v>
      </c>
      <c r="X51" s="191">
        <v>0.8</v>
      </c>
      <c r="Y51" s="191">
        <v>0</v>
      </c>
      <c r="Z51" s="191">
        <v>98.1</v>
      </c>
      <c r="AA51" s="283"/>
      <c r="AB51" s="51"/>
      <c r="AC51" s="51"/>
    </row>
    <row r="52" spans="1:29" ht="15" customHeight="1">
      <c r="A52" s="172"/>
      <c r="B52" s="282" t="s">
        <v>106</v>
      </c>
      <c r="C52" s="194">
        <f>SUM(D52:F52)</f>
        <v>300.5</v>
      </c>
      <c r="D52" s="191">
        <v>2.2</v>
      </c>
      <c r="E52" s="191" t="s">
        <v>402</v>
      </c>
      <c r="F52" s="191">
        <v>298.3</v>
      </c>
      <c r="G52" s="191">
        <v>101.6</v>
      </c>
      <c r="H52" s="191">
        <v>196.6</v>
      </c>
      <c r="I52" s="192">
        <v>296.9</v>
      </c>
      <c r="J52" s="193">
        <v>128</v>
      </c>
      <c r="K52" s="191">
        <v>1.4</v>
      </c>
      <c r="L52" s="193" t="s">
        <v>402</v>
      </c>
      <c r="M52" s="191" t="s">
        <v>402</v>
      </c>
      <c r="N52" s="191">
        <v>0.1</v>
      </c>
      <c r="O52" s="191">
        <v>0.3</v>
      </c>
      <c r="P52" s="191">
        <v>46.5</v>
      </c>
      <c r="Q52" s="191">
        <v>54.7</v>
      </c>
      <c r="R52" s="191">
        <v>6.6</v>
      </c>
      <c r="S52" s="191">
        <v>52</v>
      </c>
      <c r="T52" s="191">
        <v>138</v>
      </c>
      <c r="U52" s="191">
        <v>56.1</v>
      </c>
      <c r="V52" s="191">
        <v>57.6</v>
      </c>
      <c r="W52" s="191">
        <f>SUM(X52:Z52)</f>
        <v>240.7</v>
      </c>
      <c r="X52" s="191">
        <v>1.4</v>
      </c>
      <c r="Y52" s="191">
        <v>8.2</v>
      </c>
      <c r="Z52" s="191">
        <v>231.1</v>
      </c>
      <c r="AA52" s="283"/>
      <c r="AB52" s="51"/>
      <c r="AC52" s="51"/>
    </row>
    <row r="53" spans="1:29" ht="15" customHeight="1">
      <c r="A53" s="172"/>
      <c r="B53" s="282" t="s">
        <v>107</v>
      </c>
      <c r="C53" s="194">
        <v>126.1</v>
      </c>
      <c r="D53" s="191">
        <v>3</v>
      </c>
      <c r="E53" s="191">
        <v>0.1</v>
      </c>
      <c r="F53" s="191">
        <v>122.9</v>
      </c>
      <c r="G53" s="191">
        <v>51.5</v>
      </c>
      <c r="H53" s="191">
        <v>71.4</v>
      </c>
      <c r="I53" s="192">
        <v>122.4</v>
      </c>
      <c r="J53" s="193">
        <v>50</v>
      </c>
      <c r="K53" s="191">
        <v>0.6</v>
      </c>
      <c r="L53" s="193" t="s">
        <v>402</v>
      </c>
      <c r="M53" s="191" t="s">
        <v>402</v>
      </c>
      <c r="N53" s="191" t="s">
        <v>402</v>
      </c>
      <c r="O53" s="191">
        <v>0.2</v>
      </c>
      <c r="P53" s="191">
        <v>20.5</v>
      </c>
      <c r="Q53" s="191">
        <v>30.8</v>
      </c>
      <c r="R53" s="191">
        <v>0</v>
      </c>
      <c r="S53" s="191">
        <v>11</v>
      </c>
      <c r="T53" s="191">
        <v>60.4</v>
      </c>
      <c r="U53" s="191">
        <v>0.4</v>
      </c>
      <c r="V53" s="191">
        <v>22</v>
      </c>
      <c r="W53" s="191">
        <f>SUM(X53:Z53)</f>
        <v>100.9</v>
      </c>
      <c r="X53" s="191">
        <v>0.5</v>
      </c>
      <c r="Y53" s="191" t="s">
        <v>402</v>
      </c>
      <c r="Z53" s="191">
        <v>100.4</v>
      </c>
      <c r="AA53" s="283"/>
      <c r="AB53" s="51"/>
      <c r="AC53" s="51"/>
    </row>
    <row r="54" spans="1:29" ht="15" customHeight="1">
      <c r="A54" s="172"/>
      <c r="B54" s="282"/>
      <c r="C54" s="194"/>
      <c r="D54" s="191"/>
      <c r="E54" s="191"/>
      <c r="F54" s="191"/>
      <c r="G54" s="191"/>
      <c r="H54" s="191"/>
      <c r="I54" s="192"/>
      <c r="J54" s="193"/>
      <c r="K54" s="191"/>
      <c r="L54" s="193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283"/>
      <c r="AB54" s="51"/>
      <c r="AC54" s="51"/>
    </row>
    <row r="55" spans="1:29" ht="15" customHeight="1">
      <c r="A55" s="524" t="s">
        <v>108</v>
      </c>
      <c r="B55" s="525"/>
      <c r="C55" s="194">
        <v>763.3</v>
      </c>
      <c r="D55" s="191">
        <f aca="true" t="shared" si="10" ref="D55:Z55">SUM(D56:D61)</f>
        <v>10.499999999999998</v>
      </c>
      <c r="E55" s="191">
        <f t="shared" si="10"/>
        <v>0.6</v>
      </c>
      <c r="F55" s="191">
        <f t="shared" si="10"/>
        <v>752.3</v>
      </c>
      <c r="G55" s="191">
        <f t="shared" si="10"/>
        <v>359.9</v>
      </c>
      <c r="H55" s="191">
        <f t="shared" si="10"/>
        <v>392.5</v>
      </c>
      <c r="I55" s="192">
        <f t="shared" si="10"/>
        <v>749.4</v>
      </c>
      <c r="J55" s="193">
        <f t="shared" si="10"/>
        <v>457</v>
      </c>
      <c r="K55" s="191">
        <f t="shared" si="10"/>
        <v>2.8000000000000003</v>
      </c>
      <c r="L55" s="193">
        <f t="shared" si="10"/>
        <v>1</v>
      </c>
      <c r="M55" s="191">
        <f t="shared" si="10"/>
        <v>0.1</v>
      </c>
      <c r="N55" s="191">
        <f t="shared" si="10"/>
        <v>0.1</v>
      </c>
      <c r="O55" s="191">
        <f t="shared" si="10"/>
        <v>0.6000000000000001</v>
      </c>
      <c r="P55" s="191">
        <f t="shared" si="10"/>
        <v>75</v>
      </c>
      <c r="Q55" s="191">
        <f t="shared" si="10"/>
        <v>284.2</v>
      </c>
      <c r="R55" s="191">
        <f t="shared" si="10"/>
        <v>2.1</v>
      </c>
      <c r="S55" s="191">
        <f t="shared" si="10"/>
        <v>24.600000000000005</v>
      </c>
      <c r="T55" s="191">
        <f t="shared" si="10"/>
        <v>365.79999999999995</v>
      </c>
      <c r="U55" s="191">
        <f t="shared" si="10"/>
        <v>30.299999999999997</v>
      </c>
      <c r="V55" s="191">
        <f t="shared" si="10"/>
        <v>237.8</v>
      </c>
      <c r="W55" s="191">
        <f t="shared" si="10"/>
        <v>514.5</v>
      </c>
      <c r="X55" s="191">
        <f t="shared" si="10"/>
        <v>6.6000000000000005</v>
      </c>
      <c r="Y55" s="191">
        <f t="shared" si="10"/>
        <v>27.9</v>
      </c>
      <c r="Z55" s="191">
        <f t="shared" si="10"/>
        <v>479.99999999999994</v>
      </c>
      <c r="AA55" s="283"/>
      <c r="AB55" s="51"/>
      <c r="AC55" s="51"/>
    </row>
    <row r="56" spans="1:29" ht="15" customHeight="1">
      <c r="A56" s="172"/>
      <c r="B56" s="282" t="s">
        <v>109</v>
      </c>
      <c r="C56" s="194">
        <f aca="true" t="shared" si="11" ref="C56:C61">SUM(D56:F56)</f>
        <v>91.5</v>
      </c>
      <c r="D56" s="191">
        <v>0.5</v>
      </c>
      <c r="E56" s="191" t="s">
        <v>401</v>
      </c>
      <c r="F56" s="191">
        <v>91</v>
      </c>
      <c r="G56" s="191">
        <v>18.8</v>
      </c>
      <c r="H56" s="191">
        <v>72.2</v>
      </c>
      <c r="I56" s="192">
        <v>90.5</v>
      </c>
      <c r="J56" s="193">
        <v>49</v>
      </c>
      <c r="K56" s="191">
        <v>0.5</v>
      </c>
      <c r="L56" s="193" t="s">
        <v>401</v>
      </c>
      <c r="M56" s="191" t="s">
        <v>401</v>
      </c>
      <c r="N56" s="191" t="s">
        <v>401</v>
      </c>
      <c r="O56" s="191" t="s">
        <v>401</v>
      </c>
      <c r="P56" s="191">
        <v>4.5</v>
      </c>
      <c r="Q56" s="191">
        <v>14.3</v>
      </c>
      <c r="R56" s="191">
        <v>1</v>
      </c>
      <c r="S56" s="191">
        <v>16.3</v>
      </c>
      <c r="T56" s="191">
        <v>54.9</v>
      </c>
      <c r="U56" s="191">
        <v>0.5</v>
      </c>
      <c r="V56" s="191">
        <v>7.3</v>
      </c>
      <c r="W56" s="191">
        <f aca="true" t="shared" si="12" ref="W56:W61">SUM(X56:Z56)</f>
        <v>83.7</v>
      </c>
      <c r="X56" s="191">
        <v>0.9</v>
      </c>
      <c r="Y56" s="191">
        <v>8.5</v>
      </c>
      <c r="Z56" s="191">
        <v>74.3</v>
      </c>
      <c r="AA56" s="283"/>
      <c r="AB56" s="51"/>
      <c r="AC56" s="51"/>
    </row>
    <row r="57" spans="1:29" ht="15" customHeight="1">
      <c r="A57" s="172"/>
      <c r="B57" s="282" t="s">
        <v>110</v>
      </c>
      <c r="C57" s="194">
        <f t="shared" si="11"/>
        <v>111.7</v>
      </c>
      <c r="D57" s="191">
        <v>1.4</v>
      </c>
      <c r="E57" s="191" t="s">
        <v>402</v>
      </c>
      <c r="F57" s="191">
        <v>110.3</v>
      </c>
      <c r="G57" s="191">
        <v>74.5</v>
      </c>
      <c r="H57" s="191">
        <v>35.8</v>
      </c>
      <c r="I57" s="192">
        <v>109.8</v>
      </c>
      <c r="J57" s="193">
        <v>88</v>
      </c>
      <c r="K57" s="191">
        <v>0.4</v>
      </c>
      <c r="L57" s="193" t="s">
        <v>402</v>
      </c>
      <c r="M57" s="191" t="s">
        <v>402</v>
      </c>
      <c r="N57" s="191" t="s">
        <v>402</v>
      </c>
      <c r="O57" s="191">
        <v>0.1</v>
      </c>
      <c r="P57" s="191">
        <v>9.4</v>
      </c>
      <c r="Q57" s="191">
        <v>65</v>
      </c>
      <c r="R57" s="191">
        <v>0</v>
      </c>
      <c r="S57" s="191">
        <v>1.3</v>
      </c>
      <c r="T57" s="191">
        <v>34.5</v>
      </c>
      <c r="U57" s="191">
        <v>0.4</v>
      </c>
      <c r="V57" s="191">
        <v>26.2</v>
      </c>
      <c r="W57" s="191">
        <f t="shared" si="12"/>
        <v>84.1</v>
      </c>
      <c r="X57" s="191">
        <v>1.5</v>
      </c>
      <c r="Y57" s="191" t="s">
        <v>402</v>
      </c>
      <c r="Z57" s="191">
        <v>82.6</v>
      </c>
      <c r="AA57" s="283"/>
      <c r="AB57" s="51"/>
      <c r="AC57" s="51"/>
    </row>
    <row r="58" spans="1:29" ht="15" customHeight="1">
      <c r="A58" s="172"/>
      <c r="B58" s="282" t="s">
        <v>111</v>
      </c>
      <c r="C58" s="194">
        <v>198.1</v>
      </c>
      <c r="D58" s="191">
        <v>1.2</v>
      </c>
      <c r="E58" s="191">
        <v>0.5</v>
      </c>
      <c r="F58" s="191">
        <v>196.5</v>
      </c>
      <c r="G58" s="191">
        <v>92</v>
      </c>
      <c r="H58" s="191">
        <v>104.4</v>
      </c>
      <c r="I58" s="192">
        <v>195.6</v>
      </c>
      <c r="J58" s="193">
        <v>114</v>
      </c>
      <c r="K58" s="191">
        <v>0.8</v>
      </c>
      <c r="L58" s="193">
        <v>1</v>
      </c>
      <c r="M58" s="191">
        <v>0.1</v>
      </c>
      <c r="N58" s="191">
        <v>0</v>
      </c>
      <c r="O58" s="191">
        <v>0.1</v>
      </c>
      <c r="P58" s="191">
        <v>14.8</v>
      </c>
      <c r="Q58" s="191">
        <v>77.1</v>
      </c>
      <c r="R58" s="191">
        <v>0.8</v>
      </c>
      <c r="S58" s="191">
        <v>4.8</v>
      </c>
      <c r="T58" s="191">
        <v>98.8</v>
      </c>
      <c r="U58" s="191">
        <v>6.8</v>
      </c>
      <c r="V58" s="191">
        <v>79.1</v>
      </c>
      <c r="W58" s="191">
        <f t="shared" si="12"/>
        <v>117.4</v>
      </c>
      <c r="X58" s="191">
        <v>1.8</v>
      </c>
      <c r="Y58" s="191">
        <v>0.1</v>
      </c>
      <c r="Z58" s="191">
        <v>115.5</v>
      </c>
      <c r="AA58" s="283"/>
      <c r="AB58" s="51"/>
      <c r="AC58" s="51"/>
    </row>
    <row r="59" spans="1:29" ht="15" customHeight="1">
      <c r="A59" s="172"/>
      <c r="B59" s="282" t="s">
        <v>112</v>
      </c>
      <c r="C59" s="194">
        <f t="shared" si="11"/>
        <v>184.79999999999998</v>
      </c>
      <c r="D59" s="191">
        <v>6.1</v>
      </c>
      <c r="E59" s="191">
        <v>0.1</v>
      </c>
      <c r="F59" s="191">
        <v>178.6</v>
      </c>
      <c r="G59" s="191">
        <v>78.6</v>
      </c>
      <c r="H59" s="191">
        <v>100.1</v>
      </c>
      <c r="I59" s="192">
        <v>178</v>
      </c>
      <c r="J59" s="193">
        <v>113</v>
      </c>
      <c r="K59" s="191">
        <v>0.7</v>
      </c>
      <c r="L59" s="193" t="s">
        <v>402</v>
      </c>
      <c r="M59" s="191" t="s">
        <v>402</v>
      </c>
      <c r="N59" s="191">
        <v>0.1</v>
      </c>
      <c r="O59" s="191">
        <v>0.2</v>
      </c>
      <c r="P59" s="191">
        <v>14.4</v>
      </c>
      <c r="Q59" s="191">
        <v>63.9</v>
      </c>
      <c r="R59" s="191">
        <v>0.2</v>
      </c>
      <c r="S59" s="191">
        <v>1.3</v>
      </c>
      <c r="T59" s="191">
        <v>98.6</v>
      </c>
      <c r="U59" s="191">
        <v>1.7</v>
      </c>
      <c r="V59" s="191">
        <v>68.9</v>
      </c>
      <c r="W59" s="191">
        <f t="shared" si="12"/>
        <v>109.7</v>
      </c>
      <c r="X59" s="191">
        <v>1</v>
      </c>
      <c r="Y59" s="191">
        <v>1.2</v>
      </c>
      <c r="Z59" s="191">
        <v>107.5</v>
      </c>
      <c r="AA59" s="283"/>
      <c r="AB59" s="51"/>
      <c r="AC59" s="51"/>
    </row>
    <row r="60" spans="1:29" ht="15" customHeight="1">
      <c r="A60" s="172"/>
      <c r="B60" s="282" t="s">
        <v>113</v>
      </c>
      <c r="C60" s="194">
        <f t="shared" si="11"/>
        <v>95.7</v>
      </c>
      <c r="D60" s="191">
        <v>0.2</v>
      </c>
      <c r="E60" s="191" t="s">
        <v>402</v>
      </c>
      <c r="F60" s="191">
        <v>95.5</v>
      </c>
      <c r="G60" s="191">
        <v>57.9</v>
      </c>
      <c r="H60" s="191">
        <v>37.6</v>
      </c>
      <c r="I60" s="192">
        <v>95.4</v>
      </c>
      <c r="J60" s="193">
        <v>25</v>
      </c>
      <c r="K60" s="191">
        <v>0.1</v>
      </c>
      <c r="L60" s="193" t="s">
        <v>402</v>
      </c>
      <c r="M60" s="191" t="s">
        <v>402</v>
      </c>
      <c r="N60" s="191">
        <v>0</v>
      </c>
      <c r="O60" s="191">
        <v>0.2</v>
      </c>
      <c r="P60" s="191">
        <v>26.2</v>
      </c>
      <c r="Q60" s="191">
        <v>31.5</v>
      </c>
      <c r="R60" s="191">
        <v>0</v>
      </c>
      <c r="S60" s="191">
        <v>0.1</v>
      </c>
      <c r="T60" s="191">
        <v>37.5</v>
      </c>
      <c r="U60" s="191">
        <v>12.5</v>
      </c>
      <c r="V60" s="191">
        <v>28.3</v>
      </c>
      <c r="W60" s="191">
        <f t="shared" si="12"/>
        <v>67.2</v>
      </c>
      <c r="X60" s="191">
        <v>0.9</v>
      </c>
      <c r="Y60" s="191">
        <v>18.1</v>
      </c>
      <c r="Z60" s="191">
        <v>48.2</v>
      </c>
      <c r="AA60" s="283"/>
      <c r="AB60" s="51"/>
      <c r="AC60" s="51"/>
    </row>
    <row r="61" spans="1:29" ht="15" customHeight="1">
      <c r="A61" s="172"/>
      <c r="B61" s="282" t="s">
        <v>114</v>
      </c>
      <c r="C61" s="194">
        <f t="shared" si="11"/>
        <v>81.5</v>
      </c>
      <c r="D61" s="191">
        <v>1.1</v>
      </c>
      <c r="E61" s="191">
        <v>0</v>
      </c>
      <c r="F61" s="191">
        <v>80.4</v>
      </c>
      <c r="G61" s="191">
        <v>38.1</v>
      </c>
      <c r="H61" s="191">
        <v>42.4</v>
      </c>
      <c r="I61" s="192">
        <v>80.1</v>
      </c>
      <c r="J61" s="193">
        <v>68</v>
      </c>
      <c r="K61" s="191">
        <v>0.3</v>
      </c>
      <c r="L61" s="193" t="s">
        <v>402</v>
      </c>
      <c r="M61" s="191" t="s">
        <v>402</v>
      </c>
      <c r="N61" s="191">
        <v>0</v>
      </c>
      <c r="O61" s="191">
        <v>0</v>
      </c>
      <c r="P61" s="191">
        <v>5.7</v>
      </c>
      <c r="Q61" s="191">
        <v>32.4</v>
      </c>
      <c r="R61" s="191">
        <v>0.1</v>
      </c>
      <c r="S61" s="191">
        <v>0.8</v>
      </c>
      <c r="T61" s="191">
        <v>41.5</v>
      </c>
      <c r="U61" s="191">
        <v>8.4</v>
      </c>
      <c r="V61" s="191">
        <v>28</v>
      </c>
      <c r="W61" s="191">
        <f t="shared" si="12"/>
        <v>52.4</v>
      </c>
      <c r="X61" s="191">
        <v>0.5</v>
      </c>
      <c r="Y61" s="191" t="s">
        <v>402</v>
      </c>
      <c r="Z61" s="191">
        <v>51.9</v>
      </c>
      <c r="AA61" s="283"/>
      <c r="AB61" s="51"/>
      <c r="AC61" s="51"/>
    </row>
    <row r="62" spans="1:29" ht="15" customHeight="1">
      <c r="A62" s="172"/>
      <c r="B62" s="282"/>
      <c r="C62" s="194"/>
      <c r="D62" s="191"/>
      <c r="E62" s="191"/>
      <c r="F62" s="191"/>
      <c r="G62" s="191"/>
      <c r="H62" s="191"/>
      <c r="I62" s="192"/>
      <c r="J62" s="193"/>
      <c r="K62" s="191"/>
      <c r="L62" s="193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283"/>
      <c r="AB62" s="51"/>
      <c r="AC62" s="51"/>
    </row>
    <row r="63" spans="1:29" ht="15" customHeight="1">
      <c r="A63" s="524" t="s">
        <v>115</v>
      </c>
      <c r="B63" s="525"/>
      <c r="C63" s="194">
        <f>SUM(C64:C67)</f>
        <v>811</v>
      </c>
      <c r="D63" s="191">
        <f aca="true" t="shared" si="13" ref="D63:Z63">SUM(D64:D67)</f>
        <v>7.9</v>
      </c>
      <c r="E63" s="191">
        <f t="shared" si="13"/>
        <v>4.7</v>
      </c>
      <c r="F63" s="191">
        <f t="shared" si="13"/>
        <v>798.4</v>
      </c>
      <c r="G63" s="191">
        <f t="shared" si="13"/>
        <v>527.1</v>
      </c>
      <c r="H63" s="191">
        <f t="shared" si="13"/>
        <v>271.3</v>
      </c>
      <c r="I63" s="192">
        <f t="shared" si="13"/>
        <v>793.2</v>
      </c>
      <c r="J63" s="193">
        <f t="shared" si="13"/>
        <v>498</v>
      </c>
      <c r="K63" s="191">
        <f t="shared" si="13"/>
        <v>4.8</v>
      </c>
      <c r="L63" s="193">
        <f t="shared" si="13"/>
        <v>3</v>
      </c>
      <c r="M63" s="191">
        <f t="shared" si="13"/>
        <v>0.30000000000000004</v>
      </c>
      <c r="N63" s="191">
        <f t="shared" si="13"/>
        <v>0.30000000000000004</v>
      </c>
      <c r="O63" s="191">
        <f t="shared" si="13"/>
        <v>1.1</v>
      </c>
      <c r="P63" s="191">
        <f t="shared" si="13"/>
        <v>89.9</v>
      </c>
      <c r="Q63" s="191">
        <f t="shared" si="13"/>
        <v>435.8</v>
      </c>
      <c r="R63" s="191">
        <f t="shared" si="13"/>
        <v>2.4</v>
      </c>
      <c r="S63" s="191">
        <f t="shared" si="13"/>
        <v>17.2</v>
      </c>
      <c r="T63" s="191">
        <f t="shared" si="13"/>
        <v>251.7</v>
      </c>
      <c r="U63" s="191">
        <f t="shared" si="13"/>
        <v>66.1</v>
      </c>
      <c r="V63" s="191">
        <f t="shared" si="13"/>
        <v>183.3</v>
      </c>
      <c r="W63" s="191">
        <f t="shared" si="13"/>
        <v>615.1</v>
      </c>
      <c r="X63" s="191">
        <f t="shared" si="13"/>
        <v>20.3</v>
      </c>
      <c r="Y63" s="191">
        <f t="shared" si="13"/>
        <v>8.7</v>
      </c>
      <c r="Z63" s="191">
        <f t="shared" si="13"/>
        <v>586.1</v>
      </c>
      <c r="AA63" s="283"/>
      <c r="AB63" s="51"/>
      <c r="AC63" s="51"/>
    </row>
    <row r="64" spans="1:29" ht="15" customHeight="1">
      <c r="A64" s="172"/>
      <c r="B64" s="282" t="s">
        <v>116</v>
      </c>
      <c r="C64" s="194">
        <f>SUM(D64:F64)</f>
        <v>212.79999999999998</v>
      </c>
      <c r="D64" s="191">
        <v>0.6</v>
      </c>
      <c r="E64" s="191" t="s">
        <v>402</v>
      </c>
      <c r="F64" s="191">
        <v>212.2</v>
      </c>
      <c r="G64" s="191">
        <v>185.3</v>
      </c>
      <c r="H64" s="191">
        <v>26.9</v>
      </c>
      <c r="I64" s="192">
        <v>211.3</v>
      </c>
      <c r="J64" s="193">
        <v>76</v>
      </c>
      <c r="K64" s="191">
        <v>0.9</v>
      </c>
      <c r="L64" s="193" t="s">
        <v>402</v>
      </c>
      <c r="M64" s="191" t="s">
        <v>402</v>
      </c>
      <c r="N64" s="191">
        <v>0.2</v>
      </c>
      <c r="O64" s="191">
        <v>0.1</v>
      </c>
      <c r="P64" s="191">
        <v>26.1</v>
      </c>
      <c r="Q64" s="191">
        <v>158.9</v>
      </c>
      <c r="R64" s="191">
        <v>0.3</v>
      </c>
      <c r="S64" s="191">
        <v>2.7</v>
      </c>
      <c r="T64" s="191">
        <v>23.9</v>
      </c>
      <c r="U64" s="191">
        <v>5.6</v>
      </c>
      <c r="V64" s="191">
        <v>32.5</v>
      </c>
      <c r="W64" s="191">
        <f>SUM(X64:Z64)</f>
        <v>179.7</v>
      </c>
      <c r="X64" s="191">
        <v>1.3</v>
      </c>
      <c r="Y64" s="191">
        <v>1.3</v>
      </c>
      <c r="Z64" s="191">
        <v>177.1</v>
      </c>
      <c r="AA64" s="283"/>
      <c r="AB64" s="51"/>
      <c r="AC64" s="51"/>
    </row>
    <row r="65" spans="1:29" ht="15" customHeight="1">
      <c r="A65" s="172"/>
      <c r="B65" s="282" t="s">
        <v>117</v>
      </c>
      <c r="C65" s="194">
        <f>SUM(D65:F65)</f>
        <v>238.2</v>
      </c>
      <c r="D65" s="191">
        <v>3.6</v>
      </c>
      <c r="E65" s="191" t="s">
        <v>402</v>
      </c>
      <c r="F65" s="191">
        <v>234.6</v>
      </c>
      <c r="G65" s="191">
        <v>117.9</v>
      </c>
      <c r="H65" s="191">
        <v>116.7</v>
      </c>
      <c r="I65" s="192">
        <v>232.6</v>
      </c>
      <c r="J65" s="193">
        <v>188</v>
      </c>
      <c r="K65" s="191">
        <v>1.9</v>
      </c>
      <c r="L65" s="193">
        <v>1</v>
      </c>
      <c r="M65" s="191">
        <v>0.1</v>
      </c>
      <c r="N65" s="191">
        <v>0</v>
      </c>
      <c r="O65" s="191">
        <v>0.2</v>
      </c>
      <c r="P65" s="191">
        <v>19</v>
      </c>
      <c r="Q65" s="191">
        <v>98.7</v>
      </c>
      <c r="R65" s="191">
        <v>2</v>
      </c>
      <c r="S65" s="191">
        <v>12.8</v>
      </c>
      <c r="T65" s="191">
        <v>101.9</v>
      </c>
      <c r="U65" s="191">
        <v>46</v>
      </c>
      <c r="V65" s="191">
        <v>56.4</v>
      </c>
      <c r="W65" s="191">
        <f>SUM(X65:Z65)</f>
        <v>178.2</v>
      </c>
      <c r="X65" s="191">
        <v>10.2</v>
      </c>
      <c r="Y65" s="191" t="s">
        <v>402</v>
      </c>
      <c r="Z65" s="191">
        <v>168</v>
      </c>
      <c r="AA65" s="283"/>
      <c r="AB65" s="51"/>
      <c r="AC65" s="51"/>
    </row>
    <row r="66" spans="1:29" ht="15" customHeight="1">
      <c r="A66" s="172"/>
      <c r="B66" s="282" t="s">
        <v>118</v>
      </c>
      <c r="C66" s="194">
        <v>236.4</v>
      </c>
      <c r="D66" s="191">
        <v>0.9</v>
      </c>
      <c r="E66" s="191">
        <v>0.5</v>
      </c>
      <c r="F66" s="191">
        <v>234.9</v>
      </c>
      <c r="G66" s="191">
        <v>138.7</v>
      </c>
      <c r="H66" s="191">
        <v>96.2</v>
      </c>
      <c r="I66" s="192">
        <v>233.6</v>
      </c>
      <c r="J66" s="193">
        <v>134</v>
      </c>
      <c r="K66" s="191">
        <v>1.1</v>
      </c>
      <c r="L66" s="193">
        <v>1</v>
      </c>
      <c r="M66" s="191">
        <v>0.2</v>
      </c>
      <c r="N66" s="191">
        <v>0</v>
      </c>
      <c r="O66" s="191">
        <v>0.4</v>
      </c>
      <c r="P66" s="191">
        <v>29.1</v>
      </c>
      <c r="Q66" s="191">
        <v>109.2</v>
      </c>
      <c r="R66" s="191" t="s">
        <v>402</v>
      </c>
      <c r="S66" s="191">
        <v>0</v>
      </c>
      <c r="T66" s="191">
        <v>96.2</v>
      </c>
      <c r="U66" s="191">
        <v>11.9</v>
      </c>
      <c r="V66" s="191">
        <v>64.2</v>
      </c>
      <c r="W66" s="191">
        <f>SUM(X66:Z66)</f>
        <v>170.70000000000002</v>
      </c>
      <c r="X66" s="191">
        <v>6.5</v>
      </c>
      <c r="Y66" s="191">
        <v>5.4</v>
      </c>
      <c r="Z66" s="191">
        <v>158.8</v>
      </c>
      <c r="AA66" s="283"/>
      <c r="AB66" s="51"/>
      <c r="AC66" s="51"/>
    </row>
    <row r="67" spans="1:29" ht="15" customHeight="1">
      <c r="A67" s="172"/>
      <c r="B67" s="282" t="s">
        <v>119</v>
      </c>
      <c r="C67" s="194">
        <v>123.6</v>
      </c>
      <c r="D67" s="191">
        <v>2.8</v>
      </c>
      <c r="E67" s="191">
        <v>4.2</v>
      </c>
      <c r="F67" s="191">
        <v>116.7</v>
      </c>
      <c r="G67" s="191">
        <v>85.2</v>
      </c>
      <c r="H67" s="191">
        <v>31.5</v>
      </c>
      <c r="I67" s="192">
        <v>115.7</v>
      </c>
      <c r="J67" s="193">
        <v>100</v>
      </c>
      <c r="K67" s="191">
        <v>0.9</v>
      </c>
      <c r="L67" s="193">
        <v>1</v>
      </c>
      <c r="M67" s="191">
        <v>0</v>
      </c>
      <c r="N67" s="191">
        <v>0.1</v>
      </c>
      <c r="O67" s="191">
        <v>0.4</v>
      </c>
      <c r="P67" s="191">
        <v>15.7</v>
      </c>
      <c r="Q67" s="191">
        <v>69</v>
      </c>
      <c r="R67" s="191">
        <v>0.1</v>
      </c>
      <c r="S67" s="191">
        <v>1.7</v>
      </c>
      <c r="T67" s="191">
        <v>29.7</v>
      </c>
      <c r="U67" s="191">
        <v>2.6</v>
      </c>
      <c r="V67" s="191">
        <v>30.2</v>
      </c>
      <c r="W67" s="191">
        <f>SUM(X67:Z67)</f>
        <v>86.5</v>
      </c>
      <c r="X67" s="191">
        <v>2.3</v>
      </c>
      <c r="Y67" s="191">
        <v>2</v>
      </c>
      <c r="Z67" s="191">
        <v>82.2</v>
      </c>
      <c r="AA67" s="283"/>
      <c r="AB67" s="51"/>
      <c r="AC67" s="51"/>
    </row>
    <row r="68" spans="1:29" ht="15" customHeight="1">
      <c r="A68" s="172"/>
      <c r="B68" s="282"/>
      <c r="C68" s="194"/>
      <c r="D68" s="191"/>
      <c r="E68" s="191"/>
      <c r="F68" s="191"/>
      <c r="G68" s="191"/>
      <c r="H68" s="191"/>
      <c r="I68" s="192"/>
      <c r="J68" s="193"/>
      <c r="K68" s="191"/>
      <c r="L68" s="193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283"/>
      <c r="AB68" s="51"/>
      <c r="AC68" s="51"/>
    </row>
    <row r="69" spans="1:29" ht="15" customHeight="1">
      <c r="A69" s="524" t="s">
        <v>120</v>
      </c>
      <c r="B69" s="525"/>
      <c r="C69" s="194">
        <f>SUM(C70)</f>
        <v>127.6</v>
      </c>
      <c r="D69" s="191">
        <f>SUM(D70)</f>
        <v>0.3</v>
      </c>
      <c r="E69" s="191" t="s">
        <v>401</v>
      </c>
      <c r="F69" s="191">
        <f aca="true" t="shared" si="14" ref="F69:K69">SUM(F70)</f>
        <v>127.3</v>
      </c>
      <c r="G69" s="191">
        <f t="shared" si="14"/>
        <v>69.6</v>
      </c>
      <c r="H69" s="191">
        <f t="shared" si="14"/>
        <v>57.8</v>
      </c>
      <c r="I69" s="192">
        <f t="shared" si="14"/>
        <v>126.8</v>
      </c>
      <c r="J69" s="193">
        <f t="shared" si="14"/>
        <v>51</v>
      </c>
      <c r="K69" s="191">
        <f t="shared" si="14"/>
        <v>0.6</v>
      </c>
      <c r="L69" s="193" t="s">
        <v>401</v>
      </c>
      <c r="M69" s="191" t="s">
        <v>401</v>
      </c>
      <c r="N69" s="191">
        <f>SUM(N70)</f>
        <v>0.1</v>
      </c>
      <c r="O69" s="191">
        <f aca="true" t="shared" si="15" ref="O69:X69">SUM(O70)</f>
        <v>0.2</v>
      </c>
      <c r="P69" s="191">
        <f t="shared" si="15"/>
        <v>16.2</v>
      </c>
      <c r="Q69" s="191">
        <f t="shared" si="15"/>
        <v>53.1</v>
      </c>
      <c r="R69" s="191">
        <f t="shared" si="15"/>
        <v>0.2</v>
      </c>
      <c r="S69" s="191">
        <f t="shared" si="15"/>
        <v>1.5</v>
      </c>
      <c r="T69" s="191">
        <f t="shared" si="15"/>
        <v>56.1</v>
      </c>
      <c r="U69" s="191">
        <f t="shared" si="15"/>
        <v>10.6</v>
      </c>
      <c r="V69" s="191">
        <f t="shared" si="15"/>
        <v>26.4</v>
      </c>
      <c r="W69" s="191">
        <f t="shared" si="15"/>
        <v>100.9</v>
      </c>
      <c r="X69" s="191">
        <f t="shared" si="15"/>
        <v>3.7</v>
      </c>
      <c r="Y69" s="191" t="s">
        <v>401</v>
      </c>
      <c r="Z69" s="191">
        <f>SUM(Z70)</f>
        <v>97.2</v>
      </c>
      <c r="AA69" s="283"/>
      <c r="AB69" s="51"/>
      <c r="AC69" s="51"/>
    </row>
    <row r="70" spans="1:29" ht="15" customHeight="1">
      <c r="A70" s="284"/>
      <c r="B70" s="285" t="s">
        <v>121</v>
      </c>
      <c r="C70" s="195">
        <f>SUM(D70:F70)</f>
        <v>127.6</v>
      </c>
      <c r="D70" s="196">
        <v>0.3</v>
      </c>
      <c r="E70" s="196" t="s">
        <v>402</v>
      </c>
      <c r="F70" s="196">
        <v>127.3</v>
      </c>
      <c r="G70" s="196">
        <v>69.6</v>
      </c>
      <c r="H70" s="196">
        <v>57.8</v>
      </c>
      <c r="I70" s="197">
        <v>126.8</v>
      </c>
      <c r="J70" s="198">
        <v>51</v>
      </c>
      <c r="K70" s="196">
        <v>0.6</v>
      </c>
      <c r="L70" s="198" t="s">
        <v>402</v>
      </c>
      <c r="M70" s="196" t="s">
        <v>402</v>
      </c>
      <c r="N70" s="196">
        <v>0.1</v>
      </c>
      <c r="O70" s="196">
        <v>0.2</v>
      </c>
      <c r="P70" s="196">
        <v>16.2</v>
      </c>
      <c r="Q70" s="196">
        <v>53.1</v>
      </c>
      <c r="R70" s="196">
        <v>0.2</v>
      </c>
      <c r="S70" s="196">
        <v>1.5</v>
      </c>
      <c r="T70" s="196">
        <v>56.1</v>
      </c>
      <c r="U70" s="196">
        <v>10.6</v>
      </c>
      <c r="V70" s="196">
        <v>26.4</v>
      </c>
      <c r="W70" s="199">
        <f>SUM(X70:Z70)</f>
        <v>100.9</v>
      </c>
      <c r="X70" s="196">
        <v>3.7</v>
      </c>
      <c r="Y70" s="196" t="s">
        <v>402</v>
      </c>
      <c r="Z70" s="196">
        <v>97.2</v>
      </c>
      <c r="AA70" s="283"/>
      <c r="AB70" s="51"/>
      <c r="AC70" s="51"/>
    </row>
    <row r="71" spans="1:29" ht="15" customHeight="1">
      <c r="A71" s="74" t="s">
        <v>404</v>
      </c>
      <c r="B71" s="243"/>
      <c r="C71" s="286"/>
      <c r="D71" s="286"/>
      <c r="E71" s="286"/>
      <c r="F71" s="286"/>
      <c r="G71" s="141"/>
      <c r="H71" s="141"/>
      <c r="I71" s="141"/>
      <c r="J71" s="45"/>
      <c r="K71" s="141"/>
      <c r="L71" s="287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51"/>
      <c r="AB71" s="51"/>
      <c r="AC71" s="51"/>
    </row>
    <row r="72" spans="1:29" ht="15" customHeight="1">
      <c r="A72" s="51"/>
      <c r="B72" s="74"/>
      <c r="C72" s="55"/>
      <c r="D72" s="55"/>
      <c r="E72" s="55"/>
      <c r="F72" s="55"/>
      <c r="G72" s="53"/>
      <c r="H72" s="53"/>
      <c r="I72" s="53"/>
      <c r="J72" s="288"/>
      <c r="K72" s="53"/>
      <c r="L72" s="289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1"/>
      <c r="AB72" s="51"/>
      <c r="AC72" s="51"/>
    </row>
    <row r="73" spans="1:29" ht="16.5" customHeight="1">
      <c r="A73" s="51"/>
      <c r="B73" s="51"/>
      <c r="C73" s="53"/>
      <c r="D73" s="53"/>
      <c r="E73" s="53"/>
      <c r="F73" s="53"/>
      <c r="G73" s="53"/>
      <c r="H73" s="53"/>
      <c r="I73" s="53"/>
      <c r="J73" s="288"/>
      <c r="K73" s="53"/>
      <c r="L73" s="289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1"/>
      <c r="AB73" s="51"/>
      <c r="AC73" s="51"/>
    </row>
    <row r="74" spans="1:29" ht="14.25">
      <c r="A74" s="51"/>
      <c r="B74" s="51"/>
      <c r="C74" s="53"/>
      <c r="D74" s="53"/>
      <c r="E74" s="53"/>
      <c r="F74" s="53"/>
      <c r="G74" s="53"/>
      <c r="H74" s="53"/>
      <c r="I74" s="53"/>
      <c r="J74" s="288"/>
      <c r="K74" s="53"/>
      <c r="L74" s="289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1"/>
      <c r="AB74" s="51"/>
      <c r="AC74" s="51"/>
    </row>
    <row r="75" spans="1:29" ht="14.25">
      <c r="A75" s="51"/>
      <c r="B75" s="51"/>
      <c r="C75" s="53"/>
      <c r="D75" s="53"/>
      <c r="E75" s="53"/>
      <c r="F75" s="53"/>
      <c r="G75" s="53"/>
      <c r="H75" s="53"/>
      <c r="I75" s="53"/>
      <c r="J75" s="288"/>
      <c r="K75" s="53"/>
      <c r="L75" s="289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1"/>
      <c r="AB75" s="51"/>
      <c r="AC75" s="51"/>
    </row>
    <row r="76" spans="1:29" ht="14.25">
      <c r="A76" s="51"/>
      <c r="B76" s="51"/>
      <c r="C76" s="53"/>
      <c r="D76" s="53"/>
      <c r="E76" s="53"/>
      <c r="F76" s="53"/>
      <c r="G76" s="53"/>
      <c r="H76" s="53"/>
      <c r="I76" s="53"/>
      <c r="J76" s="288"/>
      <c r="K76" s="53"/>
      <c r="L76" s="289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1"/>
      <c r="AB76" s="51"/>
      <c r="AC76" s="51"/>
    </row>
    <row r="77" spans="1:29" ht="14.25">
      <c r="A77" s="51"/>
      <c r="B77" s="51"/>
      <c r="C77" s="53"/>
      <c r="D77" s="53"/>
      <c r="E77" s="53"/>
      <c r="F77" s="53"/>
      <c r="G77" s="53"/>
      <c r="H77" s="53"/>
      <c r="I77" s="53"/>
      <c r="J77" s="288"/>
      <c r="K77" s="53"/>
      <c r="L77" s="289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1"/>
      <c r="AB77" s="51"/>
      <c r="AC77" s="51"/>
    </row>
    <row r="78" spans="1:29" ht="14.25">
      <c r="A78" s="51"/>
      <c r="B78" s="51"/>
      <c r="C78" s="53"/>
      <c r="D78" s="53"/>
      <c r="E78" s="53"/>
      <c r="F78" s="53"/>
      <c r="G78" s="53"/>
      <c r="H78" s="53"/>
      <c r="I78" s="53"/>
      <c r="J78" s="288"/>
      <c r="K78" s="53"/>
      <c r="L78" s="289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1"/>
      <c r="AB78" s="51"/>
      <c r="AC78" s="51"/>
    </row>
    <row r="79" spans="1:29" ht="14.25">
      <c r="A79" s="51"/>
      <c r="B79" s="51"/>
      <c r="C79" s="53"/>
      <c r="D79" s="53"/>
      <c r="E79" s="53"/>
      <c r="F79" s="53"/>
      <c r="G79" s="53"/>
      <c r="H79" s="53"/>
      <c r="I79" s="53"/>
      <c r="J79" s="288"/>
      <c r="K79" s="53"/>
      <c r="L79" s="289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1"/>
      <c r="AB79" s="51"/>
      <c r="AC79" s="51"/>
    </row>
    <row r="80" spans="1:29" ht="14.25">
      <c r="A80" s="51"/>
      <c r="B80" s="51"/>
      <c r="C80" s="53"/>
      <c r="D80" s="53"/>
      <c r="E80" s="53"/>
      <c r="F80" s="53"/>
      <c r="G80" s="53"/>
      <c r="H80" s="53"/>
      <c r="I80" s="53"/>
      <c r="J80" s="288"/>
      <c r="K80" s="53"/>
      <c r="L80" s="289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1"/>
      <c r="AB80" s="51"/>
      <c r="AC80" s="51"/>
    </row>
    <row r="81" spans="1:29" ht="14.25">
      <c r="A81" s="51"/>
      <c r="B81" s="51"/>
      <c r="C81" s="53"/>
      <c r="D81" s="53"/>
      <c r="E81" s="53"/>
      <c r="F81" s="53"/>
      <c r="G81" s="53"/>
      <c r="H81" s="53"/>
      <c r="I81" s="53"/>
      <c r="J81" s="288"/>
      <c r="K81" s="53"/>
      <c r="L81" s="289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1"/>
      <c r="AB81" s="51"/>
      <c r="AC81" s="51"/>
    </row>
    <row r="82" spans="1:29" ht="14.25">
      <c r="A82" s="51"/>
      <c r="B82" s="51"/>
      <c r="C82" s="53"/>
      <c r="D82" s="53"/>
      <c r="E82" s="53"/>
      <c r="F82" s="53"/>
      <c r="G82" s="53"/>
      <c r="H82" s="53"/>
      <c r="I82" s="53"/>
      <c r="J82" s="288"/>
      <c r="K82" s="53"/>
      <c r="L82" s="289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1"/>
      <c r="AB82" s="51"/>
      <c r="AC82" s="51"/>
    </row>
    <row r="83" spans="1:29" ht="14.25">
      <c r="A83" s="51"/>
      <c r="B83" s="51"/>
      <c r="C83" s="53"/>
      <c r="D83" s="53"/>
      <c r="E83" s="53"/>
      <c r="F83" s="53"/>
      <c r="G83" s="53"/>
      <c r="H83" s="53"/>
      <c r="I83" s="53"/>
      <c r="J83" s="288"/>
      <c r="K83" s="53"/>
      <c r="L83" s="289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1"/>
      <c r="AB83" s="51"/>
      <c r="AC83" s="51"/>
    </row>
    <row r="84" spans="1:29" ht="14.25">
      <c r="A84" s="51"/>
      <c r="B84" s="51"/>
      <c r="C84" s="53"/>
      <c r="D84" s="53"/>
      <c r="E84" s="53"/>
      <c r="F84" s="53"/>
      <c r="G84" s="53"/>
      <c r="H84" s="53"/>
      <c r="I84" s="53"/>
      <c r="J84" s="288"/>
      <c r="K84" s="53"/>
      <c r="L84" s="289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1"/>
      <c r="AB84" s="51"/>
      <c r="AC84" s="51"/>
    </row>
    <row r="85" spans="1:29" ht="14.25">
      <c r="A85" s="51"/>
      <c r="B85" s="51"/>
      <c r="C85" s="53"/>
      <c r="D85" s="53"/>
      <c r="E85" s="53"/>
      <c r="F85" s="53"/>
      <c r="G85" s="53"/>
      <c r="H85" s="53"/>
      <c r="I85" s="53"/>
      <c r="J85" s="288"/>
      <c r="K85" s="53"/>
      <c r="L85" s="289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1"/>
      <c r="AB85" s="51"/>
      <c r="AC85" s="51"/>
    </row>
    <row r="86" spans="1:29" ht="14.25">
      <c r="A86" s="51"/>
      <c r="B86" s="51"/>
      <c r="C86" s="53"/>
      <c r="D86" s="53"/>
      <c r="E86" s="53"/>
      <c r="F86" s="53"/>
      <c r="G86" s="53"/>
      <c r="H86" s="53"/>
      <c r="I86" s="53"/>
      <c r="J86" s="288"/>
      <c r="K86" s="53"/>
      <c r="L86" s="289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1"/>
      <c r="AB86" s="51"/>
      <c r="AC86" s="51"/>
    </row>
    <row r="87" spans="1:29" ht="14.25">
      <c r="A87" s="51"/>
      <c r="B87" s="51"/>
      <c r="C87" s="53"/>
      <c r="D87" s="53"/>
      <c r="E87" s="53"/>
      <c r="F87" s="53"/>
      <c r="G87" s="53"/>
      <c r="H87" s="53"/>
      <c r="I87" s="53"/>
      <c r="J87" s="288"/>
      <c r="K87" s="53"/>
      <c r="L87" s="289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1"/>
      <c r="AB87" s="51"/>
      <c r="AC87" s="51"/>
    </row>
    <row r="88" spans="1:29" ht="14.25">
      <c r="A88" s="51"/>
      <c r="B88" s="51"/>
      <c r="C88" s="53"/>
      <c r="D88" s="53"/>
      <c r="E88" s="53"/>
      <c r="F88" s="53"/>
      <c r="G88" s="53"/>
      <c r="H88" s="53"/>
      <c r="I88" s="53"/>
      <c r="J88" s="288"/>
      <c r="K88" s="53"/>
      <c r="L88" s="289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1"/>
      <c r="AB88" s="51"/>
      <c r="AC88" s="51"/>
    </row>
    <row r="89" spans="1:29" ht="14.25">
      <c r="A89" s="51"/>
      <c r="B89" s="51"/>
      <c r="C89" s="53"/>
      <c r="D89" s="53"/>
      <c r="E89" s="53"/>
      <c r="F89" s="53"/>
      <c r="G89" s="53"/>
      <c r="H89" s="53"/>
      <c r="I89" s="53"/>
      <c r="J89" s="288"/>
      <c r="K89" s="53"/>
      <c r="L89" s="289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1"/>
      <c r="AB89" s="51"/>
      <c r="AC89" s="51"/>
    </row>
    <row r="90" spans="1:29" ht="14.25">
      <c r="A90" s="51"/>
      <c r="B90" s="51"/>
      <c r="C90" s="53"/>
      <c r="D90" s="53"/>
      <c r="E90" s="53"/>
      <c r="F90" s="53"/>
      <c r="G90" s="53"/>
      <c r="H90" s="53"/>
      <c r="I90" s="53"/>
      <c r="J90" s="288"/>
      <c r="K90" s="53"/>
      <c r="L90" s="289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1"/>
      <c r="AB90" s="51"/>
      <c r="AC90" s="51"/>
    </row>
    <row r="91" spans="1:29" ht="14.25">
      <c r="A91" s="51"/>
      <c r="B91" s="51"/>
      <c r="C91" s="53"/>
      <c r="D91" s="53"/>
      <c r="E91" s="53"/>
      <c r="F91" s="53"/>
      <c r="G91" s="53"/>
      <c r="H91" s="53"/>
      <c r="I91" s="53"/>
      <c r="J91" s="288"/>
      <c r="K91" s="53"/>
      <c r="L91" s="289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1"/>
      <c r="AB91" s="51"/>
      <c r="AC91" s="51"/>
    </row>
    <row r="92" spans="1:29" ht="14.25">
      <c r="A92" s="51"/>
      <c r="B92" s="51"/>
      <c r="C92" s="53"/>
      <c r="D92" s="53"/>
      <c r="E92" s="53"/>
      <c r="F92" s="53"/>
      <c r="G92" s="53"/>
      <c r="H92" s="53"/>
      <c r="I92" s="53"/>
      <c r="J92" s="288"/>
      <c r="K92" s="53"/>
      <c r="L92" s="289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1"/>
      <c r="AB92" s="51"/>
      <c r="AC92" s="51"/>
    </row>
    <row r="93" spans="1:29" ht="14.25">
      <c r="A93" s="51"/>
      <c r="B93" s="51"/>
      <c r="C93" s="53"/>
      <c r="D93" s="53"/>
      <c r="E93" s="53"/>
      <c r="F93" s="53"/>
      <c r="G93" s="53"/>
      <c r="H93" s="53"/>
      <c r="I93" s="53"/>
      <c r="J93" s="288"/>
      <c r="K93" s="53"/>
      <c r="L93" s="289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1"/>
      <c r="AB93" s="51"/>
      <c r="AC93" s="51"/>
    </row>
    <row r="94" spans="1:29" ht="14.25">
      <c r="A94" s="51"/>
      <c r="B94" s="51"/>
      <c r="C94" s="53"/>
      <c r="D94" s="53"/>
      <c r="E94" s="53"/>
      <c r="F94" s="53"/>
      <c r="G94" s="53"/>
      <c r="H94" s="53"/>
      <c r="I94" s="53"/>
      <c r="J94" s="288"/>
      <c r="K94" s="53"/>
      <c r="L94" s="289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1"/>
      <c r="AB94" s="51"/>
      <c r="AC94" s="51"/>
    </row>
    <row r="95" spans="1:29" ht="14.25">
      <c r="A95" s="51"/>
      <c r="B95" s="51"/>
      <c r="C95" s="53"/>
      <c r="D95" s="53"/>
      <c r="E95" s="53"/>
      <c r="F95" s="53"/>
      <c r="G95" s="53"/>
      <c r="H95" s="53"/>
      <c r="I95" s="53"/>
      <c r="J95" s="288"/>
      <c r="K95" s="53"/>
      <c r="L95" s="289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1"/>
      <c r="AB95" s="51"/>
      <c r="AC95" s="51"/>
    </row>
    <row r="96" spans="1:29" ht="14.25">
      <c r="A96" s="51"/>
      <c r="B96" s="51"/>
      <c r="C96" s="53"/>
      <c r="D96" s="53"/>
      <c r="E96" s="53"/>
      <c r="F96" s="53"/>
      <c r="G96" s="53"/>
      <c r="H96" s="53"/>
      <c r="I96" s="53"/>
      <c r="J96" s="288"/>
      <c r="K96" s="53"/>
      <c r="L96" s="289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1"/>
      <c r="AB96" s="51"/>
      <c r="AC96" s="51"/>
    </row>
    <row r="97" spans="1:29" ht="14.25">
      <c r="A97" s="51"/>
      <c r="B97" s="51"/>
      <c r="C97" s="53"/>
      <c r="D97" s="53"/>
      <c r="E97" s="53"/>
      <c r="F97" s="53"/>
      <c r="G97" s="53"/>
      <c r="H97" s="53"/>
      <c r="I97" s="53"/>
      <c r="J97" s="288"/>
      <c r="K97" s="53"/>
      <c r="L97" s="289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1"/>
      <c r="AB97" s="51"/>
      <c r="AC97" s="51"/>
    </row>
    <row r="98" spans="1:29" ht="14.25">
      <c r="A98" s="51"/>
      <c r="B98" s="51"/>
      <c r="C98" s="53"/>
      <c r="D98" s="53"/>
      <c r="E98" s="53"/>
      <c r="F98" s="53"/>
      <c r="G98" s="53"/>
      <c r="H98" s="53"/>
      <c r="I98" s="53"/>
      <c r="J98" s="288"/>
      <c r="K98" s="53"/>
      <c r="L98" s="289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1"/>
      <c r="AB98" s="51"/>
      <c r="AC98" s="51"/>
    </row>
    <row r="99" spans="1:29" ht="14.25">
      <c r="A99" s="51"/>
      <c r="B99" s="51"/>
      <c r="C99" s="53"/>
      <c r="D99" s="53"/>
      <c r="E99" s="53"/>
      <c r="F99" s="53"/>
      <c r="G99" s="53"/>
      <c r="H99" s="53"/>
      <c r="I99" s="53"/>
      <c r="J99" s="288"/>
      <c r="K99" s="53"/>
      <c r="L99" s="289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1"/>
      <c r="AB99" s="51"/>
      <c r="AC99" s="51"/>
    </row>
    <row r="100" spans="1:29" ht="14.25">
      <c r="A100" s="51"/>
      <c r="B100" s="51"/>
      <c r="C100" s="53"/>
      <c r="D100" s="53"/>
      <c r="E100" s="53"/>
      <c r="F100" s="53"/>
      <c r="G100" s="53"/>
      <c r="H100" s="53"/>
      <c r="I100" s="53"/>
      <c r="J100" s="288"/>
      <c r="K100" s="53"/>
      <c r="L100" s="289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1"/>
      <c r="AB100" s="51"/>
      <c r="AC100" s="51"/>
    </row>
    <row r="101" spans="1:29" ht="14.25">
      <c r="A101" s="51"/>
      <c r="B101" s="51"/>
      <c r="C101" s="53"/>
      <c r="D101" s="53"/>
      <c r="E101" s="53"/>
      <c r="F101" s="53"/>
      <c r="G101" s="53"/>
      <c r="H101" s="53"/>
      <c r="I101" s="53"/>
      <c r="J101" s="288"/>
      <c r="K101" s="53"/>
      <c r="L101" s="289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1"/>
      <c r="AB101" s="51"/>
      <c r="AC101" s="51"/>
    </row>
    <row r="102" spans="1:29" ht="14.25">
      <c r="A102" s="51"/>
      <c r="B102" s="51"/>
      <c r="C102" s="53"/>
      <c r="D102" s="53"/>
      <c r="E102" s="53"/>
      <c r="F102" s="53"/>
      <c r="G102" s="53"/>
      <c r="H102" s="53"/>
      <c r="I102" s="53"/>
      <c r="J102" s="288"/>
      <c r="K102" s="53"/>
      <c r="L102" s="289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1"/>
      <c r="AB102" s="51"/>
      <c r="AC102" s="51"/>
    </row>
    <row r="103" spans="1:29" ht="14.25">
      <c r="A103" s="51"/>
      <c r="B103" s="51"/>
      <c r="C103" s="53"/>
      <c r="D103" s="53"/>
      <c r="E103" s="53"/>
      <c r="F103" s="53"/>
      <c r="G103" s="53"/>
      <c r="H103" s="53"/>
      <c r="I103" s="53"/>
      <c r="J103" s="288"/>
      <c r="K103" s="53"/>
      <c r="L103" s="289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1"/>
      <c r="AB103" s="51"/>
      <c r="AC103" s="51"/>
    </row>
    <row r="104" spans="1:29" ht="14.25">
      <c r="A104" s="51"/>
      <c r="B104" s="51"/>
      <c r="C104" s="53"/>
      <c r="D104" s="53"/>
      <c r="E104" s="53"/>
      <c r="F104" s="53"/>
      <c r="G104" s="53"/>
      <c r="H104" s="53"/>
      <c r="I104" s="53"/>
      <c r="J104" s="288"/>
      <c r="K104" s="53"/>
      <c r="L104" s="289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1"/>
      <c r="AB104" s="51"/>
      <c r="AC104" s="51"/>
    </row>
    <row r="105" spans="1:29" ht="14.25">
      <c r="A105" s="51"/>
      <c r="B105" s="51"/>
      <c r="C105" s="53"/>
      <c r="D105" s="53"/>
      <c r="E105" s="53"/>
      <c r="F105" s="53"/>
      <c r="G105" s="53"/>
      <c r="H105" s="53"/>
      <c r="I105" s="53"/>
      <c r="J105" s="288"/>
      <c r="K105" s="53"/>
      <c r="L105" s="289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1"/>
      <c r="AB105" s="51"/>
      <c r="AC105" s="51"/>
    </row>
    <row r="106" spans="1:29" ht="14.25">
      <c r="A106" s="51"/>
      <c r="B106" s="51"/>
      <c r="C106" s="53"/>
      <c r="D106" s="53"/>
      <c r="E106" s="53"/>
      <c r="F106" s="53"/>
      <c r="G106" s="53"/>
      <c r="H106" s="53"/>
      <c r="I106" s="53"/>
      <c r="J106" s="288"/>
      <c r="K106" s="53"/>
      <c r="L106" s="289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1"/>
      <c r="AB106" s="51"/>
      <c r="AC106" s="51"/>
    </row>
    <row r="107" spans="1:29" ht="14.25">
      <c r="A107" s="51"/>
      <c r="B107" s="51"/>
      <c r="C107" s="53"/>
      <c r="D107" s="53"/>
      <c r="E107" s="53"/>
      <c r="F107" s="53"/>
      <c r="G107" s="53"/>
      <c r="H107" s="53"/>
      <c r="I107" s="53"/>
      <c r="J107" s="288"/>
      <c r="K107" s="53"/>
      <c r="L107" s="289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1"/>
      <c r="AB107" s="51"/>
      <c r="AC107" s="51"/>
    </row>
    <row r="108" spans="1:29" ht="14.25">
      <c r="A108" s="51"/>
      <c r="B108" s="51"/>
      <c r="C108" s="53"/>
      <c r="D108" s="53"/>
      <c r="E108" s="53"/>
      <c r="F108" s="53"/>
      <c r="G108" s="53"/>
      <c r="H108" s="53"/>
      <c r="I108" s="53"/>
      <c r="J108" s="288"/>
      <c r="K108" s="53"/>
      <c r="L108" s="289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1"/>
      <c r="AB108" s="51"/>
      <c r="AC108" s="51"/>
    </row>
    <row r="109" spans="1:29" ht="14.25">
      <c r="A109" s="51"/>
      <c r="B109" s="51"/>
      <c r="C109" s="53"/>
      <c r="D109" s="53"/>
      <c r="E109" s="53"/>
      <c r="F109" s="53"/>
      <c r="G109" s="53"/>
      <c r="H109" s="53"/>
      <c r="I109" s="53"/>
      <c r="J109" s="288"/>
      <c r="K109" s="53"/>
      <c r="L109" s="289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1"/>
      <c r="AB109" s="51"/>
      <c r="AC109" s="51"/>
    </row>
    <row r="110" spans="1:29" ht="14.25">
      <c r="A110" s="51"/>
      <c r="B110" s="51"/>
      <c r="C110" s="53"/>
      <c r="D110" s="53"/>
      <c r="E110" s="53"/>
      <c r="F110" s="53"/>
      <c r="G110" s="53"/>
      <c r="H110" s="53"/>
      <c r="I110" s="53"/>
      <c r="J110" s="288"/>
      <c r="K110" s="53"/>
      <c r="L110" s="289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1"/>
      <c r="AB110" s="51"/>
      <c r="AC110" s="51"/>
    </row>
    <row r="111" spans="1:29" ht="14.25">
      <c r="A111" s="51"/>
      <c r="B111" s="51"/>
      <c r="C111" s="53"/>
      <c r="D111" s="53"/>
      <c r="E111" s="53"/>
      <c r="F111" s="53"/>
      <c r="G111" s="53"/>
      <c r="H111" s="53"/>
      <c r="I111" s="53"/>
      <c r="J111" s="288"/>
      <c r="K111" s="53"/>
      <c r="L111" s="289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1"/>
      <c r="AB111" s="51"/>
      <c r="AC111" s="51"/>
    </row>
    <row r="112" spans="1:29" ht="14.25">
      <c r="A112" s="51"/>
      <c r="B112" s="51"/>
      <c r="C112" s="53"/>
      <c r="D112" s="53"/>
      <c r="E112" s="53"/>
      <c r="F112" s="53"/>
      <c r="G112" s="53"/>
      <c r="H112" s="53"/>
      <c r="I112" s="53"/>
      <c r="J112" s="288"/>
      <c r="K112" s="53"/>
      <c r="L112" s="289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1"/>
      <c r="AB112" s="51"/>
      <c r="AC112" s="51"/>
    </row>
    <row r="113" spans="1:29" ht="14.25">
      <c r="A113" s="51"/>
      <c r="B113" s="51"/>
      <c r="C113" s="53"/>
      <c r="D113" s="53"/>
      <c r="E113" s="53"/>
      <c r="F113" s="53"/>
      <c r="G113" s="53"/>
      <c r="H113" s="53"/>
      <c r="I113" s="53"/>
      <c r="J113" s="288"/>
      <c r="K113" s="53"/>
      <c r="L113" s="289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1"/>
      <c r="AB113" s="51"/>
      <c r="AC113" s="51"/>
    </row>
    <row r="114" spans="1:29" ht="14.25">
      <c r="A114" s="51"/>
      <c r="B114" s="51"/>
      <c r="C114" s="53"/>
      <c r="D114" s="53"/>
      <c r="E114" s="53"/>
      <c r="F114" s="53"/>
      <c r="G114" s="53"/>
      <c r="H114" s="53"/>
      <c r="I114" s="53"/>
      <c r="J114" s="288"/>
      <c r="K114" s="53"/>
      <c r="L114" s="289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1"/>
      <c r="AB114" s="51"/>
      <c r="AC114" s="51"/>
    </row>
    <row r="115" spans="1:29" ht="14.25">
      <c r="A115" s="51"/>
      <c r="B115" s="51"/>
      <c r="C115" s="53"/>
      <c r="D115" s="53"/>
      <c r="E115" s="53"/>
      <c r="F115" s="53"/>
      <c r="G115" s="53"/>
      <c r="H115" s="53"/>
      <c r="I115" s="53"/>
      <c r="J115" s="288"/>
      <c r="K115" s="53"/>
      <c r="L115" s="289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1"/>
      <c r="AB115" s="51"/>
      <c r="AC115" s="51"/>
    </row>
    <row r="116" spans="1:29" ht="14.25">
      <c r="A116" s="51"/>
      <c r="B116" s="51"/>
      <c r="C116" s="53"/>
      <c r="D116" s="53"/>
      <c r="E116" s="53"/>
      <c r="F116" s="53"/>
      <c r="G116" s="53"/>
      <c r="H116" s="53"/>
      <c r="I116" s="53"/>
      <c r="J116" s="288"/>
      <c r="K116" s="53"/>
      <c r="L116" s="289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1"/>
      <c r="AB116" s="51"/>
      <c r="AC116" s="51"/>
    </row>
    <row r="117" spans="1:29" ht="14.25">
      <c r="A117" s="51"/>
      <c r="B117" s="51"/>
      <c r="C117" s="53"/>
      <c r="D117" s="53"/>
      <c r="E117" s="53"/>
      <c r="F117" s="53"/>
      <c r="G117" s="53"/>
      <c r="H117" s="53"/>
      <c r="I117" s="53"/>
      <c r="J117" s="288"/>
      <c r="K117" s="53"/>
      <c r="L117" s="289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1"/>
      <c r="AB117" s="51"/>
      <c r="AC117" s="51"/>
    </row>
    <row r="118" spans="1:29" ht="14.25">
      <c r="A118" s="51"/>
      <c r="B118" s="51"/>
      <c r="C118" s="53"/>
      <c r="D118" s="53"/>
      <c r="E118" s="53"/>
      <c r="F118" s="53"/>
      <c r="G118" s="53"/>
      <c r="H118" s="53"/>
      <c r="I118" s="53"/>
      <c r="J118" s="288"/>
      <c r="K118" s="53"/>
      <c r="L118" s="289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1"/>
      <c r="AB118" s="51"/>
      <c r="AC118" s="51"/>
    </row>
    <row r="119" spans="1:29" ht="14.25">
      <c r="A119" s="51"/>
      <c r="B119" s="51"/>
      <c r="C119" s="53"/>
      <c r="D119" s="53"/>
      <c r="E119" s="53"/>
      <c r="F119" s="53"/>
      <c r="G119" s="53"/>
      <c r="H119" s="53"/>
      <c r="I119" s="53"/>
      <c r="J119" s="288"/>
      <c r="K119" s="53"/>
      <c r="L119" s="289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1"/>
      <c r="AB119" s="51"/>
      <c r="AC119" s="51"/>
    </row>
    <row r="120" spans="1:29" ht="14.25">
      <c r="A120" s="51"/>
      <c r="B120" s="51"/>
      <c r="C120" s="53"/>
      <c r="D120" s="53"/>
      <c r="E120" s="53"/>
      <c r="F120" s="53"/>
      <c r="G120" s="53"/>
      <c r="H120" s="53"/>
      <c r="I120" s="53"/>
      <c r="J120" s="288"/>
      <c r="K120" s="53"/>
      <c r="L120" s="289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1"/>
      <c r="AB120" s="51"/>
      <c r="AC120" s="51"/>
    </row>
    <row r="121" spans="1:29" ht="14.25">
      <c r="A121" s="51"/>
      <c r="B121" s="51"/>
      <c r="C121" s="53"/>
      <c r="D121" s="53"/>
      <c r="E121" s="53"/>
      <c r="F121" s="53"/>
      <c r="G121" s="53"/>
      <c r="H121" s="53"/>
      <c r="I121" s="53"/>
      <c r="J121" s="288"/>
      <c r="K121" s="53"/>
      <c r="L121" s="289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1"/>
      <c r="AB121" s="51"/>
      <c r="AC121" s="51"/>
    </row>
    <row r="122" spans="1:29" ht="14.25">
      <c r="A122" s="51"/>
      <c r="B122" s="51"/>
      <c r="C122" s="53"/>
      <c r="D122" s="53"/>
      <c r="E122" s="53"/>
      <c r="F122" s="53"/>
      <c r="G122" s="53"/>
      <c r="H122" s="53"/>
      <c r="I122" s="53"/>
      <c r="J122" s="288"/>
      <c r="K122" s="53"/>
      <c r="L122" s="289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1"/>
      <c r="AB122" s="51"/>
      <c r="AC122" s="51"/>
    </row>
    <row r="123" spans="1:29" ht="14.25">
      <c r="A123" s="51"/>
      <c r="B123" s="51"/>
      <c r="C123" s="53"/>
      <c r="D123" s="53"/>
      <c r="E123" s="53"/>
      <c r="F123" s="53"/>
      <c r="G123" s="53"/>
      <c r="H123" s="53"/>
      <c r="I123" s="53"/>
      <c r="J123" s="288"/>
      <c r="K123" s="53"/>
      <c r="L123" s="289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1"/>
      <c r="AB123" s="51"/>
      <c r="AC123" s="51"/>
    </row>
    <row r="124" spans="1:29" ht="14.25">
      <c r="A124" s="51"/>
      <c r="B124" s="51"/>
      <c r="C124" s="53"/>
      <c r="D124" s="53"/>
      <c r="E124" s="53"/>
      <c r="F124" s="53"/>
      <c r="G124" s="53"/>
      <c r="H124" s="53"/>
      <c r="I124" s="53"/>
      <c r="J124" s="288"/>
      <c r="K124" s="53"/>
      <c r="L124" s="289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1"/>
      <c r="AB124" s="51"/>
      <c r="AC124" s="51"/>
    </row>
    <row r="125" spans="1:29" ht="14.25">
      <c r="A125" s="51"/>
      <c r="B125" s="51"/>
      <c r="C125" s="53"/>
      <c r="D125" s="53"/>
      <c r="E125" s="53"/>
      <c r="F125" s="53"/>
      <c r="G125" s="53"/>
      <c r="H125" s="53"/>
      <c r="I125" s="53"/>
      <c r="J125" s="288"/>
      <c r="K125" s="53"/>
      <c r="L125" s="289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1"/>
      <c r="AB125" s="51"/>
      <c r="AC125" s="51"/>
    </row>
    <row r="126" spans="1:29" ht="14.25">
      <c r="A126" s="51"/>
      <c r="B126" s="51"/>
      <c r="C126" s="53"/>
      <c r="D126" s="53"/>
      <c r="E126" s="53"/>
      <c r="F126" s="53"/>
      <c r="G126" s="53"/>
      <c r="H126" s="53"/>
      <c r="I126" s="53"/>
      <c r="J126" s="288"/>
      <c r="K126" s="53"/>
      <c r="L126" s="289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1"/>
      <c r="AB126" s="51"/>
      <c r="AC126" s="51"/>
    </row>
    <row r="127" spans="1:29" ht="14.25">
      <c r="A127" s="51"/>
      <c r="B127" s="51"/>
      <c r="C127" s="53"/>
      <c r="D127" s="53"/>
      <c r="E127" s="53"/>
      <c r="F127" s="53"/>
      <c r="G127" s="53"/>
      <c r="H127" s="53"/>
      <c r="I127" s="53"/>
      <c r="J127" s="288"/>
      <c r="K127" s="53"/>
      <c r="L127" s="289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1"/>
      <c r="AB127" s="51"/>
      <c r="AC127" s="51"/>
    </row>
    <row r="128" spans="1:29" ht="14.25">
      <c r="A128" s="51"/>
      <c r="B128" s="51"/>
      <c r="C128" s="53"/>
      <c r="D128" s="53"/>
      <c r="E128" s="53"/>
      <c r="F128" s="53"/>
      <c r="G128" s="53"/>
      <c r="H128" s="53"/>
      <c r="I128" s="53"/>
      <c r="J128" s="288"/>
      <c r="K128" s="53"/>
      <c r="L128" s="289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1"/>
      <c r="AB128" s="51"/>
      <c r="AC128" s="51"/>
    </row>
    <row r="129" spans="1:29" ht="14.25">
      <c r="A129" s="51"/>
      <c r="B129" s="51"/>
      <c r="C129" s="53"/>
      <c r="D129" s="53"/>
      <c r="E129" s="53"/>
      <c r="F129" s="53"/>
      <c r="G129" s="53"/>
      <c r="H129" s="53"/>
      <c r="I129" s="53"/>
      <c r="J129" s="288"/>
      <c r="K129" s="53"/>
      <c r="L129" s="289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1"/>
      <c r="AB129" s="51"/>
      <c r="AC129" s="51"/>
    </row>
    <row r="130" spans="1:29" ht="14.25">
      <c r="A130" s="51"/>
      <c r="B130" s="51"/>
      <c r="C130" s="53"/>
      <c r="D130" s="53"/>
      <c r="E130" s="53"/>
      <c r="F130" s="53"/>
      <c r="G130" s="53"/>
      <c r="H130" s="53"/>
      <c r="I130" s="53"/>
      <c r="J130" s="288"/>
      <c r="K130" s="53"/>
      <c r="L130" s="289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1"/>
      <c r="AB130" s="51"/>
      <c r="AC130" s="51"/>
    </row>
    <row r="131" spans="1:29" ht="14.25">
      <c r="A131" s="51"/>
      <c r="B131" s="51"/>
      <c r="C131" s="53"/>
      <c r="D131" s="53"/>
      <c r="E131" s="53"/>
      <c r="F131" s="53"/>
      <c r="G131" s="53"/>
      <c r="H131" s="53"/>
      <c r="I131" s="53"/>
      <c r="J131" s="288"/>
      <c r="K131" s="53"/>
      <c r="L131" s="289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1"/>
      <c r="AB131" s="51"/>
      <c r="AC131" s="51"/>
    </row>
    <row r="132" spans="1:29" ht="14.25">
      <c r="A132" s="51"/>
      <c r="B132" s="51"/>
      <c r="C132" s="53"/>
      <c r="D132" s="53"/>
      <c r="E132" s="53"/>
      <c r="F132" s="53"/>
      <c r="G132" s="53"/>
      <c r="H132" s="53"/>
      <c r="I132" s="53"/>
      <c r="J132" s="288"/>
      <c r="K132" s="53"/>
      <c r="L132" s="289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1"/>
      <c r="AB132" s="51"/>
      <c r="AC132" s="51"/>
    </row>
    <row r="133" spans="1:29" ht="14.25">
      <c r="A133" s="51"/>
      <c r="B133" s="51"/>
      <c r="C133" s="53"/>
      <c r="D133" s="53"/>
      <c r="E133" s="53"/>
      <c r="F133" s="53"/>
      <c r="G133" s="53"/>
      <c r="H133" s="53"/>
      <c r="I133" s="53"/>
      <c r="J133" s="288"/>
      <c r="K133" s="53"/>
      <c r="L133" s="289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1"/>
      <c r="AB133" s="51"/>
      <c r="AC133" s="51"/>
    </row>
    <row r="134" spans="1:29" ht="14.25">
      <c r="A134" s="51"/>
      <c r="B134" s="51"/>
      <c r="C134" s="53"/>
      <c r="D134" s="53"/>
      <c r="E134" s="53"/>
      <c r="F134" s="53"/>
      <c r="G134" s="53"/>
      <c r="H134" s="53"/>
      <c r="I134" s="53"/>
      <c r="J134" s="288"/>
      <c r="K134" s="53"/>
      <c r="L134" s="289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1"/>
      <c r="AB134" s="51"/>
      <c r="AC134" s="51"/>
    </row>
    <row r="135" spans="1:29" ht="14.25">
      <c r="A135" s="51"/>
      <c r="B135" s="51"/>
      <c r="C135" s="53"/>
      <c r="D135" s="53"/>
      <c r="E135" s="53"/>
      <c r="F135" s="53"/>
      <c r="G135" s="53"/>
      <c r="H135" s="53"/>
      <c r="I135" s="53"/>
      <c r="J135" s="288"/>
      <c r="K135" s="53"/>
      <c r="L135" s="289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1"/>
      <c r="AB135" s="51"/>
      <c r="AC135" s="51"/>
    </row>
    <row r="136" spans="1:29" ht="14.25">
      <c r="A136" s="51"/>
      <c r="B136" s="51"/>
      <c r="C136" s="53"/>
      <c r="D136" s="53"/>
      <c r="E136" s="53"/>
      <c r="F136" s="53"/>
      <c r="G136" s="53"/>
      <c r="H136" s="53"/>
      <c r="I136" s="53"/>
      <c r="J136" s="288"/>
      <c r="K136" s="53"/>
      <c r="L136" s="289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1"/>
      <c r="AB136" s="51"/>
      <c r="AC136" s="51"/>
    </row>
    <row r="137" spans="1:29" ht="14.25">
      <c r="A137" s="51"/>
      <c r="B137" s="51"/>
      <c r="C137" s="53"/>
      <c r="D137" s="53"/>
      <c r="E137" s="53"/>
      <c r="F137" s="53"/>
      <c r="G137" s="53"/>
      <c r="H137" s="53"/>
      <c r="I137" s="53"/>
      <c r="J137" s="288"/>
      <c r="K137" s="53"/>
      <c r="L137" s="289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1"/>
      <c r="AB137" s="51"/>
      <c r="AC137" s="51"/>
    </row>
    <row r="138" spans="1:29" ht="14.25">
      <c r="A138" s="51"/>
      <c r="B138" s="51"/>
      <c r="C138" s="53"/>
      <c r="D138" s="53"/>
      <c r="E138" s="53"/>
      <c r="F138" s="53"/>
      <c r="G138" s="53"/>
      <c r="H138" s="53"/>
      <c r="I138" s="53"/>
      <c r="J138" s="288"/>
      <c r="K138" s="53"/>
      <c r="L138" s="289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1"/>
      <c r="AB138" s="51"/>
      <c r="AC138" s="51"/>
    </row>
    <row r="139" spans="1:29" ht="14.25">
      <c r="A139" s="51"/>
      <c r="B139" s="51"/>
      <c r="C139" s="53"/>
      <c r="D139" s="53"/>
      <c r="E139" s="53"/>
      <c r="F139" s="53"/>
      <c r="G139" s="53"/>
      <c r="H139" s="53"/>
      <c r="I139" s="53"/>
      <c r="J139" s="288"/>
      <c r="K139" s="53"/>
      <c r="L139" s="289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1"/>
      <c r="AB139" s="51"/>
      <c r="AC139" s="51"/>
    </row>
    <row r="140" spans="1:29" ht="14.25">
      <c r="A140" s="51"/>
      <c r="B140" s="51"/>
      <c r="C140" s="53"/>
      <c r="D140" s="53"/>
      <c r="E140" s="53"/>
      <c r="F140" s="53"/>
      <c r="G140" s="53"/>
      <c r="H140" s="53"/>
      <c r="I140" s="53"/>
      <c r="J140" s="288"/>
      <c r="K140" s="53"/>
      <c r="L140" s="289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1"/>
      <c r="AB140" s="51"/>
      <c r="AC140" s="51"/>
    </row>
    <row r="141" spans="1:29" ht="14.25">
      <c r="A141" s="51"/>
      <c r="B141" s="51"/>
      <c r="C141" s="53"/>
      <c r="D141" s="53"/>
      <c r="E141" s="53"/>
      <c r="F141" s="53"/>
      <c r="G141" s="53"/>
      <c r="H141" s="53"/>
      <c r="I141" s="53"/>
      <c r="J141" s="288"/>
      <c r="K141" s="53"/>
      <c r="L141" s="289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1"/>
      <c r="AB141" s="51"/>
      <c r="AC141" s="51"/>
    </row>
    <row r="142" spans="1:29" ht="14.25">
      <c r="A142" s="51"/>
      <c r="B142" s="51"/>
      <c r="C142" s="53"/>
      <c r="D142" s="53"/>
      <c r="E142" s="53"/>
      <c r="F142" s="53"/>
      <c r="G142" s="53"/>
      <c r="H142" s="53"/>
      <c r="I142" s="53"/>
      <c r="J142" s="288"/>
      <c r="K142" s="53"/>
      <c r="L142" s="289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1"/>
      <c r="AB142" s="51"/>
      <c r="AC142" s="51"/>
    </row>
    <row r="143" spans="1:29" ht="14.25">
      <c r="A143" s="51"/>
      <c r="B143" s="51"/>
      <c r="C143" s="53"/>
      <c r="D143" s="53"/>
      <c r="E143" s="53"/>
      <c r="F143" s="53"/>
      <c r="G143" s="53"/>
      <c r="H143" s="53"/>
      <c r="I143" s="53"/>
      <c r="J143" s="288"/>
      <c r="K143" s="53"/>
      <c r="L143" s="289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1"/>
      <c r="AB143" s="51"/>
      <c r="AC143" s="51"/>
    </row>
    <row r="144" spans="1:29" ht="14.25">
      <c r="A144" s="51"/>
      <c r="B144" s="51"/>
      <c r="C144" s="53"/>
      <c r="D144" s="53"/>
      <c r="E144" s="53"/>
      <c r="F144" s="53"/>
      <c r="G144" s="53"/>
      <c r="H144" s="53"/>
      <c r="I144" s="53"/>
      <c r="J144" s="288"/>
      <c r="K144" s="53"/>
      <c r="L144" s="289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1"/>
      <c r="AB144" s="51"/>
      <c r="AC144" s="51"/>
    </row>
    <row r="145" spans="1:29" ht="14.25">
      <c r="A145" s="51"/>
      <c r="B145" s="51"/>
      <c r="C145" s="53"/>
      <c r="D145" s="53"/>
      <c r="E145" s="53"/>
      <c r="F145" s="53"/>
      <c r="G145" s="53"/>
      <c r="H145" s="53"/>
      <c r="I145" s="53"/>
      <c r="J145" s="288"/>
      <c r="K145" s="53"/>
      <c r="L145" s="289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1"/>
      <c r="AB145" s="51"/>
      <c r="AC145" s="51"/>
    </row>
    <row r="146" spans="1:29" ht="14.25">
      <c r="A146" s="51"/>
      <c r="B146" s="51"/>
      <c r="C146" s="53"/>
      <c r="D146" s="53"/>
      <c r="E146" s="53"/>
      <c r="F146" s="53"/>
      <c r="G146" s="53"/>
      <c r="H146" s="53"/>
      <c r="I146" s="53"/>
      <c r="J146" s="288"/>
      <c r="K146" s="53"/>
      <c r="L146" s="289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1"/>
      <c r="AB146" s="51"/>
      <c r="AC146" s="51"/>
    </row>
    <row r="147" spans="1:29" ht="14.25">
      <c r="A147" s="51"/>
      <c r="B147" s="51"/>
      <c r="C147" s="53"/>
      <c r="D147" s="53"/>
      <c r="E147" s="53"/>
      <c r="F147" s="53"/>
      <c r="G147" s="53"/>
      <c r="H147" s="53"/>
      <c r="I147" s="53"/>
      <c r="J147" s="288"/>
      <c r="K147" s="53"/>
      <c r="L147" s="289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1"/>
      <c r="AB147" s="51"/>
      <c r="AC147" s="51"/>
    </row>
    <row r="148" spans="1:29" ht="14.25">
      <c r="A148" s="51"/>
      <c r="B148" s="51"/>
      <c r="C148" s="53"/>
      <c r="D148" s="53"/>
      <c r="E148" s="53"/>
      <c r="F148" s="53"/>
      <c r="G148" s="53"/>
      <c r="H148" s="53"/>
      <c r="I148" s="53"/>
      <c r="J148" s="288"/>
      <c r="K148" s="53"/>
      <c r="L148" s="289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1"/>
      <c r="AB148" s="51"/>
      <c r="AC148" s="51"/>
    </row>
    <row r="149" spans="1:29" ht="14.25">
      <c r="A149" s="51"/>
      <c r="B149" s="51"/>
      <c r="C149" s="53"/>
      <c r="D149" s="53"/>
      <c r="E149" s="53"/>
      <c r="F149" s="53"/>
      <c r="G149" s="53"/>
      <c r="H149" s="53"/>
      <c r="I149" s="53"/>
      <c r="J149" s="288"/>
      <c r="K149" s="53"/>
      <c r="L149" s="289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1"/>
      <c r="AB149" s="51"/>
      <c r="AC149" s="51"/>
    </row>
    <row r="150" spans="1:29" ht="14.25">
      <c r="A150" s="51"/>
      <c r="B150" s="51"/>
      <c r="C150" s="53"/>
      <c r="D150" s="53"/>
      <c r="E150" s="53"/>
      <c r="F150" s="53"/>
      <c r="G150" s="53"/>
      <c r="H150" s="53"/>
      <c r="I150" s="53"/>
      <c r="J150" s="288"/>
      <c r="K150" s="53"/>
      <c r="L150" s="289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1"/>
      <c r="AB150" s="51"/>
      <c r="AC150" s="51"/>
    </row>
    <row r="151" spans="1:29" ht="14.25">
      <c r="A151" s="51"/>
      <c r="B151" s="51"/>
      <c r="C151" s="53"/>
      <c r="D151" s="53"/>
      <c r="E151" s="53"/>
      <c r="F151" s="53"/>
      <c r="G151" s="53"/>
      <c r="H151" s="53"/>
      <c r="I151" s="53"/>
      <c r="J151" s="288"/>
      <c r="K151" s="53"/>
      <c r="L151" s="289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1"/>
      <c r="AB151" s="51"/>
      <c r="AC151" s="51"/>
    </row>
    <row r="152" spans="1:29" ht="14.25">
      <c r="A152" s="51"/>
      <c r="B152" s="51"/>
      <c r="C152" s="53"/>
      <c r="D152" s="53"/>
      <c r="E152" s="53"/>
      <c r="F152" s="53"/>
      <c r="G152" s="53"/>
      <c r="H152" s="53"/>
      <c r="I152" s="53"/>
      <c r="J152" s="53"/>
      <c r="K152" s="53"/>
      <c r="L152" s="289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1"/>
      <c r="AB152" s="51"/>
      <c r="AC152" s="51"/>
    </row>
    <row r="153" spans="1:29" ht="14.25">
      <c r="A153" s="51"/>
      <c r="B153" s="51"/>
      <c r="C153" s="53"/>
      <c r="D153" s="53"/>
      <c r="E153" s="53"/>
      <c r="F153" s="53"/>
      <c r="G153" s="53"/>
      <c r="H153" s="53"/>
      <c r="I153" s="53"/>
      <c r="J153" s="53"/>
      <c r="K153" s="53"/>
      <c r="L153" s="289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1"/>
      <c r="AB153" s="51"/>
      <c r="AC153" s="51"/>
    </row>
    <row r="154" spans="1:29" ht="14.25">
      <c r="A154" s="51"/>
      <c r="B154" s="51"/>
      <c r="C154" s="53"/>
      <c r="D154" s="53"/>
      <c r="E154" s="53"/>
      <c r="F154" s="53"/>
      <c r="G154" s="53"/>
      <c r="H154" s="53"/>
      <c r="I154" s="53"/>
      <c r="J154" s="53"/>
      <c r="K154" s="53"/>
      <c r="L154" s="289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1"/>
      <c r="AB154" s="51"/>
      <c r="AC154" s="51"/>
    </row>
    <row r="155" spans="1:29" ht="14.25">
      <c r="A155" s="51"/>
      <c r="B155" s="51"/>
      <c r="C155" s="53"/>
      <c r="D155" s="53"/>
      <c r="E155" s="53"/>
      <c r="F155" s="53"/>
      <c r="G155" s="53"/>
      <c r="H155" s="53"/>
      <c r="I155" s="53"/>
      <c r="J155" s="53"/>
      <c r="K155" s="53"/>
      <c r="L155" s="289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1"/>
      <c r="AB155" s="51"/>
      <c r="AC155" s="51"/>
    </row>
    <row r="156" spans="1:29" ht="14.25">
      <c r="A156" s="51"/>
      <c r="B156" s="51"/>
      <c r="C156" s="53"/>
      <c r="D156" s="53"/>
      <c r="E156" s="53"/>
      <c r="F156" s="53"/>
      <c r="G156" s="53"/>
      <c r="H156" s="53"/>
      <c r="I156" s="53"/>
      <c r="J156" s="53"/>
      <c r="K156" s="53"/>
      <c r="L156" s="289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1"/>
      <c r="AB156" s="51"/>
      <c r="AC156" s="51"/>
    </row>
    <row r="157" spans="1:29" ht="14.25">
      <c r="A157" s="51"/>
      <c r="B157" s="51"/>
      <c r="C157" s="53"/>
      <c r="D157" s="53"/>
      <c r="E157" s="53"/>
      <c r="F157" s="53"/>
      <c r="G157" s="53"/>
      <c r="H157" s="53"/>
      <c r="I157" s="53"/>
      <c r="J157" s="53"/>
      <c r="K157" s="53"/>
      <c r="L157" s="289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1"/>
      <c r="AB157" s="51"/>
      <c r="AC157" s="51"/>
    </row>
    <row r="158" spans="1:29" ht="14.25">
      <c r="A158" s="51"/>
      <c r="B158" s="51"/>
      <c r="C158" s="53"/>
      <c r="D158" s="53"/>
      <c r="E158" s="53"/>
      <c r="F158" s="53"/>
      <c r="G158" s="53"/>
      <c r="H158" s="53"/>
      <c r="I158" s="53"/>
      <c r="J158" s="53"/>
      <c r="K158" s="53"/>
      <c r="L158" s="289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1"/>
      <c r="AB158" s="51"/>
      <c r="AC158" s="51"/>
    </row>
    <row r="159" spans="1:29" ht="14.25">
      <c r="A159" s="51"/>
      <c r="B159" s="51"/>
      <c r="C159" s="53"/>
      <c r="D159" s="53"/>
      <c r="E159" s="53"/>
      <c r="F159" s="53"/>
      <c r="G159" s="53"/>
      <c r="H159" s="53"/>
      <c r="I159" s="53"/>
      <c r="J159" s="53"/>
      <c r="K159" s="53"/>
      <c r="L159" s="289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1"/>
      <c r="AB159" s="51"/>
      <c r="AC159" s="51"/>
    </row>
    <row r="160" spans="1:29" ht="14.25">
      <c r="A160" s="51"/>
      <c r="B160" s="51"/>
      <c r="C160" s="53"/>
      <c r="D160" s="53"/>
      <c r="E160" s="53"/>
      <c r="F160" s="53"/>
      <c r="G160" s="53"/>
      <c r="H160" s="53"/>
      <c r="I160" s="53"/>
      <c r="J160" s="53"/>
      <c r="K160" s="53"/>
      <c r="L160" s="289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1"/>
      <c r="AB160" s="51"/>
      <c r="AC160" s="51"/>
    </row>
    <row r="161" spans="1:29" ht="14.25">
      <c r="A161" s="51"/>
      <c r="B161" s="51"/>
      <c r="C161" s="53"/>
      <c r="D161" s="53"/>
      <c r="E161" s="53"/>
      <c r="F161" s="53"/>
      <c r="G161" s="53"/>
      <c r="H161" s="53"/>
      <c r="I161" s="53"/>
      <c r="J161" s="53"/>
      <c r="K161" s="53"/>
      <c r="L161" s="289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1"/>
      <c r="AB161" s="51"/>
      <c r="AC161" s="51"/>
    </row>
    <row r="162" spans="1:29" ht="14.25">
      <c r="A162" s="51"/>
      <c r="B162" s="51"/>
      <c r="C162" s="53"/>
      <c r="D162" s="53"/>
      <c r="E162" s="53"/>
      <c r="F162" s="53"/>
      <c r="G162" s="53"/>
      <c r="H162" s="53"/>
      <c r="I162" s="53"/>
      <c r="J162" s="53"/>
      <c r="K162" s="53"/>
      <c r="L162" s="289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1"/>
      <c r="AB162" s="51"/>
      <c r="AC162" s="51"/>
    </row>
    <row r="163" spans="1:29" ht="14.25">
      <c r="A163" s="51"/>
      <c r="B163" s="51"/>
      <c r="C163" s="53"/>
      <c r="D163" s="53"/>
      <c r="E163" s="53"/>
      <c r="F163" s="53"/>
      <c r="G163" s="53"/>
      <c r="H163" s="53"/>
      <c r="I163" s="53"/>
      <c r="J163" s="53"/>
      <c r="K163" s="53"/>
      <c r="L163" s="289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1"/>
      <c r="AB163" s="51"/>
      <c r="AC163" s="51"/>
    </row>
    <row r="164" spans="1:29" ht="14.25">
      <c r="A164" s="51"/>
      <c r="B164" s="51"/>
      <c r="C164" s="53"/>
      <c r="D164" s="53"/>
      <c r="E164" s="53"/>
      <c r="F164" s="53"/>
      <c r="G164" s="53"/>
      <c r="H164" s="53"/>
      <c r="I164" s="53"/>
      <c r="J164" s="53"/>
      <c r="K164" s="53"/>
      <c r="L164" s="289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1"/>
      <c r="AB164" s="51"/>
      <c r="AC164" s="51"/>
    </row>
    <row r="165" spans="1:29" ht="14.25">
      <c r="A165" s="51"/>
      <c r="B165" s="51"/>
      <c r="C165" s="53"/>
      <c r="D165" s="53"/>
      <c r="E165" s="53"/>
      <c r="F165" s="53"/>
      <c r="G165" s="53"/>
      <c r="H165" s="53"/>
      <c r="I165" s="53"/>
      <c r="J165" s="53"/>
      <c r="K165" s="53"/>
      <c r="L165" s="289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1"/>
      <c r="AB165" s="51"/>
      <c r="AC165" s="51"/>
    </row>
    <row r="166" spans="1:29" ht="14.25">
      <c r="A166" s="51"/>
      <c r="B166" s="51"/>
      <c r="C166" s="53"/>
      <c r="D166" s="53"/>
      <c r="E166" s="53"/>
      <c r="F166" s="53"/>
      <c r="G166" s="53"/>
      <c r="H166" s="53"/>
      <c r="I166" s="53"/>
      <c r="J166" s="53"/>
      <c r="K166" s="53"/>
      <c r="L166" s="289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1"/>
      <c r="AB166" s="51"/>
      <c r="AC166" s="51"/>
    </row>
    <row r="167" spans="1:29" ht="14.25">
      <c r="A167" s="51"/>
      <c r="B167" s="51"/>
      <c r="C167" s="53"/>
      <c r="D167" s="53"/>
      <c r="E167" s="53"/>
      <c r="F167" s="53"/>
      <c r="G167" s="53"/>
      <c r="H167" s="53"/>
      <c r="I167" s="53"/>
      <c r="J167" s="53"/>
      <c r="K167" s="53"/>
      <c r="L167" s="289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1"/>
      <c r="AB167" s="51"/>
      <c r="AC167" s="51"/>
    </row>
    <row r="168" spans="1:29" ht="14.25">
      <c r="A168" s="51"/>
      <c r="B168" s="51"/>
      <c r="C168" s="53"/>
      <c r="D168" s="53"/>
      <c r="E168" s="53"/>
      <c r="F168" s="53"/>
      <c r="G168" s="53"/>
      <c r="H168" s="53"/>
      <c r="I168" s="53"/>
      <c r="J168" s="53"/>
      <c r="K168" s="53"/>
      <c r="L168" s="289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1"/>
      <c r="AB168" s="51"/>
      <c r="AC168" s="51"/>
    </row>
    <row r="169" spans="1:29" ht="14.25">
      <c r="A169" s="51"/>
      <c r="B169" s="51"/>
      <c r="C169" s="53"/>
      <c r="D169" s="53"/>
      <c r="E169" s="53"/>
      <c r="F169" s="53"/>
      <c r="G169" s="53"/>
      <c r="H169" s="53"/>
      <c r="I169" s="53"/>
      <c r="J169" s="53"/>
      <c r="K169" s="53"/>
      <c r="L169" s="289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1"/>
      <c r="AB169" s="51"/>
      <c r="AC169" s="51"/>
    </row>
    <row r="170" spans="1:29" ht="14.25">
      <c r="A170" s="51"/>
      <c r="B170" s="51"/>
      <c r="C170" s="53"/>
      <c r="D170" s="53"/>
      <c r="E170" s="53"/>
      <c r="F170" s="53"/>
      <c r="G170" s="53"/>
      <c r="H170" s="53"/>
      <c r="I170" s="53"/>
      <c r="J170" s="53"/>
      <c r="K170" s="53"/>
      <c r="L170" s="289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1"/>
      <c r="AB170" s="51"/>
      <c r="AC170" s="51"/>
    </row>
    <row r="171" spans="1:29" ht="14.25">
      <c r="A171" s="51"/>
      <c r="B171" s="51"/>
      <c r="C171" s="53"/>
      <c r="D171" s="53"/>
      <c r="E171" s="53"/>
      <c r="F171" s="53"/>
      <c r="G171" s="53"/>
      <c r="H171" s="53"/>
      <c r="I171" s="53"/>
      <c r="J171" s="53"/>
      <c r="K171" s="53"/>
      <c r="L171" s="289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1"/>
      <c r="AB171" s="51"/>
      <c r="AC171" s="51"/>
    </row>
    <row r="172" spans="1:29" ht="14.25">
      <c r="A172" s="51"/>
      <c r="B172" s="51"/>
      <c r="C172" s="53"/>
      <c r="D172" s="53"/>
      <c r="E172" s="53"/>
      <c r="F172" s="53"/>
      <c r="G172" s="53"/>
      <c r="H172" s="53"/>
      <c r="I172" s="53"/>
      <c r="J172" s="53"/>
      <c r="K172" s="53"/>
      <c r="L172" s="289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1"/>
      <c r="AB172" s="51"/>
      <c r="AC172" s="51"/>
    </row>
    <row r="173" spans="1:29" ht="14.25">
      <c r="A173" s="51"/>
      <c r="B173" s="51"/>
      <c r="C173" s="53"/>
      <c r="D173" s="53"/>
      <c r="E173" s="53"/>
      <c r="F173" s="53"/>
      <c r="G173" s="53"/>
      <c r="H173" s="53"/>
      <c r="I173" s="53"/>
      <c r="J173" s="53"/>
      <c r="K173" s="53"/>
      <c r="L173" s="289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1"/>
      <c r="AB173" s="51"/>
      <c r="AC173" s="51"/>
    </row>
    <row r="174" spans="1:29" ht="14.25">
      <c r="A174" s="51"/>
      <c r="B174" s="51"/>
      <c r="C174" s="53"/>
      <c r="D174" s="53"/>
      <c r="E174" s="53"/>
      <c r="F174" s="53"/>
      <c r="G174" s="53"/>
      <c r="H174" s="53"/>
      <c r="I174" s="53"/>
      <c r="J174" s="53"/>
      <c r="K174" s="53"/>
      <c r="L174" s="289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1"/>
      <c r="AB174" s="51"/>
      <c r="AC174" s="51"/>
    </row>
    <row r="175" spans="1:29" ht="14.25">
      <c r="A175" s="51"/>
      <c r="B175" s="51"/>
      <c r="C175" s="53"/>
      <c r="D175" s="53"/>
      <c r="E175" s="53"/>
      <c r="F175" s="53"/>
      <c r="G175" s="53"/>
      <c r="H175" s="53"/>
      <c r="I175" s="53"/>
      <c r="J175" s="53"/>
      <c r="K175" s="53"/>
      <c r="L175" s="289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1"/>
      <c r="AB175" s="51"/>
      <c r="AC175" s="51"/>
    </row>
    <row r="176" spans="1:29" ht="14.25">
      <c r="A176" s="51"/>
      <c r="B176" s="51"/>
      <c r="C176" s="53"/>
      <c r="D176" s="53"/>
      <c r="E176" s="53"/>
      <c r="F176" s="53"/>
      <c r="G176" s="53"/>
      <c r="H176" s="53"/>
      <c r="I176" s="53"/>
      <c r="J176" s="53"/>
      <c r="K176" s="53"/>
      <c r="L176" s="289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1"/>
      <c r="AB176" s="51"/>
      <c r="AC176" s="51"/>
    </row>
    <row r="177" spans="1:29" ht="14.25">
      <c r="A177" s="51"/>
      <c r="B177" s="51"/>
      <c r="C177" s="53"/>
      <c r="D177" s="53"/>
      <c r="E177" s="53"/>
      <c r="F177" s="53"/>
      <c r="G177" s="53"/>
      <c r="H177" s="53"/>
      <c r="I177" s="53"/>
      <c r="J177" s="53"/>
      <c r="K177" s="53"/>
      <c r="L177" s="289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1"/>
      <c r="AB177" s="51"/>
      <c r="AC177" s="51"/>
    </row>
    <row r="178" spans="1:29" ht="14.25">
      <c r="A178" s="51"/>
      <c r="B178" s="51"/>
      <c r="C178" s="53"/>
      <c r="D178" s="53"/>
      <c r="E178" s="53"/>
      <c r="F178" s="53"/>
      <c r="G178" s="53"/>
      <c r="H178" s="53"/>
      <c r="I178" s="53"/>
      <c r="J178" s="53"/>
      <c r="K178" s="53"/>
      <c r="L178" s="289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1"/>
      <c r="AB178" s="51"/>
      <c r="AC178" s="51"/>
    </row>
    <row r="179" spans="1:29" ht="14.25">
      <c r="A179" s="51"/>
      <c r="B179" s="51"/>
      <c r="C179" s="53"/>
      <c r="D179" s="53"/>
      <c r="E179" s="53"/>
      <c r="F179" s="53"/>
      <c r="G179" s="53"/>
      <c r="H179" s="53"/>
      <c r="I179" s="53"/>
      <c r="J179" s="53"/>
      <c r="K179" s="53"/>
      <c r="L179" s="289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1"/>
      <c r="AB179" s="51"/>
      <c r="AC179" s="51"/>
    </row>
    <row r="180" spans="1:29" ht="14.25">
      <c r="A180" s="51"/>
      <c r="B180" s="51"/>
      <c r="C180" s="53"/>
      <c r="D180" s="53"/>
      <c r="E180" s="53"/>
      <c r="F180" s="53"/>
      <c r="G180" s="53"/>
      <c r="H180" s="53"/>
      <c r="I180" s="53"/>
      <c r="J180" s="53"/>
      <c r="K180" s="53"/>
      <c r="L180" s="289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1"/>
      <c r="AB180" s="51"/>
      <c r="AC180" s="51"/>
    </row>
    <row r="181" spans="1:29" ht="14.25">
      <c r="A181" s="51"/>
      <c r="B181" s="51"/>
      <c r="C181" s="53"/>
      <c r="D181" s="53"/>
      <c r="E181" s="53"/>
      <c r="F181" s="53"/>
      <c r="G181" s="53"/>
      <c r="H181" s="53"/>
      <c r="I181" s="53"/>
      <c r="J181" s="53"/>
      <c r="K181" s="53"/>
      <c r="L181" s="289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1"/>
      <c r="AB181" s="51"/>
      <c r="AC181" s="51"/>
    </row>
    <row r="182" spans="1:29" ht="14.25">
      <c r="A182" s="51"/>
      <c r="B182" s="51"/>
      <c r="C182" s="53"/>
      <c r="D182" s="53"/>
      <c r="E182" s="53"/>
      <c r="F182" s="53"/>
      <c r="G182" s="53"/>
      <c r="H182" s="53"/>
      <c r="I182" s="53"/>
      <c r="J182" s="53"/>
      <c r="K182" s="53"/>
      <c r="L182" s="289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1"/>
      <c r="AB182" s="51"/>
      <c r="AC182" s="51"/>
    </row>
    <row r="183" spans="1:29" ht="14.25">
      <c r="A183" s="51"/>
      <c r="B183" s="51"/>
      <c r="C183" s="53"/>
      <c r="D183" s="53"/>
      <c r="E183" s="53"/>
      <c r="F183" s="53"/>
      <c r="G183" s="53"/>
      <c r="H183" s="53"/>
      <c r="I183" s="53"/>
      <c r="J183" s="53"/>
      <c r="K183" s="53"/>
      <c r="L183" s="289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1"/>
      <c r="AB183" s="51"/>
      <c r="AC183" s="51"/>
    </row>
    <row r="184" spans="1:29" ht="14.25">
      <c r="A184" s="51"/>
      <c r="B184" s="51"/>
      <c r="C184" s="53"/>
      <c r="D184" s="53"/>
      <c r="E184" s="53"/>
      <c r="F184" s="53"/>
      <c r="G184" s="53"/>
      <c r="H184" s="53"/>
      <c r="I184" s="53"/>
      <c r="J184" s="53"/>
      <c r="K184" s="53"/>
      <c r="L184" s="289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1"/>
      <c r="AB184" s="51"/>
      <c r="AC184" s="51"/>
    </row>
    <row r="185" spans="1:29" ht="14.25">
      <c r="A185" s="51"/>
      <c r="B185" s="51"/>
      <c r="C185" s="53"/>
      <c r="D185" s="53"/>
      <c r="E185" s="53"/>
      <c r="F185" s="53"/>
      <c r="G185" s="53"/>
      <c r="H185" s="53"/>
      <c r="I185" s="53"/>
      <c r="J185" s="53"/>
      <c r="K185" s="53"/>
      <c r="L185" s="289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1"/>
      <c r="AB185" s="51"/>
      <c r="AC185" s="51"/>
    </row>
    <row r="186" spans="1:29" ht="14.25">
      <c r="A186" s="51"/>
      <c r="B186" s="51"/>
      <c r="C186" s="53"/>
      <c r="D186" s="53"/>
      <c r="E186" s="53"/>
      <c r="F186" s="53"/>
      <c r="G186" s="53"/>
      <c r="H186" s="53"/>
      <c r="I186" s="53"/>
      <c r="J186" s="53"/>
      <c r="K186" s="53"/>
      <c r="L186" s="289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1"/>
      <c r="AB186" s="51"/>
      <c r="AC186" s="51"/>
    </row>
    <row r="187" spans="1:29" ht="14.25">
      <c r="A187" s="51"/>
      <c r="B187" s="51"/>
      <c r="C187" s="53"/>
      <c r="D187" s="53"/>
      <c r="E187" s="53"/>
      <c r="F187" s="53"/>
      <c r="G187" s="53"/>
      <c r="H187" s="53"/>
      <c r="I187" s="53"/>
      <c r="J187" s="53"/>
      <c r="K187" s="53"/>
      <c r="L187" s="289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1"/>
      <c r="AB187" s="51"/>
      <c r="AC187" s="51"/>
    </row>
    <row r="188" spans="1:29" ht="14.25">
      <c r="A188" s="51"/>
      <c r="B188" s="51"/>
      <c r="C188" s="53"/>
      <c r="D188" s="53"/>
      <c r="E188" s="53"/>
      <c r="F188" s="53"/>
      <c r="G188" s="53"/>
      <c r="H188" s="53"/>
      <c r="I188" s="53"/>
      <c r="J188" s="53"/>
      <c r="K188" s="53"/>
      <c r="L188" s="289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1"/>
      <c r="AB188" s="51"/>
      <c r="AC188" s="51"/>
    </row>
    <row r="189" spans="1:29" ht="14.25">
      <c r="A189" s="51"/>
      <c r="B189" s="51"/>
      <c r="C189" s="53"/>
      <c r="D189" s="53"/>
      <c r="E189" s="53"/>
      <c r="F189" s="53"/>
      <c r="G189" s="53"/>
      <c r="H189" s="53"/>
      <c r="I189" s="53"/>
      <c r="J189" s="53"/>
      <c r="K189" s="53"/>
      <c r="L189" s="289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1"/>
      <c r="AB189" s="51"/>
      <c r="AC189" s="51"/>
    </row>
    <row r="190" spans="1:29" ht="14.25">
      <c r="A190" s="51"/>
      <c r="B190" s="51"/>
      <c r="C190" s="53"/>
      <c r="D190" s="53"/>
      <c r="E190" s="53"/>
      <c r="F190" s="53"/>
      <c r="G190" s="53"/>
      <c r="H190" s="53"/>
      <c r="I190" s="53"/>
      <c r="J190" s="53"/>
      <c r="K190" s="53"/>
      <c r="L190" s="289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1"/>
      <c r="AB190" s="51"/>
      <c r="AC190" s="51"/>
    </row>
    <row r="191" spans="1:29" ht="14.25">
      <c r="A191" s="51"/>
      <c r="B191" s="51"/>
      <c r="C191" s="53"/>
      <c r="D191" s="53"/>
      <c r="E191" s="53"/>
      <c r="F191" s="53"/>
      <c r="G191" s="53"/>
      <c r="H191" s="53"/>
      <c r="I191" s="53"/>
      <c r="J191" s="53"/>
      <c r="K191" s="53"/>
      <c r="L191" s="289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1"/>
      <c r="AB191" s="51"/>
      <c r="AC191" s="51"/>
    </row>
    <row r="192" spans="1:29" ht="14.25">
      <c r="A192" s="51"/>
      <c r="B192" s="51"/>
      <c r="C192" s="53"/>
      <c r="D192" s="53"/>
      <c r="E192" s="53"/>
      <c r="F192" s="53"/>
      <c r="G192" s="53"/>
      <c r="H192" s="53"/>
      <c r="I192" s="53"/>
      <c r="J192" s="53"/>
      <c r="K192" s="53"/>
      <c r="L192" s="289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1"/>
      <c r="AB192" s="51"/>
      <c r="AC192" s="51"/>
    </row>
    <row r="193" spans="1:29" ht="14.25">
      <c r="A193" s="51"/>
      <c r="B193" s="51"/>
      <c r="C193" s="53"/>
      <c r="D193" s="53"/>
      <c r="E193" s="53"/>
      <c r="F193" s="53"/>
      <c r="G193" s="53"/>
      <c r="H193" s="53"/>
      <c r="I193" s="53"/>
      <c r="J193" s="53"/>
      <c r="K193" s="53"/>
      <c r="L193" s="289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1"/>
      <c r="AB193" s="51"/>
      <c r="AC193" s="51"/>
    </row>
    <row r="194" spans="1:29" ht="14.25">
      <c r="A194" s="51"/>
      <c r="B194" s="51"/>
      <c r="C194" s="53"/>
      <c r="D194" s="53"/>
      <c r="E194" s="53"/>
      <c r="F194" s="53"/>
      <c r="G194" s="53"/>
      <c r="H194" s="53"/>
      <c r="I194" s="53"/>
      <c r="J194" s="53"/>
      <c r="K194" s="53"/>
      <c r="L194" s="289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1"/>
      <c r="AB194" s="51"/>
      <c r="AC194" s="51"/>
    </row>
    <row r="195" spans="1:29" ht="14.25">
      <c r="A195" s="51"/>
      <c r="B195" s="51"/>
      <c r="C195" s="53"/>
      <c r="D195" s="53"/>
      <c r="E195" s="53"/>
      <c r="F195" s="53"/>
      <c r="G195" s="53"/>
      <c r="H195" s="53"/>
      <c r="I195" s="53"/>
      <c r="J195" s="53"/>
      <c r="K195" s="53"/>
      <c r="L195" s="289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1"/>
      <c r="AB195" s="51"/>
      <c r="AC195" s="51"/>
    </row>
    <row r="196" spans="1:29" ht="14.25">
      <c r="A196" s="51"/>
      <c r="B196" s="51"/>
      <c r="C196" s="53"/>
      <c r="D196" s="53"/>
      <c r="E196" s="53"/>
      <c r="F196" s="53"/>
      <c r="G196" s="53"/>
      <c r="H196" s="53"/>
      <c r="I196" s="53"/>
      <c r="J196" s="53"/>
      <c r="K196" s="53"/>
      <c r="L196" s="289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1"/>
      <c r="AB196" s="51"/>
      <c r="AC196" s="51"/>
    </row>
    <row r="197" spans="1:29" ht="14.25">
      <c r="A197" s="51"/>
      <c r="B197" s="51"/>
      <c r="C197" s="53"/>
      <c r="D197" s="53"/>
      <c r="E197" s="53"/>
      <c r="F197" s="53"/>
      <c r="G197" s="53"/>
      <c r="H197" s="53"/>
      <c r="I197" s="53"/>
      <c r="J197" s="53"/>
      <c r="K197" s="53"/>
      <c r="L197" s="289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1"/>
      <c r="AB197" s="51"/>
      <c r="AC197" s="51"/>
    </row>
    <row r="198" spans="1:29" ht="14.25">
      <c r="A198" s="51"/>
      <c r="B198" s="51"/>
      <c r="C198" s="53"/>
      <c r="D198" s="53"/>
      <c r="E198" s="53"/>
      <c r="F198" s="53"/>
      <c r="G198" s="53"/>
      <c r="H198" s="53"/>
      <c r="I198" s="53"/>
      <c r="J198" s="53"/>
      <c r="K198" s="53"/>
      <c r="L198" s="289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1"/>
      <c r="AB198" s="51"/>
      <c r="AC198" s="51"/>
    </row>
    <row r="199" spans="1:29" ht="14.25">
      <c r="A199" s="51"/>
      <c r="B199" s="51"/>
      <c r="C199" s="53"/>
      <c r="D199" s="53"/>
      <c r="E199" s="53"/>
      <c r="F199" s="53"/>
      <c r="G199" s="53"/>
      <c r="H199" s="53"/>
      <c r="I199" s="53"/>
      <c r="J199" s="53"/>
      <c r="K199" s="53"/>
      <c r="L199" s="289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1"/>
      <c r="AB199" s="51"/>
      <c r="AC199" s="51"/>
    </row>
    <row r="200" spans="1:29" ht="14.25">
      <c r="A200" s="51"/>
      <c r="B200" s="51"/>
      <c r="C200" s="53"/>
      <c r="D200" s="53"/>
      <c r="E200" s="53"/>
      <c r="F200" s="53"/>
      <c r="G200" s="53"/>
      <c r="H200" s="53"/>
      <c r="I200" s="53"/>
      <c r="J200" s="53"/>
      <c r="K200" s="53"/>
      <c r="L200" s="289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1"/>
      <c r="AB200" s="51"/>
      <c r="AC200" s="51"/>
    </row>
    <row r="201" spans="1:29" ht="14.25">
      <c r="A201" s="51"/>
      <c r="B201" s="51"/>
      <c r="C201" s="53"/>
      <c r="D201" s="53"/>
      <c r="E201" s="53"/>
      <c r="F201" s="53"/>
      <c r="G201" s="53"/>
      <c r="H201" s="53"/>
      <c r="I201" s="53"/>
      <c r="J201" s="53"/>
      <c r="K201" s="53"/>
      <c r="L201" s="289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1"/>
      <c r="AB201" s="51"/>
      <c r="AC201" s="51"/>
    </row>
    <row r="202" spans="1:29" ht="14.25">
      <c r="A202" s="51"/>
      <c r="B202" s="51"/>
      <c r="C202" s="53"/>
      <c r="D202" s="53"/>
      <c r="E202" s="53"/>
      <c r="F202" s="53"/>
      <c r="G202" s="53"/>
      <c r="H202" s="53"/>
      <c r="I202" s="53"/>
      <c r="J202" s="53"/>
      <c r="K202" s="53"/>
      <c r="L202" s="289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1"/>
      <c r="AB202" s="51"/>
      <c r="AC202" s="51"/>
    </row>
    <row r="203" spans="1:29" ht="14.25">
      <c r="A203" s="51"/>
      <c r="B203" s="51"/>
      <c r="C203" s="53"/>
      <c r="D203" s="53"/>
      <c r="E203" s="53"/>
      <c r="F203" s="53"/>
      <c r="G203" s="53"/>
      <c r="H203" s="53"/>
      <c r="I203" s="53"/>
      <c r="J203" s="53"/>
      <c r="K203" s="53"/>
      <c r="L203" s="289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1"/>
      <c r="AB203" s="51"/>
      <c r="AC203" s="51"/>
    </row>
    <row r="204" spans="1:29" ht="14.25">
      <c r="A204" s="51"/>
      <c r="B204" s="51"/>
      <c r="C204" s="53"/>
      <c r="D204" s="53"/>
      <c r="E204" s="53"/>
      <c r="F204" s="53"/>
      <c r="G204" s="53"/>
      <c r="H204" s="53"/>
      <c r="I204" s="53"/>
      <c r="J204" s="53"/>
      <c r="K204" s="53"/>
      <c r="L204" s="289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1"/>
      <c r="AB204" s="51"/>
      <c r="AC204" s="51"/>
    </row>
    <row r="205" spans="1:29" ht="14.25">
      <c r="A205" s="51"/>
      <c r="B205" s="51"/>
      <c r="C205" s="53"/>
      <c r="D205" s="53"/>
      <c r="E205" s="53"/>
      <c r="F205" s="53"/>
      <c r="G205" s="53"/>
      <c r="H205" s="53"/>
      <c r="I205" s="53"/>
      <c r="J205" s="53"/>
      <c r="K205" s="53"/>
      <c r="L205" s="289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1"/>
      <c r="AB205" s="51"/>
      <c r="AC205" s="51"/>
    </row>
    <row r="206" spans="1:29" ht="14.25">
      <c r="A206" s="51"/>
      <c r="B206" s="51"/>
      <c r="C206" s="53"/>
      <c r="D206" s="53"/>
      <c r="E206" s="53"/>
      <c r="F206" s="53"/>
      <c r="G206" s="53"/>
      <c r="H206" s="53"/>
      <c r="I206" s="53"/>
      <c r="J206" s="53"/>
      <c r="K206" s="53"/>
      <c r="L206" s="289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1"/>
      <c r="AB206" s="51"/>
      <c r="AC206" s="51"/>
    </row>
    <row r="207" spans="1:29" ht="14.25">
      <c r="A207" s="51"/>
      <c r="B207" s="51"/>
      <c r="C207" s="53"/>
      <c r="D207" s="53"/>
      <c r="E207" s="53"/>
      <c r="F207" s="53"/>
      <c r="G207" s="53"/>
      <c r="H207" s="53"/>
      <c r="I207" s="53"/>
      <c r="J207" s="53"/>
      <c r="K207" s="53"/>
      <c r="L207" s="289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1"/>
      <c r="AB207" s="51"/>
      <c r="AC207" s="51"/>
    </row>
    <row r="208" spans="1:29" ht="14.25">
      <c r="A208" s="51"/>
      <c r="B208" s="51"/>
      <c r="C208" s="53"/>
      <c r="D208" s="53"/>
      <c r="E208" s="53"/>
      <c r="F208" s="53"/>
      <c r="G208" s="53"/>
      <c r="H208" s="53"/>
      <c r="I208" s="53"/>
      <c r="J208" s="53"/>
      <c r="K208" s="53"/>
      <c r="L208" s="289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1"/>
      <c r="AB208" s="51"/>
      <c r="AC208" s="51"/>
    </row>
    <row r="209" spans="1:29" ht="14.25">
      <c r="A209" s="51"/>
      <c r="B209" s="51"/>
      <c r="C209" s="53"/>
      <c r="D209" s="53"/>
      <c r="E209" s="53"/>
      <c r="F209" s="53"/>
      <c r="G209" s="53"/>
      <c r="H209" s="53"/>
      <c r="I209" s="53"/>
      <c r="J209" s="53"/>
      <c r="K209" s="53"/>
      <c r="L209" s="289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1"/>
      <c r="AB209" s="51"/>
      <c r="AC209" s="51"/>
    </row>
    <row r="210" spans="1:29" ht="14.25">
      <c r="A210" s="51"/>
      <c r="B210" s="51"/>
      <c r="C210" s="53"/>
      <c r="D210" s="53"/>
      <c r="E210" s="53"/>
      <c r="F210" s="53"/>
      <c r="G210" s="53"/>
      <c r="H210" s="53"/>
      <c r="I210" s="53"/>
      <c r="J210" s="53"/>
      <c r="K210" s="53"/>
      <c r="L210" s="289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1"/>
      <c r="AB210" s="51"/>
      <c r="AC210" s="51"/>
    </row>
    <row r="211" spans="1:29" ht="14.25">
      <c r="A211" s="51"/>
      <c r="B211" s="51"/>
      <c r="C211" s="53"/>
      <c r="D211" s="53"/>
      <c r="E211" s="53"/>
      <c r="F211" s="53"/>
      <c r="G211" s="53"/>
      <c r="H211" s="53"/>
      <c r="I211" s="53"/>
      <c r="J211" s="53"/>
      <c r="K211" s="53"/>
      <c r="L211" s="289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1"/>
      <c r="AB211" s="51"/>
      <c r="AC211" s="51"/>
    </row>
    <row r="212" spans="1:29" ht="14.25">
      <c r="A212" s="51"/>
      <c r="B212" s="51"/>
      <c r="C212" s="53"/>
      <c r="D212" s="53"/>
      <c r="E212" s="53"/>
      <c r="F212" s="53"/>
      <c r="G212" s="53"/>
      <c r="H212" s="53"/>
      <c r="I212" s="53"/>
      <c r="J212" s="53"/>
      <c r="K212" s="53"/>
      <c r="L212" s="289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1"/>
      <c r="AB212" s="51"/>
      <c r="AC212" s="51"/>
    </row>
    <row r="213" spans="1:29" ht="14.25">
      <c r="A213" s="51"/>
      <c r="B213" s="51"/>
      <c r="C213" s="53"/>
      <c r="D213" s="53"/>
      <c r="E213" s="53"/>
      <c r="F213" s="53"/>
      <c r="G213" s="53"/>
      <c r="H213" s="53"/>
      <c r="I213" s="53"/>
      <c r="J213" s="53"/>
      <c r="K213" s="53"/>
      <c r="L213" s="289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1"/>
      <c r="AB213" s="51"/>
      <c r="AC213" s="51"/>
    </row>
    <row r="214" spans="1:29" ht="14.25">
      <c r="A214" s="51"/>
      <c r="B214" s="51"/>
      <c r="C214" s="53"/>
      <c r="D214" s="53"/>
      <c r="E214" s="53"/>
      <c r="F214" s="53"/>
      <c r="G214" s="53"/>
      <c r="H214" s="53"/>
      <c r="I214" s="53"/>
      <c r="J214" s="53"/>
      <c r="K214" s="53"/>
      <c r="L214" s="289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1"/>
      <c r="AB214" s="51"/>
      <c r="AC214" s="51"/>
    </row>
    <row r="215" spans="1:29" ht="14.25">
      <c r="A215" s="51"/>
      <c r="B215" s="51"/>
      <c r="C215" s="53"/>
      <c r="D215" s="53"/>
      <c r="E215" s="53"/>
      <c r="F215" s="53"/>
      <c r="G215" s="53"/>
      <c r="H215" s="53"/>
      <c r="I215" s="53"/>
      <c r="J215" s="53"/>
      <c r="K215" s="53"/>
      <c r="L215" s="289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1"/>
      <c r="AB215" s="51"/>
      <c r="AC215" s="51"/>
    </row>
    <row r="216" spans="1:29" ht="14.25">
      <c r="A216" s="51"/>
      <c r="B216" s="51"/>
      <c r="C216" s="53"/>
      <c r="D216" s="53"/>
      <c r="E216" s="53"/>
      <c r="F216" s="53"/>
      <c r="G216" s="53"/>
      <c r="H216" s="53"/>
      <c r="I216" s="53"/>
      <c r="J216" s="53"/>
      <c r="K216" s="53"/>
      <c r="L216" s="289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1"/>
      <c r="AB216" s="51"/>
      <c r="AC216" s="51"/>
    </row>
    <row r="217" spans="1:29" ht="14.25">
      <c r="A217" s="51"/>
      <c r="B217" s="51"/>
      <c r="C217" s="53"/>
      <c r="D217" s="53"/>
      <c r="E217" s="53"/>
      <c r="F217" s="53"/>
      <c r="G217" s="53"/>
      <c r="H217" s="53"/>
      <c r="I217" s="53"/>
      <c r="J217" s="53"/>
      <c r="K217" s="53"/>
      <c r="L217" s="289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1"/>
      <c r="AB217" s="51"/>
      <c r="AC217" s="51"/>
    </row>
    <row r="218" spans="1:29" ht="14.25">
      <c r="A218" s="51"/>
      <c r="B218" s="51"/>
      <c r="C218" s="53"/>
      <c r="D218" s="53"/>
      <c r="E218" s="53"/>
      <c r="F218" s="53"/>
      <c r="G218" s="53"/>
      <c r="H218" s="53"/>
      <c r="I218" s="53"/>
      <c r="J218" s="53"/>
      <c r="K218" s="53"/>
      <c r="L218" s="289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1"/>
      <c r="AB218" s="51"/>
      <c r="AC218" s="51"/>
    </row>
    <row r="219" spans="1:29" ht="14.25">
      <c r="A219" s="51"/>
      <c r="B219" s="51"/>
      <c r="C219" s="53"/>
      <c r="D219" s="53"/>
      <c r="E219" s="53"/>
      <c r="F219" s="53"/>
      <c r="G219" s="53"/>
      <c r="H219" s="53"/>
      <c r="I219" s="53"/>
      <c r="J219" s="53"/>
      <c r="K219" s="53"/>
      <c r="L219" s="289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1"/>
      <c r="AB219" s="51"/>
      <c r="AC219" s="51"/>
    </row>
    <row r="220" spans="1:29" ht="14.25">
      <c r="A220" s="51"/>
      <c r="B220" s="51"/>
      <c r="C220" s="53"/>
      <c r="D220" s="53"/>
      <c r="E220" s="53"/>
      <c r="F220" s="53"/>
      <c r="G220" s="53"/>
      <c r="H220" s="53"/>
      <c r="I220" s="53"/>
      <c r="J220" s="53"/>
      <c r="K220" s="53"/>
      <c r="L220" s="289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1"/>
      <c r="AB220" s="51"/>
      <c r="AC220" s="51"/>
    </row>
    <row r="221" spans="1:29" ht="14.25">
      <c r="A221" s="51"/>
      <c r="B221" s="51"/>
      <c r="C221" s="53"/>
      <c r="D221" s="53"/>
      <c r="E221" s="53"/>
      <c r="F221" s="53"/>
      <c r="G221" s="53"/>
      <c r="H221" s="53"/>
      <c r="I221" s="53"/>
      <c r="J221" s="53"/>
      <c r="K221" s="53"/>
      <c r="L221" s="289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1"/>
      <c r="AB221" s="51"/>
      <c r="AC221" s="51"/>
    </row>
    <row r="222" spans="1:29" ht="14.25">
      <c r="A222" s="51"/>
      <c r="B222" s="51"/>
      <c r="C222" s="53"/>
      <c r="D222" s="53"/>
      <c r="E222" s="53"/>
      <c r="F222" s="53"/>
      <c r="G222" s="53"/>
      <c r="H222" s="53"/>
      <c r="I222" s="53"/>
      <c r="J222" s="53"/>
      <c r="K222" s="53"/>
      <c r="L222" s="289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1"/>
      <c r="AB222" s="51"/>
      <c r="AC222" s="51"/>
    </row>
    <row r="223" spans="1:29" ht="14.25">
      <c r="A223" s="51"/>
      <c r="B223" s="51"/>
      <c r="C223" s="53"/>
      <c r="D223" s="53"/>
      <c r="E223" s="53"/>
      <c r="F223" s="53"/>
      <c r="G223" s="53"/>
      <c r="H223" s="53"/>
      <c r="I223" s="53"/>
      <c r="J223" s="53"/>
      <c r="K223" s="53"/>
      <c r="L223" s="289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1"/>
      <c r="AB223" s="51"/>
      <c r="AC223" s="51"/>
    </row>
    <row r="224" spans="1:29" ht="14.25">
      <c r="A224" s="51"/>
      <c r="B224" s="51"/>
      <c r="C224" s="53"/>
      <c r="D224" s="53"/>
      <c r="E224" s="53"/>
      <c r="F224" s="53"/>
      <c r="G224" s="53"/>
      <c r="H224" s="53"/>
      <c r="I224" s="53"/>
      <c r="J224" s="53"/>
      <c r="K224" s="53"/>
      <c r="L224" s="289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1"/>
      <c r="AB224" s="51"/>
      <c r="AC224" s="51"/>
    </row>
    <row r="225" spans="1:29" ht="14.25">
      <c r="A225" s="51"/>
      <c r="B225" s="51"/>
      <c r="C225" s="53"/>
      <c r="D225" s="53"/>
      <c r="E225" s="53"/>
      <c r="F225" s="53"/>
      <c r="G225" s="53"/>
      <c r="H225" s="53"/>
      <c r="I225" s="53"/>
      <c r="J225" s="53"/>
      <c r="K225" s="53"/>
      <c r="L225" s="289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1"/>
      <c r="AB225" s="51"/>
      <c r="AC225" s="51"/>
    </row>
    <row r="226" spans="1:29" ht="14.25">
      <c r="A226" s="51"/>
      <c r="B226" s="51"/>
      <c r="C226" s="53"/>
      <c r="D226" s="53"/>
      <c r="E226" s="53"/>
      <c r="F226" s="53"/>
      <c r="G226" s="53"/>
      <c r="H226" s="53"/>
      <c r="I226" s="53"/>
      <c r="J226" s="53"/>
      <c r="K226" s="53"/>
      <c r="L226" s="289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1"/>
      <c r="AB226" s="51"/>
      <c r="AC226" s="51"/>
    </row>
    <row r="227" spans="1:29" ht="14.25">
      <c r="A227" s="51"/>
      <c r="B227" s="51"/>
      <c r="C227" s="53"/>
      <c r="D227" s="53"/>
      <c r="E227" s="53"/>
      <c r="F227" s="53"/>
      <c r="G227" s="53"/>
      <c r="H227" s="53"/>
      <c r="I227" s="53"/>
      <c r="J227" s="53"/>
      <c r="K227" s="53"/>
      <c r="L227" s="289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1"/>
      <c r="AB227" s="51"/>
      <c r="AC227" s="51"/>
    </row>
    <row r="228" spans="1:29" ht="14.25">
      <c r="A228" s="51"/>
      <c r="B228" s="51"/>
      <c r="C228" s="53"/>
      <c r="D228" s="53"/>
      <c r="E228" s="53"/>
      <c r="F228" s="53"/>
      <c r="G228" s="53"/>
      <c r="H228" s="53"/>
      <c r="I228" s="53"/>
      <c r="J228" s="53"/>
      <c r="K228" s="53"/>
      <c r="L228" s="289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1"/>
      <c r="AB228" s="51"/>
      <c r="AC228" s="51"/>
    </row>
    <row r="229" spans="1:29" ht="14.25">
      <c r="A229" s="51"/>
      <c r="B229" s="51"/>
      <c r="C229" s="53"/>
      <c r="D229" s="53"/>
      <c r="E229" s="53"/>
      <c r="F229" s="53"/>
      <c r="G229" s="53"/>
      <c r="H229" s="53"/>
      <c r="I229" s="53"/>
      <c r="J229" s="53"/>
      <c r="K229" s="53"/>
      <c r="L229" s="289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1"/>
      <c r="AB229" s="51"/>
      <c r="AC229" s="51"/>
    </row>
    <row r="230" spans="1:29" ht="14.25">
      <c r="A230" s="51"/>
      <c r="B230" s="51"/>
      <c r="C230" s="53"/>
      <c r="D230" s="53"/>
      <c r="E230" s="53"/>
      <c r="F230" s="53"/>
      <c r="G230" s="53"/>
      <c r="H230" s="53"/>
      <c r="I230" s="53"/>
      <c r="J230" s="53"/>
      <c r="K230" s="53"/>
      <c r="L230" s="289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1"/>
      <c r="AB230" s="51"/>
      <c r="AC230" s="51"/>
    </row>
    <row r="231" spans="1:29" ht="14.25">
      <c r="A231" s="51"/>
      <c r="B231" s="51"/>
      <c r="C231" s="53"/>
      <c r="D231" s="53"/>
      <c r="E231" s="53"/>
      <c r="F231" s="53"/>
      <c r="G231" s="53"/>
      <c r="H231" s="53"/>
      <c r="I231" s="53"/>
      <c r="J231" s="53"/>
      <c r="K231" s="53"/>
      <c r="L231" s="289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1"/>
      <c r="AB231" s="51"/>
      <c r="AC231" s="51"/>
    </row>
    <row r="232" spans="1:29" ht="14.25">
      <c r="A232" s="51"/>
      <c r="B232" s="51"/>
      <c r="C232" s="53"/>
      <c r="D232" s="53"/>
      <c r="E232" s="53"/>
      <c r="F232" s="53"/>
      <c r="G232" s="53"/>
      <c r="H232" s="53"/>
      <c r="I232" s="53"/>
      <c r="J232" s="53"/>
      <c r="K232" s="53"/>
      <c r="L232" s="289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1"/>
      <c r="AB232" s="51"/>
      <c r="AC232" s="51"/>
    </row>
    <row r="233" spans="1:29" ht="14.25">
      <c r="A233" s="51"/>
      <c r="B233" s="51"/>
      <c r="C233" s="53"/>
      <c r="D233" s="53"/>
      <c r="E233" s="53"/>
      <c r="F233" s="53"/>
      <c r="G233" s="53"/>
      <c r="H233" s="53"/>
      <c r="I233" s="53"/>
      <c r="J233" s="53"/>
      <c r="K233" s="53"/>
      <c r="L233" s="289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1"/>
      <c r="AB233" s="51"/>
      <c r="AC233" s="51"/>
    </row>
    <row r="234" spans="1:29" ht="14.25">
      <c r="A234" s="51"/>
      <c r="B234" s="51"/>
      <c r="C234" s="53"/>
      <c r="D234" s="53"/>
      <c r="E234" s="53"/>
      <c r="F234" s="53"/>
      <c r="G234" s="53"/>
      <c r="H234" s="53"/>
      <c r="I234" s="53"/>
      <c r="J234" s="53"/>
      <c r="K234" s="53"/>
      <c r="L234" s="289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1"/>
      <c r="AB234" s="51"/>
      <c r="AC234" s="51"/>
    </row>
    <row r="235" spans="1:29" ht="14.25">
      <c r="A235" s="51"/>
      <c r="B235" s="51"/>
      <c r="C235" s="53"/>
      <c r="D235" s="53"/>
      <c r="E235" s="53"/>
      <c r="F235" s="53"/>
      <c r="G235" s="53"/>
      <c r="H235" s="53"/>
      <c r="I235" s="53"/>
      <c r="J235" s="53"/>
      <c r="K235" s="53"/>
      <c r="L235" s="289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1"/>
      <c r="AB235" s="51"/>
      <c r="AC235" s="51"/>
    </row>
    <row r="236" spans="1:29" ht="14.25">
      <c r="A236" s="51"/>
      <c r="B236" s="51"/>
      <c r="C236" s="53"/>
      <c r="D236" s="53"/>
      <c r="E236" s="53"/>
      <c r="F236" s="53"/>
      <c r="G236" s="53"/>
      <c r="H236" s="53"/>
      <c r="I236" s="53"/>
      <c r="J236" s="53"/>
      <c r="K236" s="53"/>
      <c r="L236" s="289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1"/>
      <c r="AB236" s="51"/>
      <c r="AC236" s="51"/>
    </row>
    <row r="237" spans="1:29" ht="14.25">
      <c r="A237" s="51"/>
      <c r="B237" s="51"/>
      <c r="C237" s="53"/>
      <c r="D237" s="53"/>
      <c r="E237" s="53"/>
      <c r="F237" s="53"/>
      <c r="G237" s="53"/>
      <c r="H237" s="53"/>
      <c r="I237" s="53"/>
      <c r="J237" s="53"/>
      <c r="K237" s="53"/>
      <c r="L237" s="289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1"/>
      <c r="AB237" s="51"/>
      <c r="AC237" s="51"/>
    </row>
    <row r="238" spans="1:29" ht="14.25">
      <c r="A238" s="51"/>
      <c r="B238" s="51"/>
      <c r="C238" s="53"/>
      <c r="D238" s="53"/>
      <c r="E238" s="53"/>
      <c r="F238" s="53"/>
      <c r="G238" s="53"/>
      <c r="H238" s="53"/>
      <c r="I238" s="53"/>
      <c r="J238" s="53"/>
      <c r="K238" s="53"/>
      <c r="L238" s="289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1"/>
      <c r="AB238" s="51"/>
      <c r="AC238" s="51"/>
    </row>
    <row r="239" spans="1:29" ht="14.25">
      <c r="A239" s="51"/>
      <c r="B239" s="51"/>
      <c r="C239" s="53"/>
      <c r="D239" s="53"/>
      <c r="E239" s="53"/>
      <c r="F239" s="53"/>
      <c r="G239" s="53"/>
      <c r="H239" s="53"/>
      <c r="I239" s="53"/>
      <c r="J239" s="53"/>
      <c r="K239" s="53"/>
      <c r="L239" s="289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1"/>
      <c r="AB239" s="51"/>
      <c r="AC239" s="51"/>
    </row>
    <row r="240" spans="1:29" ht="14.25">
      <c r="A240" s="51"/>
      <c r="B240" s="51"/>
      <c r="C240" s="53"/>
      <c r="D240" s="53"/>
      <c r="E240" s="53"/>
      <c r="F240" s="53"/>
      <c r="G240" s="53"/>
      <c r="H240" s="53"/>
      <c r="I240" s="53"/>
      <c r="J240" s="53"/>
      <c r="K240" s="53"/>
      <c r="L240" s="289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1"/>
      <c r="AB240" s="51"/>
      <c r="AC240" s="51"/>
    </row>
    <row r="241" spans="1:29" ht="14.25">
      <c r="A241" s="51"/>
      <c r="B241" s="51"/>
      <c r="C241" s="53"/>
      <c r="D241" s="53"/>
      <c r="E241" s="53"/>
      <c r="F241" s="53"/>
      <c r="G241" s="53"/>
      <c r="H241" s="53"/>
      <c r="I241" s="53"/>
      <c r="J241" s="53"/>
      <c r="K241" s="53"/>
      <c r="L241" s="289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1"/>
      <c r="AB241" s="51"/>
      <c r="AC241" s="51"/>
    </row>
    <row r="242" spans="1:29" ht="14.25">
      <c r="A242" s="51"/>
      <c r="B242" s="51"/>
      <c r="C242" s="53"/>
      <c r="D242" s="53"/>
      <c r="E242" s="53"/>
      <c r="F242" s="53"/>
      <c r="G242" s="53"/>
      <c r="H242" s="53"/>
      <c r="I242" s="53"/>
      <c r="J242" s="53"/>
      <c r="K242" s="53"/>
      <c r="L242" s="289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1"/>
      <c r="AB242" s="51"/>
      <c r="AC242" s="51"/>
    </row>
    <row r="243" spans="1:29" ht="14.25">
      <c r="A243" s="51"/>
      <c r="B243" s="51"/>
      <c r="C243" s="53"/>
      <c r="D243" s="53"/>
      <c r="E243" s="53"/>
      <c r="F243" s="53"/>
      <c r="G243" s="53"/>
      <c r="H243" s="53"/>
      <c r="I243" s="53"/>
      <c r="J243" s="53"/>
      <c r="K243" s="53"/>
      <c r="L243" s="289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1"/>
      <c r="AB243" s="51"/>
      <c r="AC243" s="51"/>
    </row>
    <row r="244" spans="1:29" ht="14.25">
      <c r="A244" s="51"/>
      <c r="B244" s="51"/>
      <c r="C244" s="53"/>
      <c r="D244" s="53"/>
      <c r="E244" s="53"/>
      <c r="F244" s="53"/>
      <c r="G244" s="53"/>
      <c r="H244" s="53"/>
      <c r="I244" s="53"/>
      <c r="J244" s="53"/>
      <c r="K244" s="53"/>
      <c r="L244" s="289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1"/>
      <c r="AB244" s="51"/>
      <c r="AC244" s="51"/>
    </row>
    <row r="245" spans="1:29" ht="14.25">
      <c r="A245" s="51"/>
      <c r="B245" s="51"/>
      <c r="C245" s="53"/>
      <c r="D245" s="53"/>
      <c r="E245" s="53"/>
      <c r="F245" s="53"/>
      <c r="G245" s="53"/>
      <c r="H245" s="53"/>
      <c r="I245" s="53"/>
      <c r="J245" s="53"/>
      <c r="K245" s="53"/>
      <c r="L245" s="289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1"/>
      <c r="AB245" s="51"/>
      <c r="AC245" s="51"/>
    </row>
    <row r="246" spans="1:29" ht="14.25">
      <c r="A246" s="51"/>
      <c r="B246" s="51"/>
      <c r="C246" s="53"/>
      <c r="D246" s="53"/>
      <c r="E246" s="53"/>
      <c r="F246" s="53"/>
      <c r="G246" s="53"/>
      <c r="H246" s="53"/>
      <c r="I246" s="53"/>
      <c r="J246" s="53"/>
      <c r="K246" s="53"/>
      <c r="L246" s="289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1"/>
      <c r="AB246" s="51"/>
      <c r="AC246" s="51"/>
    </row>
    <row r="247" spans="1:29" ht="14.25">
      <c r="A247" s="51"/>
      <c r="B247" s="51"/>
      <c r="C247" s="53"/>
      <c r="D247" s="53"/>
      <c r="E247" s="53"/>
      <c r="F247" s="53"/>
      <c r="G247" s="53"/>
      <c r="H247" s="53"/>
      <c r="I247" s="53"/>
      <c r="J247" s="53"/>
      <c r="K247" s="53"/>
      <c r="L247" s="289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1"/>
      <c r="AB247" s="51"/>
      <c r="AC247" s="51"/>
    </row>
    <row r="248" spans="1:29" ht="14.25">
      <c r="A248" s="51"/>
      <c r="B248" s="51"/>
      <c r="C248" s="53"/>
      <c r="D248" s="53"/>
      <c r="E248" s="53"/>
      <c r="F248" s="53"/>
      <c r="G248" s="53"/>
      <c r="H248" s="53"/>
      <c r="I248" s="53"/>
      <c r="J248" s="53"/>
      <c r="K248" s="53"/>
      <c r="L248" s="289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1"/>
      <c r="AB248" s="51"/>
      <c r="AC248" s="51"/>
    </row>
    <row r="249" spans="1:29" ht="14.25">
      <c r="A249" s="51"/>
      <c r="B249" s="51"/>
      <c r="C249" s="53"/>
      <c r="D249" s="53"/>
      <c r="E249" s="53"/>
      <c r="F249" s="53"/>
      <c r="G249" s="53"/>
      <c r="H249" s="53"/>
      <c r="I249" s="53"/>
      <c r="J249" s="53"/>
      <c r="K249" s="53"/>
      <c r="L249" s="289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1"/>
      <c r="AB249" s="51"/>
      <c r="AC249" s="51"/>
    </row>
    <row r="250" spans="1:29" ht="14.25">
      <c r="A250" s="51"/>
      <c r="B250" s="51"/>
      <c r="C250" s="53"/>
      <c r="D250" s="53"/>
      <c r="E250" s="53"/>
      <c r="F250" s="53"/>
      <c r="G250" s="53"/>
      <c r="H250" s="53"/>
      <c r="I250" s="53"/>
      <c r="J250" s="53"/>
      <c r="K250" s="53"/>
      <c r="L250" s="289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1"/>
      <c r="AB250" s="51"/>
      <c r="AC250" s="51"/>
    </row>
    <row r="251" spans="1:29" ht="14.25">
      <c r="A251" s="51"/>
      <c r="B251" s="51"/>
      <c r="C251" s="53"/>
      <c r="D251" s="53"/>
      <c r="E251" s="53"/>
      <c r="F251" s="53"/>
      <c r="G251" s="53"/>
      <c r="H251" s="53"/>
      <c r="I251" s="53"/>
      <c r="J251" s="53"/>
      <c r="K251" s="53"/>
      <c r="L251" s="289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1"/>
      <c r="AB251" s="51"/>
      <c r="AC251" s="51"/>
    </row>
    <row r="252" spans="1:29" ht="14.25">
      <c r="A252" s="51"/>
      <c r="B252" s="51"/>
      <c r="C252" s="53"/>
      <c r="D252" s="53"/>
      <c r="E252" s="53"/>
      <c r="F252" s="53"/>
      <c r="G252" s="53"/>
      <c r="H252" s="53"/>
      <c r="I252" s="53"/>
      <c r="J252" s="53"/>
      <c r="K252" s="53"/>
      <c r="L252" s="289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1"/>
      <c r="AB252" s="51"/>
      <c r="AC252" s="51"/>
    </row>
    <row r="253" spans="1:29" ht="14.25">
      <c r="A253" s="51"/>
      <c r="B253" s="51"/>
      <c r="C253" s="53"/>
      <c r="D253" s="53"/>
      <c r="E253" s="53"/>
      <c r="F253" s="53"/>
      <c r="G253" s="53"/>
      <c r="H253" s="53"/>
      <c r="I253" s="53"/>
      <c r="J253" s="53"/>
      <c r="K253" s="53"/>
      <c r="L253" s="289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1"/>
      <c r="AB253" s="51"/>
      <c r="AC253" s="51"/>
    </row>
    <row r="254" spans="1:29" ht="14.25">
      <c r="A254" s="51"/>
      <c r="B254" s="51"/>
      <c r="C254" s="53"/>
      <c r="D254" s="53"/>
      <c r="E254" s="53"/>
      <c r="F254" s="53"/>
      <c r="G254" s="53"/>
      <c r="H254" s="53"/>
      <c r="I254" s="53"/>
      <c r="J254" s="53"/>
      <c r="K254" s="53"/>
      <c r="L254" s="289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1"/>
      <c r="AB254" s="51"/>
      <c r="AC254" s="51"/>
    </row>
    <row r="255" spans="1:29" ht="14.25">
      <c r="A255" s="51"/>
      <c r="B255" s="51"/>
      <c r="C255" s="53"/>
      <c r="D255" s="53"/>
      <c r="E255" s="53"/>
      <c r="F255" s="53"/>
      <c r="G255" s="53"/>
      <c r="H255" s="53"/>
      <c r="I255" s="53"/>
      <c r="J255" s="53"/>
      <c r="K255" s="53"/>
      <c r="L255" s="289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1"/>
      <c r="AB255" s="51"/>
      <c r="AC255" s="51"/>
    </row>
    <row r="256" spans="1:29" ht="14.25">
      <c r="A256" s="51"/>
      <c r="B256" s="51"/>
      <c r="C256" s="53"/>
      <c r="D256" s="53"/>
      <c r="E256" s="53"/>
      <c r="F256" s="53"/>
      <c r="G256" s="53"/>
      <c r="H256" s="53"/>
      <c r="I256" s="53"/>
      <c r="J256" s="53"/>
      <c r="K256" s="53"/>
      <c r="L256" s="289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1"/>
      <c r="AB256" s="51"/>
      <c r="AC256" s="51"/>
    </row>
    <row r="257" spans="1:29" ht="14.25">
      <c r="A257" s="51"/>
      <c r="B257" s="51"/>
      <c r="C257" s="53"/>
      <c r="D257" s="53"/>
      <c r="E257" s="53"/>
      <c r="F257" s="53"/>
      <c r="G257" s="53"/>
      <c r="H257" s="53"/>
      <c r="I257" s="53"/>
      <c r="J257" s="53"/>
      <c r="K257" s="53"/>
      <c r="L257" s="289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1"/>
      <c r="AB257" s="51"/>
      <c r="AC257" s="51"/>
    </row>
    <row r="258" spans="1:29" ht="14.25">
      <c r="A258" s="51"/>
      <c r="B258" s="51"/>
      <c r="C258" s="53"/>
      <c r="D258" s="53"/>
      <c r="E258" s="53"/>
      <c r="F258" s="53"/>
      <c r="G258" s="53"/>
      <c r="H258" s="53"/>
      <c r="I258" s="53"/>
      <c r="J258" s="53"/>
      <c r="K258" s="53"/>
      <c r="L258" s="289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1"/>
      <c r="AB258" s="51"/>
      <c r="AC258" s="51"/>
    </row>
    <row r="259" spans="1:29" ht="14.25">
      <c r="A259" s="51"/>
      <c r="B259" s="51"/>
      <c r="C259" s="53"/>
      <c r="D259" s="53"/>
      <c r="E259" s="53"/>
      <c r="F259" s="53"/>
      <c r="G259" s="53"/>
      <c r="H259" s="53"/>
      <c r="I259" s="53"/>
      <c r="J259" s="53"/>
      <c r="K259" s="53"/>
      <c r="L259" s="289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1"/>
      <c r="AB259" s="51"/>
      <c r="AC259" s="51"/>
    </row>
    <row r="260" spans="1:29" ht="14.25">
      <c r="A260" s="51"/>
      <c r="B260" s="51"/>
      <c r="C260" s="53"/>
      <c r="D260" s="53"/>
      <c r="E260" s="53"/>
      <c r="F260" s="53"/>
      <c r="G260" s="53"/>
      <c r="H260" s="53"/>
      <c r="I260" s="53"/>
      <c r="J260" s="53"/>
      <c r="K260" s="53"/>
      <c r="L260" s="289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1"/>
      <c r="AB260" s="51"/>
      <c r="AC260" s="51"/>
    </row>
    <row r="261" spans="1:29" ht="14.25">
      <c r="A261" s="51"/>
      <c r="B261" s="51"/>
      <c r="C261" s="53"/>
      <c r="D261" s="53"/>
      <c r="E261" s="53"/>
      <c r="F261" s="53"/>
      <c r="G261" s="53"/>
      <c r="H261" s="53"/>
      <c r="I261" s="53"/>
      <c r="J261" s="53"/>
      <c r="K261" s="53"/>
      <c r="L261" s="289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1"/>
      <c r="AB261" s="51"/>
      <c r="AC261" s="51"/>
    </row>
    <row r="262" spans="1:29" ht="14.25">
      <c r="A262" s="51"/>
      <c r="B262" s="51"/>
      <c r="C262" s="53"/>
      <c r="D262" s="53"/>
      <c r="E262" s="53"/>
      <c r="F262" s="53"/>
      <c r="G262" s="53"/>
      <c r="H262" s="53"/>
      <c r="I262" s="53"/>
      <c r="J262" s="53"/>
      <c r="K262" s="53"/>
      <c r="L262" s="289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1"/>
      <c r="AB262" s="51"/>
      <c r="AC262" s="51"/>
    </row>
    <row r="263" spans="1:29" ht="14.25">
      <c r="A263" s="51"/>
      <c r="B263" s="51"/>
      <c r="C263" s="53"/>
      <c r="D263" s="53"/>
      <c r="E263" s="53"/>
      <c r="F263" s="53"/>
      <c r="G263" s="53"/>
      <c r="H263" s="53"/>
      <c r="I263" s="53"/>
      <c r="J263" s="53"/>
      <c r="K263" s="53"/>
      <c r="L263" s="289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1"/>
      <c r="AB263" s="51"/>
      <c r="AC263" s="51"/>
    </row>
    <row r="264" spans="1:29" ht="14.25">
      <c r="A264" s="51"/>
      <c r="B264" s="51"/>
      <c r="C264" s="53"/>
      <c r="D264" s="53"/>
      <c r="E264" s="53"/>
      <c r="F264" s="53"/>
      <c r="G264" s="53"/>
      <c r="H264" s="53"/>
      <c r="I264" s="53"/>
      <c r="J264" s="53"/>
      <c r="K264" s="53"/>
      <c r="L264" s="289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1"/>
      <c r="AB264" s="51"/>
      <c r="AC264" s="51"/>
    </row>
    <row r="265" spans="1:29" ht="14.25">
      <c r="A265" s="51"/>
      <c r="B265" s="51"/>
      <c r="C265" s="53"/>
      <c r="D265" s="53"/>
      <c r="E265" s="53"/>
      <c r="F265" s="53"/>
      <c r="G265" s="53"/>
      <c r="H265" s="53"/>
      <c r="I265" s="53"/>
      <c r="J265" s="53"/>
      <c r="K265" s="53"/>
      <c r="L265" s="289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1"/>
      <c r="AB265" s="51"/>
      <c r="AC265" s="51"/>
    </row>
    <row r="266" spans="1:29" ht="14.25">
      <c r="A266" s="51"/>
      <c r="B266" s="51"/>
      <c r="C266" s="53"/>
      <c r="D266" s="53"/>
      <c r="E266" s="53"/>
      <c r="F266" s="53"/>
      <c r="G266" s="53"/>
      <c r="H266" s="53"/>
      <c r="I266" s="53"/>
      <c r="J266" s="53"/>
      <c r="K266" s="53"/>
      <c r="L266" s="289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1"/>
      <c r="AB266" s="51"/>
      <c r="AC266" s="51"/>
    </row>
    <row r="267" spans="1:29" ht="14.25">
      <c r="A267" s="51"/>
      <c r="B267" s="51"/>
      <c r="C267" s="53"/>
      <c r="D267" s="53"/>
      <c r="E267" s="53"/>
      <c r="F267" s="53"/>
      <c r="G267" s="53"/>
      <c r="H267" s="53"/>
      <c r="I267" s="53"/>
      <c r="J267" s="53"/>
      <c r="K267" s="53"/>
      <c r="L267" s="289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1"/>
      <c r="AB267" s="51"/>
      <c r="AC267" s="51"/>
    </row>
    <row r="268" spans="1:29" ht="14.25">
      <c r="A268" s="51"/>
      <c r="B268" s="51"/>
      <c r="C268" s="53"/>
      <c r="D268" s="53"/>
      <c r="E268" s="53"/>
      <c r="F268" s="53"/>
      <c r="G268" s="53"/>
      <c r="H268" s="53"/>
      <c r="I268" s="53"/>
      <c r="J268" s="53"/>
      <c r="K268" s="53"/>
      <c r="L268" s="289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1"/>
      <c r="AB268" s="51"/>
      <c r="AC268" s="51"/>
    </row>
    <row r="269" spans="1:29" ht="14.25">
      <c r="A269" s="51"/>
      <c r="B269" s="51"/>
      <c r="C269" s="53"/>
      <c r="D269" s="53"/>
      <c r="E269" s="53"/>
      <c r="F269" s="53"/>
      <c r="G269" s="53"/>
      <c r="H269" s="53"/>
      <c r="I269" s="53"/>
      <c r="J269" s="53"/>
      <c r="K269" s="53"/>
      <c r="L269" s="289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1"/>
      <c r="AB269" s="51"/>
      <c r="AC269" s="51"/>
    </row>
    <row r="270" spans="1:29" ht="14.25">
      <c r="A270" s="51"/>
      <c r="B270" s="51"/>
      <c r="C270" s="53"/>
      <c r="D270" s="53"/>
      <c r="E270" s="53"/>
      <c r="F270" s="53"/>
      <c r="G270" s="53"/>
      <c r="H270" s="53"/>
      <c r="I270" s="53"/>
      <c r="J270" s="53"/>
      <c r="K270" s="53"/>
      <c r="L270" s="289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1"/>
      <c r="AB270" s="51"/>
      <c r="AC270" s="51"/>
    </row>
    <row r="271" spans="1:29" ht="14.25">
      <c r="A271" s="51"/>
      <c r="B271" s="51"/>
      <c r="C271" s="53"/>
      <c r="D271" s="53"/>
      <c r="E271" s="53"/>
      <c r="F271" s="53"/>
      <c r="G271" s="53"/>
      <c r="H271" s="53"/>
      <c r="I271" s="53"/>
      <c r="J271" s="53"/>
      <c r="K271" s="53"/>
      <c r="L271" s="289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1"/>
      <c r="AB271" s="51"/>
      <c r="AC271" s="51"/>
    </row>
    <row r="272" spans="1:29" ht="14.25">
      <c r="A272" s="51"/>
      <c r="B272" s="51"/>
      <c r="C272" s="53"/>
      <c r="D272" s="53"/>
      <c r="E272" s="53"/>
      <c r="F272" s="53"/>
      <c r="G272" s="53"/>
      <c r="H272" s="53"/>
      <c r="I272" s="53"/>
      <c r="J272" s="53"/>
      <c r="K272" s="53"/>
      <c r="L272" s="289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1"/>
      <c r="AB272" s="51"/>
      <c r="AC272" s="51"/>
    </row>
    <row r="273" spans="1:29" ht="14.25">
      <c r="A273" s="51"/>
      <c r="B273" s="51"/>
      <c r="C273" s="53"/>
      <c r="D273" s="53"/>
      <c r="E273" s="53"/>
      <c r="F273" s="53"/>
      <c r="G273" s="53"/>
      <c r="H273" s="53"/>
      <c r="I273" s="53"/>
      <c r="J273" s="53"/>
      <c r="K273" s="53"/>
      <c r="L273" s="289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1"/>
      <c r="AB273" s="51"/>
      <c r="AC273" s="51"/>
    </row>
    <row r="274" spans="1:29" ht="14.25">
      <c r="A274" s="51"/>
      <c r="B274" s="51"/>
      <c r="C274" s="53"/>
      <c r="D274" s="53"/>
      <c r="E274" s="53"/>
      <c r="F274" s="53"/>
      <c r="G274" s="53"/>
      <c r="H274" s="53"/>
      <c r="I274" s="53"/>
      <c r="J274" s="53"/>
      <c r="K274" s="53"/>
      <c r="L274" s="289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1"/>
      <c r="AB274" s="51"/>
      <c r="AC274" s="51"/>
    </row>
    <row r="275" spans="1:29" ht="14.25">
      <c r="A275" s="51"/>
      <c r="B275" s="51"/>
      <c r="C275" s="53"/>
      <c r="D275" s="53"/>
      <c r="E275" s="53"/>
      <c r="F275" s="53"/>
      <c r="G275" s="53"/>
      <c r="H275" s="53"/>
      <c r="I275" s="53"/>
      <c r="J275" s="53"/>
      <c r="K275" s="53"/>
      <c r="L275" s="289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1"/>
      <c r="AB275" s="51"/>
      <c r="AC275" s="51"/>
    </row>
    <row r="276" spans="1:29" ht="14.25">
      <c r="A276" s="51"/>
      <c r="B276" s="51"/>
      <c r="C276" s="53"/>
      <c r="D276" s="53"/>
      <c r="E276" s="53"/>
      <c r="F276" s="53"/>
      <c r="G276" s="53"/>
      <c r="H276" s="53"/>
      <c r="I276" s="53"/>
      <c r="J276" s="53"/>
      <c r="K276" s="53"/>
      <c r="L276" s="289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1"/>
      <c r="AB276" s="51"/>
      <c r="AC276" s="51"/>
    </row>
    <row r="277" spans="1:29" ht="14.25">
      <c r="A277" s="51"/>
      <c r="B277" s="51"/>
      <c r="C277" s="53"/>
      <c r="D277" s="53"/>
      <c r="E277" s="53"/>
      <c r="F277" s="53"/>
      <c r="G277" s="53"/>
      <c r="H277" s="53"/>
      <c r="I277" s="53"/>
      <c r="J277" s="53"/>
      <c r="K277" s="53"/>
      <c r="L277" s="289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1"/>
      <c r="AB277" s="51"/>
      <c r="AC277" s="51"/>
    </row>
    <row r="278" spans="1:29" ht="14.25">
      <c r="A278" s="51"/>
      <c r="B278" s="51"/>
      <c r="C278" s="53"/>
      <c r="D278" s="53"/>
      <c r="E278" s="53"/>
      <c r="F278" s="53"/>
      <c r="G278" s="53"/>
      <c r="H278" s="53"/>
      <c r="I278" s="53"/>
      <c r="J278" s="53"/>
      <c r="K278" s="53"/>
      <c r="L278" s="289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1"/>
      <c r="AB278" s="51"/>
      <c r="AC278" s="51"/>
    </row>
    <row r="279" spans="1:29" ht="14.25">
      <c r="A279" s="51"/>
      <c r="B279" s="51"/>
      <c r="C279" s="53"/>
      <c r="D279" s="53"/>
      <c r="E279" s="53"/>
      <c r="F279" s="53"/>
      <c r="G279" s="53"/>
      <c r="H279" s="53"/>
      <c r="I279" s="53"/>
      <c r="J279" s="53"/>
      <c r="K279" s="53"/>
      <c r="L279" s="289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1"/>
      <c r="AB279" s="51"/>
      <c r="AC279" s="51"/>
    </row>
    <row r="280" spans="1:29" ht="14.25">
      <c r="A280" s="51"/>
      <c r="B280" s="51"/>
      <c r="C280" s="53"/>
      <c r="D280" s="53"/>
      <c r="E280" s="53"/>
      <c r="F280" s="53"/>
      <c r="G280" s="53"/>
      <c r="H280" s="53"/>
      <c r="I280" s="53"/>
      <c r="J280" s="53"/>
      <c r="K280" s="53"/>
      <c r="L280" s="289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1"/>
      <c r="AB280" s="51"/>
      <c r="AC280" s="51"/>
    </row>
    <row r="281" spans="1:29" ht="14.25">
      <c r="A281" s="51"/>
      <c r="B281" s="51"/>
      <c r="C281" s="53"/>
      <c r="D281" s="53"/>
      <c r="E281" s="53"/>
      <c r="F281" s="53"/>
      <c r="G281" s="53"/>
      <c r="H281" s="53"/>
      <c r="I281" s="53"/>
      <c r="J281" s="53"/>
      <c r="K281" s="53"/>
      <c r="L281" s="289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1"/>
      <c r="AB281" s="51"/>
      <c r="AC281" s="51"/>
    </row>
    <row r="282" spans="1:29" ht="14.25">
      <c r="A282" s="51"/>
      <c r="B282" s="51"/>
      <c r="C282" s="53"/>
      <c r="D282" s="53"/>
      <c r="E282" s="53"/>
      <c r="F282" s="53"/>
      <c r="G282" s="53"/>
      <c r="H282" s="53"/>
      <c r="I282" s="53"/>
      <c r="J282" s="53"/>
      <c r="K282" s="53"/>
      <c r="L282" s="289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1"/>
      <c r="AB282" s="51"/>
      <c r="AC282" s="51"/>
    </row>
    <row r="283" spans="1:29" ht="14.25">
      <c r="A283" s="51"/>
      <c r="B283" s="51"/>
      <c r="C283" s="53"/>
      <c r="D283" s="53"/>
      <c r="E283" s="53"/>
      <c r="F283" s="53"/>
      <c r="G283" s="53"/>
      <c r="H283" s="53"/>
      <c r="I283" s="53"/>
      <c r="J283" s="53"/>
      <c r="K283" s="53"/>
      <c r="L283" s="289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1"/>
      <c r="AB283" s="51"/>
      <c r="AC283" s="51"/>
    </row>
    <row r="284" spans="1:29" ht="14.25">
      <c r="A284" s="51"/>
      <c r="B284" s="51"/>
      <c r="C284" s="53"/>
      <c r="D284" s="53"/>
      <c r="E284" s="53"/>
      <c r="F284" s="53"/>
      <c r="G284" s="53"/>
      <c r="H284" s="53"/>
      <c r="I284" s="53"/>
      <c r="J284" s="53"/>
      <c r="K284" s="53"/>
      <c r="L284" s="289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1"/>
      <c r="AB284" s="51"/>
      <c r="AC284" s="51"/>
    </row>
    <row r="285" spans="1:29" ht="14.25">
      <c r="A285" s="51"/>
      <c r="B285" s="51"/>
      <c r="C285" s="53"/>
      <c r="D285" s="53"/>
      <c r="E285" s="53"/>
      <c r="F285" s="53"/>
      <c r="G285" s="53"/>
      <c r="H285" s="53"/>
      <c r="I285" s="53"/>
      <c r="J285" s="53"/>
      <c r="K285" s="53"/>
      <c r="L285" s="289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1"/>
      <c r="AB285" s="51"/>
      <c r="AC285" s="51"/>
    </row>
    <row r="286" spans="1:29" ht="14.25">
      <c r="A286" s="51"/>
      <c r="B286" s="51"/>
      <c r="C286" s="53"/>
      <c r="D286" s="53"/>
      <c r="E286" s="53"/>
      <c r="F286" s="53"/>
      <c r="G286" s="53"/>
      <c r="H286" s="53"/>
      <c r="I286" s="53"/>
      <c r="J286" s="53"/>
      <c r="K286" s="53"/>
      <c r="L286" s="289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1"/>
      <c r="AB286" s="51"/>
      <c r="AC286" s="51"/>
    </row>
    <row r="287" spans="1:29" ht="14.25">
      <c r="A287" s="51"/>
      <c r="B287" s="51"/>
      <c r="C287" s="53"/>
      <c r="D287" s="53"/>
      <c r="E287" s="53"/>
      <c r="F287" s="53"/>
      <c r="G287" s="53"/>
      <c r="H287" s="53"/>
      <c r="I287" s="53"/>
      <c r="J287" s="53"/>
      <c r="K287" s="53"/>
      <c r="L287" s="289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1"/>
      <c r="AB287" s="51"/>
      <c r="AC287" s="51"/>
    </row>
    <row r="288" spans="1:29" ht="14.25">
      <c r="A288" s="51"/>
      <c r="B288" s="51"/>
      <c r="C288" s="53"/>
      <c r="D288" s="53"/>
      <c r="E288" s="53"/>
      <c r="F288" s="53"/>
      <c r="G288" s="53"/>
      <c r="H288" s="53"/>
      <c r="I288" s="53"/>
      <c r="J288" s="53"/>
      <c r="K288" s="53"/>
      <c r="L288" s="289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1"/>
      <c r="AB288" s="51"/>
      <c r="AC288" s="51"/>
    </row>
    <row r="289" spans="1:29" ht="14.25">
      <c r="A289" s="51"/>
      <c r="B289" s="51"/>
      <c r="C289" s="53"/>
      <c r="D289" s="53"/>
      <c r="E289" s="53"/>
      <c r="F289" s="53"/>
      <c r="G289" s="53"/>
      <c r="H289" s="53"/>
      <c r="I289" s="53"/>
      <c r="J289" s="53"/>
      <c r="K289" s="53"/>
      <c r="L289" s="289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1"/>
      <c r="AB289" s="51"/>
      <c r="AC289" s="51"/>
    </row>
    <row r="290" spans="1:29" ht="14.25">
      <c r="A290" s="51"/>
      <c r="B290" s="51"/>
      <c r="C290" s="53"/>
      <c r="D290" s="53"/>
      <c r="E290" s="53"/>
      <c r="F290" s="53"/>
      <c r="G290" s="53"/>
      <c r="H290" s="53"/>
      <c r="I290" s="53"/>
      <c r="J290" s="53"/>
      <c r="K290" s="53"/>
      <c r="L290" s="289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1"/>
      <c r="AB290" s="51"/>
      <c r="AC290" s="51"/>
    </row>
    <row r="291" spans="1:29" ht="14.25">
      <c r="A291" s="51"/>
      <c r="B291" s="51"/>
      <c r="C291" s="53"/>
      <c r="D291" s="53"/>
      <c r="E291" s="53"/>
      <c r="F291" s="53"/>
      <c r="G291" s="53"/>
      <c r="H291" s="53"/>
      <c r="I291" s="53"/>
      <c r="J291" s="53"/>
      <c r="K291" s="53"/>
      <c r="L291" s="289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1"/>
      <c r="AB291" s="51"/>
      <c r="AC291" s="51"/>
    </row>
    <row r="292" spans="1:29" ht="14.25">
      <c r="A292" s="51"/>
      <c r="B292" s="51"/>
      <c r="C292" s="53"/>
      <c r="D292" s="53"/>
      <c r="E292" s="53"/>
      <c r="F292" s="53"/>
      <c r="G292" s="53"/>
      <c r="H292" s="53"/>
      <c r="I292" s="53"/>
      <c r="J292" s="53"/>
      <c r="K292" s="53"/>
      <c r="L292" s="289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1"/>
      <c r="AB292" s="51"/>
      <c r="AC292" s="51"/>
    </row>
    <row r="293" spans="1:29" ht="14.25">
      <c r="A293" s="51"/>
      <c r="B293" s="51"/>
      <c r="C293" s="53"/>
      <c r="D293" s="53"/>
      <c r="E293" s="53"/>
      <c r="F293" s="53"/>
      <c r="G293" s="53"/>
      <c r="H293" s="53"/>
      <c r="I293" s="53"/>
      <c r="J293" s="53"/>
      <c r="K293" s="53"/>
      <c r="L293" s="289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1"/>
      <c r="AB293" s="51"/>
      <c r="AC293" s="51"/>
    </row>
    <row r="294" spans="1:29" ht="14.25">
      <c r="A294" s="51"/>
      <c r="B294" s="51"/>
      <c r="C294" s="53"/>
      <c r="D294" s="53"/>
      <c r="E294" s="53"/>
      <c r="F294" s="53"/>
      <c r="G294" s="53"/>
      <c r="H294" s="53"/>
      <c r="I294" s="53"/>
      <c r="J294" s="53"/>
      <c r="K294" s="53"/>
      <c r="L294" s="289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1"/>
      <c r="AB294" s="51"/>
      <c r="AC294" s="51"/>
    </row>
    <row r="295" spans="1:29" ht="14.25">
      <c r="A295" s="51"/>
      <c r="B295" s="51"/>
      <c r="C295" s="53"/>
      <c r="D295" s="53"/>
      <c r="E295" s="53"/>
      <c r="F295" s="53"/>
      <c r="G295" s="53"/>
      <c r="H295" s="53"/>
      <c r="I295" s="53"/>
      <c r="J295" s="53"/>
      <c r="K295" s="53"/>
      <c r="L295" s="289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1"/>
      <c r="AB295" s="51"/>
      <c r="AC295" s="51"/>
    </row>
    <row r="296" spans="1:29" ht="14.25">
      <c r="A296" s="51"/>
      <c r="B296" s="51"/>
      <c r="C296" s="53"/>
      <c r="D296" s="53"/>
      <c r="E296" s="53"/>
      <c r="F296" s="53"/>
      <c r="G296" s="53"/>
      <c r="H296" s="53"/>
      <c r="I296" s="53"/>
      <c r="J296" s="53"/>
      <c r="K296" s="53"/>
      <c r="L296" s="289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1"/>
      <c r="AB296" s="51"/>
      <c r="AC296" s="51"/>
    </row>
    <row r="297" spans="1:29" ht="14.25">
      <c r="A297" s="51"/>
      <c r="B297" s="51"/>
      <c r="C297" s="53"/>
      <c r="D297" s="53"/>
      <c r="E297" s="53"/>
      <c r="F297" s="53"/>
      <c r="G297" s="53"/>
      <c r="H297" s="53"/>
      <c r="I297" s="53"/>
      <c r="J297" s="53"/>
      <c r="K297" s="53"/>
      <c r="L297" s="289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1"/>
      <c r="AB297" s="51"/>
      <c r="AC297" s="51"/>
    </row>
    <row r="298" spans="1:29" ht="14.25">
      <c r="A298" s="51"/>
      <c r="B298" s="51"/>
      <c r="C298" s="53"/>
      <c r="D298" s="53"/>
      <c r="E298" s="53"/>
      <c r="F298" s="53"/>
      <c r="G298" s="53"/>
      <c r="H298" s="53"/>
      <c r="I298" s="53"/>
      <c r="J298" s="53"/>
      <c r="K298" s="53"/>
      <c r="L298" s="289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1"/>
      <c r="AB298" s="51"/>
      <c r="AC298" s="51"/>
    </row>
    <row r="299" spans="1:29" ht="14.25">
      <c r="A299" s="51"/>
      <c r="B299" s="51"/>
      <c r="C299" s="53"/>
      <c r="D299" s="53"/>
      <c r="E299" s="53"/>
      <c r="F299" s="53"/>
      <c r="G299" s="53"/>
      <c r="H299" s="53"/>
      <c r="I299" s="53"/>
      <c r="J299" s="53"/>
      <c r="K299" s="53"/>
      <c r="L299" s="289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1"/>
      <c r="AB299" s="51"/>
      <c r="AC299" s="51"/>
    </row>
    <row r="300" spans="1:29" ht="14.25">
      <c r="A300" s="51"/>
      <c r="B300" s="51"/>
      <c r="C300" s="53"/>
      <c r="D300" s="53"/>
      <c r="E300" s="53"/>
      <c r="F300" s="53"/>
      <c r="G300" s="53"/>
      <c r="H300" s="53"/>
      <c r="I300" s="53"/>
      <c r="J300" s="53"/>
      <c r="K300" s="53"/>
      <c r="L300" s="289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1"/>
      <c r="AB300" s="51"/>
      <c r="AC300" s="51"/>
    </row>
    <row r="301" spans="1:29" ht="14.25">
      <c r="A301" s="51"/>
      <c r="B301" s="51"/>
      <c r="C301" s="53"/>
      <c r="D301" s="53"/>
      <c r="E301" s="53"/>
      <c r="F301" s="53"/>
      <c r="G301" s="53"/>
      <c r="H301" s="53"/>
      <c r="I301" s="53"/>
      <c r="J301" s="53"/>
      <c r="K301" s="53"/>
      <c r="L301" s="289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1"/>
      <c r="AB301" s="51"/>
      <c r="AC301" s="51"/>
    </row>
    <row r="302" spans="1:29" ht="14.25">
      <c r="A302" s="51"/>
      <c r="B302" s="51"/>
      <c r="C302" s="53"/>
      <c r="D302" s="53"/>
      <c r="E302" s="53"/>
      <c r="F302" s="53"/>
      <c r="G302" s="53"/>
      <c r="H302" s="53"/>
      <c r="I302" s="53"/>
      <c r="J302" s="53"/>
      <c r="K302" s="53"/>
      <c r="L302" s="289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1"/>
      <c r="AB302" s="51"/>
      <c r="AC302" s="51"/>
    </row>
    <row r="303" spans="1:29" ht="14.25">
      <c r="A303" s="51"/>
      <c r="B303" s="51"/>
      <c r="C303" s="53"/>
      <c r="D303" s="53"/>
      <c r="E303" s="53"/>
      <c r="F303" s="53"/>
      <c r="G303" s="53"/>
      <c r="H303" s="53"/>
      <c r="I303" s="53"/>
      <c r="J303" s="53"/>
      <c r="K303" s="53"/>
      <c r="L303" s="289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1"/>
      <c r="AB303" s="51"/>
      <c r="AC303" s="51"/>
    </row>
    <row r="304" spans="1:29" ht="14.25">
      <c r="A304" s="51"/>
      <c r="B304" s="51"/>
      <c r="C304" s="53"/>
      <c r="D304" s="53"/>
      <c r="E304" s="53"/>
      <c r="F304" s="53"/>
      <c r="G304" s="53"/>
      <c r="H304" s="53"/>
      <c r="I304" s="53"/>
      <c r="J304" s="53"/>
      <c r="K304" s="53"/>
      <c r="L304" s="289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1"/>
      <c r="AB304" s="51"/>
      <c r="AC304" s="51"/>
    </row>
    <row r="305" spans="1:29" ht="14.25">
      <c r="A305" s="51"/>
      <c r="B305" s="51"/>
      <c r="C305" s="53"/>
      <c r="D305" s="53"/>
      <c r="E305" s="53"/>
      <c r="F305" s="53"/>
      <c r="G305" s="53"/>
      <c r="H305" s="53"/>
      <c r="I305" s="53"/>
      <c r="J305" s="53"/>
      <c r="K305" s="53"/>
      <c r="L305" s="289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1"/>
      <c r="AB305" s="51"/>
      <c r="AC305" s="51"/>
    </row>
    <row r="306" spans="1:29" ht="14.25">
      <c r="A306" s="51"/>
      <c r="B306" s="51"/>
      <c r="C306" s="53"/>
      <c r="D306" s="53"/>
      <c r="E306" s="53"/>
      <c r="F306" s="53"/>
      <c r="G306" s="53"/>
      <c r="H306" s="53"/>
      <c r="I306" s="53"/>
      <c r="J306" s="53"/>
      <c r="K306" s="53"/>
      <c r="L306" s="289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1"/>
      <c r="AB306" s="51"/>
      <c r="AC306" s="51"/>
    </row>
    <row r="307" spans="1:29" ht="14.25">
      <c r="A307" s="51"/>
      <c r="B307" s="51"/>
      <c r="C307" s="53"/>
      <c r="D307" s="53"/>
      <c r="E307" s="53"/>
      <c r="F307" s="53"/>
      <c r="G307" s="53"/>
      <c r="H307" s="53"/>
      <c r="I307" s="53"/>
      <c r="J307" s="53"/>
      <c r="K307" s="53"/>
      <c r="L307" s="289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1"/>
      <c r="AB307" s="51"/>
      <c r="AC307" s="51"/>
    </row>
    <row r="308" spans="1:29" ht="14.25">
      <c r="A308" s="51"/>
      <c r="B308" s="51"/>
      <c r="C308" s="53"/>
      <c r="D308" s="53"/>
      <c r="E308" s="53"/>
      <c r="F308" s="53"/>
      <c r="G308" s="53"/>
      <c r="H308" s="53"/>
      <c r="I308" s="53"/>
      <c r="J308" s="53"/>
      <c r="K308" s="53"/>
      <c r="L308" s="289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1"/>
      <c r="AB308" s="51"/>
      <c r="AC308" s="51"/>
    </row>
    <row r="309" spans="1:29" ht="14.25">
      <c r="A309" s="51"/>
      <c r="B309" s="51"/>
      <c r="C309" s="53"/>
      <c r="D309" s="53"/>
      <c r="E309" s="53"/>
      <c r="F309" s="53"/>
      <c r="G309" s="53"/>
      <c r="H309" s="53"/>
      <c r="I309" s="53"/>
      <c r="J309" s="53"/>
      <c r="K309" s="53"/>
      <c r="L309" s="289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1"/>
      <c r="AB309" s="51"/>
      <c r="AC309" s="51"/>
    </row>
    <row r="310" spans="1:29" ht="14.25">
      <c r="A310" s="51"/>
      <c r="B310" s="51"/>
      <c r="C310" s="53"/>
      <c r="D310" s="53"/>
      <c r="E310" s="53"/>
      <c r="F310" s="53"/>
      <c r="G310" s="53"/>
      <c r="H310" s="53"/>
      <c r="I310" s="53"/>
      <c r="J310" s="53"/>
      <c r="K310" s="53"/>
      <c r="L310" s="289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1"/>
      <c r="AB310" s="51"/>
      <c r="AC310" s="51"/>
    </row>
    <row r="311" spans="1:29" ht="14.25">
      <c r="A311" s="51"/>
      <c r="B311" s="51"/>
      <c r="C311" s="53"/>
      <c r="D311" s="53"/>
      <c r="E311" s="53"/>
      <c r="F311" s="53"/>
      <c r="G311" s="53"/>
      <c r="H311" s="53"/>
      <c r="I311" s="53"/>
      <c r="J311" s="53"/>
      <c r="K311" s="53"/>
      <c r="L311" s="289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1"/>
      <c r="AB311" s="51"/>
      <c r="AC311" s="51"/>
    </row>
    <row r="312" spans="1:29" ht="14.25">
      <c r="A312" s="51"/>
      <c r="B312" s="51"/>
      <c r="C312" s="53"/>
      <c r="D312" s="53"/>
      <c r="E312" s="53"/>
      <c r="F312" s="53"/>
      <c r="G312" s="53"/>
      <c r="H312" s="53"/>
      <c r="I312" s="53"/>
      <c r="J312" s="53"/>
      <c r="K312" s="53"/>
      <c r="L312" s="289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1"/>
      <c r="AB312" s="51"/>
      <c r="AC312" s="51"/>
    </row>
    <row r="313" spans="1:29" ht="14.25">
      <c r="A313" s="51"/>
      <c r="B313" s="51"/>
      <c r="C313" s="53"/>
      <c r="D313" s="53"/>
      <c r="E313" s="53"/>
      <c r="F313" s="53"/>
      <c r="G313" s="53"/>
      <c r="H313" s="53"/>
      <c r="I313" s="53"/>
      <c r="J313" s="53"/>
      <c r="K313" s="53"/>
      <c r="L313" s="289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1"/>
      <c r="AB313" s="51"/>
      <c r="AC313" s="51"/>
    </row>
    <row r="314" spans="1:29" ht="14.25">
      <c r="A314" s="51"/>
      <c r="B314" s="51"/>
      <c r="C314" s="53"/>
      <c r="D314" s="53"/>
      <c r="E314" s="53"/>
      <c r="F314" s="53"/>
      <c r="G314" s="53"/>
      <c r="H314" s="53"/>
      <c r="I314" s="53"/>
      <c r="J314" s="53"/>
      <c r="K314" s="53"/>
      <c r="L314" s="289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1"/>
      <c r="AB314" s="51"/>
      <c r="AC314" s="51"/>
    </row>
    <row r="315" spans="1:29" ht="14.25">
      <c r="A315" s="51"/>
      <c r="B315" s="51"/>
      <c r="C315" s="53"/>
      <c r="D315" s="53"/>
      <c r="E315" s="53"/>
      <c r="F315" s="53"/>
      <c r="G315" s="53"/>
      <c r="H315" s="53"/>
      <c r="I315" s="53"/>
      <c r="J315" s="53"/>
      <c r="K315" s="53"/>
      <c r="L315" s="289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1"/>
      <c r="AB315" s="51"/>
      <c r="AC315" s="51"/>
    </row>
  </sheetData>
  <sheetProtection/>
  <mergeCells count="55">
    <mergeCell ref="A55:B55"/>
    <mergeCell ref="A63:B63"/>
    <mergeCell ref="A69:B69"/>
    <mergeCell ref="A26:B26"/>
    <mergeCell ref="A32:B32"/>
    <mergeCell ref="A42:B42"/>
    <mergeCell ref="A49:B49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Z10:Z11"/>
    <mergeCell ref="G9:G11"/>
    <mergeCell ref="H9:H11"/>
    <mergeCell ref="U9:U11"/>
    <mergeCell ref="J10:J11"/>
    <mergeCell ref="K10:K11"/>
    <mergeCell ref="L10:L11"/>
    <mergeCell ref="M10:M11"/>
    <mergeCell ref="V6:Z6"/>
    <mergeCell ref="V7:V11"/>
    <mergeCell ref="W7:Z7"/>
    <mergeCell ref="O8:O11"/>
    <mergeCell ref="P8:P11"/>
    <mergeCell ref="Q8:Q11"/>
    <mergeCell ref="W8:W11"/>
    <mergeCell ref="X8:X11"/>
    <mergeCell ref="Y8:Z9"/>
    <mergeCell ref="Y10:Y11"/>
    <mergeCell ref="F6:F11"/>
    <mergeCell ref="G6:H8"/>
    <mergeCell ref="L8:M9"/>
    <mergeCell ref="N8:N11"/>
    <mergeCell ref="I8:I11"/>
    <mergeCell ref="J8:K9"/>
    <mergeCell ref="N7:Q7"/>
    <mergeCell ref="R7:U7"/>
    <mergeCell ref="A6:B11"/>
    <mergeCell ref="C6:C11"/>
    <mergeCell ref="D6:D11"/>
    <mergeCell ref="E6:E11"/>
    <mergeCell ref="A4:Z4"/>
    <mergeCell ref="I6:M7"/>
    <mergeCell ref="N6:U6"/>
    <mergeCell ref="R8:R11"/>
    <mergeCell ref="S8:S11"/>
    <mergeCell ref="T8:T11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6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3.59765625" style="5" customWidth="1"/>
    <col min="2" max="2" width="12.59765625" style="5" customWidth="1"/>
    <col min="3" max="3" width="11.69921875" style="5" customWidth="1"/>
    <col min="4" max="10" width="9.09765625" style="5" customWidth="1"/>
    <col min="11" max="11" width="10.19921875" style="5" customWidth="1"/>
    <col min="12" max="17" width="9.09765625" style="5" customWidth="1"/>
    <col min="18" max="19" width="10.19921875" style="5" customWidth="1"/>
    <col min="20" max="24" width="9.09765625" style="5" customWidth="1"/>
    <col min="25" max="25" width="10.19921875" style="5" customWidth="1"/>
    <col min="26" max="26" width="9.09765625" style="5" customWidth="1"/>
    <col min="27" max="27" width="10" style="5" customWidth="1"/>
    <col min="28" max="16384" width="10.59765625" style="5" customWidth="1"/>
  </cols>
  <sheetData>
    <row r="1" spans="1:43" s="3" customFormat="1" ht="19.5" customHeight="1">
      <c r="A1" s="273" t="s">
        <v>378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" t="s">
        <v>379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3" customFormat="1" ht="19.5" customHeight="1">
      <c r="A2" s="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</row>
    <row r="3" spans="1:43" s="3" customFormat="1" ht="19.5" customHeight="1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</row>
    <row r="4" spans="1:43" ht="19.5" customHeight="1">
      <c r="A4" s="404" t="s">
        <v>364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</row>
    <row r="5" spans="1:43" ht="19.5" customHeight="1">
      <c r="A5" s="526" t="s">
        <v>497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</row>
    <row r="6" spans="1:43" ht="18" customHeight="1" thickBot="1">
      <c r="A6" s="51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8" t="s">
        <v>196</v>
      </c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</row>
    <row r="7" spans="1:43" ht="15" customHeight="1">
      <c r="A7" s="527" t="s">
        <v>405</v>
      </c>
      <c r="B7" s="515"/>
      <c r="C7" s="529" t="s">
        <v>122</v>
      </c>
      <c r="D7" s="409" t="s">
        <v>406</v>
      </c>
      <c r="E7" s="507"/>
      <c r="F7" s="507"/>
      <c r="G7" s="507"/>
      <c r="H7" s="507"/>
      <c r="I7" s="507"/>
      <c r="J7" s="507"/>
      <c r="K7" s="508"/>
      <c r="L7" s="409" t="s">
        <v>123</v>
      </c>
      <c r="M7" s="507"/>
      <c r="N7" s="508"/>
      <c r="O7" s="409" t="s">
        <v>407</v>
      </c>
      <c r="P7" s="507"/>
      <c r="Q7" s="507"/>
      <c r="R7" s="507"/>
      <c r="S7" s="507"/>
      <c r="T7" s="507"/>
      <c r="U7" s="508"/>
      <c r="V7" s="409" t="s">
        <v>124</v>
      </c>
      <c r="W7" s="507"/>
      <c r="X7" s="507"/>
      <c r="Y7" s="507"/>
      <c r="Z7" s="508"/>
      <c r="AA7" s="276" t="s">
        <v>125</v>
      </c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</row>
    <row r="8" spans="1:43" ht="15" customHeight="1">
      <c r="A8" s="528"/>
      <c r="B8" s="405"/>
      <c r="C8" s="518"/>
      <c r="D8" s="376" t="s">
        <v>338</v>
      </c>
      <c r="E8" s="512"/>
      <c r="F8" s="402"/>
      <c r="G8" s="376" t="s">
        <v>339</v>
      </c>
      <c r="H8" s="512"/>
      <c r="I8" s="402"/>
      <c r="J8" s="509" t="s">
        <v>126</v>
      </c>
      <c r="K8" s="509" t="s">
        <v>127</v>
      </c>
      <c r="L8" s="376" t="s">
        <v>128</v>
      </c>
      <c r="M8" s="512"/>
      <c r="N8" s="402"/>
      <c r="O8" s="376" t="s">
        <v>338</v>
      </c>
      <c r="P8" s="512"/>
      <c r="Q8" s="402"/>
      <c r="R8" s="376" t="s">
        <v>339</v>
      </c>
      <c r="S8" s="512"/>
      <c r="T8" s="402"/>
      <c r="U8" s="509" t="s">
        <v>129</v>
      </c>
      <c r="V8" s="376" t="s">
        <v>130</v>
      </c>
      <c r="W8" s="512"/>
      <c r="X8" s="402"/>
      <c r="Y8" s="509" t="s">
        <v>408</v>
      </c>
      <c r="Z8" s="509" t="s">
        <v>127</v>
      </c>
      <c r="AA8" s="511" t="s">
        <v>197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</row>
    <row r="9" spans="1:43" ht="15" customHeight="1">
      <c r="A9" s="528"/>
      <c r="B9" s="405"/>
      <c r="C9" s="518"/>
      <c r="D9" s="378"/>
      <c r="E9" s="381"/>
      <c r="F9" s="382"/>
      <c r="G9" s="378"/>
      <c r="H9" s="381"/>
      <c r="I9" s="382"/>
      <c r="J9" s="510"/>
      <c r="K9" s="510"/>
      <c r="L9" s="378"/>
      <c r="M9" s="381"/>
      <c r="N9" s="382"/>
      <c r="O9" s="378"/>
      <c r="P9" s="381"/>
      <c r="Q9" s="382"/>
      <c r="R9" s="378"/>
      <c r="S9" s="381"/>
      <c r="T9" s="382"/>
      <c r="U9" s="510"/>
      <c r="V9" s="378"/>
      <c r="W9" s="381"/>
      <c r="X9" s="382"/>
      <c r="Y9" s="510"/>
      <c r="Z9" s="510"/>
      <c r="AA9" s="516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</row>
    <row r="10" spans="1:43" ht="15" customHeight="1">
      <c r="A10" s="397"/>
      <c r="B10" s="406"/>
      <c r="C10" s="478"/>
      <c r="D10" s="136" t="s">
        <v>162</v>
      </c>
      <c r="E10" s="136" t="s">
        <v>131</v>
      </c>
      <c r="F10" s="136" t="s">
        <v>132</v>
      </c>
      <c r="G10" s="136" t="s">
        <v>162</v>
      </c>
      <c r="H10" s="136" t="s">
        <v>131</v>
      </c>
      <c r="I10" s="136" t="s">
        <v>132</v>
      </c>
      <c r="J10" s="521"/>
      <c r="K10" s="521"/>
      <c r="L10" s="136" t="s">
        <v>162</v>
      </c>
      <c r="M10" s="136" t="s">
        <v>131</v>
      </c>
      <c r="N10" s="136" t="s">
        <v>132</v>
      </c>
      <c r="O10" s="136" t="s">
        <v>162</v>
      </c>
      <c r="P10" s="136" t="s">
        <v>131</v>
      </c>
      <c r="Q10" s="136" t="s">
        <v>132</v>
      </c>
      <c r="R10" s="136" t="s">
        <v>162</v>
      </c>
      <c r="S10" s="136" t="s">
        <v>131</v>
      </c>
      <c r="T10" s="136" t="s">
        <v>132</v>
      </c>
      <c r="U10" s="521"/>
      <c r="V10" s="136" t="s">
        <v>162</v>
      </c>
      <c r="W10" s="136" t="s">
        <v>131</v>
      </c>
      <c r="X10" s="136" t="s">
        <v>132</v>
      </c>
      <c r="Y10" s="521"/>
      <c r="Z10" s="521"/>
      <c r="AA10" s="517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</row>
    <row r="11" spans="1:43" ht="15" customHeight="1">
      <c r="A11" s="468" t="s">
        <v>198</v>
      </c>
      <c r="B11" s="534"/>
      <c r="C11" s="308">
        <f>SUM(D11,G11,J11:K11,L11,O11,R11,U11,V11,Y11:AA11)</f>
        <v>513404</v>
      </c>
      <c r="D11" s="144">
        <f>SUM(E11:F11)</f>
        <v>15838</v>
      </c>
      <c r="E11" s="144">
        <v>9700</v>
      </c>
      <c r="F11" s="144">
        <v>6138</v>
      </c>
      <c r="G11" s="144">
        <f>SUM(H11:I11)</f>
        <v>70141</v>
      </c>
      <c r="H11" s="144">
        <v>69205</v>
      </c>
      <c r="I11" s="144">
        <v>936</v>
      </c>
      <c r="J11" s="144">
        <v>226</v>
      </c>
      <c r="K11" s="144">
        <v>111137</v>
      </c>
      <c r="L11" s="144">
        <f>SUM(M11:N11)</f>
        <v>2833</v>
      </c>
      <c r="M11" s="144">
        <v>1882</v>
      </c>
      <c r="N11" s="144">
        <v>951</v>
      </c>
      <c r="O11" s="144">
        <f>SUM(P11:Q11)</f>
        <v>4433</v>
      </c>
      <c r="P11" s="144">
        <v>4417</v>
      </c>
      <c r="Q11" s="144">
        <v>16</v>
      </c>
      <c r="R11" s="144">
        <f>SUM(S11:T11)</f>
        <v>275905</v>
      </c>
      <c r="S11" s="144">
        <v>273692</v>
      </c>
      <c r="T11" s="144">
        <v>2213</v>
      </c>
      <c r="U11" s="144">
        <v>12473</v>
      </c>
      <c r="V11" s="144">
        <f>SUM(W11:X11)</f>
        <v>5520</v>
      </c>
      <c r="W11" s="144">
        <v>4719</v>
      </c>
      <c r="X11" s="144">
        <v>801</v>
      </c>
      <c r="Y11" s="144">
        <v>2786</v>
      </c>
      <c r="Z11" s="144">
        <v>51</v>
      </c>
      <c r="AA11" s="144">
        <v>12061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</row>
    <row r="12" spans="1:43" ht="15" customHeight="1">
      <c r="A12" s="466" t="s">
        <v>409</v>
      </c>
      <c r="B12" s="533"/>
      <c r="C12" s="305">
        <f>SUM(D12,G12,J12:K12,L12,O12,R12,U12,V12,Y12:AA12)</f>
        <v>533112</v>
      </c>
      <c r="D12" s="72">
        <f>SUM(E12:F12)</f>
        <v>16209</v>
      </c>
      <c r="E12" s="72">
        <v>9798</v>
      </c>
      <c r="F12" s="72">
        <v>6411</v>
      </c>
      <c r="G12" s="72">
        <f>SUM(H12:I12)</f>
        <v>68551</v>
      </c>
      <c r="H12" s="72">
        <v>67563</v>
      </c>
      <c r="I12" s="72">
        <v>988</v>
      </c>
      <c r="J12" s="72">
        <v>225</v>
      </c>
      <c r="K12" s="72">
        <v>125951</v>
      </c>
      <c r="L12" s="72">
        <f>SUM(M12:N12)</f>
        <v>2820</v>
      </c>
      <c r="M12" s="72">
        <v>1875</v>
      </c>
      <c r="N12" s="72">
        <v>945</v>
      </c>
      <c r="O12" s="72">
        <f>SUM(P12:Q12)</f>
        <v>4549</v>
      </c>
      <c r="P12" s="72">
        <v>4524</v>
      </c>
      <c r="Q12" s="72">
        <v>25</v>
      </c>
      <c r="R12" s="72">
        <f>SUM(S12:T12)</f>
        <v>281146</v>
      </c>
      <c r="S12" s="72">
        <v>278945</v>
      </c>
      <c r="T12" s="72">
        <v>2201</v>
      </c>
      <c r="U12" s="72">
        <v>11409</v>
      </c>
      <c r="V12" s="72">
        <f>SUM(W12:X12)</f>
        <v>5801</v>
      </c>
      <c r="W12" s="72">
        <v>4926</v>
      </c>
      <c r="X12" s="72">
        <v>875</v>
      </c>
      <c r="Y12" s="72">
        <v>2971</v>
      </c>
      <c r="Z12" s="72">
        <v>63</v>
      </c>
      <c r="AA12" s="72">
        <v>13417</v>
      </c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</row>
    <row r="13" spans="1:43" ht="15" customHeight="1">
      <c r="A13" s="466" t="s">
        <v>410</v>
      </c>
      <c r="B13" s="533"/>
      <c r="C13" s="305">
        <f>SUM(D13,G13,J13:K13,L13,O13,R13,U13,V13,Y13:AA13)</f>
        <v>556644</v>
      </c>
      <c r="D13" s="72">
        <f>SUM(E13:F13)</f>
        <v>16847</v>
      </c>
      <c r="E13" s="72">
        <v>10024</v>
      </c>
      <c r="F13" s="72">
        <v>6823</v>
      </c>
      <c r="G13" s="72">
        <f>SUM(H13:I13)</f>
        <v>67095</v>
      </c>
      <c r="H13" s="72">
        <v>66092</v>
      </c>
      <c r="I13" s="72">
        <v>1003</v>
      </c>
      <c r="J13" s="72">
        <v>237</v>
      </c>
      <c r="K13" s="72">
        <v>138948</v>
      </c>
      <c r="L13" s="72">
        <f>SUM(M13:N13)</f>
        <v>2868</v>
      </c>
      <c r="M13" s="72">
        <v>1904</v>
      </c>
      <c r="N13" s="72">
        <v>964</v>
      </c>
      <c r="O13" s="72">
        <f>SUM(P13:Q13)</f>
        <v>5090</v>
      </c>
      <c r="P13" s="72">
        <v>5059</v>
      </c>
      <c r="Q13" s="72">
        <v>31</v>
      </c>
      <c r="R13" s="72">
        <f>SUM(S13:T13)</f>
        <v>289822</v>
      </c>
      <c r="S13" s="72">
        <v>287628</v>
      </c>
      <c r="T13" s="72">
        <v>2194</v>
      </c>
      <c r="U13" s="72">
        <v>10706</v>
      </c>
      <c r="V13" s="72">
        <f>SUM(W13:X13)</f>
        <v>6586</v>
      </c>
      <c r="W13" s="72">
        <v>5616</v>
      </c>
      <c r="X13" s="72">
        <v>970</v>
      </c>
      <c r="Y13" s="72">
        <v>3142</v>
      </c>
      <c r="Z13" s="72">
        <v>94</v>
      </c>
      <c r="AA13" s="72">
        <v>15209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</row>
    <row r="14" spans="1:43" ht="15" customHeight="1">
      <c r="A14" s="524" t="s">
        <v>171</v>
      </c>
      <c r="B14" s="530"/>
      <c r="C14" s="305">
        <f>SUM(D14,G14,J14:K14,L14,O14,R14,U14,V14,Y14:AA14)</f>
        <v>582179</v>
      </c>
      <c r="D14" s="72">
        <f>SUM(E14:F14)</f>
        <v>18014</v>
      </c>
      <c r="E14" s="72">
        <v>10648</v>
      </c>
      <c r="F14" s="72">
        <v>7366</v>
      </c>
      <c r="G14" s="72">
        <f>SUM(H14:I14)</f>
        <v>66828</v>
      </c>
      <c r="H14" s="72">
        <v>65778</v>
      </c>
      <c r="I14" s="72">
        <v>1050</v>
      </c>
      <c r="J14" s="72">
        <v>261</v>
      </c>
      <c r="K14" s="72">
        <v>151018</v>
      </c>
      <c r="L14" s="72">
        <f>SUM(M14:N14)</f>
        <v>2949</v>
      </c>
      <c r="M14" s="72">
        <v>1950</v>
      </c>
      <c r="N14" s="72">
        <v>999</v>
      </c>
      <c r="O14" s="72">
        <f>SUM(P14:Q14)</f>
        <v>5832</v>
      </c>
      <c r="P14" s="72">
        <v>5798</v>
      </c>
      <c r="Q14" s="72">
        <v>34</v>
      </c>
      <c r="R14" s="72">
        <f>SUM(S14:T14)</f>
        <v>299327</v>
      </c>
      <c r="S14" s="72">
        <v>297141</v>
      </c>
      <c r="T14" s="72">
        <v>2186</v>
      </c>
      <c r="U14" s="72">
        <v>10477</v>
      </c>
      <c r="V14" s="72">
        <f>SUM(W14:X14)</f>
        <v>7313</v>
      </c>
      <c r="W14" s="72">
        <v>6169</v>
      </c>
      <c r="X14" s="72">
        <v>1144</v>
      </c>
      <c r="Y14" s="72">
        <v>3306</v>
      </c>
      <c r="Z14" s="72">
        <v>121</v>
      </c>
      <c r="AA14" s="72">
        <v>16733</v>
      </c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</row>
    <row r="15" spans="1:43" ht="15" customHeight="1">
      <c r="A15" s="531" t="s">
        <v>411</v>
      </c>
      <c r="B15" s="532"/>
      <c r="C15" s="24">
        <v>611250</v>
      </c>
      <c r="D15" s="23">
        <v>19238</v>
      </c>
      <c r="E15" s="23">
        <f aca="true" t="shared" si="0" ref="E15:AA15">SUM(E17:E24,E26,E29,E35,E45,E52,E58,E66,E72)</f>
        <v>11237</v>
      </c>
      <c r="F15" s="23">
        <v>8001</v>
      </c>
      <c r="G15" s="23">
        <v>66622</v>
      </c>
      <c r="H15" s="23">
        <v>65575</v>
      </c>
      <c r="I15" s="23">
        <f t="shared" si="0"/>
        <v>1047</v>
      </c>
      <c r="J15" s="23">
        <f t="shared" si="0"/>
        <v>293</v>
      </c>
      <c r="K15" s="23">
        <v>153770</v>
      </c>
      <c r="L15" s="23">
        <f t="shared" si="0"/>
        <v>2988</v>
      </c>
      <c r="M15" s="23">
        <f t="shared" si="0"/>
        <v>1973</v>
      </c>
      <c r="N15" s="23">
        <f t="shared" si="0"/>
        <v>1015</v>
      </c>
      <c r="O15" s="23">
        <f t="shared" si="0"/>
        <v>8467</v>
      </c>
      <c r="P15" s="23">
        <f t="shared" si="0"/>
        <v>8421</v>
      </c>
      <c r="Q15" s="23">
        <f t="shared" si="0"/>
        <v>46</v>
      </c>
      <c r="R15" s="23">
        <v>315451</v>
      </c>
      <c r="S15" s="23">
        <v>313276</v>
      </c>
      <c r="T15" s="23">
        <f t="shared" si="0"/>
        <v>2175</v>
      </c>
      <c r="U15" s="23">
        <v>15151</v>
      </c>
      <c r="V15" s="23">
        <v>7799</v>
      </c>
      <c r="W15" s="23">
        <v>6512</v>
      </c>
      <c r="X15" s="23">
        <f t="shared" si="0"/>
        <v>1287</v>
      </c>
      <c r="Y15" s="23">
        <f t="shared" si="0"/>
        <v>3467</v>
      </c>
      <c r="Z15" s="23">
        <v>137</v>
      </c>
      <c r="AA15" s="23">
        <f t="shared" si="0"/>
        <v>17867</v>
      </c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</row>
    <row r="16" spans="1:43" ht="15" customHeight="1">
      <c r="A16" s="7"/>
      <c r="B16" s="8"/>
      <c r="C16" s="143"/>
      <c r="D16" s="72"/>
      <c r="E16" s="72"/>
      <c r="F16" s="66"/>
      <c r="G16" s="72"/>
      <c r="H16" s="72"/>
      <c r="I16" s="66"/>
      <c r="J16" s="72"/>
      <c r="K16" s="72"/>
      <c r="L16" s="72"/>
      <c r="M16" s="72"/>
      <c r="N16" s="66"/>
      <c r="O16" s="72"/>
      <c r="P16" s="72"/>
      <c r="Q16" s="72"/>
      <c r="R16" s="72"/>
      <c r="S16" s="72"/>
      <c r="T16" s="66"/>
      <c r="U16" s="72"/>
      <c r="V16" s="72"/>
      <c r="W16" s="72"/>
      <c r="X16" s="66"/>
      <c r="Y16" s="72"/>
      <c r="Z16" s="72"/>
      <c r="AA16" s="72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ht="15" customHeight="1">
      <c r="A17" s="524" t="s">
        <v>73</v>
      </c>
      <c r="B17" s="525"/>
      <c r="C17" s="305">
        <f>SUM(D17,G17,J17:K17,L17,O17,R17,U17,V17,Y17:AA17)</f>
        <v>232734</v>
      </c>
      <c r="D17" s="72">
        <f>SUM(E17:F17)</f>
        <v>7436</v>
      </c>
      <c r="E17" s="303">
        <v>4163</v>
      </c>
      <c r="F17" s="303">
        <v>3273</v>
      </c>
      <c r="G17" s="72">
        <f aca="true" t="shared" si="1" ref="G17:G24">SUM(H17:I17)</f>
        <v>30294</v>
      </c>
      <c r="H17" s="303">
        <v>29758</v>
      </c>
      <c r="I17" s="303">
        <v>536</v>
      </c>
      <c r="J17" s="303">
        <v>129</v>
      </c>
      <c r="K17" s="303">
        <v>43873</v>
      </c>
      <c r="L17" s="72">
        <f aca="true" t="shared" si="2" ref="L17:L24">SUM(M17:N17)</f>
        <v>966</v>
      </c>
      <c r="M17" s="303">
        <v>495</v>
      </c>
      <c r="N17" s="303">
        <v>471</v>
      </c>
      <c r="O17" s="72">
        <f aca="true" t="shared" si="3" ref="O17:O24">SUM(P17:Q17)</f>
        <v>3903</v>
      </c>
      <c r="P17" s="303">
        <v>3891</v>
      </c>
      <c r="Q17" s="303">
        <v>12</v>
      </c>
      <c r="R17" s="72">
        <f aca="true" t="shared" si="4" ref="R17:R24">SUM(S17:T17)</f>
        <v>128349</v>
      </c>
      <c r="S17" s="303">
        <v>126969</v>
      </c>
      <c r="T17" s="303">
        <v>1380</v>
      </c>
      <c r="U17" s="303">
        <v>5145</v>
      </c>
      <c r="V17" s="72">
        <f aca="true" t="shared" si="5" ref="V17:V24">SUM(W17:X17)</f>
        <v>3485</v>
      </c>
      <c r="W17" s="303">
        <v>2816</v>
      </c>
      <c r="X17" s="303">
        <v>669</v>
      </c>
      <c r="Y17" s="303">
        <v>1189</v>
      </c>
      <c r="Z17" s="303">
        <v>46</v>
      </c>
      <c r="AA17" s="303">
        <v>7919</v>
      </c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</row>
    <row r="18" spans="1:43" ht="15" customHeight="1">
      <c r="A18" s="524" t="s">
        <v>74</v>
      </c>
      <c r="B18" s="525"/>
      <c r="C18" s="305">
        <f aca="true" t="shared" si="6" ref="C18:C24">SUM(D18,G18,J18:K18,L18,O18,R18,U18,V18,Y18:AA18)</f>
        <v>24003</v>
      </c>
      <c r="D18" s="72">
        <f aca="true" t="shared" si="7" ref="D18:D24">SUM(E18:F18)</f>
        <v>889</v>
      </c>
      <c r="E18" s="303">
        <v>532</v>
      </c>
      <c r="F18" s="303">
        <v>357</v>
      </c>
      <c r="G18" s="72">
        <f t="shared" si="1"/>
        <v>2445</v>
      </c>
      <c r="H18" s="303">
        <v>2410</v>
      </c>
      <c r="I18" s="303">
        <v>35</v>
      </c>
      <c r="J18" s="303">
        <v>22</v>
      </c>
      <c r="K18" s="303">
        <v>7208</v>
      </c>
      <c r="L18" s="72">
        <f t="shared" si="2"/>
        <v>180</v>
      </c>
      <c r="M18" s="303">
        <v>120</v>
      </c>
      <c r="N18" s="303">
        <v>60</v>
      </c>
      <c r="O18" s="72">
        <f t="shared" si="3"/>
        <v>279</v>
      </c>
      <c r="P18" s="303">
        <v>276</v>
      </c>
      <c r="Q18" s="303">
        <v>3</v>
      </c>
      <c r="R18" s="72">
        <f t="shared" si="4"/>
        <v>10985</v>
      </c>
      <c r="S18" s="303">
        <v>10897</v>
      </c>
      <c r="T18" s="303">
        <v>88</v>
      </c>
      <c r="U18" s="303">
        <v>801</v>
      </c>
      <c r="V18" s="72">
        <f t="shared" si="5"/>
        <v>493</v>
      </c>
      <c r="W18" s="303">
        <v>407</v>
      </c>
      <c r="X18" s="303">
        <v>86</v>
      </c>
      <c r="Y18" s="303">
        <v>182</v>
      </c>
      <c r="Z18" s="303">
        <v>8</v>
      </c>
      <c r="AA18" s="303">
        <v>511</v>
      </c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</row>
    <row r="19" spans="1:43" ht="15" customHeight="1">
      <c r="A19" s="524" t="s">
        <v>75</v>
      </c>
      <c r="B19" s="525"/>
      <c r="C19" s="305">
        <f t="shared" si="6"/>
        <v>60743</v>
      </c>
      <c r="D19" s="72">
        <f t="shared" si="7"/>
        <v>1900</v>
      </c>
      <c r="E19" s="303">
        <v>1070</v>
      </c>
      <c r="F19" s="303">
        <v>830</v>
      </c>
      <c r="G19" s="72">
        <f t="shared" si="1"/>
        <v>6119</v>
      </c>
      <c r="H19" s="303">
        <v>6039</v>
      </c>
      <c r="I19" s="303">
        <v>80</v>
      </c>
      <c r="J19" s="303">
        <v>40</v>
      </c>
      <c r="K19" s="303">
        <v>16629</v>
      </c>
      <c r="L19" s="72">
        <f t="shared" si="2"/>
        <v>224</v>
      </c>
      <c r="M19" s="303">
        <v>175</v>
      </c>
      <c r="N19" s="303">
        <v>49</v>
      </c>
      <c r="O19" s="72">
        <f t="shared" si="3"/>
        <v>807</v>
      </c>
      <c r="P19" s="303">
        <v>806</v>
      </c>
      <c r="Q19" s="303">
        <v>1</v>
      </c>
      <c r="R19" s="72">
        <f t="shared" si="4"/>
        <v>31058</v>
      </c>
      <c r="S19" s="303">
        <v>30923</v>
      </c>
      <c r="T19" s="303">
        <v>135</v>
      </c>
      <c r="U19" s="303">
        <v>1514</v>
      </c>
      <c r="V19" s="72">
        <f t="shared" si="5"/>
        <v>631</v>
      </c>
      <c r="W19" s="303">
        <v>553</v>
      </c>
      <c r="X19" s="303">
        <v>78</v>
      </c>
      <c r="Y19" s="303">
        <v>281</v>
      </c>
      <c r="Z19" s="303">
        <v>14</v>
      </c>
      <c r="AA19" s="303">
        <v>1526</v>
      </c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</row>
    <row r="20" spans="1:43" ht="15" customHeight="1">
      <c r="A20" s="524" t="s">
        <v>76</v>
      </c>
      <c r="B20" s="525"/>
      <c r="C20" s="305">
        <f t="shared" si="6"/>
        <v>13713</v>
      </c>
      <c r="D20" s="72">
        <f t="shared" si="7"/>
        <v>352</v>
      </c>
      <c r="E20" s="303">
        <v>286</v>
      </c>
      <c r="F20" s="303">
        <v>66</v>
      </c>
      <c r="G20" s="72">
        <f t="shared" si="1"/>
        <v>1466</v>
      </c>
      <c r="H20" s="303">
        <v>1446</v>
      </c>
      <c r="I20" s="303">
        <v>20</v>
      </c>
      <c r="J20" s="303">
        <v>3</v>
      </c>
      <c r="K20" s="303">
        <v>4708</v>
      </c>
      <c r="L20" s="72">
        <f t="shared" si="2"/>
        <v>101</v>
      </c>
      <c r="M20" s="303">
        <v>63</v>
      </c>
      <c r="N20" s="303">
        <v>38</v>
      </c>
      <c r="O20" s="72">
        <f t="shared" si="3"/>
        <v>129</v>
      </c>
      <c r="P20" s="303">
        <v>127</v>
      </c>
      <c r="Q20" s="303">
        <v>2</v>
      </c>
      <c r="R20" s="72">
        <f t="shared" si="4"/>
        <v>6032</v>
      </c>
      <c r="S20" s="303">
        <v>5992</v>
      </c>
      <c r="T20" s="303">
        <v>40</v>
      </c>
      <c r="U20" s="303">
        <v>351</v>
      </c>
      <c r="V20" s="72">
        <f t="shared" si="5"/>
        <v>175</v>
      </c>
      <c r="W20" s="303">
        <v>155</v>
      </c>
      <c r="X20" s="303">
        <v>20</v>
      </c>
      <c r="Y20" s="303">
        <v>95</v>
      </c>
      <c r="Z20" s="303">
        <v>4</v>
      </c>
      <c r="AA20" s="303">
        <v>297</v>
      </c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</row>
    <row r="21" spans="1:43" ht="15" customHeight="1">
      <c r="A21" s="524" t="s">
        <v>77</v>
      </c>
      <c r="B21" s="525"/>
      <c r="C21" s="305">
        <f t="shared" si="6"/>
        <v>11362</v>
      </c>
      <c r="D21" s="72">
        <f t="shared" si="7"/>
        <v>430</v>
      </c>
      <c r="E21" s="303">
        <v>255</v>
      </c>
      <c r="F21" s="303">
        <v>175</v>
      </c>
      <c r="G21" s="72">
        <f t="shared" si="1"/>
        <v>1155</v>
      </c>
      <c r="H21" s="303">
        <v>1144</v>
      </c>
      <c r="I21" s="303">
        <v>11</v>
      </c>
      <c r="J21" s="303">
        <v>2</v>
      </c>
      <c r="K21" s="303">
        <v>4555</v>
      </c>
      <c r="L21" s="72">
        <f t="shared" si="2"/>
        <v>62</v>
      </c>
      <c r="M21" s="303">
        <v>57</v>
      </c>
      <c r="N21" s="303">
        <v>5</v>
      </c>
      <c r="O21" s="72">
        <f t="shared" si="3"/>
        <v>94</v>
      </c>
      <c r="P21" s="303">
        <v>92</v>
      </c>
      <c r="Q21" s="303">
        <v>2</v>
      </c>
      <c r="R21" s="72">
        <f t="shared" si="4"/>
        <v>4335</v>
      </c>
      <c r="S21" s="303">
        <v>4307</v>
      </c>
      <c r="T21" s="303">
        <v>28</v>
      </c>
      <c r="U21" s="303">
        <v>282</v>
      </c>
      <c r="V21" s="72">
        <f t="shared" si="5"/>
        <v>141</v>
      </c>
      <c r="W21" s="303">
        <v>124</v>
      </c>
      <c r="X21" s="303">
        <v>17</v>
      </c>
      <c r="Y21" s="303">
        <v>124</v>
      </c>
      <c r="Z21" s="303">
        <v>0</v>
      </c>
      <c r="AA21" s="303">
        <v>182</v>
      </c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</row>
    <row r="22" spans="1:43" ht="15" customHeight="1">
      <c r="A22" s="524" t="s">
        <v>78</v>
      </c>
      <c r="B22" s="525"/>
      <c r="C22" s="305">
        <f t="shared" si="6"/>
        <v>38064</v>
      </c>
      <c r="D22" s="72">
        <f t="shared" si="7"/>
        <v>936</v>
      </c>
      <c r="E22" s="303">
        <v>577</v>
      </c>
      <c r="F22" s="303">
        <v>359</v>
      </c>
      <c r="G22" s="72">
        <f t="shared" si="1"/>
        <v>3159</v>
      </c>
      <c r="H22" s="303">
        <v>3129</v>
      </c>
      <c r="I22" s="303">
        <v>30</v>
      </c>
      <c r="J22" s="303">
        <v>10</v>
      </c>
      <c r="K22" s="303">
        <v>10882</v>
      </c>
      <c r="L22" s="72">
        <f t="shared" si="2"/>
        <v>259</v>
      </c>
      <c r="M22" s="303">
        <v>190</v>
      </c>
      <c r="N22" s="303">
        <v>69</v>
      </c>
      <c r="O22" s="72">
        <f t="shared" si="3"/>
        <v>655</v>
      </c>
      <c r="P22" s="303">
        <v>644</v>
      </c>
      <c r="Q22" s="303">
        <v>11</v>
      </c>
      <c r="R22" s="72">
        <f t="shared" si="4"/>
        <v>19633</v>
      </c>
      <c r="S22" s="303">
        <v>19451</v>
      </c>
      <c r="T22" s="303">
        <v>182</v>
      </c>
      <c r="U22" s="303">
        <v>1052</v>
      </c>
      <c r="V22" s="72">
        <f t="shared" si="5"/>
        <v>333</v>
      </c>
      <c r="W22" s="303">
        <v>308</v>
      </c>
      <c r="X22" s="303">
        <v>25</v>
      </c>
      <c r="Y22" s="303">
        <v>189</v>
      </c>
      <c r="Z22" s="303">
        <v>10</v>
      </c>
      <c r="AA22" s="303">
        <v>946</v>
      </c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</row>
    <row r="23" spans="1:43" ht="15" customHeight="1">
      <c r="A23" s="524" t="s">
        <v>79</v>
      </c>
      <c r="B23" s="525"/>
      <c r="C23" s="305">
        <f t="shared" si="6"/>
        <v>14168</v>
      </c>
      <c r="D23" s="72">
        <f t="shared" si="7"/>
        <v>368</v>
      </c>
      <c r="E23" s="303">
        <v>226</v>
      </c>
      <c r="F23" s="303">
        <v>142</v>
      </c>
      <c r="G23" s="72">
        <f t="shared" si="1"/>
        <v>1358</v>
      </c>
      <c r="H23" s="303">
        <v>1335</v>
      </c>
      <c r="I23" s="303">
        <v>23</v>
      </c>
      <c r="J23" s="303">
        <v>1</v>
      </c>
      <c r="K23" s="303">
        <v>4189</v>
      </c>
      <c r="L23" s="72">
        <f t="shared" si="2"/>
        <v>76</v>
      </c>
      <c r="M23" s="303">
        <v>51</v>
      </c>
      <c r="N23" s="303">
        <v>25</v>
      </c>
      <c r="O23" s="72">
        <f t="shared" si="3"/>
        <v>145</v>
      </c>
      <c r="P23" s="303">
        <v>143</v>
      </c>
      <c r="Q23" s="303">
        <v>2</v>
      </c>
      <c r="R23" s="72">
        <f t="shared" si="4"/>
        <v>6950</v>
      </c>
      <c r="S23" s="303">
        <v>6919</v>
      </c>
      <c r="T23" s="303">
        <v>31</v>
      </c>
      <c r="U23" s="303">
        <v>380</v>
      </c>
      <c r="V23" s="72">
        <f t="shared" si="5"/>
        <v>189</v>
      </c>
      <c r="W23" s="303">
        <v>173</v>
      </c>
      <c r="X23" s="303">
        <v>16</v>
      </c>
      <c r="Y23" s="303">
        <v>88</v>
      </c>
      <c r="Z23" s="303">
        <v>4</v>
      </c>
      <c r="AA23" s="303">
        <v>420</v>
      </c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</row>
    <row r="24" spans="1:43" ht="15" customHeight="1">
      <c r="A24" s="524" t="s">
        <v>80</v>
      </c>
      <c r="B24" s="525"/>
      <c r="C24" s="305">
        <f t="shared" si="6"/>
        <v>32324</v>
      </c>
      <c r="D24" s="72">
        <f t="shared" si="7"/>
        <v>1447</v>
      </c>
      <c r="E24" s="303">
        <v>707</v>
      </c>
      <c r="F24" s="303">
        <v>740</v>
      </c>
      <c r="G24" s="72">
        <f t="shared" si="1"/>
        <v>3180</v>
      </c>
      <c r="H24" s="303">
        <v>3116</v>
      </c>
      <c r="I24" s="303">
        <v>64</v>
      </c>
      <c r="J24" s="303">
        <v>34</v>
      </c>
      <c r="K24" s="303">
        <v>8468</v>
      </c>
      <c r="L24" s="72">
        <f t="shared" si="2"/>
        <v>93</v>
      </c>
      <c r="M24" s="303">
        <v>91</v>
      </c>
      <c r="N24" s="303">
        <v>2</v>
      </c>
      <c r="O24" s="72">
        <f t="shared" si="3"/>
        <v>389</v>
      </c>
      <c r="P24" s="303">
        <v>388</v>
      </c>
      <c r="Q24" s="303">
        <v>1</v>
      </c>
      <c r="R24" s="72">
        <f t="shared" si="4"/>
        <v>16380</v>
      </c>
      <c r="S24" s="303">
        <v>16356</v>
      </c>
      <c r="T24" s="303">
        <v>24</v>
      </c>
      <c r="U24" s="303">
        <v>967</v>
      </c>
      <c r="V24" s="72">
        <f t="shared" si="5"/>
        <v>478</v>
      </c>
      <c r="W24" s="303">
        <v>295</v>
      </c>
      <c r="X24" s="303">
        <v>183</v>
      </c>
      <c r="Y24" s="303">
        <v>125</v>
      </c>
      <c r="Z24" s="303">
        <v>2</v>
      </c>
      <c r="AA24" s="303">
        <v>761</v>
      </c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</row>
    <row r="25" spans="1:43" ht="15" customHeight="1">
      <c r="A25" s="524"/>
      <c r="B25" s="525"/>
      <c r="C25" s="305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</row>
    <row r="26" spans="1:43" ht="15" customHeight="1">
      <c r="A26" s="524" t="s">
        <v>81</v>
      </c>
      <c r="B26" s="525"/>
      <c r="C26" s="305">
        <f>SUM(C27)</f>
        <v>5350</v>
      </c>
      <c r="D26" s="303">
        <f aca="true" t="shared" si="8" ref="D26:AA26">SUM(D27)</f>
        <v>37</v>
      </c>
      <c r="E26" s="303">
        <f t="shared" si="8"/>
        <v>36</v>
      </c>
      <c r="F26" s="303">
        <f t="shared" si="8"/>
        <v>1</v>
      </c>
      <c r="G26" s="303">
        <f t="shared" si="8"/>
        <v>441</v>
      </c>
      <c r="H26" s="303">
        <f t="shared" si="8"/>
        <v>440</v>
      </c>
      <c r="I26" s="303">
        <f t="shared" si="8"/>
        <v>1</v>
      </c>
      <c r="J26" s="303">
        <f t="shared" si="8"/>
        <v>0</v>
      </c>
      <c r="K26" s="303">
        <f t="shared" si="8"/>
        <v>1546</v>
      </c>
      <c r="L26" s="303">
        <f t="shared" si="8"/>
        <v>42</v>
      </c>
      <c r="M26" s="303">
        <f t="shared" si="8"/>
        <v>39</v>
      </c>
      <c r="N26" s="303">
        <f t="shared" si="8"/>
        <v>3</v>
      </c>
      <c r="O26" s="303">
        <f t="shared" si="8"/>
        <v>73</v>
      </c>
      <c r="P26" s="303">
        <f t="shared" si="8"/>
        <v>68</v>
      </c>
      <c r="Q26" s="303">
        <f t="shared" si="8"/>
        <v>5</v>
      </c>
      <c r="R26" s="303">
        <f t="shared" si="8"/>
        <v>2798</v>
      </c>
      <c r="S26" s="303">
        <f t="shared" si="8"/>
        <v>2768</v>
      </c>
      <c r="T26" s="303">
        <f t="shared" si="8"/>
        <v>30</v>
      </c>
      <c r="U26" s="303">
        <f t="shared" si="8"/>
        <v>148</v>
      </c>
      <c r="V26" s="303">
        <f t="shared" si="8"/>
        <v>32</v>
      </c>
      <c r="W26" s="303">
        <f t="shared" si="8"/>
        <v>31</v>
      </c>
      <c r="X26" s="303">
        <f t="shared" si="8"/>
        <v>1</v>
      </c>
      <c r="Y26" s="303">
        <f t="shared" si="8"/>
        <v>18</v>
      </c>
      <c r="Z26" s="303">
        <f t="shared" si="8"/>
        <v>1</v>
      </c>
      <c r="AA26" s="303">
        <f t="shared" si="8"/>
        <v>214</v>
      </c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</row>
    <row r="27" spans="1:43" ht="15" customHeight="1">
      <c r="A27" s="124"/>
      <c r="B27" s="282" t="s">
        <v>82</v>
      </c>
      <c r="C27" s="305">
        <f>SUM(D27,G27,J27:K27,L27,O27,R27,U27,V27,Y27:AA27)</f>
        <v>5350</v>
      </c>
      <c r="D27" s="72">
        <f>SUM(E27:F27)</f>
        <v>37</v>
      </c>
      <c r="E27" s="303">
        <v>36</v>
      </c>
      <c r="F27" s="303">
        <v>1</v>
      </c>
      <c r="G27" s="72">
        <f>SUM(H27:I27)</f>
        <v>441</v>
      </c>
      <c r="H27" s="303">
        <v>440</v>
      </c>
      <c r="I27" s="303">
        <v>1</v>
      </c>
      <c r="J27" s="303">
        <v>0</v>
      </c>
      <c r="K27" s="303">
        <v>1546</v>
      </c>
      <c r="L27" s="72">
        <f>SUM(M27:N27)</f>
        <v>42</v>
      </c>
      <c r="M27" s="303">
        <v>39</v>
      </c>
      <c r="N27" s="303">
        <v>3</v>
      </c>
      <c r="O27" s="72">
        <f>SUM(P27:Q27)</f>
        <v>73</v>
      </c>
      <c r="P27" s="303">
        <v>68</v>
      </c>
      <c r="Q27" s="303">
        <v>5</v>
      </c>
      <c r="R27" s="72">
        <f>SUM(S27:T27)</f>
        <v>2798</v>
      </c>
      <c r="S27" s="303">
        <v>2768</v>
      </c>
      <c r="T27" s="303">
        <v>30</v>
      </c>
      <c r="U27" s="303">
        <v>148</v>
      </c>
      <c r="V27" s="72">
        <f>SUM(W27:X27)</f>
        <v>32</v>
      </c>
      <c r="W27" s="303">
        <v>31</v>
      </c>
      <c r="X27" s="303">
        <v>1</v>
      </c>
      <c r="Y27" s="72">
        <v>18</v>
      </c>
      <c r="Z27" s="72">
        <v>1</v>
      </c>
      <c r="AA27" s="72">
        <v>214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</row>
    <row r="28" spans="1:43" ht="15" customHeight="1">
      <c r="A28" s="124"/>
      <c r="B28" s="282"/>
      <c r="C28" s="305"/>
      <c r="D28" s="72"/>
      <c r="E28" s="72"/>
      <c r="F28" s="72"/>
      <c r="G28" s="66"/>
      <c r="H28" s="72"/>
      <c r="I28" s="72"/>
      <c r="J28" s="72"/>
      <c r="K28" s="72"/>
      <c r="L28" s="303"/>
      <c r="M28" s="72"/>
      <c r="N28" s="72"/>
      <c r="O28" s="66"/>
      <c r="P28" s="72"/>
      <c r="Q28" s="72"/>
      <c r="R28" s="66"/>
      <c r="S28" s="72"/>
      <c r="T28" s="72"/>
      <c r="U28" s="72"/>
      <c r="V28" s="66"/>
      <c r="W28" s="72"/>
      <c r="X28" s="72"/>
      <c r="Y28" s="72"/>
      <c r="Z28" s="72"/>
      <c r="AA28" s="72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</row>
    <row r="29" spans="1:43" ht="15" customHeight="1">
      <c r="A29" s="524" t="s">
        <v>83</v>
      </c>
      <c r="B29" s="525"/>
      <c r="C29" s="305">
        <v>25083</v>
      </c>
      <c r="D29" s="303">
        <f aca="true" t="shared" si="9" ref="D29:AA29">SUM(D30:D33)</f>
        <v>671</v>
      </c>
      <c r="E29" s="303">
        <f t="shared" si="9"/>
        <v>409</v>
      </c>
      <c r="F29" s="303">
        <f t="shared" si="9"/>
        <v>262</v>
      </c>
      <c r="G29" s="303">
        <f t="shared" si="9"/>
        <v>2230</v>
      </c>
      <c r="H29" s="303">
        <f t="shared" si="9"/>
        <v>2204</v>
      </c>
      <c r="I29" s="303">
        <f t="shared" si="9"/>
        <v>26</v>
      </c>
      <c r="J29" s="303">
        <f t="shared" si="9"/>
        <v>11</v>
      </c>
      <c r="K29" s="303">
        <v>7456</v>
      </c>
      <c r="L29" s="303">
        <f t="shared" si="9"/>
        <v>121</v>
      </c>
      <c r="M29" s="303">
        <f t="shared" si="9"/>
        <v>66</v>
      </c>
      <c r="N29" s="303">
        <f t="shared" si="9"/>
        <v>55</v>
      </c>
      <c r="O29" s="303">
        <f t="shared" si="9"/>
        <v>305</v>
      </c>
      <c r="P29" s="303">
        <f t="shared" si="9"/>
        <v>305</v>
      </c>
      <c r="Q29" s="303">
        <f t="shared" si="9"/>
        <v>0</v>
      </c>
      <c r="R29" s="72">
        <f>SUM(S29:T29)</f>
        <v>12721</v>
      </c>
      <c r="S29" s="303">
        <v>12700</v>
      </c>
      <c r="T29" s="303">
        <f t="shared" si="9"/>
        <v>21</v>
      </c>
      <c r="U29" s="303">
        <v>652</v>
      </c>
      <c r="V29" s="303">
        <f t="shared" si="9"/>
        <v>221</v>
      </c>
      <c r="W29" s="303">
        <f t="shared" si="9"/>
        <v>205</v>
      </c>
      <c r="X29" s="303">
        <f t="shared" si="9"/>
        <v>16</v>
      </c>
      <c r="Y29" s="303">
        <f t="shared" si="9"/>
        <v>114</v>
      </c>
      <c r="Z29" s="303">
        <f t="shared" si="9"/>
        <v>14</v>
      </c>
      <c r="AA29" s="303">
        <f t="shared" si="9"/>
        <v>567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</row>
    <row r="30" spans="1:43" ht="15" customHeight="1">
      <c r="A30" s="124"/>
      <c r="B30" s="282" t="s">
        <v>84</v>
      </c>
      <c r="C30" s="305">
        <f>SUM(D30,G30,J30:K30,L30,O30,R30,U30,V30,Y30:AA30)</f>
        <v>7819</v>
      </c>
      <c r="D30" s="72">
        <f>SUM(E30:F30)</f>
        <v>207</v>
      </c>
      <c r="E30" s="303">
        <v>129</v>
      </c>
      <c r="F30" s="303">
        <v>78</v>
      </c>
      <c r="G30" s="72">
        <f>SUM(H30:I30)</f>
        <v>757</v>
      </c>
      <c r="H30" s="303">
        <v>755</v>
      </c>
      <c r="I30" s="303">
        <v>2</v>
      </c>
      <c r="J30" s="303">
        <v>0</v>
      </c>
      <c r="K30" s="303">
        <v>2146</v>
      </c>
      <c r="L30" s="72">
        <f>SUM(M30:N30)</f>
        <v>18</v>
      </c>
      <c r="M30" s="303">
        <v>18</v>
      </c>
      <c r="N30" s="303">
        <v>0</v>
      </c>
      <c r="O30" s="72">
        <f>SUM(P30:Q30)</f>
        <v>103</v>
      </c>
      <c r="P30" s="303">
        <v>103</v>
      </c>
      <c r="Q30" s="303">
        <v>0</v>
      </c>
      <c r="R30" s="72">
        <f>SUM(S30:T30)</f>
        <v>4062</v>
      </c>
      <c r="S30" s="303">
        <v>4053</v>
      </c>
      <c r="T30" s="303">
        <v>9</v>
      </c>
      <c r="U30" s="303">
        <v>224</v>
      </c>
      <c r="V30" s="72">
        <f>SUM(W30:X30)</f>
        <v>80</v>
      </c>
      <c r="W30" s="303">
        <v>69</v>
      </c>
      <c r="X30" s="303">
        <v>11</v>
      </c>
      <c r="Y30" s="72">
        <v>30</v>
      </c>
      <c r="Z30" s="72">
        <v>6</v>
      </c>
      <c r="AA30" s="72">
        <v>186</v>
      </c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</row>
    <row r="31" spans="1:43" ht="15" customHeight="1">
      <c r="A31" s="124"/>
      <c r="B31" s="282" t="s">
        <v>85</v>
      </c>
      <c r="C31" s="305">
        <f>SUM(D31,G31,J31:K31,L31,O31,R31,U31,V31,Y31:AA31)</f>
        <v>7876</v>
      </c>
      <c r="D31" s="72">
        <f>SUM(E31:F31)</f>
        <v>198</v>
      </c>
      <c r="E31" s="303">
        <v>116</v>
      </c>
      <c r="F31" s="303">
        <v>82</v>
      </c>
      <c r="G31" s="72">
        <f>SUM(H31:I31)</f>
        <v>798</v>
      </c>
      <c r="H31" s="303">
        <v>795</v>
      </c>
      <c r="I31" s="303">
        <v>3</v>
      </c>
      <c r="J31" s="303">
        <v>7</v>
      </c>
      <c r="K31" s="303">
        <v>2133</v>
      </c>
      <c r="L31" s="72">
        <f>SUM(M31:N31)</f>
        <v>76</v>
      </c>
      <c r="M31" s="303">
        <v>21</v>
      </c>
      <c r="N31" s="303">
        <v>55</v>
      </c>
      <c r="O31" s="72">
        <f>SUM(P31:Q31)</f>
        <v>107</v>
      </c>
      <c r="P31" s="303">
        <v>107</v>
      </c>
      <c r="Q31" s="303">
        <v>0</v>
      </c>
      <c r="R31" s="72">
        <f>SUM(S31:T31)</f>
        <v>4120</v>
      </c>
      <c r="S31" s="303">
        <v>4114</v>
      </c>
      <c r="T31" s="303">
        <v>6</v>
      </c>
      <c r="U31" s="303">
        <v>198</v>
      </c>
      <c r="V31" s="72">
        <f>SUM(W31:X31)</f>
        <v>64</v>
      </c>
      <c r="W31" s="303">
        <v>62</v>
      </c>
      <c r="X31" s="303">
        <v>2</v>
      </c>
      <c r="Y31" s="72">
        <v>22</v>
      </c>
      <c r="Z31" s="72">
        <v>3</v>
      </c>
      <c r="AA31" s="72">
        <v>150</v>
      </c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</row>
    <row r="32" spans="1:43" ht="15" customHeight="1">
      <c r="A32" s="124"/>
      <c r="B32" s="282" t="s">
        <v>86</v>
      </c>
      <c r="C32" s="305">
        <f>SUM(D32,G32,J32:K32,L32,O32,R32,U32,V32,Y32:AA32)</f>
        <v>6381</v>
      </c>
      <c r="D32" s="72">
        <f>SUM(E32:F32)</f>
        <v>168</v>
      </c>
      <c r="E32" s="303">
        <v>113</v>
      </c>
      <c r="F32" s="303">
        <v>55</v>
      </c>
      <c r="G32" s="72">
        <f>SUM(H32:I32)</f>
        <v>437</v>
      </c>
      <c r="H32" s="303">
        <v>437</v>
      </c>
      <c r="I32" s="303">
        <v>0</v>
      </c>
      <c r="J32" s="303">
        <v>4</v>
      </c>
      <c r="K32" s="303">
        <v>2079</v>
      </c>
      <c r="L32" s="72">
        <f>SUM(M32:N32)</f>
        <v>18</v>
      </c>
      <c r="M32" s="303">
        <v>18</v>
      </c>
      <c r="N32" s="303">
        <v>0</v>
      </c>
      <c r="O32" s="72">
        <f>SUM(P32:Q32)</f>
        <v>71</v>
      </c>
      <c r="P32" s="303">
        <v>71</v>
      </c>
      <c r="Q32" s="303">
        <v>0</v>
      </c>
      <c r="R32" s="72">
        <f>SUM(S32:T32)</f>
        <v>3219</v>
      </c>
      <c r="S32" s="303">
        <v>3213</v>
      </c>
      <c r="T32" s="303">
        <v>6</v>
      </c>
      <c r="U32" s="303">
        <v>171</v>
      </c>
      <c r="V32" s="72">
        <f>SUM(W32:X32)</f>
        <v>22</v>
      </c>
      <c r="W32" s="303">
        <v>22</v>
      </c>
      <c r="X32" s="303">
        <v>0</v>
      </c>
      <c r="Y32" s="72">
        <v>29</v>
      </c>
      <c r="Z32" s="72">
        <v>2</v>
      </c>
      <c r="AA32" s="72">
        <v>161</v>
      </c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</row>
    <row r="33" spans="1:43" ht="15" customHeight="1">
      <c r="A33" s="35"/>
      <c r="B33" s="282" t="s">
        <v>87</v>
      </c>
      <c r="C33" s="305">
        <f>SUM(D33,G33,J33:K33,L33,O33,R33,U33,V33,Y33:AA33)</f>
        <v>2992</v>
      </c>
      <c r="D33" s="72">
        <f>SUM(E33:F33)</f>
        <v>98</v>
      </c>
      <c r="E33" s="303">
        <v>51</v>
      </c>
      <c r="F33" s="303">
        <v>47</v>
      </c>
      <c r="G33" s="72">
        <f>SUM(H33:I33)</f>
        <v>238</v>
      </c>
      <c r="H33" s="303">
        <v>217</v>
      </c>
      <c r="I33" s="303">
        <v>21</v>
      </c>
      <c r="J33" s="303">
        <v>0</v>
      </c>
      <c r="K33" s="303">
        <v>1085</v>
      </c>
      <c r="L33" s="72">
        <f>SUM(M33:N33)</f>
        <v>9</v>
      </c>
      <c r="M33" s="303">
        <v>9</v>
      </c>
      <c r="N33" s="303">
        <v>0</v>
      </c>
      <c r="O33" s="72">
        <f>SUM(P33:Q33)</f>
        <v>24</v>
      </c>
      <c r="P33" s="303">
        <v>24</v>
      </c>
      <c r="Q33" s="303">
        <v>0</v>
      </c>
      <c r="R33" s="72">
        <f>SUM(S33:T33)</f>
        <v>1319</v>
      </c>
      <c r="S33" s="303">
        <v>1319</v>
      </c>
      <c r="T33" s="303">
        <v>0</v>
      </c>
      <c r="U33" s="303">
        <v>58</v>
      </c>
      <c r="V33" s="72">
        <f>SUM(W33:X33)</f>
        <v>55</v>
      </c>
      <c r="W33" s="303">
        <v>52</v>
      </c>
      <c r="X33" s="303">
        <v>3</v>
      </c>
      <c r="Y33" s="72">
        <v>33</v>
      </c>
      <c r="Z33" s="72">
        <v>3</v>
      </c>
      <c r="AA33" s="72">
        <v>70</v>
      </c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</row>
    <row r="34" spans="1:43" ht="15" customHeight="1">
      <c r="A34" s="124"/>
      <c r="B34" s="282"/>
      <c r="C34" s="305"/>
      <c r="D34" s="66"/>
      <c r="E34" s="72"/>
      <c r="F34" s="72"/>
      <c r="G34" s="66"/>
      <c r="H34" s="72"/>
      <c r="I34" s="72"/>
      <c r="J34" s="72"/>
      <c r="K34" s="72"/>
      <c r="L34" s="303"/>
      <c r="M34" s="72"/>
      <c r="N34" s="72"/>
      <c r="O34" s="66"/>
      <c r="P34" s="72"/>
      <c r="Q34" s="72"/>
      <c r="R34" s="66"/>
      <c r="S34" s="72"/>
      <c r="T34" s="72"/>
      <c r="U34" s="72"/>
      <c r="V34" s="66"/>
      <c r="W34" s="72"/>
      <c r="X34" s="72"/>
      <c r="Y34" s="72"/>
      <c r="Z34" s="72"/>
      <c r="AA34" s="72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</row>
    <row r="35" spans="1:43" ht="15" customHeight="1">
      <c r="A35" s="524" t="s">
        <v>88</v>
      </c>
      <c r="B35" s="525"/>
      <c r="C35" s="305">
        <v>43600</v>
      </c>
      <c r="D35" s="303">
        <f aca="true" t="shared" si="10" ref="D35:AA35">SUM(D36:D43)</f>
        <v>1670</v>
      </c>
      <c r="E35" s="303">
        <f t="shared" si="10"/>
        <v>856</v>
      </c>
      <c r="F35" s="303">
        <v>817</v>
      </c>
      <c r="G35" s="303">
        <f t="shared" si="10"/>
        <v>4286</v>
      </c>
      <c r="H35" s="303">
        <f t="shared" si="10"/>
        <v>4170</v>
      </c>
      <c r="I35" s="303">
        <f t="shared" si="10"/>
        <v>116</v>
      </c>
      <c r="J35" s="303">
        <f t="shared" si="10"/>
        <v>21</v>
      </c>
      <c r="K35" s="303">
        <v>9916</v>
      </c>
      <c r="L35" s="303">
        <f t="shared" si="10"/>
        <v>358</v>
      </c>
      <c r="M35" s="303">
        <f t="shared" si="10"/>
        <v>189</v>
      </c>
      <c r="N35" s="303">
        <f t="shared" si="10"/>
        <v>169</v>
      </c>
      <c r="O35" s="303">
        <f t="shared" si="10"/>
        <v>596</v>
      </c>
      <c r="P35" s="303">
        <f t="shared" si="10"/>
        <v>595</v>
      </c>
      <c r="Q35" s="303">
        <f t="shared" si="10"/>
        <v>1</v>
      </c>
      <c r="R35" s="72">
        <f aca="true" t="shared" si="11" ref="R35:R43">SUM(S35:T35)</f>
        <v>23318</v>
      </c>
      <c r="S35" s="303">
        <v>23272</v>
      </c>
      <c r="T35" s="303">
        <f t="shared" si="10"/>
        <v>46</v>
      </c>
      <c r="U35" s="303">
        <v>1084</v>
      </c>
      <c r="V35" s="303">
        <f t="shared" si="10"/>
        <v>637</v>
      </c>
      <c r="W35" s="303">
        <f t="shared" si="10"/>
        <v>528</v>
      </c>
      <c r="X35" s="303">
        <f t="shared" si="10"/>
        <v>109</v>
      </c>
      <c r="Y35" s="303">
        <f t="shared" si="10"/>
        <v>346</v>
      </c>
      <c r="Z35" s="303">
        <f t="shared" si="10"/>
        <v>5</v>
      </c>
      <c r="AA35" s="303">
        <f t="shared" si="10"/>
        <v>1360</v>
      </c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</row>
    <row r="36" spans="1:43" ht="15" customHeight="1">
      <c r="A36" s="124"/>
      <c r="B36" s="282" t="s">
        <v>89</v>
      </c>
      <c r="C36" s="305">
        <f>SUM(D36,G36,J36:K36,L36,O36,R36,U36,V36,Y36:AA36)</f>
        <v>5762</v>
      </c>
      <c r="D36" s="72">
        <f>SUM(E36:F36)</f>
        <v>123</v>
      </c>
      <c r="E36" s="303">
        <v>94</v>
      </c>
      <c r="F36" s="303">
        <v>29</v>
      </c>
      <c r="G36" s="72">
        <f aca="true" t="shared" si="12" ref="G36:G43">SUM(H36:I36)</f>
        <v>522</v>
      </c>
      <c r="H36" s="303">
        <v>519</v>
      </c>
      <c r="I36" s="303">
        <v>3</v>
      </c>
      <c r="J36" s="303">
        <v>1</v>
      </c>
      <c r="K36" s="303">
        <v>1431</v>
      </c>
      <c r="L36" s="72">
        <f aca="true" t="shared" si="13" ref="L36:L43">SUM(M36:N36)</f>
        <v>9</v>
      </c>
      <c r="M36" s="303">
        <v>9</v>
      </c>
      <c r="N36" s="303">
        <v>0</v>
      </c>
      <c r="O36" s="72">
        <f aca="true" t="shared" si="14" ref="O36:O43">SUM(P36:Q36)</f>
        <v>58</v>
      </c>
      <c r="P36" s="303">
        <v>58</v>
      </c>
      <c r="Q36" s="303">
        <v>0</v>
      </c>
      <c r="R36" s="72">
        <f t="shared" si="11"/>
        <v>3216</v>
      </c>
      <c r="S36" s="303">
        <v>3209</v>
      </c>
      <c r="T36" s="303">
        <v>7</v>
      </c>
      <c r="U36" s="303">
        <v>172</v>
      </c>
      <c r="V36" s="72">
        <f aca="true" t="shared" si="15" ref="V36:V43">SUM(W36:X36)</f>
        <v>56</v>
      </c>
      <c r="W36" s="303">
        <v>33</v>
      </c>
      <c r="X36" s="303">
        <v>23</v>
      </c>
      <c r="Y36" s="72">
        <v>42</v>
      </c>
      <c r="Z36" s="72">
        <v>0</v>
      </c>
      <c r="AA36" s="72">
        <v>132</v>
      </c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</row>
    <row r="37" spans="1:43" ht="15" customHeight="1">
      <c r="A37" s="124"/>
      <c r="B37" s="282" t="s">
        <v>90</v>
      </c>
      <c r="C37" s="305">
        <f aca="true" t="shared" si="16" ref="C37:C43">SUM(D37,G37,J37:K37,L37,O37,R37,U37,V37,Y37:AA37)</f>
        <v>11046</v>
      </c>
      <c r="D37" s="72">
        <f aca="true" t="shared" si="17" ref="D37:D43">SUM(E37:F37)</f>
        <v>331</v>
      </c>
      <c r="E37" s="303">
        <v>203</v>
      </c>
      <c r="F37" s="303">
        <v>128</v>
      </c>
      <c r="G37" s="72">
        <f t="shared" si="12"/>
        <v>940</v>
      </c>
      <c r="H37" s="303">
        <v>927</v>
      </c>
      <c r="I37" s="303">
        <v>13</v>
      </c>
      <c r="J37" s="303">
        <v>5</v>
      </c>
      <c r="K37" s="303">
        <v>3026</v>
      </c>
      <c r="L37" s="72">
        <f t="shared" si="13"/>
        <v>41</v>
      </c>
      <c r="M37" s="303">
        <v>41</v>
      </c>
      <c r="N37" s="303">
        <v>0</v>
      </c>
      <c r="O37" s="72">
        <f t="shared" si="14"/>
        <v>127</v>
      </c>
      <c r="P37" s="303">
        <v>127</v>
      </c>
      <c r="Q37" s="303">
        <v>0</v>
      </c>
      <c r="R37" s="72">
        <f>SUM(S37:T37)</f>
        <v>5795</v>
      </c>
      <c r="S37" s="303">
        <v>5784</v>
      </c>
      <c r="T37" s="303">
        <v>11</v>
      </c>
      <c r="U37" s="303">
        <v>339</v>
      </c>
      <c r="V37" s="72">
        <f t="shared" si="15"/>
        <v>69</v>
      </c>
      <c r="W37" s="303">
        <v>64</v>
      </c>
      <c r="X37" s="303">
        <v>5</v>
      </c>
      <c r="Y37" s="72">
        <v>91</v>
      </c>
      <c r="Z37" s="72">
        <v>0</v>
      </c>
      <c r="AA37" s="72">
        <v>282</v>
      </c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</row>
    <row r="38" spans="1:43" ht="15" customHeight="1">
      <c r="A38" s="124"/>
      <c r="B38" s="282" t="s">
        <v>91</v>
      </c>
      <c r="C38" s="305">
        <f t="shared" si="16"/>
        <v>21225</v>
      </c>
      <c r="D38" s="72">
        <f t="shared" si="17"/>
        <v>1072</v>
      </c>
      <c r="E38" s="303">
        <v>424</v>
      </c>
      <c r="F38" s="303">
        <v>648</v>
      </c>
      <c r="G38" s="72">
        <f t="shared" si="12"/>
        <v>2285</v>
      </c>
      <c r="H38" s="303">
        <v>2190</v>
      </c>
      <c r="I38" s="303">
        <v>95</v>
      </c>
      <c r="J38" s="303">
        <v>13</v>
      </c>
      <c r="K38" s="303">
        <v>3891</v>
      </c>
      <c r="L38" s="72">
        <f t="shared" si="13"/>
        <v>223</v>
      </c>
      <c r="M38" s="303">
        <v>61</v>
      </c>
      <c r="N38" s="303">
        <v>162</v>
      </c>
      <c r="O38" s="72">
        <f t="shared" si="14"/>
        <v>356</v>
      </c>
      <c r="P38" s="303">
        <v>356</v>
      </c>
      <c r="Q38" s="303">
        <v>0</v>
      </c>
      <c r="R38" s="72">
        <f t="shared" si="11"/>
        <v>11597</v>
      </c>
      <c r="S38" s="303">
        <v>11572</v>
      </c>
      <c r="T38" s="303">
        <v>25</v>
      </c>
      <c r="U38" s="303">
        <v>493</v>
      </c>
      <c r="V38" s="72">
        <f t="shared" si="15"/>
        <v>405</v>
      </c>
      <c r="W38" s="303">
        <v>325</v>
      </c>
      <c r="X38" s="303">
        <v>80</v>
      </c>
      <c r="Y38" s="72">
        <v>102</v>
      </c>
      <c r="Z38" s="72">
        <v>5</v>
      </c>
      <c r="AA38" s="72">
        <v>783</v>
      </c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</row>
    <row r="39" spans="1:43" ht="15" customHeight="1">
      <c r="A39" s="124"/>
      <c r="B39" s="282" t="s">
        <v>92</v>
      </c>
      <c r="C39" s="305">
        <f t="shared" si="16"/>
        <v>698</v>
      </c>
      <c r="D39" s="72">
        <f t="shared" si="17"/>
        <v>27</v>
      </c>
      <c r="E39" s="303">
        <v>23</v>
      </c>
      <c r="F39" s="303">
        <v>4</v>
      </c>
      <c r="G39" s="72">
        <f t="shared" si="12"/>
        <v>48</v>
      </c>
      <c r="H39" s="303">
        <v>47</v>
      </c>
      <c r="I39" s="303">
        <v>1</v>
      </c>
      <c r="J39" s="303">
        <v>0</v>
      </c>
      <c r="K39" s="303">
        <v>205</v>
      </c>
      <c r="L39" s="72">
        <f t="shared" si="13"/>
        <v>7</v>
      </c>
      <c r="M39" s="303">
        <v>7</v>
      </c>
      <c r="N39" s="303">
        <v>0</v>
      </c>
      <c r="O39" s="72">
        <f t="shared" si="14"/>
        <v>9</v>
      </c>
      <c r="P39" s="303">
        <v>9</v>
      </c>
      <c r="Q39" s="303">
        <v>0</v>
      </c>
      <c r="R39" s="72">
        <f t="shared" si="11"/>
        <v>350</v>
      </c>
      <c r="S39" s="303">
        <v>350</v>
      </c>
      <c r="T39" s="303">
        <v>0</v>
      </c>
      <c r="U39" s="303">
        <v>10</v>
      </c>
      <c r="V39" s="72">
        <f t="shared" si="15"/>
        <v>19</v>
      </c>
      <c r="W39" s="303">
        <v>19</v>
      </c>
      <c r="X39" s="303">
        <v>0</v>
      </c>
      <c r="Y39" s="72">
        <v>11</v>
      </c>
      <c r="Z39" s="72">
        <v>0</v>
      </c>
      <c r="AA39" s="72">
        <v>12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</row>
    <row r="40" spans="1:43" ht="15" customHeight="1">
      <c r="A40" s="124"/>
      <c r="B40" s="282" t="s">
        <v>93</v>
      </c>
      <c r="C40" s="305">
        <f t="shared" si="16"/>
        <v>1018</v>
      </c>
      <c r="D40" s="72">
        <f t="shared" si="17"/>
        <v>26</v>
      </c>
      <c r="E40" s="303">
        <v>24</v>
      </c>
      <c r="F40" s="303">
        <v>2</v>
      </c>
      <c r="G40" s="72">
        <f t="shared" si="12"/>
        <v>112</v>
      </c>
      <c r="H40" s="303">
        <v>112</v>
      </c>
      <c r="I40" s="303">
        <v>0</v>
      </c>
      <c r="J40" s="303">
        <v>1</v>
      </c>
      <c r="K40" s="303">
        <v>262</v>
      </c>
      <c r="L40" s="72">
        <f t="shared" si="13"/>
        <v>18</v>
      </c>
      <c r="M40" s="303">
        <v>18</v>
      </c>
      <c r="N40" s="303">
        <v>0</v>
      </c>
      <c r="O40" s="72">
        <f t="shared" si="14"/>
        <v>8</v>
      </c>
      <c r="P40" s="303">
        <v>7</v>
      </c>
      <c r="Q40" s="303">
        <v>1</v>
      </c>
      <c r="R40" s="72">
        <f t="shared" si="11"/>
        <v>511</v>
      </c>
      <c r="S40" s="303">
        <v>508</v>
      </c>
      <c r="T40" s="303">
        <v>3</v>
      </c>
      <c r="U40" s="303">
        <v>12</v>
      </c>
      <c r="V40" s="72">
        <f t="shared" si="15"/>
        <v>15</v>
      </c>
      <c r="W40" s="303">
        <v>15</v>
      </c>
      <c r="X40" s="303">
        <v>0</v>
      </c>
      <c r="Y40" s="72">
        <v>31</v>
      </c>
      <c r="Z40" s="72">
        <v>0</v>
      </c>
      <c r="AA40" s="72">
        <v>22</v>
      </c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</row>
    <row r="41" spans="1:43" ht="15" customHeight="1">
      <c r="A41" s="124"/>
      <c r="B41" s="282" t="s">
        <v>94</v>
      </c>
      <c r="C41" s="305">
        <f t="shared" si="16"/>
        <v>2221</v>
      </c>
      <c r="D41" s="72">
        <f t="shared" si="17"/>
        <v>44</v>
      </c>
      <c r="E41" s="303">
        <v>41</v>
      </c>
      <c r="F41" s="303">
        <v>3</v>
      </c>
      <c r="G41" s="72">
        <f t="shared" si="12"/>
        <v>200</v>
      </c>
      <c r="H41" s="303">
        <v>197</v>
      </c>
      <c r="I41" s="303">
        <v>3</v>
      </c>
      <c r="J41" s="303">
        <v>1</v>
      </c>
      <c r="K41" s="303">
        <v>704</v>
      </c>
      <c r="L41" s="72">
        <f t="shared" si="13"/>
        <v>11</v>
      </c>
      <c r="M41" s="303">
        <v>11</v>
      </c>
      <c r="N41" s="303">
        <v>0</v>
      </c>
      <c r="O41" s="72">
        <f t="shared" si="14"/>
        <v>23</v>
      </c>
      <c r="P41" s="303">
        <v>23</v>
      </c>
      <c r="Q41" s="303">
        <v>0</v>
      </c>
      <c r="R41" s="72">
        <f t="shared" si="11"/>
        <v>1092</v>
      </c>
      <c r="S41" s="303">
        <v>1092</v>
      </c>
      <c r="T41" s="303">
        <v>0</v>
      </c>
      <c r="U41" s="303">
        <v>30</v>
      </c>
      <c r="V41" s="72">
        <f t="shared" si="15"/>
        <v>30</v>
      </c>
      <c r="W41" s="303">
        <v>29</v>
      </c>
      <c r="X41" s="303">
        <v>1</v>
      </c>
      <c r="Y41" s="72">
        <v>27</v>
      </c>
      <c r="Z41" s="72">
        <v>0</v>
      </c>
      <c r="AA41" s="72">
        <v>59</v>
      </c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</row>
    <row r="42" spans="1:43" ht="15" customHeight="1">
      <c r="A42" s="124"/>
      <c r="B42" s="282" t="s">
        <v>95</v>
      </c>
      <c r="C42" s="305">
        <f t="shared" si="16"/>
        <v>724</v>
      </c>
      <c r="D42" s="72">
        <f t="shared" si="17"/>
        <v>15</v>
      </c>
      <c r="E42" s="303">
        <v>15</v>
      </c>
      <c r="F42" s="303">
        <v>0</v>
      </c>
      <c r="G42" s="72">
        <f t="shared" si="12"/>
        <v>54</v>
      </c>
      <c r="H42" s="303">
        <v>54</v>
      </c>
      <c r="I42" s="303">
        <v>0</v>
      </c>
      <c r="J42" s="303">
        <v>0</v>
      </c>
      <c r="K42" s="303">
        <v>211</v>
      </c>
      <c r="L42" s="72">
        <f t="shared" si="13"/>
        <v>22</v>
      </c>
      <c r="M42" s="303">
        <v>22</v>
      </c>
      <c r="N42" s="303">
        <v>0</v>
      </c>
      <c r="O42" s="72">
        <f t="shared" si="14"/>
        <v>10</v>
      </c>
      <c r="P42" s="303">
        <v>10</v>
      </c>
      <c r="Q42" s="303">
        <v>0</v>
      </c>
      <c r="R42" s="72">
        <f t="shared" si="11"/>
        <v>340</v>
      </c>
      <c r="S42" s="303">
        <v>340</v>
      </c>
      <c r="T42" s="303">
        <v>0</v>
      </c>
      <c r="U42" s="303">
        <v>13</v>
      </c>
      <c r="V42" s="72">
        <f t="shared" si="15"/>
        <v>13</v>
      </c>
      <c r="W42" s="303">
        <v>13</v>
      </c>
      <c r="X42" s="303">
        <v>0</v>
      </c>
      <c r="Y42" s="72">
        <v>20</v>
      </c>
      <c r="Z42" s="72">
        <v>0</v>
      </c>
      <c r="AA42" s="72">
        <v>26</v>
      </c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</row>
    <row r="43" spans="1:43" ht="15" customHeight="1">
      <c r="A43" s="124"/>
      <c r="B43" s="282" t="s">
        <v>96</v>
      </c>
      <c r="C43" s="305">
        <f t="shared" si="16"/>
        <v>875</v>
      </c>
      <c r="D43" s="72">
        <f t="shared" si="17"/>
        <v>32</v>
      </c>
      <c r="E43" s="303">
        <v>32</v>
      </c>
      <c r="F43" s="303">
        <v>0</v>
      </c>
      <c r="G43" s="72">
        <f t="shared" si="12"/>
        <v>125</v>
      </c>
      <c r="H43" s="303">
        <v>124</v>
      </c>
      <c r="I43" s="303">
        <v>1</v>
      </c>
      <c r="J43" s="303">
        <v>0</v>
      </c>
      <c r="K43" s="303">
        <v>163</v>
      </c>
      <c r="L43" s="72">
        <f t="shared" si="13"/>
        <v>27</v>
      </c>
      <c r="M43" s="303">
        <v>20</v>
      </c>
      <c r="N43" s="303">
        <v>7</v>
      </c>
      <c r="O43" s="72">
        <f t="shared" si="14"/>
        <v>5</v>
      </c>
      <c r="P43" s="303">
        <v>5</v>
      </c>
      <c r="Q43" s="303">
        <v>0</v>
      </c>
      <c r="R43" s="72">
        <f t="shared" si="11"/>
        <v>415</v>
      </c>
      <c r="S43" s="303">
        <v>415</v>
      </c>
      <c r="T43" s="303">
        <v>0</v>
      </c>
      <c r="U43" s="303">
        <v>12</v>
      </c>
      <c r="V43" s="72">
        <f t="shared" si="15"/>
        <v>30</v>
      </c>
      <c r="W43" s="303">
        <v>30</v>
      </c>
      <c r="X43" s="303">
        <v>0</v>
      </c>
      <c r="Y43" s="72">
        <v>22</v>
      </c>
      <c r="Z43" s="303">
        <v>0</v>
      </c>
      <c r="AA43" s="72">
        <v>44</v>
      </c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</row>
    <row r="44" spans="1:43" ht="15" customHeight="1">
      <c r="A44" s="124"/>
      <c r="B44" s="282"/>
      <c r="C44" s="305"/>
      <c r="D44" s="66"/>
      <c r="E44" s="72"/>
      <c r="F44" s="72"/>
      <c r="G44" s="66"/>
      <c r="H44" s="72"/>
      <c r="I44" s="72"/>
      <c r="J44" s="72"/>
      <c r="K44" s="72"/>
      <c r="L44" s="303"/>
      <c r="M44" s="72"/>
      <c r="N44" s="72"/>
      <c r="O44" s="66"/>
      <c r="P44" s="72"/>
      <c r="Q44" s="72"/>
      <c r="R44" s="66"/>
      <c r="S44" s="72"/>
      <c r="T44" s="72"/>
      <c r="U44" s="72"/>
      <c r="V44" s="66"/>
      <c r="W44" s="72"/>
      <c r="X44" s="72"/>
      <c r="Y44" s="72"/>
      <c r="Z44" s="72"/>
      <c r="AA44" s="72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</row>
    <row r="45" spans="1:43" ht="15" customHeight="1">
      <c r="A45" s="524" t="s">
        <v>97</v>
      </c>
      <c r="B45" s="525"/>
      <c r="C45" s="305">
        <v>41719</v>
      </c>
      <c r="D45" s="303">
        <f aca="true" t="shared" si="18" ref="D45:AA45">SUM(D46:D50)</f>
        <v>970</v>
      </c>
      <c r="E45" s="303">
        <f t="shared" si="18"/>
        <v>695</v>
      </c>
      <c r="F45" s="303">
        <f t="shared" si="18"/>
        <v>275</v>
      </c>
      <c r="G45" s="303">
        <f t="shared" si="18"/>
        <v>3609</v>
      </c>
      <c r="H45" s="303">
        <f t="shared" si="18"/>
        <v>3575</v>
      </c>
      <c r="I45" s="303">
        <f t="shared" si="18"/>
        <v>34</v>
      </c>
      <c r="J45" s="303">
        <f t="shared" si="18"/>
        <v>4</v>
      </c>
      <c r="K45" s="303">
        <v>11317</v>
      </c>
      <c r="L45" s="303">
        <f t="shared" si="18"/>
        <v>104</v>
      </c>
      <c r="M45" s="303">
        <f t="shared" si="18"/>
        <v>103</v>
      </c>
      <c r="N45" s="303">
        <f t="shared" si="18"/>
        <v>1</v>
      </c>
      <c r="O45" s="303">
        <f t="shared" si="18"/>
        <v>464</v>
      </c>
      <c r="P45" s="303">
        <f t="shared" si="18"/>
        <v>464</v>
      </c>
      <c r="Q45" s="303">
        <f t="shared" si="18"/>
        <v>0</v>
      </c>
      <c r="R45" s="303">
        <f t="shared" si="18"/>
        <v>22021</v>
      </c>
      <c r="S45" s="303">
        <f t="shared" si="18"/>
        <v>21958</v>
      </c>
      <c r="T45" s="303">
        <f t="shared" si="18"/>
        <v>63</v>
      </c>
      <c r="U45" s="303">
        <v>1170</v>
      </c>
      <c r="V45" s="72">
        <f aca="true" t="shared" si="19" ref="V45:V50">SUM(W45:X45)</f>
        <v>325</v>
      </c>
      <c r="W45" s="303">
        <v>308</v>
      </c>
      <c r="X45" s="303">
        <f t="shared" si="18"/>
        <v>17</v>
      </c>
      <c r="Y45" s="303">
        <f t="shared" si="18"/>
        <v>222</v>
      </c>
      <c r="Z45" s="303">
        <f t="shared" si="18"/>
        <v>10</v>
      </c>
      <c r="AA45" s="303">
        <f t="shared" si="18"/>
        <v>1503</v>
      </c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</row>
    <row r="46" spans="1:43" ht="15" customHeight="1">
      <c r="A46" s="124"/>
      <c r="B46" s="282" t="s">
        <v>98</v>
      </c>
      <c r="C46" s="305">
        <f>SUM(D46,G46,J46:K46,L46,O46,R46,U46,V46,Y46:AA46)</f>
        <v>13411</v>
      </c>
      <c r="D46" s="72">
        <f>SUM(E46:F46)</f>
        <v>267</v>
      </c>
      <c r="E46" s="303">
        <v>203</v>
      </c>
      <c r="F46" s="303">
        <v>64</v>
      </c>
      <c r="G46" s="72">
        <f>SUM(H46:I46)</f>
        <v>1096</v>
      </c>
      <c r="H46" s="303">
        <v>1090</v>
      </c>
      <c r="I46" s="303">
        <v>6</v>
      </c>
      <c r="J46" s="303">
        <v>2</v>
      </c>
      <c r="K46" s="303">
        <v>4123</v>
      </c>
      <c r="L46" s="72">
        <f>SUM(M46:N46)</f>
        <v>14</v>
      </c>
      <c r="M46" s="303">
        <v>14</v>
      </c>
      <c r="N46" s="303">
        <v>0</v>
      </c>
      <c r="O46" s="72">
        <f>SUM(P46:Q46)</f>
        <v>115</v>
      </c>
      <c r="P46" s="303">
        <v>115</v>
      </c>
      <c r="Q46" s="303">
        <v>0</v>
      </c>
      <c r="R46" s="72">
        <f>SUM(S46:T46)</f>
        <v>6778</v>
      </c>
      <c r="S46" s="303">
        <v>6758</v>
      </c>
      <c r="T46" s="303">
        <v>20</v>
      </c>
      <c r="U46" s="303">
        <v>352</v>
      </c>
      <c r="V46" s="72">
        <f t="shared" si="19"/>
        <v>113</v>
      </c>
      <c r="W46" s="303">
        <v>103</v>
      </c>
      <c r="X46" s="303">
        <v>10</v>
      </c>
      <c r="Y46" s="72">
        <v>101</v>
      </c>
      <c r="Z46" s="72">
        <v>3</v>
      </c>
      <c r="AA46" s="72">
        <v>447</v>
      </c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</row>
    <row r="47" spans="1:43" ht="15" customHeight="1">
      <c r="A47" s="124"/>
      <c r="B47" s="282" t="s">
        <v>99</v>
      </c>
      <c r="C47" s="305">
        <f>SUM(D47,G47,J47:K47,L47,O47,R47,U47,V47,Y47:AA47)</f>
        <v>5888</v>
      </c>
      <c r="D47" s="72">
        <f>SUM(E47:F47)</f>
        <v>164</v>
      </c>
      <c r="E47" s="303">
        <v>105</v>
      </c>
      <c r="F47" s="303">
        <v>59</v>
      </c>
      <c r="G47" s="72">
        <f>SUM(H47:I47)</f>
        <v>611</v>
      </c>
      <c r="H47" s="303">
        <v>602</v>
      </c>
      <c r="I47" s="303">
        <v>9</v>
      </c>
      <c r="J47" s="303">
        <v>0</v>
      </c>
      <c r="K47" s="303">
        <v>1628</v>
      </c>
      <c r="L47" s="72">
        <f>SUM(M47:N47)</f>
        <v>13</v>
      </c>
      <c r="M47" s="303">
        <v>13</v>
      </c>
      <c r="N47" s="303">
        <v>0</v>
      </c>
      <c r="O47" s="72">
        <f>SUM(P47:Q47)</f>
        <v>65</v>
      </c>
      <c r="P47" s="303">
        <v>65</v>
      </c>
      <c r="Q47" s="303">
        <v>0</v>
      </c>
      <c r="R47" s="72">
        <f>SUM(S47:T47)</f>
        <v>2972</v>
      </c>
      <c r="S47" s="303">
        <v>2962</v>
      </c>
      <c r="T47" s="303">
        <v>10</v>
      </c>
      <c r="U47" s="303">
        <v>143</v>
      </c>
      <c r="V47" s="72">
        <f t="shared" si="19"/>
        <v>69</v>
      </c>
      <c r="W47" s="303">
        <v>68</v>
      </c>
      <c r="X47" s="303">
        <v>1</v>
      </c>
      <c r="Y47" s="72">
        <v>15</v>
      </c>
      <c r="Z47" s="72">
        <v>1</v>
      </c>
      <c r="AA47" s="72">
        <v>207</v>
      </c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</row>
    <row r="48" spans="1:43" ht="15" customHeight="1">
      <c r="A48" s="124"/>
      <c r="B48" s="282" t="s">
        <v>100</v>
      </c>
      <c r="C48" s="305">
        <f>SUM(D48,G48,J48:K48,L48,O48,R48,U48,V48,Y48:AA48)</f>
        <v>5735</v>
      </c>
      <c r="D48" s="72">
        <f>SUM(E48:F48)</f>
        <v>217</v>
      </c>
      <c r="E48" s="303">
        <v>151</v>
      </c>
      <c r="F48" s="303">
        <v>66</v>
      </c>
      <c r="G48" s="72">
        <f>SUM(H48:I48)</f>
        <v>582</v>
      </c>
      <c r="H48" s="303">
        <v>571</v>
      </c>
      <c r="I48" s="303">
        <v>11</v>
      </c>
      <c r="J48" s="303">
        <v>1</v>
      </c>
      <c r="K48" s="303">
        <v>1457</v>
      </c>
      <c r="L48" s="72">
        <f>SUM(M48:N48)</f>
        <v>23</v>
      </c>
      <c r="M48" s="303">
        <v>23</v>
      </c>
      <c r="N48" s="303">
        <v>0</v>
      </c>
      <c r="O48" s="72">
        <f>SUM(P48:Q48)</f>
        <v>53</v>
      </c>
      <c r="P48" s="303">
        <v>53</v>
      </c>
      <c r="Q48" s="303">
        <v>0</v>
      </c>
      <c r="R48" s="72">
        <f>SUM(S48:T48)</f>
        <v>2961</v>
      </c>
      <c r="S48" s="303">
        <v>2950</v>
      </c>
      <c r="T48" s="303">
        <v>11</v>
      </c>
      <c r="U48" s="303">
        <v>185</v>
      </c>
      <c r="V48" s="72">
        <f t="shared" si="19"/>
        <v>33</v>
      </c>
      <c r="W48" s="303">
        <v>32</v>
      </c>
      <c r="X48" s="303">
        <v>1</v>
      </c>
      <c r="Y48" s="72">
        <v>20</v>
      </c>
      <c r="Z48" s="72">
        <v>4</v>
      </c>
      <c r="AA48" s="72">
        <v>199</v>
      </c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</row>
    <row r="49" spans="1:43" ht="15" customHeight="1">
      <c r="A49" s="124"/>
      <c r="B49" s="282" t="s">
        <v>101</v>
      </c>
      <c r="C49" s="305">
        <f>SUM(D49,G49,J49:K49,L49,O49,R49,U49,V49,Y49:AA49)</f>
        <v>5709</v>
      </c>
      <c r="D49" s="72">
        <f>SUM(E49:F49)</f>
        <v>146</v>
      </c>
      <c r="E49" s="303">
        <v>100</v>
      </c>
      <c r="F49" s="303">
        <v>46</v>
      </c>
      <c r="G49" s="72">
        <f>SUM(H49:I49)</f>
        <v>483</v>
      </c>
      <c r="H49" s="303">
        <v>479</v>
      </c>
      <c r="I49" s="303">
        <v>4</v>
      </c>
      <c r="J49" s="303">
        <v>1</v>
      </c>
      <c r="K49" s="303">
        <v>1599</v>
      </c>
      <c r="L49" s="72">
        <f>SUM(M49:N49)</f>
        <v>38</v>
      </c>
      <c r="M49" s="303">
        <v>38</v>
      </c>
      <c r="N49" s="303">
        <v>0</v>
      </c>
      <c r="O49" s="72">
        <f>SUM(P49:Q49)</f>
        <v>64</v>
      </c>
      <c r="P49" s="303">
        <v>64</v>
      </c>
      <c r="Q49" s="303">
        <v>0</v>
      </c>
      <c r="R49" s="72">
        <f>SUM(S49:T49)</f>
        <v>2904</v>
      </c>
      <c r="S49" s="303">
        <v>2899</v>
      </c>
      <c r="T49" s="303">
        <v>5</v>
      </c>
      <c r="U49" s="303">
        <v>137</v>
      </c>
      <c r="V49" s="72">
        <f t="shared" si="19"/>
        <v>64</v>
      </c>
      <c r="W49" s="303">
        <v>60</v>
      </c>
      <c r="X49" s="303">
        <v>4</v>
      </c>
      <c r="Y49" s="72">
        <v>41</v>
      </c>
      <c r="Z49" s="72">
        <v>2</v>
      </c>
      <c r="AA49" s="72">
        <v>230</v>
      </c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</row>
    <row r="50" spans="1:43" ht="15" customHeight="1">
      <c r="A50" s="124"/>
      <c r="B50" s="282" t="s">
        <v>102</v>
      </c>
      <c r="C50" s="305">
        <f>SUM(D50,G50,J50:K50,L50,O50,R50,U50,V50,Y50:AA50)</f>
        <v>10952</v>
      </c>
      <c r="D50" s="72">
        <f>SUM(E50:F50)</f>
        <v>176</v>
      </c>
      <c r="E50" s="303">
        <v>136</v>
      </c>
      <c r="F50" s="303">
        <v>40</v>
      </c>
      <c r="G50" s="72">
        <f>SUM(H50:I50)</f>
        <v>837</v>
      </c>
      <c r="H50" s="303">
        <v>833</v>
      </c>
      <c r="I50" s="303">
        <v>4</v>
      </c>
      <c r="J50" s="303">
        <v>0</v>
      </c>
      <c r="K50" s="303">
        <v>2491</v>
      </c>
      <c r="L50" s="72">
        <f>SUM(M50:N50)</f>
        <v>16</v>
      </c>
      <c r="M50" s="303">
        <v>15</v>
      </c>
      <c r="N50" s="303">
        <v>1</v>
      </c>
      <c r="O50" s="72">
        <f>SUM(P50:Q50)</f>
        <v>167</v>
      </c>
      <c r="P50" s="303">
        <v>167</v>
      </c>
      <c r="Q50" s="303">
        <v>0</v>
      </c>
      <c r="R50" s="72">
        <f>SUM(S50:T50)</f>
        <v>6406</v>
      </c>
      <c r="S50" s="303">
        <v>6389</v>
      </c>
      <c r="T50" s="303">
        <v>17</v>
      </c>
      <c r="U50" s="303">
        <v>349</v>
      </c>
      <c r="V50" s="72">
        <f t="shared" si="19"/>
        <v>45</v>
      </c>
      <c r="W50" s="303">
        <v>44</v>
      </c>
      <c r="X50" s="303">
        <v>1</v>
      </c>
      <c r="Y50" s="72">
        <v>45</v>
      </c>
      <c r="Z50" s="72">
        <v>0</v>
      </c>
      <c r="AA50" s="72">
        <v>420</v>
      </c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</row>
    <row r="51" spans="1:43" ht="15" customHeight="1">
      <c r="A51" s="124"/>
      <c r="B51" s="282"/>
      <c r="C51" s="305"/>
      <c r="D51" s="66"/>
      <c r="E51" s="72"/>
      <c r="F51" s="72"/>
      <c r="G51" s="66"/>
      <c r="H51" s="72"/>
      <c r="I51" s="72"/>
      <c r="J51" s="72"/>
      <c r="K51" s="72"/>
      <c r="L51" s="303"/>
      <c r="M51" s="72"/>
      <c r="N51" s="72"/>
      <c r="O51" s="66"/>
      <c r="P51" s="72"/>
      <c r="Q51" s="72"/>
      <c r="R51" s="66"/>
      <c r="S51" s="72"/>
      <c r="T51" s="72"/>
      <c r="U51" s="72"/>
      <c r="V51" s="66"/>
      <c r="W51" s="72"/>
      <c r="X51" s="72"/>
      <c r="Y51" s="72"/>
      <c r="Z51" s="72"/>
      <c r="AA51" s="72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</row>
    <row r="52" spans="1:43" ht="15" customHeight="1">
      <c r="A52" s="524" t="s">
        <v>103</v>
      </c>
      <c r="B52" s="525"/>
      <c r="C52" s="305">
        <v>24706</v>
      </c>
      <c r="D52" s="303">
        <f aca="true" t="shared" si="20" ref="D52:AA52">SUM(D53:D56)</f>
        <v>741</v>
      </c>
      <c r="E52" s="303">
        <f t="shared" si="20"/>
        <v>497</v>
      </c>
      <c r="F52" s="303">
        <f t="shared" si="20"/>
        <v>244</v>
      </c>
      <c r="G52" s="303">
        <v>2440</v>
      </c>
      <c r="H52" s="303">
        <v>2419</v>
      </c>
      <c r="I52" s="303">
        <f t="shared" si="20"/>
        <v>21</v>
      </c>
      <c r="J52" s="303">
        <f t="shared" si="20"/>
        <v>7</v>
      </c>
      <c r="K52" s="303">
        <v>8169</v>
      </c>
      <c r="L52" s="303">
        <f t="shared" si="20"/>
        <v>130</v>
      </c>
      <c r="M52" s="303">
        <f t="shared" si="20"/>
        <v>111</v>
      </c>
      <c r="N52" s="303">
        <f t="shared" si="20"/>
        <v>19</v>
      </c>
      <c r="O52" s="303">
        <f t="shared" si="20"/>
        <v>246</v>
      </c>
      <c r="P52" s="303">
        <f t="shared" si="20"/>
        <v>244</v>
      </c>
      <c r="Q52" s="303">
        <f t="shared" si="20"/>
        <v>2</v>
      </c>
      <c r="R52" s="303">
        <f t="shared" si="20"/>
        <v>11368</v>
      </c>
      <c r="S52" s="303">
        <f t="shared" si="20"/>
        <v>11335</v>
      </c>
      <c r="T52" s="303">
        <f t="shared" si="20"/>
        <v>33</v>
      </c>
      <c r="U52" s="303">
        <f t="shared" si="20"/>
        <v>574</v>
      </c>
      <c r="V52" s="303">
        <f t="shared" si="20"/>
        <v>208</v>
      </c>
      <c r="W52" s="303">
        <f t="shared" si="20"/>
        <v>202</v>
      </c>
      <c r="X52" s="303">
        <f t="shared" si="20"/>
        <v>6</v>
      </c>
      <c r="Y52" s="303">
        <f t="shared" si="20"/>
        <v>177</v>
      </c>
      <c r="Z52" s="303">
        <f t="shared" si="20"/>
        <v>11</v>
      </c>
      <c r="AA52" s="303">
        <f t="shared" si="20"/>
        <v>634</v>
      </c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</row>
    <row r="53" spans="1:43" ht="15" customHeight="1">
      <c r="A53" s="35"/>
      <c r="B53" s="282" t="s">
        <v>104</v>
      </c>
      <c r="C53" s="305">
        <f>SUM(D53,G53,J53:K53,L53,O53,R53,U53,V53,Y53:AA53)</f>
        <v>5942</v>
      </c>
      <c r="D53" s="72">
        <f>SUM(E53:F53)</f>
        <v>144</v>
      </c>
      <c r="E53" s="303">
        <v>90</v>
      </c>
      <c r="F53" s="303">
        <v>54</v>
      </c>
      <c r="G53" s="72">
        <f>SUM(H53:I53)</f>
        <v>488</v>
      </c>
      <c r="H53" s="303">
        <v>484</v>
      </c>
      <c r="I53" s="303">
        <v>4</v>
      </c>
      <c r="J53" s="303">
        <v>0</v>
      </c>
      <c r="K53" s="303">
        <v>2086</v>
      </c>
      <c r="L53" s="72">
        <f>SUM(M53:N53)</f>
        <v>40</v>
      </c>
      <c r="M53" s="303">
        <v>21</v>
      </c>
      <c r="N53" s="303">
        <v>19</v>
      </c>
      <c r="O53" s="72">
        <f>SUM(P53:Q53)</f>
        <v>74</v>
      </c>
      <c r="P53" s="303">
        <v>74</v>
      </c>
      <c r="Q53" s="303">
        <v>0</v>
      </c>
      <c r="R53" s="72">
        <f>SUM(S53:T53)</f>
        <v>2751</v>
      </c>
      <c r="S53" s="303">
        <v>2736</v>
      </c>
      <c r="T53" s="303">
        <v>15</v>
      </c>
      <c r="U53" s="303">
        <v>133</v>
      </c>
      <c r="V53" s="72">
        <f>SUM(W53:X53)</f>
        <v>67</v>
      </c>
      <c r="W53" s="303">
        <v>61</v>
      </c>
      <c r="X53" s="303">
        <v>6</v>
      </c>
      <c r="Y53" s="72">
        <v>27</v>
      </c>
      <c r="Z53" s="72">
        <v>5</v>
      </c>
      <c r="AA53" s="72">
        <v>127</v>
      </c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</row>
    <row r="54" spans="1:43" ht="15" customHeight="1">
      <c r="A54" s="35"/>
      <c r="B54" s="282" t="s">
        <v>105</v>
      </c>
      <c r="C54" s="305">
        <f>SUM(D54,G54,J54:K54,L54,O54,R54,U54,V54,Y54:AA54)</f>
        <v>4101</v>
      </c>
      <c r="D54" s="72">
        <f>SUM(E54:F54)</f>
        <v>134</v>
      </c>
      <c r="E54" s="303">
        <v>78</v>
      </c>
      <c r="F54" s="303">
        <v>56</v>
      </c>
      <c r="G54" s="72">
        <f>SUM(H54:I54)</f>
        <v>361</v>
      </c>
      <c r="H54" s="303">
        <v>360</v>
      </c>
      <c r="I54" s="303">
        <v>1</v>
      </c>
      <c r="J54" s="303">
        <v>0</v>
      </c>
      <c r="K54" s="303">
        <v>1403</v>
      </c>
      <c r="L54" s="72">
        <f>SUM(M54:N54)</f>
        <v>17</v>
      </c>
      <c r="M54" s="303">
        <v>17</v>
      </c>
      <c r="N54" s="303">
        <v>0</v>
      </c>
      <c r="O54" s="72">
        <f>SUM(P54:Q54)</f>
        <v>29</v>
      </c>
      <c r="P54" s="303">
        <v>28</v>
      </c>
      <c r="Q54" s="303">
        <v>1</v>
      </c>
      <c r="R54" s="72">
        <f>SUM(S54:T54)</f>
        <v>1927</v>
      </c>
      <c r="S54" s="303">
        <v>1921</v>
      </c>
      <c r="T54" s="303">
        <v>6</v>
      </c>
      <c r="U54" s="303">
        <v>91</v>
      </c>
      <c r="V54" s="72">
        <f>SUM(W54:X54)</f>
        <v>13</v>
      </c>
      <c r="W54" s="303">
        <v>13</v>
      </c>
      <c r="X54" s="303">
        <v>0</v>
      </c>
      <c r="Y54" s="72">
        <v>17</v>
      </c>
      <c r="Z54" s="72">
        <v>1</v>
      </c>
      <c r="AA54" s="72">
        <v>108</v>
      </c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</row>
    <row r="55" spans="1:43" ht="15" customHeight="1">
      <c r="A55" s="35"/>
      <c r="B55" s="282" t="s">
        <v>106</v>
      </c>
      <c r="C55" s="305">
        <f>SUM(D55,G55,J55:K55,L55,O55,R55,U55,V55,Y55:AA55)</f>
        <v>9711</v>
      </c>
      <c r="D55" s="72">
        <f>SUM(E55:F55)</f>
        <v>336</v>
      </c>
      <c r="E55" s="303">
        <v>229</v>
      </c>
      <c r="F55" s="303">
        <v>107</v>
      </c>
      <c r="G55" s="72">
        <f>SUM(H55:I55)</f>
        <v>1099</v>
      </c>
      <c r="H55" s="303">
        <v>1083</v>
      </c>
      <c r="I55" s="303">
        <v>16</v>
      </c>
      <c r="J55" s="303">
        <v>5</v>
      </c>
      <c r="K55" s="303">
        <v>3147</v>
      </c>
      <c r="L55" s="72">
        <f>SUM(M55:N55)</f>
        <v>59</v>
      </c>
      <c r="M55" s="303">
        <v>59</v>
      </c>
      <c r="N55" s="303">
        <v>0</v>
      </c>
      <c r="O55" s="72">
        <f>SUM(P55:Q55)</f>
        <v>96</v>
      </c>
      <c r="P55" s="303">
        <v>95</v>
      </c>
      <c r="Q55" s="303">
        <v>1</v>
      </c>
      <c r="R55" s="72">
        <f>SUM(S55:T55)</f>
        <v>4306</v>
      </c>
      <c r="S55" s="303">
        <v>4299</v>
      </c>
      <c r="T55" s="303">
        <v>7</v>
      </c>
      <c r="U55" s="303">
        <v>229</v>
      </c>
      <c r="V55" s="72">
        <f>SUM(W55:X55)</f>
        <v>93</v>
      </c>
      <c r="W55" s="303">
        <v>93</v>
      </c>
      <c r="X55" s="303">
        <v>0</v>
      </c>
      <c r="Y55" s="72">
        <v>87</v>
      </c>
      <c r="Z55" s="72">
        <v>5</v>
      </c>
      <c r="AA55" s="72">
        <v>249</v>
      </c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</row>
    <row r="56" spans="1:43" ht="15" customHeight="1">
      <c r="A56" s="35"/>
      <c r="B56" s="282" t="s">
        <v>107</v>
      </c>
      <c r="C56" s="305">
        <f>SUM(D56,G56,J56:K56,L56,O56,R56,U56,V56,Y56:AA56)</f>
        <v>4935</v>
      </c>
      <c r="D56" s="72">
        <f>SUM(E56:F56)</f>
        <v>127</v>
      </c>
      <c r="E56" s="303">
        <v>100</v>
      </c>
      <c r="F56" s="303">
        <v>27</v>
      </c>
      <c r="G56" s="72">
        <f>SUM(H56:I56)</f>
        <v>491</v>
      </c>
      <c r="H56" s="303">
        <v>491</v>
      </c>
      <c r="I56" s="303">
        <v>0</v>
      </c>
      <c r="J56" s="303">
        <v>2</v>
      </c>
      <c r="K56" s="303">
        <v>1518</v>
      </c>
      <c r="L56" s="72">
        <f>SUM(M56:N56)</f>
        <v>14</v>
      </c>
      <c r="M56" s="303">
        <v>14</v>
      </c>
      <c r="N56" s="303">
        <v>0</v>
      </c>
      <c r="O56" s="72">
        <f>SUM(P56:Q56)</f>
        <v>47</v>
      </c>
      <c r="P56" s="303">
        <v>47</v>
      </c>
      <c r="Q56" s="303">
        <v>0</v>
      </c>
      <c r="R56" s="72">
        <f>SUM(S56:T56)</f>
        <v>2384</v>
      </c>
      <c r="S56" s="303">
        <v>2379</v>
      </c>
      <c r="T56" s="303">
        <v>5</v>
      </c>
      <c r="U56" s="303">
        <v>121</v>
      </c>
      <c r="V56" s="72">
        <f>SUM(W56:X56)</f>
        <v>35</v>
      </c>
      <c r="W56" s="303">
        <v>35</v>
      </c>
      <c r="X56" s="303">
        <v>0</v>
      </c>
      <c r="Y56" s="72">
        <v>46</v>
      </c>
      <c r="Z56" s="72">
        <v>0</v>
      </c>
      <c r="AA56" s="72">
        <v>150</v>
      </c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</row>
    <row r="57" spans="1:43" ht="15" customHeight="1">
      <c r="A57" s="35"/>
      <c r="B57" s="282"/>
      <c r="C57" s="305"/>
      <c r="D57" s="66"/>
      <c r="E57" s="72"/>
      <c r="F57" s="72"/>
      <c r="G57" s="66"/>
      <c r="H57" s="72"/>
      <c r="I57" s="72"/>
      <c r="J57" s="72"/>
      <c r="K57" s="72"/>
      <c r="L57" s="303"/>
      <c r="M57" s="72"/>
      <c r="N57" s="72"/>
      <c r="O57" s="66"/>
      <c r="P57" s="72"/>
      <c r="Q57" s="72"/>
      <c r="R57" s="66"/>
      <c r="S57" s="72"/>
      <c r="T57" s="72"/>
      <c r="U57" s="72"/>
      <c r="V57" s="66"/>
      <c r="W57" s="72"/>
      <c r="X57" s="72"/>
      <c r="Y57" s="72"/>
      <c r="Z57" s="72"/>
      <c r="AA57" s="72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</row>
    <row r="58" spans="1:43" ht="15" customHeight="1">
      <c r="A58" s="524" t="s">
        <v>108</v>
      </c>
      <c r="B58" s="525"/>
      <c r="C58" s="305">
        <v>19639</v>
      </c>
      <c r="D58" s="303">
        <f aca="true" t="shared" si="21" ref="D58:AA58">SUM(D59:D64)</f>
        <v>579</v>
      </c>
      <c r="E58" s="303">
        <f t="shared" si="21"/>
        <v>293</v>
      </c>
      <c r="F58" s="303">
        <f t="shared" si="21"/>
        <v>286</v>
      </c>
      <c r="G58" s="303">
        <f t="shared" si="21"/>
        <v>1746</v>
      </c>
      <c r="H58" s="303">
        <f t="shared" si="21"/>
        <v>1720</v>
      </c>
      <c r="I58" s="303">
        <f t="shared" si="21"/>
        <v>26</v>
      </c>
      <c r="J58" s="303">
        <f t="shared" si="21"/>
        <v>5</v>
      </c>
      <c r="K58" s="303">
        <v>7106</v>
      </c>
      <c r="L58" s="303">
        <f t="shared" si="21"/>
        <v>75</v>
      </c>
      <c r="M58" s="303">
        <f t="shared" si="21"/>
        <v>62</v>
      </c>
      <c r="N58" s="303">
        <f t="shared" si="21"/>
        <v>13</v>
      </c>
      <c r="O58" s="303">
        <f t="shared" si="21"/>
        <v>129</v>
      </c>
      <c r="P58" s="303">
        <f t="shared" si="21"/>
        <v>128</v>
      </c>
      <c r="Q58" s="303">
        <f t="shared" si="21"/>
        <v>1</v>
      </c>
      <c r="R58" s="303">
        <f t="shared" si="21"/>
        <v>8624</v>
      </c>
      <c r="S58" s="303">
        <f t="shared" si="21"/>
        <v>8599</v>
      </c>
      <c r="T58" s="303">
        <f t="shared" si="21"/>
        <v>25</v>
      </c>
      <c r="U58" s="303">
        <f t="shared" si="21"/>
        <v>615</v>
      </c>
      <c r="V58" s="303">
        <f t="shared" si="21"/>
        <v>115</v>
      </c>
      <c r="W58" s="303">
        <f t="shared" si="21"/>
        <v>103</v>
      </c>
      <c r="X58" s="303">
        <f t="shared" si="21"/>
        <v>12</v>
      </c>
      <c r="Y58" s="303">
        <v>80</v>
      </c>
      <c r="Z58" s="303">
        <f t="shared" si="21"/>
        <v>4</v>
      </c>
      <c r="AA58" s="303">
        <f t="shared" si="21"/>
        <v>561</v>
      </c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</row>
    <row r="59" spans="1:43" ht="15" customHeight="1">
      <c r="A59" s="124"/>
      <c r="B59" s="282" t="s">
        <v>109</v>
      </c>
      <c r="C59" s="305">
        <f aca="true" t="shared" si="22" ref="C59:C64">SUM(D59,G59,J59:K59,L59,O59,R59,U59,V59,Y59:AA59)</f>
        <v>3037</v>
      </c>
      <c r="D59" s="72">
        <f aca="true" t="shared" si="23" ref="D59:D64">SUM(E59:F59)</f>
        <v>95</v>
      </c>
      <c r="E59" s="303">
        <v>51</v>
      </c>
      <c r="F59" s="303">
        <v>44</v>
      </c>
      <c r="G59" s="72">
        <f aca="true" t="shared" si="24" ref="G59:G64">SUM(H59:I59)</f>
        <v>281</v>
      </c>
      <c r="H59" s="303">
        <v>280</v>
      </c>
      <c r="I59" s="303">
        <v>1</v>
      </c>
      <c r="J59" s="303">
        <v>0</v>
      </c>
      <c r="K59" s="303">
        <v>1105</v>
      </c>
      <c r="L59" s="72">
        <f aca="true" t="shared" si="25" ref="L59:L64">SUM(M59:N59)</f>
        <v>12</v>
      </c>
      <c r="M59" s="303">
        <v>12</v>
      </c>
      <c r="N59" s="303">
        <v>0</v>
      </c>
      <c r="O59" s="72">
        <f aca="true" t="shared" si="26" ref="O59:O64">SUM(P59:Q59)</f>
        <v>19</v>
      </c>
      <c r="P59" s="303">
        <v>19</v>
      </c>
      <c r="Q59" s="303">
        <v>0</v>
      </c>
      <c r="R59" s="72">
        <f aca="true" t="shared" si="27" ref="R59:R64">SUM(S59:T59)</f>
        <v>1336</v>
      </c>
      <c r="S59" s="303">
        <v>1332</v>
      </c>
      <c r="T59" s="303">
        <v>4</v>
      </c>
      <c r="U59" s="303">
        <v>99</v>
      </c>
      <c r="V59" s="72">
        <f aca="true" t="shared" si="28" ref="V59:V64">SUM(W59:X59)</f>
        <v>15</v>
      </c>
      <c r="W59" s="303">
        <v>15</v>
      </c>
      <c r="X59" s="303">
        <v>0</v>
      </c>
      <c r="Y59" s="72">
        <v>5</v>
      </c>
      <c r="Z59" s="72">
        <v>0</v>
      </c>
      <c r="AA59" s="72">
        <v>70</v>
      </c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</row>
    <row r="60" spans="1:43" ht="15" customHeight="1">
      <c r="A60" s="124"/>
      <c r="B60" s="282" t="s">
        <v>110</v>
      </c>
      <c r="C60" s="305">
        <f t="shared" si="22"/>
        <v>3078</v>
      </c>
      <c r="D60" s="72">
        <f t="shared" si="23"/>
        <v>163</v>
      </c>
      <c r="E60" s="303">
        <v>47</v>
      </c>
      <c r="F60" s="303">
        <v>116</v>
      </c>
      <c r="G60" s="72">
        <f t="shared" si="24"/>
        <v>315</v>
      </c>
      <c r="H60" s="303">
        <v>303</v>
      </c>
      <c r="I60" s="303">
        <v>12</v>
      </c>
      <c r="J60" s="303">
        <v>5</v>
      </c>
      <c r="K60" s="303">
        <v>978</v>
      </c>
      <c r="L60" s="72">
        <f t="shared" si="25"/>
        <v>6</v>
      </c>
      <c r="M60" s="303">
        <v>6</v>
      </c>
      <c r="N60" s="303">
        <v>0</v>
      </c>
      <c r="O60" s="72">
        <f t="shared" si="26"/>
        <v>24</v>
      </c>
      <c r="P60" s="303">
        <v>24</v>
      </c>
      <c r="Q60" s="303">
        <v>0</v>
      </c>
      <c r="R60" s="72">
        <f t="shared" si="27"/>
        <v>1379</v>
      </c>
      <c r="S60" s="303">
        <v>1374</v>
      </c>
      <c r="T60" s="303">
        <v>5</v>
      </c>
      <c r="U60" s="303">
        <v>95</v>
      </c>
      <c r="V60" s="72">
        <f t="shared" si="28"/>
        <v>14</v>
      </c>
      <c r="W60" s="303">
        <v>12</v>
      </c>
      <c r="X60" s="303">
        <v>2</v>
      </c>
      <c r="Y60" s="72">
        <v>11</v>
      </c>
      <c r="Z60" s="72">
        <v>1</v>
      </c>
      <c r="AA60" s="72">
        <v>87</v>
      </c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</row>
    <row r="61" spans="1:43" ht="15" customHeight="1">
      <c r="A61" s="124"/>
      <c r="B61" s="282" t="s">
        <v>111</v>
      </c>
      <c r="C61" s="305">
        <f t="shared" si="22"/>
        <v>4397</v>
      </c>
      <c r="D61" s="72">
        <f t="shared" si="23"/>
        <v>132</v>
      </c>
      <c r="E61" s="303">
        <v>90</v>
      </c>
      <c r="F61" s="303">
        <v>42</v>
      </c>
      <c r="G61" s="72">
        <f t="shared" si="24"/>
        <v>375</v>
      </c>
      <c r="H61" s="303">
        <v>373</v>
      </c>
      <c r="I61" s="303">
        <v>2</v>
      </c>
      <c r="J61" s="303">
        <v>0</v>
      </c>
      <c r="K61" s="303">
        <v>1665</v>
      </c>
      <c r="L61" s="72">
        <f t="shared" si="25"/>
        <v>17</v>
      </c>
      <c r="M61" s="303">
        <v>16</v>
      </c>
      <c r="N61" s="303">
        <v>1</v>
      </c>
      <c r="O61" s="72">
        <f t="shared" si="26"/>
        <v>28</v>
      </c>
      <c r="P61" s="303">
        <v>27</v>
      </c>
      <c r="Q61" s="303">
        <v>1</v>
      </c>
      <c r="R61" s="72">
        <f t="shared" si="27"/>
        <v>1873</v>
      </c>
      <c r="S61" s="303">
        <v>1866</v>
      </c>
      <c r="T61" s="303">
        <v>7</v>
      </c>
      <c r="U61" s="303">
        <v>140</v>
      </c>
      <c r="V61" s="72">
        <f t="shared" si="28"/>
        <v>20</v>
      </c>
      <c r="W61" s="303">
        <v>20</v>
      </c>
      <c r="X61" s="303">
        <v>0</v>
      </c>
      <c r="Y61" s="72">
        <v>23</v>
      </c>
      <c r="Z61" s="72">
        <v>0</v>
      </c>
      <c r="AA61" s="72">
        <v>124</v>
      </c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</row>
    <row r="62" spans="1:43" ht="15" customHeight="1">
      <c r="A62" s="124"/>
      <c r="B62" s="282" t="s">
        <v>112</v>
      </c>
      <c r="C62" s="305">
        <f t="shared" si="22"/>
        <v>4536</v>
      </c>
      <c r="D62" s="72">
        <f t="shared" si="23"/>
        <v>88</v>
      </c>
      <c r="E62" s="303">
        <v>45</v>
      </c>
      <c r="F62" s="303">
        <v>43</v>
      </c>
      <c r="G62" s="72">
        <f t="shared" si="24"/>
        <v>368</v>
      </c>
      <c r="H62" s="303">
        <v>363</v>
      </c>
      <c r="I62" s="303">
        <v>5</v>
      </c>
      <c r="J62" s="303">
        <v>0</v>
      </c>
      <c r="K62" s="303">
        <v>1576</v>
      </c>
      <c r="L62" s="72">
        <f t="shared" si="25"/>
        <v>12</v>
      </c>
      <c r="M62" s="303">
        <v>12</v>
      </c>
      <c r="N62" s="303">
        <v>0</v>
      </c>
      <c r="O62" s="72">
        <f t="shared" si="26"/>
        <v>35</v>
      </c>
      <c r="P62" s="303">
        <v>35</v>
      </c>
      <c r="Q62" s="303">
        <v>0</v>
      </c>
      <c r="R62" s="72">
        <f t="shared" si="27"/>
        <v>2148</v>
      </c>
      <c r="S62" s="303">
        <v>2142</v>
      </c>
      <c r="T62" s="303">
        <v>6</v>
      </c>
      <c r="U62" s="303">
        <v>129</v>
      </c>
      <c r="V62" s="72">
        <f t="shared" si="28"/>
        <v>15</v>
      </c>
      <c r="W62" s="303">
        <v>15</v>
      </c>
      <c r="X62" s="303">
        <v>0</v>
      </c>
      <c r="Y62" s="72">
        <v>25</v>
      </c>
      <c r="Z62" s="72">
        <v>1</v>
      </c>
      <c r="AA62" s="72">
        <v>139</v>
      </c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</row>
    <row r="63" spans="1:43" ht="15" customHeight="1">
      <c r="A63" s="124"/>
      <c r="B63" s="282" t="s">
        <v>113</v>
      </c>
      <c r="C63" s="305">
        <v>1984</v>
      </c>
      <c r="D63" s="72">
        <f t="shared" si="23"/>
        <v>39</v>
      </c>
      <c r="E63" s="303">
        <v>34</v>
      </c>
      <c r="F63" s="303">
        <v>5</v>
      </c>
      <c r="G63" s="72">
        <f t="shared" si="24"/>
        <v>172</v>
      </c>
      <c r="H63" s="303">
        <v>170</v>
      </c>
      <c r="I63" s="303">
        <v>2</v>
      </c>
      <c r="J63" s="303">
        <v>0</v>
      </c>
      <c r="K63" s="303">
        <v>1148</v>
      </c>
      <c r="L63" s="72">
        <f t="shared" si="25"/>
        <v>21</v>
      </c>
      <c r="M63" s="303">
        <v>9</v>
      </c>
      <c r="N63" s="303">
        <v>12</v>
      </c>
      <c r="O63" s="72">
        <f t="shared" si="26"/>
        <v>11</v>
      </c>
      <c r="P63" s="303">
        <v>11</v>
      </c>
      <c r="Q63" s="303">
        <v>0</v>
      </c>
      <c r="R63" s="72">
        <f t="shared" si="27"/>
        <v>651</v>
      </c>
      <c r="S63" s="303">
        <v>651</v>
      </c>
      <c r="T63" s="303">
        <v>0</v>
      </c>
      <c r="U63" s="303">
        <v>63</v>
      </c>
      <c r="V63" s="72">
        <f t="shared" si="28"/>
        <v>22</v>
      </c>
      <c r="W63" s="303">
        <v>20</v>
      </c>
      <c r="X63" s="303">
        <v>2</v>
      </c>
      <c r="Y63" s="72">
        <v>6</v>
      </c>
      <c r="Z63" s="303">
        <v>2</v>
      </c>
      <c r="AA63" s="72">
        <v>60</v>
      </c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</row>
    <row r="64" spans="1:43" ht="15" customHeight="1">
      <c r="A64" s="124"/>
      <c r="B64" s="282" t="s">
        <v>114</v>
      </c>
      <c r="C64" s="305">
        <f t="shared" si="22"/>
        <v>2601</v>
      </c>
      <c r="D64" s="72">
        <f t="shared" si="23"/>
        <v>62</v>
      </c>
      <c r="E64" s="303">
        <v>26</v>
      </c>
      <c r="F64" s="303">
        <v>36</v>
      </c>
      <c r="G64" s="72">
        <f t="shared" si="24"/>
        <v>235</v>
      </c>
      <c r="H64" s="303">
        <v>231</v>
      </c>
      <c r="I64" s="303">
        <v>4</v>
      </c>
      <c r="J64" s="303">
        <v>0</v>
      </c>
      <c r="K64" s="303">
        <v>840</v>
      </c>
      <c r="L64" s="72">
        <f t="shared" si="25"/>
        <v>7</v>
      </c>
      <c r="M64" s="303">
        <v>7</v>
      </c>
      <c r="N64" s="303">
        <v>0</v>
      </c>
      <c r="O64" s="72">
        <f t="shared" si="26"/>
        <v>12</v>
      </c>
      <c r="P64" s="303">
        <v>12</v>
      </c>
      <c r="Q64" s="303">
        <v>0</v>
      </c>
      <c r="R64" s="72">
        <f t="shared" si="27"/>
        <v>1237</v>
      </c>
      <c r="S64" s="303">
        <v>1234</v>
      </c>
      <c r="T64" s="303">
        <v>3</v>
      </c>
      <c r="U64" s="303">
        <v>89</v>
      </c>
      <c r="V64" s="72">
        <f t="shared" si="28"/>
        <v>29</v>
      </c>
      <c r="W64" s="303">
        <v>21</v>
      </c>
      <c r="X64" s="303">
        <v>8</v>
      </c>
      <c r="Y64" s="72">
        <v>9</v>
      </c>
      <c r="Z64" s="72">
        <v>0</v>
      </c>
      <c r="AA64" s="72">
        <v>81</v>
      </c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</row>
    <row r="65" spans="1:43" ht="15" customHeight="1">
      <c r="A65" s="124"/>
      <c r="B65" s="282"/>
      <c r="C65" s="305"/>
      <c r="D65" s="66"/>
      <c r="E65" s="72"/>
      <c r="F65" s="72"/>
      <c r="G65" s="66"/>
      <c r="H65" s="72"/>
      <c r="I65" s="72"/>
      <c r="J65" s="72"/>
      <c r="K65" s="72"/>
      <c r="L65" s="303"/>
      <c r="M65" s="72"/>
      <c r="N65" s="72"/>
      <c r="O65" s="66"/>
      <c r="P65" s="72"/>
      <c r="Q65" s="72"/>
      <c r="R65" s="66"/>
      <c r="S65" s="72"/>
      <c r="T65" s="72"/>
      <c r="U65" s="72"/>
      <c r="V65" s="66"/>
      <c r="W65" s="72"/>
      <c r="X65" s="72"/>
      <c r="Y65" s="72"/>
      <c r="Z65" s="72"/>
      <c r="AA65" s="72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</row>
    <row r="66" spans="1:43" ht="15" customHeight="1">
      <c r="A66" s="524" t="s">
        <v>115</v>
      </c>
      <c r="B66" s="525"/>
      <c r="C66" s="305">
        <v>20013</v>
      </c>
      <c r="D66" s="303">
        <f aca="true" t="shared" si="29" ref="D66:AA66">SUM(D67:D70)</f>
        <v>683</v>
      </c>
      <c r="E66" s="303">
        <f t="shared" si="29"/>
        <v>535</v>
      </c>
      <c r="F66" s="303">
        <f t="shared" si="29"/>
        <v>148</v>
      </c>
      <c r="G66" s="303">
        <f t="shared" si="29"/>
        <v>2332</v>
      </c>
      <c r="H66" s="303">
        <f t="shared" si="29"/>
        <v>2309</v>
      </c>
      <c r="I66" s="303">
        <f t="shared" si="29"/>
        <v>23</v>
      </c>
      <c r="J66" s="303">
        <f t="shared" si="29"/>
        <v>4</v>
      </c>
      <c r="K66" s="303">
        <v>6378</v>
      </c>
      <c r="L66" s="303">
        <f t="shared" si="29"/>
        <v>165</v>
      </c>
      <c r="M66" s="303">
        <f t="shared" si="29"/>
        <v>129</v>
      </c>
      <c r="N66" s="303">
        <f t="shared" si="29"/>
        <v>36</v>
      </c>
      <c r="O66" s="303">
        <f t="shared" si="29"/>
        <v>200</v>
      </c>
      <c r="P66" s="303">
        <f t="shared" si="29"/>
        <v>197</v>
      </c>
      <c r="Q66" s="303">
        <f t="shared" si="29"/>
        <v>3</v>
      </c>
      <c r="R66" s="303">
        <f t="shared" si="29"/>
        <v>9062</v>
      </c>
      <c r="S66" s="303">
        <f t="shared" si="29"/>
        <v>9021</v>
      </c>
      <c r="T66" s="303">
        <f t="shared" si="29"/>
        <v>41</v>
      </c>
      <c r="U66" s="303">
        <f t="shared" si="29"/>
        <v>328</v>
      </c>
      <c r="V66" s="303">
        <f t="shared" si="29"/>
        <v>275</v>
      </c>
      <c r="W66" s="303">
        <f t="shared" si="29"/>
        <v>247</v>
      </c>
      <c r="X66" s="303">
        <f t="shared" si="29"/>
        <v>28</v>
      </c>
      <c r="Y66" s="303">
        <v>200</v>
      </c>
      <c r="Z66" s="303">
        <f t="shared" si="29"/>
        <v>3</v>
      </c>
      <c r="AA66" s="303">
        <f t="shared" si="29"/>
        <v>383</v>
      </c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</row>
    <row r="67" spans="1:43" ht="15" customHeight="1">
      <c r="A67" s="124"/>
      <c r="B67" s="282" t="s">
        <v>116</v>
      </c>
      <c r="C67" s="305">
        <f>SUM(D67,G67,J67:K67,L67,O67,R67,U67,V67,Y67:AA67)</f>
        <v>6388</v>
      </c>
      <c r="D67" s="72">
        <f>SUM(E67:F67)</f>
        <v>233</v>
      </c>
      <c r="E67" s="303">
        <v>166</v>
      </c>
      <c r="F67" s="303">
        <v>67</v>
      </c>
      <c r="G67" s="72">
        <f>SUM(H67:I67)</f>
        <v>772</v>
      </c>
      <c r="H67" s="303">
        <v>755</v>
      </c>
      <c r="I67" s="303">
        <v>17</v>
      </c>
      <c r="J67" s="303">
        <v>2</v>
      </c>
      <c r="K67" s="303">
        <v>1937</v>
      </c>
      <c r="L67" s="72">
        <f>SUM(M67:N67)</f>
        <v>75</v>
      </c>
      <c r="M67" s="303">
        <v>39</v>
      </c>
      <c r="N67" s="303">
        <v>36</v>
      </c>
      <c r="O67" s="72">
        <f>SUM(P67:Q67)</f>
        <v>50</v>
      </c>
      <c r="P67" s="303">
        <v>49</v>
      </c>
      <c r="Q67" s="303">
        <v>1</v>
      </c>
      <c r="R67" s="72">
        <f>SUM(S67:T67)</f>
        <v>2931</v>
      </c>
      <c r="S67" s="303">
        <v>2915</v>
      </c>
      <c r="T67" s="303">
        <v>16</v>
      </c>
      <c r="U67" s="303">
        <v>110</v>
      </c>
      <c r="V67" s="72">
        <f>SUM(W67:X67)</f>
        <v>95</v>
      </c>
      <c r="W67" s="303">
        <v>79</v>
      </c>
      <c r="X67" s="303">
        <v>16</v>
      </c>
      <c r="Y67" s="72">
        <v>73</v>
      </c>
      <c r="Z67" s="72">
        <v>1</v>
      </c>
      <c r="AA67" s="72">
        <v>109</v>
      </c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</row>
    <row r="68" spans="1:43" ht="15" customHeight="1">
      <c r="A68" s="124"/>
      <c r="B68" s="282" t="s">
        <v>117</v>
      </c>
      <c r="C68" s="305">
        <f>SUM(D68,G68,J68:K68,L68,O68,R68,U68,V68,Y68:AA68)</f>
        <v>4955</v>
      </c>
      <c r="D68" s="72">
        <f>SUM(E68:F68)</f>
        <v>114</v>
      </c>
      <c r="E68" s="303">
        <v>96</v>
      </c>
      <c r="F68" s="303">
        <v>18</v>
      </c>
      <c r="G68" s="72">
        <f>SUM(H68:I68)</f>
        <v>465</v>
      </c>
      <c r="H68" s="303">
        <v>463</v>
      </c>
      <c r="I68" s="303">
        <v>2</v>
      </c>
      <c r="J68" s="303">
        <v>0</v>
      </c>
      <c r="K68" s="303">
        <v>1779</v>
      </c>
      <c r="L68" s="72">
        <f>SUM(M68:N68)</f>
        <v>40</v>
      </c>
      <c r="M68" s="303">
        <v>40</v>
      </c>
      <c r="N68" s="303">
        <v>0</v>
      </c>
      <c r="O68" s="72">
        <f>SUM(P68:Q68)</f>
        <v>42</v>
      </c>
      <c r="P68" s="303">
        <v>42</v>
      </c>
      <c r="Q68" s="303">
        <v>0</v>
      </c>
      <c r="R68" s="72">
        <f>SUM(S68:T68)</f>
        <v>2257</v>
      </c>
      <c r="S68" s="303">
        <v>2253</v>
      </c>
      <c r="T68" s="303">
        <v>4</v>
      </c>
      <c r="U68" s="303">
        <v>78</v>
      </c>
      <c r="V68" s="72">
        <f>SUM(W68:X68)</f>
        <v>60</v>
      </c>
      <c r="W68" s="303">
        <v>51</v>
      </c>
      <c r="X68" s="303">
        <v>9</v>
      </c>
      <c r="Y68" s="72">
        <v>34</v>
      </c>
      <c r="Z68" s="72">
        <v>2</v>
      </c>
      <c r="AA68" s="72">
        <v>84</v>
      </c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</row>
    <row r="69" spans="1:43" ht="15" customHeight="1">
      <c r="A69" s="124"/>
      <c r="B69" s="282" t="s">
        <v>118</v>
      </c>
      <c r="C69" s="305">
        <f>SUM(D69,G69,J69:K69,L69,O69,R69,U69,V69,Y69:AA69)</f>
        <v>5772</v>
      </c>
      <c r="D69" s="72">
        <f>SUM(E69:F69)</f>
        <v>225</v>
      </c>
      <c r="E69" s="303">
        <v>178</v>
      </c>
      <c r="F69" s="303">
        <v>47</v>
      </c>
      <c r="G69" s="72">
        <f>SUM(H69:I69)</f>
        <v>694</v>
      </c>
      <c r="H69" s="303">
        <v>692</v>
      </c>
      <c r="I69" s="303">
        <v>2</v>
      </c>
      <c r="J69" s="303">
        <v>1</v>
      </c>
      <c r="K69" s="303">
        <v>1724</v>
      </c>
      <c r="L69" s="72">
        <f>SUM(M69:N69)</f>
        <v>26</v>
      </c>
      <c r="M69" s="303">
        <v>26</v>
      </c>
      <c r="N69" s="303">
        <v>0</v>
      </c>
      <c r="O69" s="72">
        <f>SUM(P69:Q69)</f>
        <v>71</v>
      </c>
      <c r="P69" s="303">
        <v>69</v>
      </c>
      <c r="Q69" s="303">
        <v>2</v>
      </c>
      <c r="R69" s="72">
        <f>SUM(S69:T69)</f>
        <v>2653</v>
      </c>
      <c r="S69" s="303">
        <v>2635</v>
      </c>
      <c r="T69" s="303">
        <v>18</v>
      </c>
      <c r="U69" s="303">
        <v>105</v>
      </c>
      <c r="V69" s="72">
        <f>SUM(W69:X69)</f>
        <v>88</v>
      </c>
      <c r="W69" s="303">
        <v>85</v>
      </c>
      <c r="X69" s="303">
        <v>3</v>
      </c>
      <c r="Y69" s="72">
        <v>53</v>
      </c>
      <c r="Z69" s="72">
        <v>0</v>
      </c>
      <c r="AA69" s="72">
        <v>132</v>
      </c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</row>
    <row r="70" spans="1:43" ht="15" customHeight="1">
      <c r="A70" s="124"/>
      <c r="B70" s="282" t="s">
        <v>119</v>
      </c>
      <c r="C70" s="305">
        <f>SUM(D70,G70,J70:K70,L70,O70,R70,U70,V70,Y70:AA70)</f>
        <v>2889</v>
      </c>
      <c r="D70" s="72">
        <f>SUM(E70:F70)</f>
        <v>111</v>
      </c>
      <c r="E70" s="303">
        <v>95</v>
      </c>
      <c r="F70" s="303">
        <v>16</v>
      </c>
      <c r="G70" s="72">
        <f>SUM(H70:I70)</f>
        <v>401</v>
      </c>
      <c r="H70" s="303">
        <v>399</v>
      </c>
      <c r="I70" s="303">
        <v>2</v>
      </c>
      <c r="J70" s="303">
        <v>1</v>
      </c>
      <c r="K70" s="303">
        <v>931</v>
      </c>
      <c r="L70" s="72">
        <f>SUM(M70:N70)</f>
        <v>24</v>
      </c>
      <c r="M70" s="303">
        <v>24</v>
      </c>
      <c r="N70" s="303">
        <v>0</v>
      </c>
      <c r="O70" s="72">
        <f>SUM(P70:Q70)</f>
        <v>37</v>
      </c>
      <c r="P70" s="303">
        <v>37</v>
      </c>
      <c r="Q70" s="303">
        <v>0</v>
      </c>
      <c r="R70" s="72">
        <f>SUM(S70:T70)</f>
        <v>1221</v>
      </c>
      <c r="S70" s="303">
        <v>1218</v>
      </c>
      <c r="T70" s="303">
        <v>3</v>
      </c>
      <c r="U70" s="303">
        <v>35</v>
      </c>
      <c r="V70" s="72">
        <f>SUM(W70:X70)</f>
        <v>32</v>
      </c>
      <c r="W70" s="303">
        <v>32</v>
      </c>
      <c r="X70" s="303">
        <v>0</v>
      </c>
      <c r="Y70" s="72">
        <v>38</v>
      </c>
      <c r="Z70" s="303">
        <v>0</v>
      </c>
      <c r="AA70" s="72">
        <v>58</v>
      </c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</row>
    <row r="71" spans="1:43" ht="15" customHeight="1">
      <c r="A71" s="124"/>
      <c r="B71" s="282"/>
      <c r="C71" s="305"/>
      <c r="D71" s="66"/>
      <c r="E71" s="72"/>
      <c r="F71" s="72"/>
      <c r="G71" s="66"/>
      <c r="H71" s="72"/>
      <c r="I71" s="72"/>
      <c r="J71" s="72"/>
      <c r="K71" s="72"/>
      <c r="L71" s="303"/>
      <c r="M71" s="72"/>
      <c r="N71" s="72"/>
      <c r="O71" s="66"/>
      <c r="P71" s="72"/>
      <c r="Q71" s="72"/>
      <c r="R71" s="66"/>
      <c r="S71" s="72"/>
      <c r="T71" s="72"/>
      <c r="U71" s="72"/>
      <c r="V71" s="66"/>
      <c r="W71" s="72"/>
      <c r="X71" s="72"/>
      <c r="Y71" s="72"/>
      <c r="Z71" s="72"/>
      <c r="AA71" s="72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</row>
    <row r="72" spans="1:43" ht="15" customHeight="1">
      <c r="A72" s="524" t="s">
        <v>120</v>
      </c>
      <c r="B72" s="525"/>
      <c r="C72" s="305">
        <f>SUM(C73)</f>
        <v>4029</v>
      </c>
      <c r="D72" s="303">
        <f aca="true" t="shared" si="30" ref="D72:AA72">SUM(D73)</f>
        <v>126</v>
      </c>
      <c r="E72" s="303">
        <f t="shared" si="30"/>
        <v>100</v>
      </c>
      <c r="F72" s="303">
        <f t="shared" si="30"/>
        <v>26</v>
      </c>
      <c r="G72" s="303">
        <f t="shared" si="30"/>
        <v>362</v>
      </c>
      <c r="H72" s="303">
        <f t="shared" si="30"/>
        <v>361</v>
      </c>
      <c r="I72" s="303">
        <f t="shared" si="30"/>
        <v>1</v>
      </c>
      <c r="J72" s="303">
        <f t="shared" si="30"/>
        <v>0</v>
      </c>
      <c r="K72" s="303">
        <f t="shared" si="30"/>
        <v>1370</v>
      </c>
      <c r="L72" s="303">
        <f t="shared" si="30"/>
        <v>32</v>
      </c>
      <c r="M72" s="303">
        <f t="shared" si="30"/>
        <v>32</v>
      </c>
      <c r="N72" s="303">
        <f t="shared" si="30"/>
        <v>0</v>
      </c>
      <c r="O72" s="303">
        <f t="shared" si="30"/>
        <v>53</v>
      </c>
      <c r="P72" s="303">
        <f t="shared" si="30"/>
        <v>53</v>
      </c>
      <c r="Q72" s="303">
        <f t="shared" si="30"/>
        <v>0</v>
      </c>
      <c r="R72" s="303">
        <f t="shared" si="30"/>
        <v>1817</v>
      </c>
      <c r="S72" s="303">
        <f t="shared" si="30"/>
        <v>1809</v>
      </c>
      <c r="T72" s="303">
        <f t="shared" si="30"/>
        <v>8</v>
      </c>
      <c r="U72" s="303">
        <f t="shared" si="30"/>
        <v>88</v>
      </c>
      <c r="V72" s="303">
        <f t="shared" si="30"/>
        <v>61</v>
      </c>
      <c r="W72" s="303">
        <f t="shared" si="30"/>
        <v>57</v>
      </c>
      <c r="X72" s="303">
        <f t="shared" si="30"/>
        <v>4</v>
      </c>
      <c r="Y72" s="303">
        <f t="shared" si="30"/>
        <v>37</v>
      </c>
      <c r="Z72" s="303">
        <f t="shared" si="30"/>
        <v>0</v>
      </c>
      <c r="AA72" s="303">
        <f t="shared" si="30"/>
        <v>83</v>
      </c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</row>
    <row r="73" spans="1:43" ht="15" customHeight="1">
      <c r="A73" s="158"/>
      <c r="B73" s="285" t="s">
        <v>121</v>
      </c>
      <c r="C73" s="309">
        <f>SUM(D73,G73,J73:K73,L73,O73,R73,U73,V73,Y73:AA73)</f>
        <v>4029</v>
      </c>
      <c r="D73" s="307">
        <f>SUM(E73:F73)</f>
        <v>126</v>
      </c>
      <c r="E73" s="306">
        <v>100</v>
      </c>
      <c r="F73" s="306">
        <v>26</v>
      </c>
      <c r="G73" s="307">
        <f>SUM(H73:I73)</f>
        <v>362</v>
      </c>
      <c r="H73" s="306">
        <v>361</v>
      </c>
      <c r="I73" s="306">
        <v>1</v>
      </c>
      <c r="J73" s="306">
        <v>0</v>
      </c>
      <c r="K73" s="306">
        <v>1370</v>
      </c>
      <c r="L73" s="307">
        <f>SUM(M73:N73)</f>
        <v>32</v>
      </c>
      <c r="M73" s="306">
        <v>32</v>
      </c>
      <c r="N73" s="306">
        <v>0</v>
      </c>
      <c r="O73" s="307">
        <f>SUM(P73:Q73)</f>
        <v>53</v>
      </c>
      <c r="P73" s="306">
        <v>53</v>
      </c>
      <c r="Q73" s="306">
        <v>0</v>
      </c>
      <c r="R73" s="307">
        <f>SUM(S73:T73)</f>
        <v>1817</v>
      </c>
      <c r="S73" s="306">
        <v>1809</v>
      </c>
      <c r="T73" s="306">
        <v>8</v>
      </c>
      <c r="U73" s="306">
        <v>88</v>
      </c>
      <c r="V73" s="307">
        <f>SUM(W73:X73)</f>
        <v>61</v>
      </c>
      <c r="W73" s="306">
        <v>57</v>
      </c>
      <c r="X73" s="306">
        <v>4</v>
      </c>
      <c r="Y73" s="307">
        <v>37</v>
      </c>
      <c r="Z73" s="307">
        <v>0</v>
      </c>
      <c r="AA73" s="307">
        <v>83</v>
      </c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</row>
    <row r="74" spans="1:43" ht="15" customHeight="1">
      <c r="A74" s="116" t="s">
        <v>412</v>
      </c>
      <c r="B74" s="116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</row>
    <row r="75" spans="1:43" ht="15" customHeight="1">
      <c r="A75" s="74" t="s">
        <v>199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</row>
    <row r="76" spans="1:43" ht="16.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</row>
  </sheetData>
  <sheetProtection/>
  <mergeCells count="42">
    <mergeCell ref="A58:B58"/>
    <mergeCell ref="A66:B66"/>
    <mergeCell ref="A72:B72"/>
    <mergeCell ref="A29:B29"/>
    <mergeCell ref="A35:B35"/>
    <mergeCell ref="A45:B45"/>
    <mergeCell ref="A52:B52"/>
    <mergeCell ref="A23:B23"/>
    <mergeCell ref="A24:B24"/>
    <mergeCell ref="A25:B25"/>
    <mergeCell ref="A26:B26"/>
    <mergeCell ref="A19:B19"/>
    <mergeCell ref="A20:B20"/>
    <mergeCell ref="A21:B21"/>
    <mergeCell ref="A22:B22"/>
    <mergeCell ref="A14:B14"/>
    <mergeCell ref="A15:B15"/>
    <mergeCell ref="A17:B17"/>
    <mergeCell ref="A18:B18"/>
    <mergeCell ref="A13:B13"/>
    <mergeCell ref="A11:B11"/>
    <mergeCell ref="A12:B12"/>
    <mergeCell ref="D8:F9"/>
    <mergeCell ref="A4:AA4"/>
    <mergeCell ref="A7:B10"/>
    <mergeCell ref="C7:C10"/>
    <mergeCell ref="D7:K7"/>
    <mergeCell ref="L7:N7"/>
    <mergeCell ref="O7:U7"/>
    <mergeCell ref="V7:Z7"/>
    <mergeCell ref="Z8:Z10"/>
    <mergeCell ref="Y8:Y10"/>
    <mergeCell ref="J8:J10"/>
    <mergeCell ref="A5:AA5"/>
    <mergeCell ref="AA8:AA10"/>
    <mergeCell ref="V8:X9"/>
    <mergeCell ref="L8:N9"/>
    <mergeCell ref="O8:Q9"/>
    <mergeCell ref="R8:T9"/>
    <mergeCell ref="U8:U10"/>
    <mergeCell ref="K8:K10"/>
    <mergeCell ref="G8:I9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5"/>
  <sheetViews>
    <sheetView zoomScale="75" zoomScaleNormal="75" zoomScalePageLayoutView="0" workbookViewId="0" topLeftCell="A17">
      <selection activeCell="K41" sqref="K41:M41"/>
    </sheetView>
  </sheetViews>
  <sheetFormatPr defaultColWidth="10.59765625" defaultRowHeight="15"/>
  <cols>
    <col min="1" max="1" width="19.09765625" style="5" customWidth="1"/>
    <col min="2" max="20" width="5.69921875" style="5" customWidth="1"/>
    <col min="21" max="21" width="17.3984375" style="5" customWidth="1"/>
    <col min="22" max="22" width="10" style="5" customWidth="1"/>
    <col min="23" max="23" width="13.5" style="5" customWidth="1"/>
    <col min="24" max="24" width="13.19921875" style="5" customWidth="1"/>
    <col min="25" max="25" width="13.69921875" style="5" customWidth="1"/>
    <col min="26" max="26" width="10.19921875" style="5" customWidth="1"/>
    <col min="27" max="29" width="11.59765625" style="5" customWidth="1"/>
    <col min="30" max="30" width="12.59765625" style="5" customWidth="1"/>
    <col min="31" max="31" width="11.69921875" style="5" bestFit="1" customWidth="1"/>
    <col min="32" max="16384" width="10.59765625" style="5" customWidth="1"/>
  </cols>
  <sheetData>
    <row r="1" spans="1:31" s="3" customFormat="1" ht="19.5" customHeight="1">
      <c r="A1" s="273" t="s">
        <v>421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" t="s">
        <v>422</v>
      </c>
      <c r="AD1" s="49"/>
      <c r="AE1" s="49"/>
    </row>
    <row r="2" spans="1:31" s="3" customFormat="1" ht="19.5" customHeight="1">
      <c r="A2" s="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"/>
      <c r="AD2" s="49"/>
      <c r="AE2" s="49"/>
    </row>
    <row r="3" spans="1:31" s="3" customFormat="1" ht="19.5" customHeight="1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"/>
      <c r="AD3" s="49"/>
      <c r="AE3" s="49"/>
    </row>
    <row r="4" spans="1:31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472" t="s">
        <v>423</v>
      </c>
      <c r="V4" s="582"/>
      <c r="W4" s="582"/>
      <c r="X4" s="582"/>
      <c r="Y4" s="582"/>
      <c r="Z4" s="582"/>
      <c r="AA4" s="582"/>
      <c r="AB4" s="582"/>
      <c r="AC4" s="582"/>
      <c r="AD4" s="52"/>
      <c r="AE4" s="52"/>
    </row>
    <row r="5" spans="1:31" ht="19.5" customHeight="1">
      <c r="A5" s="341" t="s">
        <v>424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51"/>
      <c r="U5" s="341" t="s">
        <v>346</v>
      </c>
      <c r="V5" s="341"/>
      <c r="W5" s="341"/>
      <c r="X5" s="341"/>
      <c r="Y5" s="341"/>
      <c r="Z5" s="341"/>
      <c r="AA5" s="341"/>
      <c r="AB5" s="341"/>
      <c r="AC5" s="341"/>
      <c r="AD5" s="52"/>
      <c r="AE5" s="52"/>
    </row>
    <row r="6" spans="1:31" ht="27.75" customHeight="1" thickBo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51"/>
      <c r="U6" s="542" t="s">
        <v>340</v>
      </c>
      <c r="V6" s="542"/>
      <c r="W6" s="542"/>
      <c r="X6" s="542"/>
      <c r="Y6" s="542"/>
      <c r="Z6" s="542"/>
      <c r="AA6" s="542"/>
      <c r="AB6" s="542"/>
      <c r="AC6" s="542"/>
      <c r="AD6" s="53"/>
      <c r="AE6" s="51"/>
    </row>
    <row r="7" spans="1:31" ht="15.75" customHeight="1">
      <c r="A7" s="570" t="s">
        <v>425</v>
      </c>
      <c r="B7" s="571"/>
      <c r="C7" s="571"/>
      <c r="D7" s="536" t="s">
        <v>426</v>
      </c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355"/>
      <c r="T7" s="74"/>
      <c r="U7" s="456" t="s">
        <v>427</v>
      </c>
      <c r="V7" s="457"/>
      <c r="W7" s="455" t="s">
        <v>428</v>
      </c>
      <c r="X7" s="457"/>
      <c r="Y7" s="578" t="s">
        <v>429</v>
      </c>
      <c r="Z7" s="455" t="s">
        <v>163</v>
      </c>
      <c r="AA7" s="457"/>
      <c r="AB7" s="390" t="s">
        <v>133</v>
      </c>
      <c r="AC7" s="410"/>
      <c r="AD7" s="44"/>
      <c r="AE7" s="51"/>
    </row>
    <row r="8" spans="1:31" ht="15.75" customHeight="1">
      <c r="A8" s="352"/>
      <c r="B8" s="538"/>
      <c r="C8" s="538"/>
      <c r="D8" s="557" t="s">
        <v>430</v>
      </c>
      <c r="E8" s="557"/>
      <c r="F8" s="557"/>
      <c r="G8" s="557"/>
      <c r="H8" s="538" t="s">
        <v>341</v>
      </c>
      <c r="I8" s="538"/>
      <c r="J8" s="538"/>
      <c r="K8" s="538"/>
      <c r="L8" s="538" t="s">
        <v>431</v>
      </c>
      <c r="M8" s="538"/>
      <c r="N8" s="538"/>
      <c r="O8" s="538"/>
      <c r="P8" s="538" t="s">
        <v>178</v>
      </c>
      <c r="Q8" s="538"/>
      <c r="R8" s="538"/>
      <c r="S8" s="539"/>
      <c r="T8" s="74"/>
      <c r="U8" s="381"/>
      <c r="V8" s="382"/>
      <c r="W8" s="576"/>
      <c r="X8" s="577"/>
      <c r="Y8" s="579"/>
      <c r="Z8" s="576"/>
      <c r="AA8" s="577"/>
      <c r="AB8" s="293" t="s">
        <v>432</v>
      </c>
      <c r="AC8" s="293" t="s">
        <v>135</v>
      </c>
      <c r="AD8" s="44"/>
      <c r="AE8" s="51"/>
    </row>
    <row r="9" spans="1:31" ht="15.75" customHeight="1">
      <c r="A9" s="352"/>
      <c r="B9" s="538"/>
      <c r="C9" s="538"/>
      <c r="D9" s="557"/>
      <c r="E9" s="557"/>
      <c r="F9" s="557"/>
      <c r="G9" s="557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9"/>
      <c r="T9" s="74"/>
      <c r="U9" s="512" t="s">
        <v>433</v>
      </c>
      <c r="V9" s="512"/>
      <c r="W9" s="535" t="s">
        <v>434</v>
      </c>
      <c r="X9" s="386"/>
      <c r="Y9" s="296" t="s">
        <v>181</v>
      </c>
      <c r="Z9" s="580">
        <v>1493</v>
      </c>
      <c r="AA9" s="580"/>
      <c r="AB9" s="68">
        <v>1210</v>
      </c>
      <c r="AC9" s="68">
        <v>1654440</v>
      </c>
      <c r="AD9" s="257"/>
      <c r="AE9" s="51"/>
    </row>
    <row r="10" spans="1:31" ht="15.75" customHeight="1">
      <c r="A10" s="564" t="s">
        <v>191</v>
      </c>
      <c r="B10" s="564"/>
      <c r="C10" s="565"/>
      <c r="D10" s="569">
        <v>301</v>
      </c>
      <c r="E10" s="568"/>
      <c r="F10" s="568"/>
      <c r="G10" s="568"/>
      <c r="H10" s="568">
        <v>17220937</v>
      </c>
      <c r="I10" s="568"/>
      <c r="J10" s="568"/>
      <c r="K10" s="568"/>
      <c r="L10" s="568">
        <v>2618213</v>
      </c>
      <c r="M10" s="568"/>
      <c r="N10" s="568"/>
      <c r="O10" s="568"/>
      <c r="P10" s="568">
        <v>6716612</v>
      </c>
      <c r="Q10" s="568"/>
      <c r="R10" s="568"/>
      <c r="S10" s="568"/>
      <c r="T10" s="74"/>
      <c r="U10" s="341" t="s">
        <v>435</v>
      </c>
      <c r="V10" s="341"/>
      <c r="W10" s="581" t="s">
        <v>434</v>
      </c>
      <c r="X10" s="341"/>
      <c r="Y10" s="44" t="s">
        <v>182</v>
      </c>
      <c r="Z10" s="497">
        <v>777</v>
      </c>
      <c r="AA10" s="497"/>
      <c r="AB10" s="68">
        <v>20956</v>
      </c>
      <c r="AC10" s="68">
        <v>3145414</v>
      </c>
      <c r="AD10" s="257"/>
      <c r="AE10" s="51"/>
    </row>
    <row r="11" spans="1:31" ht="15.75" customHeight="1">
      <c r="A11" s="340">
        <v>61</v>
      </c>
      <c r="B11" s="340"/>
      <c r="C11" s="566"/>
      <c r="D11" s="569">
        <v>303</v>
      </c>
      <c r="E11" s="568"/>
      <c r="F11" s="568"/>
      <c r="G11" s="568"/>
      <c r="H11" s="568">
        <v>18569588</v>
      </c>
      <c r="I11" s="568"/>
      <c r="J11" s="568"/>
      <c r="K11" s="568"/>
      <c r="L11" s="568">
        <v>2727296</v>
      </c>
      <c r="M11" s="568"/>
      <c r="N11" s="568"/>
      <c r="O11" s="568"/>
      <c r="P11" s="568">
        <v>6977043</v>
      </c>
      <c r="Q11" s="568"/>
      <c r="R11" s="568"/>
      <c r="S11" s="568"/>
      <c r="T11" s="74"/>
      <c r="U11" s="341" t="s">
        <v>436</v>
      </c>
      <c r="V11" s="341"/>
      <c r="W11" s="581" t="s">
        <v>437</v>
      </c>
      <c r="X11" s="341"/>
      <c r="Y11" s="44" t="s">
        <v>183</v>
      </c>
      <c r="Z11" s="497">
        <v>176</v>
      </c>
      <c r="AA11" s="497"/>
      <c r="AB11" s="72">
        <v>4725</v>
      </c>
      <c r="AC11" s="72">
        <v>34965</v>
      </c>
      <c r="AD11" s="45"/>
      <c r="AE11" s="51"/>
    </row>
    <row r="12" spans="1:31" ht="15.75" customHeight="1">
      <c r="A12" s="466">
        <v>62</v>
      </c>
      <c r="B12" s="466"/>
      <c r="C12" s="467"/>
      <c r="D12" s="569">
        <v>332</v>
      </c>
      <c r="E12" s="568"/>
      <c r="F12" s="568"/>
      <c r="G12" s="568"/>
      <c r="H12" s="568">
        <v>19202019</v>
      </c>
      <c r="I12" s="568"/>
      <c r="J12" s="568"/>
      <c r="K12" s="568"/>
      <c r="L12" s="568">
        <v>2824240</v>
      </c>
      <c r="M12" s="568"/>
      <c r="N12" s="568"/>
      <c r="O12" s="568"/>
      <c r="P12" s="568">
        <v>7135239</v>
      </c>
      <c r="Q12" s="568"/>
      <c r="R12" s="568"/>
      <c r="S12" s="568"/>
      <c r="T12" s="74"/>
      <c r="U12" s="341" t="s">
        <v>136</v>
      </c>
      <c r="V12" s="341"/>
      <c r="W12" s="581" t="s">
        <v>437</v>
      </c>
      <c r="X12" s="341"/>
      <c r="Y12" s="44" t="s">
        <v>184</v>
      </c>
      <c r="Z12" s="497">
        <v>702</v>
      </c>
      <c r="AA12" s="497"/>
      <c r="AB12" s="72">
        <v>384</v>
      </c>
      <c r="AC12" s="72">
        <v>5149</v>
      </c>
      <c r="AD12" s="45"/>
      <c r="AE12" s="51"/>
    </row>
    <row r="13" spans="1:31" ht="15.75" customHeight="1">
      <c r="A13" s="466">
        <v>63</v>
      </c>
      <c r="B13" s="466"/>
      <c r="C13" s="467"/>
      <c r="D13" s="569">
        <v>343</v>
      </c>
      <c r="E13" s="568"/>
      <c r="F13" s="568"/>
      <c r="G13" s="568"/>
      <c r="H13" s="568">
        <v>21503174</v>
      </c>
      <c r="I13" s="568"/>
      <c r="J13" s="568"/>
      <c r="K13" s="568"/>
      <c r="L13" s="568">
        <v>2831394</v>
      </c>
      <c r="M13" s="568"/>
      <c r="N13" s="568"/>
      <c r="O13" s="568"/>
      <c r="P13" s="568">
        <v>7750784</v>
      </c>
      <c r="Q13" s="568"/>
      <c r="R13" s="568"/>
      <c r="S13" s="568"/>
      <c r="T13" s="74"/>
      <c r="U13" s="341" t="s">
        <v>438</v>
      </c>
      <c r="V13" s="341"/>
      <c r="W13" s="581" t="s">
        <v>437</v>
      </c>
      <c r="X13" s="341"/>
      <c r="Y13" s="44" t="s">
        <v>185</v>
      </c>
      <c r="Z13" s="497">
        <v>1180</v>
      </c>
      <c r="AA13" s="497"/>
      <c r="AB13" s="72">
        <v>3675</v>
      </c>
      <c r="AC13" s="72">
        <v>116734</v>
      </c>
      <c r="AD13" s="45"/>
      <c r="AE13" s="51"/>
    </row>
    <row r="14" spans="1:31" ht="15.75" customHeight="1">
      <c r="A14" s="572" t="s">
        <v>172</v>
      </c>
      <c r="B14" s="573"/>
      <c r="C14" s="574"/>
      <c r="D14" s="575">
        <v>370</v>
      </c>
      <c r="E14" s="567"/>
      <c r="F14" s="567"/>
      <c r="G14" s="567"/>
      <c r="H14" s="567">
        <v>23563939</v>
      </c>
      <c r="I14" s="567"/>
      <c r="J14" s="567"/>
      <c r="K14" s="567"/>
      <c r="L14" s="567">
        <v>2995891</v>
      </c>
      <c r="M14" s="567"/>
      <c r="N14" s="567"/>
      <c r="O14" s="567"/>
      <c r="P14" s="567">
        <v>8589576</v>
      </c>
      <c r="Q14" s="567"/>
      <c r="R14" s="567"/>
      <c r="S14" s="567"/>
      <c r="T14" s="74"/>
      <c r="U14" s="341" t="s">
        <v>439</v>
      </c>
      <c r="V14" s="341"/>
      <c r="W14" s="581" t="s">
        <v>440</v>
      </c>
      <c r="X14" s="341"/>
      <c r="Y14" s="44" t="s">
        <v>186</v>
      </c>
      <c r="Z14" s="497">
        <v>23</v>
      </c>
      <c r="AA14" s="497"/>
      <c r="AB14" s="72">
        <v>32715</v>
      </c>
      <c r="AC14" s="72">
        <v>216810</v>
      </c>
      <c r="AD14" s="45"/>
      <c r="AE14" s="51"/>
    </row>
    <row r="15" spans="1:31" ht="15.75" customHeight="1">
      <c r="A15" s="74"/>
      <c r="B15" s="51"/>
      <c r="C15" s="51"/>
      <c r="D15" s="53"/>
      <c r="E15" s="53"/>
      <c r="F15" s="53"/>
      <c r="G15" s="55"/>
      <c r="H15" s="55"/>
      <c r="I15" s="55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74"/>
      <c r="U15" s="341" t="s">
        <v>441</v>
      </c>
      <c r="V15" s="341"/>
      <c r="W15" s="581" t="s">
        <v>437</v>
      </c>
      <c r="X15" s="341"/>
      <c r="Y15" s="44" t="s">
        <v>187</v>
      </c>
      <c r="Z15" s="497">
        <v>65</v>
      </c>
      <c r="AA15" s="497"/>
      <c r="AB15" s="72">
        <v>2711</v>
      </c>
      <c r="AC15" s="72">
        <v>153720</v>
      </c>
      <c r="AD15" s="45"/>
      <c r="AE15" s="51"/>
    </row>
    <row r="16" spans="1:31" ht="15.75" customHeight="1">
      <c r="A16" s="74"/>
      <c r="B16" s="51"/>
      <c r="C16" s="51"/>
      <c r="D16" s="53"/>
      <c r="E16" s="53"/>
      <c r="F16" s="53"/>
      <c r="G16" s="55"/>
      <c r="H16" s="55"/>
      <c r="I16" s="55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74"/>
      <c r="U16" s="341" t="s">
        <v>442</v>
      </c>
      <c r="V16" s="341"/>
      <c r="W16" s="581" t="s">
        <v>437</v>
      </c>
      <c r="X16" s="341"/>
      <c r="Y16" s="44" t="s">
        <v>188</v>
      </c>
      <c r="Z16" s="497">
        <v>519</v>
      </c>
      <c r="AA16" s="497"/>
      <c r="AB16" s="72">
        <v>10436</v>
      </c>
      <c r="AC16" s="72">
        <v>409313</v>
      </c>
      <c r="AD16" s="45"/>
      <c r="AE16" s="51"/>
    </row>
    <row r="17" spans="1:31" ht="15.75" customHeight="1">
      <c r="A17" s="51"/>
      <c r="B17" s="51"/>
      <c r="C17" s="51"/>
      <c r="D17" s="51"/>
      <c r="E17" s="51"/>
      <c r="F17" s="51"/>
      <c r="G17" s="74"/>
      <c r="H17" s="74"/>
      <c r="I17" s="74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74"/>
      <c r="U17" s="341" t="s">
        <v>443</v>
      </c>
      <c r="V17" s="341"/>
      <c r="W17" s="581" t="s">
        <v>437</v>
      </c>
      <c r="X17" s="341"/>
      <c r="Y17" s="44" t="s">
        <v>189</v>
      </c>
      <c r="Z17" s="497">
        <v>86</v>
      </c>
      <c r="AA17" s="497"/>
      <c r="AB17" s="72">
        <v>18927</v>
      </c>
      <c r="AC17" s="72">
        <v>444414</v>
      </c>
      <c r="AD17" s="45"/>
      <c r="AE17" s="51"/>
    </row>
    <row r="18" spans="1:31" ht="15.75" customHeight="1" thickBo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74"/>
      <c r="U18" s="341" t="s">
        <v>444</v>
      </c>
      <c r="V18" s="341"/>
      <c r="W18" s="581" t="s">
        <v>437</v>
      </c>
      <c r="X18" s="341"/>
      <c r="Y18" s="44" t="s">
        <v>190</v>
      </c>
      <c r="Z18" s="497">
        <v>999</v>
      </c>
      <c r="AA18" s="497"/>
      <c r="AB18" s="72">
        <v>194</v>
      </c>
      <c r="AC18" s="72">
        <v>101065</v>
      </c>
      <c r="AD18" s="45"/>
      <c r="AE18" s="51"/>
    </row>
    <row r="19" spans="1:31" ht="15.75" customHeight="1">
      <c r="A19" s="570" t="s">
        <v>425</v>
      </c>
      <c r="B19" s="571"/>
      <c r="C19" s="571"/>
      <c r="D19" s="536" t="s">
        <v>445</v>
      </c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355"/>
      <c r="T19" s="74"/>
      <c r="U19" s="341" t="s">
        <v>446</v>
      </c>
      <c r="V19" s="341"/>
      <c r="W19" s="581" t="s">
        <v>437</v>
      </c>
      <c r="X19" s="341"/>
      <c r="Y19" s="44" t="s">
        <v>181</v>
      </c>
      <c r="Z19" s="497" t="s">
        <v>447</v>
      </c>
      <c r="AA19" s="497"/>
      <c r="AB19" s="72">
        <v>22</v>
      </c>
      <c r="AC19" s="72">
        <v>1035</v>
      </c>
      <c r="AD19" s="45"/>
      <c r="AE19" s="51"/>
    </row>
    <row r="20" spans="1:31" ht="15.75" customHeight="1">
      <c r="A20" s="352"/>
      <c r="B20" s="538"/>
      <c r="C20" s="538"/>
      <c r="D20" s="557" t="s">
        <v>430</v>
      </c>
      <c r="E20" s="557"/>
      <c r="F20" s="557"/>
      <c r="G20" s="557"/>
      <c r="H20" s="538" t="s">
        <v>341</v>
      </c>
      <c r="I20" s="538"/>
      <c r="J20" s="538"/>
      <c r="K20" s="538"/>
      <c r="L20" s="538" t="s">
        <v>431</v>
      </c>
      <c r="M20" s="538"/>
      <c r="N20" s="538"/>
      <c r="O20" s="538"/>
      <c r="P20" s="538" t="s">
        <v>179</v>
      </c>
      <c r="Q20" s="538"/>
      <c r="R20" s="538"/>
      <c r="S20" s="539"/>
      <c r="T20" s="74"/>
      <c r="U20" s="381" t="s">
        <v>448</v>
      </c>
      <c r="V20" s="381"/>
      <c r="W20" s="355" t="s">
        <v>437</v>
      </c>
      <c r="X20" s="343"/>
      <c r="Y20" s="297" t="s">
        <v>449</v>
      </c>
      <c r="Z20" s="487" t="s">
        <v>447</v>
      </c>
      <c r="AA20" s="487"/>
      <c r="AB20" s="307">
        <v>1</v>
      </c>
      <c r="AC20" s="307">
        <v>20</v>
      </c>
      <c r="AD20" s="45"/>
      <c r="AE20" s="51"/>
    </row>
    <row r="21" spans="1:31" ht="15.75" customHeight="1">
      <c r="A21" s="352"/>
      <c r="B21" s="538"/>
      <c r="C21" s="538"/>
      <c r="D21" s="557"/>
      <c r="E21" s="557"/>
      <c r="F21" s="557"/>
      <c r="G21" s="557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9"/>
      <c r="T21" s="74"/>
      <c r="U21" s="401" t="s">
        <v>450</v>
      </c>
      <c r="V21" s="401"/>
      <c r="W21" s="311"/>
      <c r="X21" s="301"/>
      <c r="Y21" s="301"/>
      <c r="Z21" s="543">
        <f>SUM(Z9:Z20)</f>
        <v>6020</v>
      </c>
      <c r="AA21" s="543"/>
      <c r="AB21" s="323">
        <f>SUM(AB9:AB20)</f>
        <v>95956</v>
      </c>
      <c r="AC21" s="323">
        <f>SUM(AC9:AC20)</f>
        <v>6283079</v>
      </c>
      <c r="AD21" s="312"/>
      <c r="AE21" s="51"/>
    </row>
    <row r="22" spans="1:31" ht="15.75" customHeight="1" thickBot="1">
      <c r="A22" s="564" t="s">
        <v>191</v>
      </c>
      <c r="B22" s="564"/>
      <c r="C22" s="565"/>
      <c r="D22" s="569">
        <v>2232</v>
      </c>
      <c r="E22" s="568"/>
      <c r="F22" s="568"/>
      <c r="G22" s="568"/>
      <c r="H22" s="568">
        <v>152985589</v>
      </c>
      <c r="I22" s="568"/>
      <c r="J22" s="568"/>
      <c r="K22" s="568"/>
      <c r="L22" s="568">
        <v>27189448</v>
      </c>
      <c r="M22" s="568"/>
      <c r="N22" s="568"/>
      <c r="O22" s="568"/>
      <c r="P22" s="568">
        <v>19435055</v>
      </c>
      <c r="Q22" s="568"/>
      <c r="R22" s="568"/>
      <c r="S22" s="568"/>
      <c r="T22" s="74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1" ht="15.75" customHeight="1">
      <c r="A23" s="340">
        <v>61</v>
      </c>
      <c r="B23" s="340"/>
      <c r="C23" s="566"/>
      <c r="D23" s="569">
        <v>2225</v>
      </c>
      <c r="E23" s="568"/>
      <c r="F23" s="568"/>
      <c r="G23" s="568"/>
      <c r="H23" s="568">
        <v>150906575</v>
      </c>
      <c r="I23" s="568"/>
      <c r="J23" s="568"/>
      <c r="K23" s="568"/>
      <c r="L23" s="568">
        <v>26414566</v>
      </c>
      <c r="M23" s="568"/>
      <c r="N23" s="568"/>
      <c r="O23" s="568"/>
      <c r="P23" s="568">
        <v>19864840</v>
      </c>
      <c r="Q23" s="568"/>
      <c r="R23" s="568"/>
      <c r="S23" s="568"/>
      <c r="T23" s="74"/>
      <c r="U23" s="457" t="s">
        <v>427</v>
      </c>
      <c r="V23" s="390" t="s">
        <v>146</v>
      </c>
      <c r="W23" s="476"/>
      <c r="X23" s="410" t="s">
        <v>137</v>
      </c>
      <c r="Y23" s="410"/>
      <c r="Z23" s="390" t="s">
        <v>138</v>
      </c>
      <c r="AA23" s="476"/>
      <c r="AB23" s="390" t="s">
        <v>139</v>
      </c>
      <c r="AC23" s="410"/>
      <c r="AD23" s="51"/>
      <c r="AE23" s="51"/>
    </row>
    <row r="24" spans="1:31" ht="15.75" customHeight="1">
      <c r="A24" s="466">
        <v>62</v>
      </c>
      <c r="B24" s="466"/>
      <c r="C24" s="467"/>
      <c r="D24" s="569">
        <v>2223</v>
      </c>
      <c r="E24" s="568"/>
      <c r="F24" s="568"/>
      <c r="G24" s="568"/>
      <c r="H24" s="568">
        <v>151453684</v>
      </c>
      <c r="I24" s="568"/>
      <c r="J24" s="568"/>
      <c r="K24" s="568"/>
      <c r="L24" s="568">
        <v>26391584</v>
      </c>
      <c r="M24" s="568"/>
      <c r="N24" s="568"/>
      <c r="O24" s="568"/>
      <c r="P24" s="568">
        <v>20114857</v>
      </c>
      <c r="Q24" s="568"/>
      <c r="R24" s="568"/>
      <c r="S24" s="568"/>
      <c r="T24" s="51"/>
      <c r="U24" s="382"/>
      <c r="V24" s="298" t="s">
        <v>134</v>
      </c>
      <c r="W24" s="57" t="s">
        <v>140</v>
      </c>
      <c r="X24" s="291" t="s">
        <v>134</v>
      </c>
      <c r="Y24" s="59" t="s">
        <v>140</v>
      </c>
      <c r="Z24" s="57" t="s">
        <v>134</v>
      </c>
      <c r="AA24" s="298" t="s">
        <v>135</v>
      </c>
      <c r="AB24" s="293" t="s">
        <v>134</v>
      </c>
      <c r="AC24" s="293" t="s">
        <v>135</v>
      </c>
      <c r="AD24" s="51"/>
      <c r="AE24" s="51"/>
    </row>
    <row r="25" spans="1:31" ht="15.75" customHeight="1">
      <c r="A25" s="466">
        <v>63</v>
      </c>
      <c r="B25" s="466"/>
      <c r="C25" s="467"/>
      <c r="D25" s="569">
        <v>2219</v>
      </c>
      <c r="E25" s="568"/>
      <c r="F25" s="568"/>
      <c r="G25" s="568"/>
      <c r="H25" s="568">
        <v>152348155</v>
      </c>
      <c r="I25" s="568"/>
      <c r="J25" s="568"/>
      <c r="K25" s="568"/>
      <c r="L25" s="568">
        <v>26864249</v>
      </c>
      <c r="M25" s="568"/>
      <c r="N25" s="568"/>
      <c r="O25" s="568"/>
      <c r="P25" s="568">
        <v>20758403</v>
      </c>
      <c r="Q25" s="568"/>
      <c r="R25" s="568"/>
      <c r="S25" s="568"/>
      <c r="T25" s="51"/>
      <c r="U25" s="292" t="s">
        <v>433</v>
      </c>
      <c r="V25" s="68">
        <v>133</v>
      </c>
      <c r="W25" s="68">
        <v>1155130</v>
      </c>
      <c r="X25" s="68">
        <v>436</v>
      </c>
      <c r="Y25" s="68">
        <v>420190</v>
      </c>
      <c r="Z25" s="68">
        <v>361</v>
      </c>
      <c r="AA25" s="68">
        <v>21871</v>
      </c>
      <c r="AB25" s="68">
        <v>280</v>
      </c>
      <c r="AC25" s="68">
        <v>57249</v>
      </c>
      <c r="AD25" s="51"/>
      <c r="AE25" s="51"/>
    </row>
    <row r="26" spans="1:31" ht="15.75" customHeight="1">
      <c r="A26" s="572" t="s">
        <v>172</v>
      </c>
      <c r="B26" s="573"/>
      <c r="C26" s="574"/>
      <c r="D26" s="575">
        <v>2225</v>
      </c>
      <c r="E26" s="567"/>
      <c r="F26" s="567"/>
      <c r="G26" s="567"/>
      <c r="H26" s="567">
        <v>152707164</v>
      </c>
      <c r="I26" s="567"/>
      <c r="J26" s="567"/>
      <c r="K26" s="567"/>
      <c r="L26" s="567">
        <v>26728121</v>
      </c>
      <c r="M26" s="567"/>
      <c r="N26" s="567"/>
      <c r="O26" s="567"/>
      <c r="P26" s="567">
        <v>21158581</v>
      </c>
      <c r="Q26" s="567"/>
      <c r="R26" s="567"/>
      <c r="S26" s="567"/>
      <c r="T26" s="51"/>
      <c r="U26" s="85" t="s">
        <v>435</v>
      </c>
      <c r="V26" s="68">
        <v>163</v>
      </c>
      <c r="W26" s="68">
        <v>673537</v>
      </c>
      <c r="X26" s="68">
        <v>1434</v>
      </c>
      <c r="Y26" s="68">
        <v>1733955</v>
      </c>
      <c r="Z26" s="68">
        <v>18735</v>
      </c>
      <c r="AA26" s="68">
        <v>631938</v>
      </c>
      <c r="AB26" s="68">
        <v>624</v>
      </c>
      <c r="AC26" s="68">
        <v>105984</v>
      </c>
      <c r="AD26" s="51"/>
      <c r="AE26" s="51"/>
    </row>
    <row r="27" spans="1:31" ht="15.75" customHeight="1">
      <c r="A27" s="74" t="s">
        <v>167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85" t="s">
        <v>436</v>
      </c>
      <c r="V27" s="72" t="s">
        <v>451</v>
      </c>
      <c r="W27" s="72" t="s">
        <v>447</v>
      </c>
      <c r="X27" s="72" t="s">
        <v>451</v>
      </c>
      <c r="Y27" s="72" t="s">
        <v>447</v>
      </c>
      <c r="Z27" s="68">
        <v>4725</v>
      </c>
      <c r="AA27" s="68">
        <v>34965</v>
      </c>
      <c r="AB27" s="72" t="s">
        <v>447</v>
      </c>
      <c r="AC27" s="72" t="s">
        <v>447</v>
      </c>
      <c r="AD27" s="51"/>
      <c r="AE27" s="51"/>
    </row>
    <row r="28" spans="1:31" ht="15.75" customHeight="1">
      <c r="A28" s="74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85" t="s">
        <v>136</v>
      </c>
      <c r="V28" s="72" t="s">
        <v>451</v>
      </c>
      <c r="W28" s="72" t="s">
        <v>447</v>
      </c>
      <c r="X28" s="72" t="s">
        <v>451</v>
      </c>
      <c r="Y28" s="72" t="s">
        <v>447</v>
      </c>
      <c r="Z28" s="68">
        <v>384</v>
      </c>
      <c r="AA28" s="68">
        <v>5149</v>
      </c>
      <c r="AB28" s="72" t="s">
        <v>447</v>
      </c>
      <c r="AC28" s="72" t="s">
        <v>447</v>
      </c>
      <c r="AD28" s="51"/>
      <c r="AE28" s="51"/>
    </row>
    <row r="29" spans="1:31" ht="15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85" t="s">
        <v>438</v>
      </c>
      <c r="V29" s="72" t="s">
        <v>451</v>
      </c>
      <c r="W29" s="72" t="s">
        <v>447</v>
      </c>
      <c r="X29" s="72" t="s">
        <v>451</v>
      </c>
      <c r="Y29" s="72" t="s">
        <v>447</v>
      </c>
      <c r="Z29" s="68">
        <v>3594</v>
      </c>
      <c r="AA29" s="68">
        <v>113160</v>
      </c>
      <c r="AB29" s="72">
        <v>81</v>
      </c>
      <c r="AC29" s="72">
        <v>3574</v>
      </c>
      <c r="AD29" s="51"/>
      <c r="AE29" s="51"/>
    </row>
    <row r="30" spans="1:31" ht="15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85" t="s">
        <v>439</v>
      </c>
      <c r="V30" s="72" t="s">
        <v>451</v>
      </c>
      <c r="W30" s="72" t="s">
        <v>447</v>
      </c>
      <c r="X30" s="68">
        <v>271</v>
      </c>
      <c r="Y30" s="68">
        <v>39024</v>
      </c>
      <c r="Z30" s="68">
        <v>32235</v>
      </c>
      <c r="AA30" s="68">
        <v>170887</v>
      </c>
      <c r="AB30" s="68">
        <v>209</v>
      </c>
      <c r="AC30" s="68">
        <v>6899</v>
      </c>
      <c r="AD30" s="51"/>
      <c r="AE30" s="51"/>
    </row>
    <row r="31" spans="1:31" ht="15.75" customHeight="1">
      <c r="A31" s="341" t="s">
        <v>452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51"/>
      <c r="U31" s="85" t="s">
        <v>441</v>
      </c>
      <c r="V31" s="72" t="s">
        <v>451</v>
      </c>
      <c r="W31" s="72" t="s">
        <v>447</v>
      </c>
      <c r="X31" s="68">
        <v>621</v>
      </c>
      <c r="Y31" s="68">
        <v>132000</v>
      </c>
      <c r="Z31" s="68">
        <v>2050</v>
      </c>
      <c r="AA31" s="68">
        <v>19480</v>
      </c>
      <c r="AB31" s="68">
        <v>40</v>
      </c>
      <c r="AC31" s="68">
        <v>2240</v>
      </c>
      <c r="AD31" s="51"/>
      <c r="AE31" s="51"/>
    </row>
    <row r="32" spans="1:31" ht="15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85" t="s">
        <v>442</v>
      </c>
      <c r="V32" s="72" t="s">
        <v>451</v>
      </c>
      <c r="W32" s="72" t="s">
        <v>447</v>
      </c>
      <c r="X32" s="68">
        <v>20</v>
      </c>
      <c r="Y32" s="68">
        <v>20000</v>
      </c>
      <c r="Z32" s="68">
        <v>10017</v>
      </c>
      <c r="AA32" s="68">
        <v>370645</v>
      </c>
      <c r="AB32" s="68">
        <v>399</v>
      </c>
      <c r="AC32" s="68">
        <v>18668</v>
      </c>
      <c r="AD32" s="51"/>
      <c r="AE32" s="51"/>
    </row>
    <row r="33" spans="1:31" ht="15.75" customHeight="1" thickBo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313" t="s">
        <v>168</v>
      </c>
      <c r="T33" s="51"/>
      <c r="U33" s="85" t="s">
        <v>443</v>
      </c>
      <c r="V33" s="72" t="s">
        <v>451</v>
      </c>
      <c r="W33" s="72" t="s">
        <v>447</v>
      </c>
      <c r="X33" s="68">
        <v>510</v>
      </c>
      <c r="Y33" s="68">
        <v>104608</v>
      </c>
      <c r="Z33" s="68">
        <v>17613</v>
      </c>
      <c r="AA33" s="68">
        <v>235526</v>
      </c>
      <c r="AB33" s="68">
        <v>804</v>
      </c>
      <c r="AC33" s="68">
        <v>104280</v>
      </c>
      <c r="AD33" s="51"/>
      <c r="AE33" s="51"/>
    </row>
    <row r="34" spans="1:31" ht="15.75" customHeight="1">
      <c r="A34" s="583" t="s">
        <v>344</v>
      </c>
      <c r="B34" s="584"/>
      <c r="C34" s="356" t="s">
        <v>453</v>
      </c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355"/>
      <c r="T34" s="74"/>
      <c r="U34" s="85" t="s">
        <v>444</v>
      </c>
      <c r="V34" s="72" t="s">
        <v>451</v>
      </c>
      <c r="W34" s="72" t="s">
        <v>447</v>
      </c>
      <c r="X34" s="68">
        <v>132</v>
      </c>
      <c r="Y34" s="68">
        <v>52865</v>
      </c>
      <c r="Z34" s="72" t="s">
        <v>447</v>
      </c>
      <c r="AA34" s="72" t="s">
        <v>447</v>
      </c>
      <c r="AB34" s="68">
        <v>62</v>
      </c>
      <c r="AC34" s="68">
        <v>48200</v>
      </c>
      <c r="AD34" s="51"/>
      <c r="AE34" s="51"/>
    </row>
    <row r="35" spans="1:31" ht="15.75" customHeight="1">
      <c r="A35" s="585"/>
      <c r="B35" s="557"/>
      <c r="C35" s="535" t="s">
        <v>200</v>
      </c>
      <c r="D35" s="386"/>
      <c r="E35" s="386"/>
      <c r="F35" s="354"/>
      <c r="G35" s="556" t="s">
        <v>454</v>
      </c>
      <c r="H35" s="556"/>
      <c r="I35" s="556"/>
      <c r="J35" s="556"/>
      <c r="K35" s="536" t="s">
        <v>455</v>
      </c>
      <c r="L35" s="536"/>
      <c r="M35" s="536"/>
      <c r="N35" s="536"/>
      <c r="O35" s="536"/>
      <c r="P35" s="536"/>
      <c r="Q35" s="536"/>
      <c r="R35" s="536"/>
      <c r="S35" s="355"/>
      <c r="T35" s="74"/>
      <c r="U35" s="85" t="s">
        <v>446</v>
      </c>
      <c r="V35" s="72" t="s">
        <v>451</v>
      </c>
      <c r="W35" s="72" t="s">
        <v>447</v>
      </c>
      <c r="X35" s="68" t="s">
        <v>447</v>
      </c>
      <c r="Y35" s="68" t="s">
        <v>447</v>
      </c>
      <c r="Z35" s="72" t="s">
        <v>447</v>
      </c>
      <c r="AA35" s="72" t="s">
        <v>447</v>
      </c>
      <c r="AB35" s="72">
        <v>22</v>
      </c>
      <c r="AC35" s="72">
        <v>1035</v>
      </c>
      <c r="AD35" s="51"/>
      <c r="AE35" s="51"/>
    </row>
    <row r="36" spans="1:31" ht="15.75" customHeight="1">
      <c r="A36" s="585"/>
      <c r="B36" s="557"/>
      <c r="C36" s="355"/>
      <c r="D36" s="343"/>
      <c r="E36" s="343"/>
      <c r="F36" s="356"/>
      <c r="G36" s="557"/>
      <c r="H36" s="557"/>
      <c r="I36" s="557"/>
      <c r="J36" s="557"/>
      <c r="K36" s="538" t="s">
        <v>456</v>
      </c>
      <c r="L36" s="538"/>
      <c r="M36" s="538"/>
      <c r="N36" s="538" t="s">
        <v>457</v>
      </c>
      <c r="O36" s="538"/>
      <c r="P36" s="538"/>
      <c r="Q36" s="538" t="s">
        <v>458</v>
      </c>
      <c r="R36" s="538"/>
      <c r="S36" s="539"/>
      <c r="T36" s="74"/>
      <c r="U36" s="294" t="s">
        <v>448</v>
      </c>
      <c r="V36" s="72" t="s">
        <v>451</v>
      </c>
      <c r="W36" s="72" t="s">
        <v>447</v>
      </c>
      <c r="X36" s="307" t="s">
        <v>451</v>
      </c>
      <c r="Y36" s="307" t="s">
        <v>451</v>
      </c>
      <c r="Z36" s="72" t="s">
        <v>447</v>
      </c>
      <c r="AA36" s="72" t="s">
        <v>447</v>
      </c>
      <c r="AB36" s="307">
        <v>1</v>
      </c>
      <c r="AC36" s="307">
        <v>20</v>
      </c>
      <c r="AD36" s="51"/>
      <c r="AE36" s="51"/>
    </row>
    <row r="37" spans="1:31" ht="15.75" customHeight="1">
      <c r="A37" s="564" t="s">
        <v>191</v>
      </c>
      <c r="B37" s="565"/>
      <c r="C37" s="549">
        <v>529</v>
      </c>
      <c r="D37" s="541"/>
      <c r="E37" s="541"/>
      <c r="F37" s="541"/>
      <c r="G37" s="338">
        <v>5298</v>
      </c>
      <c r="H37" s="338"/>
      <c r="I37" s="338"/>
      <c r="J37" s="338"/>
      <c r="K37" s="338">
        <v>1096314</v>
      </c>
      <c r="L37" s="338"/>
      <c r="M37" s="338"/>
      <c r="N37" s="338">
        <v>1096314</v>
      </c>
      <c r="O37" s="338"/>
      <c r="P37" s="338"/>
      <c r="Q37" s="338" t="s">
        <v>447</v>
      </c>
      <c r="R37" s="338"/>
      <c r="S37" s="338"/>
      <c r="T37" s="74"/>
      <c r="U37" s="314" t="s">
        <v>450</v>
      </c>
      <c r="V37" s="323">
        <f aca="true" t="shared" si="0" ref="V37:AC37">SUM(V25:V36)</f>
        <v>296</v>
      </c>
      <c r="W37" s="323">
        <f t="shared" si="0"/>
        <v>1828667</v>
      </c>
      <c r="X37" s="323">
        <f t="shared" si="0"/>
        <v>3424</v>
      </c>
      <c r="Y37" s="323">
        <f t="shared" si="0"/>
        <v>2502642</v>
      </c>
      <c r="Z37" s="323">
        <f t="shared" si="0"/>
        <v>89714</v>
      </c>
      <c r="AA37" s="323">
        <f t="shared" si="0"/>
        <v>1603621</v>
      </c>
      <c r="AB37" s="323">
        <f t="shared" si="0"/>
        <v>2522</v>
      </c>
      <c r="AC37" s="323">
        <f t="shared" si="0"/>
        <v>348149</v>
      </c>
      <c r="AD37" s="51"/>
      <c r="AE37" s="51"/>
    </row>
    <row r="38" spans="1:31" ht="15.75" customHeight="1">
      <c r="A38" s="340">
        <v>61</v>
      </c>
      <c r="B38" s="566"/>
      <c r="C38" s="549">
        <v>526.7</v>
      </c>
      <c r="D38" s="541"/>
      <c r="E38" s="541"/>
      <c r="F38" s="541"/>
      <c r="G38" s="338">
        <v>4969</v>
      </c>
      <c r="H38" s="338"/>
      <c r="I38" s="338"/>
      <c r="J38" s="338"/>
      <c r="K38" s="338">
        <f>SUM(N38:S38)</f>
        <v>944897</v>
      </c>
      <c r="L38" s="338"/>
      <c r="M38" s="338"/>
      <c r="N38" s="338">
        <v>944622</v>
      </c>
      <c r="O38" s="338"/>
      <c r="P38" s="338"/>
      <c r="Q38" s="338">
        <v>275</v>
      </c>
      <c r="R38" s="338"/>
      <c r="S38" s="338"/>
      <c r="T38" s="74"/>
      <c r="U38" s="86" t="s">
        <v>459</v>
      </c>
      <c r="V38" s="86"/>
      <c r="W38" s="74"/>
      <c r="X38" s="74"/>
      <c r="Y38" s="51"/>
      <c r="Z38" s="51"/>
      <c r="AA38" s="51"/>
      <c r="AB38" s="51"/>
      <c r="AC38" s="51"/>
      <c r="AD38" s="51"/>
      <c r="AE38" s="51"/>
    </row>
    <row r="39" spans="1:31" ht="15.75" customHeight="1">
      <c r="A39" s="466">
        <v>62</v>
      </c>
      <c r="B39" s="467"/>
      <c r="C39" s="549">
        <v>707.6</v>
      </c>
      <c r="D39" s="541"/>
      <c r="E39" s="541"/>
      <c r="F39" s="541"/>
      <c r="G39" s="338">
        <v>4154</v>
      </c>
      <c r="H39" s="338"/>
      <c r="I39" s="338"/>
      <c r="J39" s="338"/>
      <c r="K39" s="338">
        <v>760691</v>
      </c>
      <c r="L39" s="338"/>
      <c r="M39" s="338"/>
      <c r="N39" s="338">
        <v>760691</v>
      </c>
      <c r="O39" s="338"/>
      <c r="P39" s="338"/>
      <c r="Q39" s="338" t="s">
        <v>447</v>
      </c>
      <c r="R39" s="338"/>
      <c r="S39" s="338"/>
      <c r="T39" s="74"/>
      <c r="U39" s="51"/>
      <c r="V39" s="44"/>
      <c r="W39" s="44"/>
      <c r="X39" s="44"/>
      <c r="Y39" s="44"/>
      <c r="Z39" s="44"/>
      <c r="AA39" s="44"/>
      <c r="AB39" s="44"/>
      <c r="AC39" s="44"/>
      <c r="AD39" s="51"/>
      <c r="AE39" s="51"/>
    </row>
    <row r="40" spans="1:31" ht="15.75" customHeight="1">
      <c r="A40" s="466">
        <v>63</v>
      </c>
      <c r="B40" s="467"/>
      <c r="C40" s="549">
        <v>707.6</v>
      </c>
      <c r="D40" s="541"/>
      <c r="E40" s="541"/>
      <c r="F40" s="541"/>
      <c r="G40" s="338">
        <v>3706</v>
      </c>
      <c r="H40" s="338"/>
      <c r="I40" s="338"/>
      <c r="J40" s="338"/>
      <c r="K40" s="338">
        <v>846453</v>
      </c>
      <c r="L40" s="338"/>
      <c r="M40" s="338"/>
      <c r="N40" s="338">
        <v>846422</v>
      </c>
      <c r="O40" s="338"/>
      <c r="P40" s="338"/>
      <c r="Q40" s="338">
        <v>31</v>
      </c>
      <c r="R40" s="338"/>
      <c r="S40" s="338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5.75" customHeight="1">
      <c r="A41" s="558" t="s">
        <v>171</v>
      </c>
      <c r="B41" s="559"/>
      <c r="C41" s="547">
        <f>SUM(C43:F45)</f>
        <v>709.3</v>
      </c>
      <c r="D41" s="548"/>
      <c r="E41" s="548"/>
      <c r="F41" s="548"/>
      <c r="G41" s="553">
        <f>SUM(G43:J44)</f>
        <v>3082</v>
      </c>
      <c r="H41" s="553"/>
      <c r="I41" s="553"/>
      <c r="J41" s="553"/>
      <c r="K41" s="553">
        <f>SUM(K43:M44)</f>
        <v>928362</v>
      </c>
      <c r="L41" s="553"/>
      <c r="M41" s="553"/>
      <c r="N41" s="553">
        <f>SUM(N43:P44)</f>
        <v>928362</v>
      </c>
      <c r="O41" s="553"/>
      <c r="P41" s="553"/>
      <c r="Q41" s="553" t="s">
        <v>175</v>
      </c>
      <c r="R41" s="553"/>
      <c r="S41" s="553"/>
      <c r="T41" s="51"/>
      <c r="U41" s="44"/>
      <c r="V41" s="44"/>
      <c r="W41" s="44"/>
      <c r="X41" s="44"/>
      <c r="Y41" s="44"/>
      <c r="Z41" s="44"/>
      <c r="AA41" s="44"/>
      <c r="AB41" s="44"/>
      <c r="AC41" s="44"/>
      <c r="AD41" s="51"/>
      <c r="AE41" s="51"/>
    </row>
    <row r="42" spans="1:31" ht="15.75" customHeight="1">
      <c r="A42" s="341"/>
      <c r="B42" s="503"/>
      <c r="C42" s="551"/>
      <c r="D42" s="443"/>
      <c r="E42" s="443"/>
      <c r="F42" s="443"/>
      <c r="G42" s="550"/>
      <c r="H42" s="550"/>
      <c r="I42" s="550"/>
      <c r="J42" s="550"/>
      <c r="K42" s="550"/>
      <c r="L42" s="550"/>
      <c r="M42" s="550"/>
      <c r="N42" s="550"/>
      <c r="O42" s="550"/>
      <c r="P42" s="550"/>
      <c r="Q42" s="550"/>
      <c r="R42" s="550"/>
      <c r="S42" s="550"/>
      <c r="T42" s="51"/>
      <c r="U42" s="341" t="s">
        <v>345</v>
      </c>
      <c r="V42" s="341"/>
      <c r="W42" s="341"/>
      <c r="X42" s="341"/>
      <c r="Y42" s="341"/>
      <c r="Z42" s="341"/>
      <c r="AA42" s="341"/>
      <c r="AB42" s="341"/>
      <c r="AC42" s="341"/>
      <c r="AD42" s="51"/>
      <c r="AE42" s="51"/>
    </row>
    <row r="43" spans="1:31" ht="15.75" customHeight="1" thickBot="1">
      <c r="A43" s="560" t="s">
        <v>180</v>
      </c>
      <c r="B43" s="561"/>
      <c r="C43" s="549">
        <v>500.4</v>
      </c>
      <c r="D43" s="541"/>
      <c r="E43" s="541"/>
      <c r="F43" s="541"/>
      <c r="G43" s="338">
        <v>2455</v>
      </c>
      <c r="H43" s="338"/>
      <c r="I43" s="338"/>
      <c r="J43" s="338"/>
      <c r="K43" s="338">
        <v>726737</v>
      </c>
      <c r="L43" s="338"/>
      <c r="M43" s="338"/>
      <c r="N43" s="338">
        <v>726737</v>
      </c>
      <c r="O43" s="338"/>
      <c r="P43" s="338"/>
      <c r="Q43" s="554" t="s">
        <v>447</v>
      </c>
      <c r="R43" s="554"/>
      <c r="S43" s="554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15.75" customHeight="1">
      <c r="A44" s="562" t="s">
        <v>460</v>
      </c>
      <c r="B44" s="563"/>
      <c r="C44" s="555">
        <v>208.9</v>
      </c>
      <c r="D44" s="555"/>
      <c r="E44" s="555"/>
      <c r="F44" s="555"/>
      <c r="G44" s="339">
        <v>627</v>
      </c>
      <c r="H44" s="339"/>
      <c r="I44" s="339"/>
      <c r="J44" s="339"/>
      <c r="K44" s="339">
        <v>201625</v>
      </c>
      <c r="L44" s="339"/>
      <c r="M44" s="339"/>
      <c r="N44" s="537">
        <v>201625</v>
      </c>
      <c r="O44" s="537"/>
      <c r="P44" s="537"/>
      <c r="Q44" s="552" t="s">
        <v>447</v>
      </c>
      <c r="R44" s="552"/>
      <c r="S44" s="552"/>
      <c r="T44" s="51"/>
      <c r="U44" s="457" t="s">
        <v>461</v>
      </c>
      <c r="V44" s="455" t="s">
        <v>141</v>
      </c>
      <c r="W44" s="457"/>
      <c r="X44" s="455" t="s">
        <v>462</v>
      </c>
      <c r="Y44" s="457"/>
      <c r="Z44" s="390" t="s">
        <v>463</v>
      </c>
      <c r="AA44" s="410"/>
      <c r="AB44" s="410"/>
      <c r="AC44" s="410"/>
      <c r="AD44" s="51"/>
      <c r="AE44" s="51"/>
    </row>
    <row r="45" spans="1:31" ht="15.75" customHeight="1">
      <c r="A45" s="74" t="s">
        <v>201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03"/>
      <c r="V45" s="378"/>
      <c r="W45" s="382"/>
      <c r="X45" s="378" t="s">
        <v>464</v>
      </c>
      <c r="Y45" s="382"/>
      <c r="Z45" s="393" t="s">
        <v>142</v>
      </c>
      <c r="AA45" s="407"/>
      <c r="AB45" s="393" t="s">
        <v>143</v>
      </c>
      <c r="AC45" s="401"/>
      <c r="AD45" s="51"/>
      <c r="AE45" s="51"/>
    </row>
    <row r="46" spans="1:31" ht="15.75" customHeight="1">
      <c r="A46" s="51" t="s">
        <v>202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382"/>
      <c r="V46" s="295" t="s">
        <v>134</v>
      </c>
      <c r="W46" s="57" t="s">
        <v>135</v>
      </c>
      <c r="X46" s="295" t="s">
        <v>134</v>
      </c>
      <c r="Y46" s="57" t="s">
        <v>135</v>
      </c>
      <c r="Z46" s="293" t="s">
        <v>134</v>
      </c>
      <c r="AA46" s="57" t="s">
        <v>135</v>
      </c>
      <c r="AB46" s="291" t="s">
        <v>134</v>
      </c>
      <c r="AC46" s="295" t="s">
        <v>135</v>
      </c>
      <c r="AD46" s="51"/>
      <c r="AE46" s="51"/>
    </row>
    <row r="47" spans="1:31" ht="15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106" t="s">
        <v>465</v>
      </c>
      <c r="V47" s="183">
        <f>SUM(V49:V50)</f>
        <v>253</v>
      </c>
      <c r="W47" s="184">
        <f aca="true" t="shared" si="1" ref="W47:AC47">SUM(W49:W50)</f>
        <v>23698</v>
      </c>
      <c r="X47" s="184">
        <f t="shared" si="1"/>
        <v>71</v>
      </c>
      <c r="Y47" s="184">
        <f t="shared" si="1"/>
        <v>901</v>
      </c>
      <c r="Z47" s="184">
        <f t="shared" si="1"/>
        <v>179</v>
      </c>
      <c r="AA47" s="184">
        <f t="shared" si="1"/>
        <v>22700</v>
      </c>
      <c r="AB47" s="184">
        <f t="shared" si="1"/>
        <v>3</v>
      </c>
      <c r="AC47" s="184">
        <f t="shared" si="1"/>
        <v>97</v>
      </c>
      <c r="AD47" s="51"/>
      <c r="AE47" s="51"/>
    </row>
    <row r="48" spans="1:31" ht="15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74"/>
      <c r="U48" s="315"/>
      <c r="V48" s="71"/>
      <c r="W48" s="66"/>
      <c r="X48" s="66"/>
      <c r="Y48" s="66"/>
      <c r="Z48" s="66"/>
      <c r="AA48" s="72"/>
      <c r="AB48" s="66"/>
      <c r="AC48" s="66"/>
      <c r="AD48" s="51"/>
      <c r="AE48" s="51"/>
    </row>
    <row r="49" spans="1:31" ht="15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74"/>
      <c r="U49" s="300" t="s">
        <v>466</v>
      </c>
      <c r="V49" s="71">
        <v>239</v>
      </c>
      <c r="W49" s="72">
        <v>23582</v>
      </c>
      <c r="X49" s="72">
        <v>57</v>
      </c>
      <c r="Y49" s="72">
        <v>785</v>
      </c>
      <c r="Z49" s="72">
        <v>179</v>
      </c>
      <c r="AA49" s="72">
        <v>22700</v>
      </c>
      <c r="AB49" s="72">
        <v>3</v>
      </c>
      <c r="AC49" s="72">
        <v>97</v>
      </c>
      <c r="AD49" s="51"/>
      <c r="AE49" s="51"/>
    </row>
    <row r="50" spans="1:31" ht="15.75" customHeight="1" thickBo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74"/>
      <c r="U50" s="300" t="s">
        <v>467</v>
      </c>
      <c r="V50" s="84">
        <v>14</v>
      </c>
      <c r="W50" s="307">
        <v>116</v>
      </c>
      <c r="X50" s="307">
        <v>14</v>
      </c>
      <c r="Y50" s="307">
        <v>116</v>
      </c>
      <c r="Z50" s="307" t="s">
        <v>447</v>
      </c>
      <c r="AA50" s="307" t="s">
        <v>447</v>
      </c>
      <c r="AB50" s="307" t="s">
        <v>447</v>
      </c>
      <c r="AC50" s="307" t="s">
        <v>447</v>
      </c>
      <c r="AD50" s="51"/>
      <c r="AE50" s="51"/>
    </row>
    <row r="51" spans="1:31" ht="15.75" customHeight="1">
      <c r="A51" s="396" t="s">
        <v>343</v>
      </c>
      <c r="B51" s="536" t="s">
        <v>468</v>
      </c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355"/>
      <c r="T51" s="74"/>
      <c r="U51" s="86" t="s">
        <v>469</v>
      </c>
      <c r="V51" s="74"/>
      <c r="W51" s="74"/>
      <c r="X51" s="74"/>
      <c r="Y51" s="74"/>
      <c r="Z51" s="74"/>
      <c r="AA51" s="51"/>
      <c r="AB51" s="51"/>
      <c r="AC51" s="51"/>
      <c r="AD51" s="51"/>
      <c r="AE51" s="51"/>
    </row>
    <row r="52" spans="1:31" ht="15.75" customHeight="1">
      <c r="A52" s="396"/>
      <c r="B52" s="535" t="s">
        <v>470</v>
      </c>
      <c r="C52" s="386"/>
      <c r="D52" s="354"/>
      <c r="E52" s="556" t="s">
        <v>471</v>
      </c>
      <c r="F52" s="556"/>
      <c r="G52" s="556"/>
      <c r="H52" s="536" t="s">
        <v>472</v>
      </c>
      <c r="I52" s="536"/>
      <c r="J52" s="536"/>
      <c r="K52" s="536"/>
      <c r="L52" s="536"/>
      <c r="M52" s="536"/>
      <c r="N52" s="536"/>
      <c r="O52" s="536"/>
      <c r="P52" s="536"/>
      <c r="Q52" s="536"/>
      <c r="R52" s="536"/>
      <c r="S52" s="355"/>
      <c r="T52" s="74"/>
      <c r="U52" s="74" t="s">
        <v>371</v>
      </c>
      <c r="V52" s="51"/>
      <c r="W52" s="51"/>
      <c r="X52" s="51"/>
      <c r="Y52" s="51"/>
      <c r="Z52" s="51"/>
      <c r="AA52" s="51"/>
      <c r="AB52" s="51"/>
      <c r="AC52" s="51"/>
      <c r="AD52" s="51"/>
      <c r="AE52" s="51"/>
    </row>
    <row r="53" spans="1:31" ht="15.75" customHeight="1">
      <c r="A53" s="397"/>
      <c r="B53" s="355" t="s">
        <v>203</v>
      </c>
      <c r="C53" s="343"/>
      <c r="D53" s="356"/>
      <c r="E53" s="557"/>
      <c r="F53" s="557"/>
      <c r="G53" s="557"/>
      <c r="H53" s="538" t="s">
        <v>473</v>
      </c>
      <c r="I53" s="538"/>
      <c r="J53" s="538"/>
      <c r="K53" s="538" t="s">
        <v>457</v>
      </c>
      <c r="L53" s="538"/>
      <c r="M53" s="538"/>
      <c r="N53" s="538" t="s">
        <v>342</v>
      </c>
      <c r="O53" s="538"/>
      <c r="P53" s="538"/>
      <c r="Q53" s="538" t="s">
        <v>413</v>
      </c>
      <c r="R53" s="538"/>
      <c r="S53" s="539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ht="15.75" customHeight="1">
      <c r="A54" s="316" t="s">
        <v>191</v>
      </c>
      <c r="B54" s="549">
        <v>1761</v>
      </c>
      <c r="C54" s="541"/>
      <c r="D54" s="541"/>
      <c r="E54" s="338">
        <v>60476</v>
      </c>
      <c r="F54" s="338"/>
      <c r="G54" s="338"/>
      <c r="H54" s="338">
        <f>SUM(K54:S54)</f>
        <v>10874176</v>
      </c>
      <c r="I54" s="338"/>
      <c r="J54" s="338"/>
      <c r="K54" s="338">
        <v>10688426</v>
      </c>
      <c r="L54" s="338"/>
      <c r="M54" s="338"/>
      <c r="N54" s="338">
        <v>184288</v>
      </c>
      <c r="O54" s="338"/>
      <c r="P54" s="338"/>
      <c r="Q54" s="338">
        <v>1462</v>
      </c>
      <c r="R54" s="338"/>
      <c r="S54" s="338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ht="15.75" customHeight="1">
      <c r="A55" s="216">
        <v>61</v>
      </c>
      <c r="B55" s="549">
        <v>1756</v>
      </c>
      <c r="C55" s="541"/>
      <c r="D55" s="541"/>
      <c r="E55" s="338">
        <v>58686</v>
      </c>
      <c r="F55" s="338"/>
      <c r="G55" s="338"/>
      <c r="H55" s="338">
        <f>SUM(K55:S55)</f>
        <v>10934534</v>
      </c>
      <c r="I55" s="338"/>
      <c r="J55" s="338"/>
      <c r="K55" s="338">
        <v>10740434</v>
      </c>
      <c r="L55" s="338"/>
      <c r="M55" s="338"/>
      <c r="N55" s="338">
        <v>192555</v>
      </c>
      <c r="O55" s="338"/>
      <c r="P55" s="338"/>
      <c r="Q55" s="338">
        <v>1545</v>
      </c>
      <c r="R55" s="338"/>
      <c r="S55" s="338"/>
      <c r="T55" s="51"/>
      <c r="U55" s="44"/>
      <c r="V55" s="44"/>
      <c r="W55" s="44"/>
      <c r="X55" s="44"/>
      <c r="Y55" s="44"/>
      <c r="Z55" s="44"/>
      <c r="AA55" s="44"/>
      <c r="AB55" s="44"/>
      <c r="AC55" s="51"/>
      <c r="AD55" s="51"/>
      <c r="AE55" s="51"/>
    </row>
    <row r="56" spans="1:31" ht="15.75" customHeight="1">
      <c r="A56" s="215">
        <v>62</v>
      </c>
      <c r="B56" s="549">
        <v>1971.5</v>
      </c>
      <c r="C56" s="541"/>
      <c r="D56" s="541"/>
      <c r="E56" s="338">
        <v>58677</v>
      </c>
      <c r="F56" s="338"/>
      <c r="G56" s="338"/>
      <c r="H56" s="338">
        <f>SUM(K56:S56)</f>
        <v>11229069</v>
      </c>
      <c r="I56" s="338"/>
      <c r="J56" s="338"/>
      <c r="K56" s="338">
        <v>11008864</v>
      </c>
      <c r="L56" s="338"/>
      <c r="M56" s="338"/>
      <c r="N56" s="338">
        <v>218452</v>
      </c>
      <c r="O56" s="338"/>
      <c r="P56" s="338"/>
      <c r="Q56" s="338">
        <v>1753</v>
      </c>
      <c r="R56" s="338"/>
      <c r="S56" s="338"/>
      <c r="T56" s="51"/>
      <c r="U56" s="341" t="s">
        <v>414</v>
      </c>
      <c r="V56" s="341"/>
      <c r="W56" s="341"/>
      <c r="X56" s="341"/>
      <c r="Y56" s="341"/>
      <c r="Z56" s="341"/>
      <c r="AA56" s="341"/>
      <c r="AB56" s="341"/>
      <c r="AC56" s="341"/>
      <c r="AD56" s="51"/>
      <c r="AE56" s="51"/>
    </row>
    <row r="57" spans="1:31" ht="15.75" customHeight="1" thickBot="1">
      <c r="A57" s="215">
        <v>63</v>
      </c>
      <c r="B57" s="549">
        <v>1968.8</v>
      </c>
      <c r="C57" s="541"/>
      <c r="D57" s="541"/>
      <c r="E57" s="338">
        <v>57715</v>
      </c>
      <c r="F57" s="338"/>
      <c r="G57" s="338"/>
      <c r="H57" s="338">
        <v>11651616</v>
      </c>
      <c r="I57" s="338"/>
      <c r="J57" s="338"/>
      <c r="K57" s="338">
        <v>11416114</v>
      </c>
      <c r="L57" s="338"/>
      <c r="M57" s="338"/>
      <c r="N57" s="338">
        <v>233973</v>
      </c>
      <c r="O57" s="338"/>
      <c r="P57" s="338"/>
      <c r="Q57" s="338">
        <v>1529</v>
      </c>
      <c r="R57" s="338"/>
      <c r="S57" s="338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ht="15.75" customHeight="1">
      <c r="A58" s="310" t="s">
        <v>172</v>
      </c>
      <c r="B58" s="547">
        <f>SUM(B60:D61)</f>
        <v>1722.2</v>
      </c>
      <c r="C58" s="548"/>
      <c r="D58" s="548"/>
      <c r="E58" s="375">
        <f>SUM(E60:G61)</f>
        <v>55892</v>
      </c>
      <c r="F58" s="375"/>
      <c r="G58" s="375"/>
      <c r="H58" s="375">
        <f>SUM(H60:J61)</f>
        <v>11815282</v>
      </c>
      <c r="I58" s="375"/>
      <c r="J58" s="375"/>
      <c r="K58" s="375">
        <v>11416114</v>
      </c>
      <c r="L58" s="375"/>
      <c r="M58" s="375"/>
      <c r="N58" s="375">
        <f>SUM(N60:P61)</f>
        <v>268868</v>
      </c>
      <c r="O58" s="375"/>
      <c r="P58" s="375"/>
      <c r="Q58" s="375">
        <f>SUM(Q60:S61)</f>
        <v>1430</v>
      </c>
      <c r="R58" s="375"/>
      <c r="S58" s="375"/>
      <c r="T58" s="51"/>
      <c r="U58" s="457" t="s">
        <v>147</v>
      </c>
      <c r="V58" s="586" t="s">
        <v>144</v>
      </c>
      <c r="W58" s="587"/>
      <c r="X58" s="590" t="s">
        <v>415</v>
      </c>
      <c r="Y58" s="590" t="s">
        <v>416</v>
      </c>
      <c r="Z58" s="590" t="s">
        <v>417</v>
      </c>
      <c r="AA58" s="590" t="s">
        <v>418</v>
      </c>
      <c r="AB58" s="590" t="s">
        <v>419</v>
      </c>
      <c r="AC58" s="592" t="s">
        <v>420</v>
      </c>
      <c r="AD58" s="51"/>
      <c r="AE58" s="51"/>
    </row>
    <row r="59" spans="1:31" ht="15.75" customHeight="1">
      <c r="A59" s="67"/>
      <c r="B59" s="443"/>
      <c r="C59" s="443"/>
      <c r="D59" s="443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51"/>
      <c r="U59" s="577"/>
      <c r="V59" s="588"/>
      <c r="W59" s="589"/>
      <c r="X59" s="591"/>
      <c r="Y59" s="591"/>
      <c r="Z59" s="591"/>
      <c r="AA59" s="591"/>
      <c r="AB59" s="591"/>
      <c r="AC59" s="593"/>
      <c r="AD59" s="51"/>
      <c r="AE59" s="51"/>
    </row>
    <row r="60" spans="1:31" ht="15.75" customHeight="1">
      <c r="A60" s="73" t="s">
        <v>474</v>
      </c>
      <c r="B60" s="540">
        <v>1673.7</v>
      </c>
      <c r="C60" s="541"/>
      <c r="D60" s="541"/>
      <c r="E60" s="338">
        <v>55479</v>
      </c>
      <c r="F60" s="338"/>
      <c r="G60" s="338"/>
      <c r="H60" s="338">
        <f>SUM(K60:S60)</f>
        <v>11709423</v>
      </c>
      <c r="I60" s="338"/>
      <c r="J60" s="338"/>
      <c r="K60" s="338">
        <v>11439623</v>
      </c>
      <c r="L60" s="338"/>
      <c r="M60" s="338"/>
      <c r="N60" s="338">
        <v>268370</v>
      </c>
      <c r="O60" s="338"/>
      <c r="P60" s="338"/>
      <c r="Q60" s="338">
        <v>1430</v>
      </c>
      <c r="R60" s="338"/>
      <c r="S60" s="338"/>
      <c r="T60" s="51"/>
      <c r="U60" s="44" t="s">
        <v>148</v>
      </c>
      <c r="V60" s="299"/>
      <c r="W60" s="68">
        <f>SUM(X60:AC60)</f>
        <v>10633</v>
      </c>
      <c r="X60" s="317">
        <v>452.5</v>
      </c>
      <c r="Y60" s="72">
        <v>691</v>
      </c>
      <c r="Z60" s="72">
        <v>2426</v>
      </c>
      <c r="AA60" s="72">
        <v>4312</v>
      </c>
      <c r="AB60" s="191">
        <v>2210.5</v>
      </c>
      <c r="AC60" s="72">
        <v>541</v>
      </c>
      <c r="AD60" s="51"/>
      <c r="AE60" s="51"/>
    </row>
    <row r="61" spans="1:31" ht="15.75" customHeight="1">
      <c r="A61" s="315" t="s">
        <v>475</v>
      </c>
      <c r="B61" s="549">
        <v>48.5</v>
      </c>
      <c r="C61" s="541"/>
      <c r="D61" s="541"/>
      <c r="E61" s="338">
        <v>413</v>
      </c>
      <c r="F61" s="338"/>
      <c r="G61" s="338"/>
      <c r="H61" s="338">
        <f>SUM(K61:S61)</f>
        <v>105859</v>
      </c>
      <c r="I61" s="338"/>
      <c r="J61" s="338"/>
      <c r="K61" s="338">
        <v>105361</v>
      </c>
      <c r="L61" s="338"/>
      <c r="M61" s="338"/>
      <c r="N61" s="338">
        <v>498</v>
      </c>
      <c r="O61" s="338"/>
      <c r="P61" s="338"/>
      <c r="Q61" s="338">
        <v>0</v>
      </c>
      <c r="R61" s="338"/>
      <c r="S61" s="338"/>
      <c r="T61" s="51"/>
      <c r="U61" s="318"/>
      <c r="V61" s="319"/>
      <c r="W61" s="203" t="s">
        <v>476</v>
      </c>
      <c r="X61" s="289"/>
      <c r="Y61" s="289"/>
      <c r="Z61" s="289"/>
      <c r="AA61" s="289"/>
      <c r="AB61" s="289"/>
      <c r="AC61" s="289"/>
      <c r="AD61" s="51"/>
      <c r="AE61" s="51"/>
    </row>
    <row r="62" spans="1:31" ht="15.75" customHeight="1">
      <c r="A62" s="320"/>
      <c r="B62" s="544"/>
      <c r="C62" s="545"/>
      <c r="D62" s="545"/>
      <c r="E62" s="546"/>
      <c r="F62" s="546"/>
      <c r="G62" s="546"/>
      <c r="H62" s="546"/>
      <c r="I62" s="546"/>
      <c r="J62" s="546"/>
      <c r="K62" s="546"/>
      <c r="L62" s="546"/>
      <c r="M62" s="546"/>
      <c r="N62" s="546"/>
      <c r="O62" s="546"/>
      <c r="P62" s="546"/>
      <c r="Q62" s="546"/>
      <c r="R62" s="546"/>
      <c r="S62" s="546"/>
      <c r="T62" s="51"/>
      <c r="U62" s="321" t="s">
        <v>149</v>
      </c>
      <c r="V62" s="79"/>
      <c r="W62" s="68">
        <f>SUM(X62:AC62)</f>
        <v>2178</v>
      </c>
      <c r="X62" s="68">
        <v>215</v>
      </c>
      <c r="Y62" s="82">
        <v>328</v>
      </c>
      <c r="Z62" s="82">
        <v>481</v>
      </c>
      <c r="AA62" s="82">
        <v>429</v>
      </c>
      <c r="AB62" s="82">
        <v>560</v>
      </c>
      <c r="AC62" s="82">
        <v>165</v>
      </c>
      <c r="AD62" s="51"/>
      <c r="AE62" s="51"/>
    </row>
    <row r="63" spans="1:31" ht="15" customHeight="1">
      <c r="A63" s="74" t="s">
        <v>169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35" t="s">
        <v>204</v>
      </c>
      <c r="V63" s="51"/>
      <c r="W63" s="138"/>
      <c r="X63" s="138"/>
      <c r="Y63" s="51"/>
      <c r="Z63" s="51"/>
      <c r="AA63" s="51"/>
      <c r="AB63" s="51"/>
      <c r="AC63" s="51"/>
      <c r="AD63" s="51"/>
      <c r="AE63" s="51"/>
    </row>
    <row r="64" spans="1:31" ht="15" customHeight="1">
      <c r="A64" s="74" t="s">
        <v>170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74" t="s">
        <v>205</v>
      </c>
      <c r="V64" s="51"/>
      <c r="W64" s="51"/>
      <c r="X64" s="51"/>
      <c r="Y64" s="51"/>
      <c r="Z64" s="51"/>
      <c r="AA64" s="51"/>
      <c r="AB64" s="51"/>
      <c r="AC64" s="51"/>
      <c r="AD64" s="51"/>
      <c r="AE64" s="51"/>
    </row>
    <row r="65" spans="1:31" ht="14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14.25">
      <c r="A66" s="51"/>
      <c r="B66" s="51"/>
      <c r="C66" s="51"/>
      <c r="D66" s="51"/>
      <c r="E66" s="51"/>
      <c r="F66" s="51"/>
      <c r="G66" s="51"/>
      <c r="H66" s="51"/>
      <c r="I66" s="44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</row>
    <row r="67" spans="1:31" ht="14.25">
      <c r="A67" s="51"/>
      <c r="B67" s="51"/>
      <c r="C67" s="51"/>
      <c r="D67" s="51"/>
      <c r="E67" s="51"/>
      <c r="F67" s="51"/>
      <c r="G67" s="51"/>
      <c r="H67" s="51"/>
      <c r="I67" s="44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</row>
    <row r="68" spans="1:31" ht="14.25">
      <c r="A68" s="51"/>
      <c r="B68" s="51"/>
      <c r="C68" s="51"/>
      <c r="D68" s="51"/>
      <c r="E68" s="51"/>
      <c r="F68" s="51"/>
      <c r="G68" s="51"/>
      <c r="H68" s="51"/>
      <c r="I68" s="322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319"/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ht="14.25">
      <c r="A69" s="51"/>
      <c r="B69" s="51"/>
      <c r="C69" s="51"/>
      <c r="D69" s="51"/>
      <c r="E69" s="51"/>
      <c r="F69" s="51"/>
      <c r="G69" s="51"/>
      <c r="H69" s="51"/>
      <c r="I69" s="322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ht="14.25">
      <c r="A70" s="51"/>
      <c r="B70" s="51"/>
      <c r="C70" s="51"/>
      <c r="D70" s="51"/>
      <c r="E70" s="51"/>
      <c r="F70" s="51"/>
      <c r="G70" s="51"/>
      <c r="H70" s="51"/>
      <c r="I70" s="322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</row>
    <row r="71" spans="1:31" ht="14.25">
      <c r="A71" s="51"/>
      <c r="B71" s="51"/>
      <c r="C71" s="51"/>
      <c r="D71" s="51"/>
      <c r="E71" s="51"/>
      <c r="F71" s="51"/>
      <c r="G71" s="51"/>
      <c r="H71" s="51"/>
      <c r="I71" s="322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</row>
    <row r="72" spans="1:31" ht="14.25">
      <c r="A72" s="51"/>
      <c r="B72" s="51"/>
      <c r="C72" s="51"/>
      <c r="D72" s="51"/>
      <c r="E72" s="51"/>
      <c r="F72" s="51"/>
      <c r="G72" s="51"/>
      <c r="H72" s="51"/>
      <c r="I72" s="15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</row>
    <row r="73" spans="1:31" ht="14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</row>
    <row r="74" spans="1:31" ht="14.25">
      <c r="A74" s="51"/>
      <c r="B74" s="51"/>
      <c r="C74" s="51"/>
      <c r="D74" s="51"/>
      <c r="E74" s="51"/>
      <c r="F74" s="51"/>
      <c r="G74" s="51"/>
      <c r="H74" s="51"/>
      <c r="I74" s="322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</row>
    <row r="75" spans="1:31" ht="14.25">
      <c r="A75" s="51"/>
      <c r="B75" s="51"/>
      <c r="C75" s="51"/>
      <c r="D75" s="51"/>
      <c r="E75" s="51"/>
      <c r="F75" s="51"/>
      <c r="G75" s="51"/>
      <c r="H75" s="51"/>
      <c r="I75" s="322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</row>
  </sheetData>
  <sheetProtection/>
  <mergeCells count="252">
    <mergeCell ref="U58:U59"/>
    <mergeCell ref="U56:AC56"/>
    <mergeCell ref="V58:W59"/>
    <mergeCell ref="X58:X59"/>
    <mergeCell ref="Y58:Y59"/>
    <mergeCell ref="Z58:Z59"/>
    <mergeCell ref="AA58:AA59"/>
    <mergeCell ref="AB58:AB59"/>
    <mergeCell ref="AC58:AC59"/>
    <mergeCell ref="A51:A53"/>
    <mergeCell ref="H53:J53"/>
    <mergeCell ref="K53:M53"/>
    <mergeCell ref="N53:P53"/>
    <mergeCell ref="E52:G53"/>
    <mergeCell ref="U42:AC42"/>
    <mergeCell ref="U44:U46"/>
    <mergeCell ref="V44:W45"/>
    <mergeCell ref="X44:Y44"/>
    <mergeCell ref="Z44:AC44"/>
    <mergeCell ref="X45:Y45"/>
    <mergeCell ref="Z45:AA45"/>
    <mergeCell ref="AB45:AC45"/>
    <mergeCell ref="U21:V21"/>
    <mergeCell ref="V23:W23"/>
    <mergeCell ref="X23:Y23"/>
    <mergeCell ref="AB23:AC23"/>
    <mergeCell ref="A34:B36"/>
    <mergeCell ref="K36:M36"/>
    <mergeCell ref="A23:C23"/>
    <mergeCell ref="A24:C24"/>
    <mergeCell ref="A25:C25"/>
    <mergeCell ref="A26:C26"/>
    <mergeCell ref="H24:K24"/>
    <mergeCell ref="D26:G26"/>
    <mergeCell ref="H25:K25"/>
    <mergeCell ref="H26:K26"/>
    <mergeCell ref="D20:G21"/>
    <mergeCell ref="U19:V19"/>
    <mergeCell ref="W19:X19"/>
    <mergeCell ref="U20:V20"/>
    <mergeCell ref="W20:X20"/>
    <mergeCell ref="W16:X16"/>
    <mergeCell ref="W17:X17"/>
    <mergeCell ref="U18:V18"/>
    <mergeCell ref="W18:X18"/>
    <mergeCell ref="U17:V17"/>
    <mergeCell ref="U16:V16"/>
    <mergeCell ref="Z16:AA16"/>
    <mergeCell ref="Z17:AA17"/>
    <mergeCell ref="AB7:AC7"/>
    <mergeCell ref="U10:V10"/>
    <mergeCell ref="W10:X10"/>
    <mergeCell ref="U9:V9"/>
    <mergeCell ref="W9:X9"/>
    <mergeCell ref="W11:X11"/>
    <mergeCell ref="U12:V12"/>
    <mergeCell ref="W12:X12"/>
    <mergeCell ref="Z14:AA14"/>
    <mergeCell ref="Z15:AA15"/>
    <mergeCell ref="U4:AC4"/>
    <mergeCell ref="U5:AC5"/>
    <mergeCell ref="U13:V13"/>
    <mergeCell ref="W13:X13"/>
    <mergeCell ref="W14:X14"/>
    <mergeCell ref="U15:V15"/>
    <mergeCell ref="W15:X15"/>
    <mergeCell ref="P14:S14"/>
    <mergeCell ref="L10:O10"/>
    <mergeCell ref="L11:O11"/>
    <mergeCell ref="L12:O12"/>
    <mergeCell ref="L13:O13"/>
    <mergeCell ref="P12:S12"/>
    <mergeCell ref="P13:S13"/>
    <mergeCell ref="D13:G13"/>
    <mergeCell ref="E58:G58"/>
    <mergeCell ref="B54:D54"/>
    <mergeCell ref="B55:D55"/>
    <mergeCell ref="B56:D56"/>
    <mergeCell ref="B57:D57"/>
    <mergeCell ref="E54:G54"/>
    <mergeCell ref="E55:G55"/>
    <mergeCell ref="E56:G56"/>
    <mergeCell ref="E57:G57"/>
    <mergeCell ref="H12:K12"/>
    <mergeCell ref="H13:K13"/>
    <mergeCell ref="Z7:AA8"/>
    <mergeCell ref="Y7:Y8"/>
    <mergeCell ref="Z9:AA9"/>
    <mergeCell ref="Z10:AA10"/>
    <mergeCell ref="W7:X8"/>
    <mergeCell ref="Z11:AA11"/>
    <mergeCell ref="Z12:AA12"/>
    <mergeCell ref="Z13:AA13"/>
    <mergeCell ref="A14:C14"/>
    <mergeCell ref="A19:C21"/>
    <mergeCell ref="A22:C22"/>
    <mergeCell ref="D14:G14"/>
    <mergeCell ref="H14:K14"/>
    <mergeCell ref="L26:O26"/>
    <mergeCell ref="D22:G22"/>
    <mergeCell ref="D23:G23"/>
    <mergeCell ref="D24:G24"/>
    <mergeCell ref="D25:G25"/>
    <mergeCell ref="L22:O22"/>
    <mergeCell ref="H22:K22"/>
    <mergeCell ref="P24:S24"/>
    <mergeCell ref="L23:O23"/>
    <mergeCell ref="L24:O24"/>
    <mergeCell ref="L25:O25"/>
    <mergeCell ref="P20:S21"/>
    <mergeCell ref="P22:S22"/>
    <mergeCell ref="P23:S23"/>
    <mergeCell ref="A5:S5"/>
    <mergeCell ref="H20:K21"/>
    <mergeCell ref="H23:K23"/>
    <mergeCell ref="H10:K10"/>
    <mergeCell ref="H8:K9"/>
    <mergeCell ref="D12:G12"/>
    <mergeCell ref="L8:O9"/>
    <mergeCell ref="A10:C10"/>
    <mergeCell ref="A11:C11"/>
    <mergeCell ref="P8:S9"/>
    <mergeCell ref="P10:S10"/>
    <mergeCell ref="P11:S11"/>
    <mergeCell ref="D8:G9"/>
    <mergeCell ref="D10:G10"/>
    <mergeCell ref="D11:G11"/>
    <mergeCell ref="A7:C9"/>
    <mergeCell ref="H11:K11"/>
    <mergeCell ref="A39:B39"/>
    <mergeCell ref="A40:B40"/>
    <mergeCell ref="D19:S19"/>
    <mergeCell ref="D7:S7"/>
    <mergeCell ref="A12:C12"/>
    <mergeCell ref="A13:C13"/>
    <mergeCell ref="L14:O14"/>
    <mergeCell ref="P25:S25"/>
    <mergeCell ref="P26:S26"/>
    <mergeCell ref="L20:O21"/>
    <mergeCell ref="A41:B41"/>
    <mergeCell ref="A43:B43"/>
    <mergeCell ref="A44:B44"/>
    <mergeCell ref="C37:F37"/>
    <mergeCell ref="C38:F38"/>
    <mergeCell ref="C39:F39"/>
    <mergeCell ref="C40:F40"/>
    <mergeCell ref="C41:F41"/>
    <mergeCell ref="A37:B37"/>
    <mergeCell ref="A38:B38"/>
    <mergeCell ref="K44:M44"/>
    <mergeCell ref="G35:J36"/>
    <mergeCell ref="G37:J37"/>
    <mergeCell ref="G38:J38"/>
    <mergeCell ref="G39:J39"/>
    <mergeCell ref="K37:M37"/>
    <mergeCell ref="K39:M39"/>
    <mergeCell ref="K40:M40"/>
    <mergeCell ref="K43:M43"/>
    <mergeCell ref="K41:M41"/>
    <mergeCell ref="C44:F44"/>
    <mergeCell ref="G40:J40"/>
    <mergeCell ref="G41:J41"/>
    <mergeCell ref="G43:J43"/>
    <mergeCell ref="G44:J44"/>
    <mergeCell ref="C43:F43"/>
    <mergeCell ref="N36:P36"/>
    <mergeCell ref="N37:P37"/>
    <mergeCell ref="N38:P38"/>
    <mergeCell ref="Q43:S43"/>
    <mergeCell ref="Q38:S38"/>
    <mergeCell ref="Q39:S39"/>
    <mergeCell ref="N39:P39"/>
    <mergeCell ref="Q37:S37"/>
    <mergeCell ref="Q44:S44"/>
    <mergeCell ref="N40:P40"/>
    <mergeCell ref="N41:P41"/>
    <mergeCell ref="N43:P43"/>
    <mergeCell ref="Q40:S40"/>
    <mergeCell ref="Q41:S41"/>
    <mergeCell ref="E59:G59"/>
    <mergeCell ref="E60:G60"/>
    <mergeCell ref="E61:G61"/>
    <mergeCell ref="E62:G62"/>
    <mergeCell ref="H59:J59"/>
    <mergeCell ref="H60:J60"/>
    <mergeCell ref="H61:J61"/>
    <mergeCell ref="H54:J54"/>
    <mergeCell ref="H56:J56"/>
    <mergeCell ref="H55:J55"/>
    <mergeCell ref="H57:J57"/>
    <mergeCell ref="K59:M59"/>
    <mergeCell ref="K60:M60"/>
    <mergeCell ref="K61:M61"/>
    <mergeCell ref="K54:M54"/>
    <mergeCell ref="K55:M55"/>
    <mergeCell ref="K56:M56"/>
    <mergeCell ref="K57:M57"/>
    <mergeCell ref="N60:P60"/>
    <mergeCell ref="N61:P61"/>
    <mergeCell ref="N54:P54"/>
    <mergeCell ref="N55:P55"/>
    <mergeCell ref="N56:P56"/>
    <mergeCell ref="N57:P57"/>
    <mergeCell ref="N59:P59"/>
    <mergeCell ref="C34:S34"/>
    <mergeCell ref="A31:S31"/>
    <mergeCell ref="A42:B42"/>
    <mergeCell ref="C42:F42"/>
    <mergeCell ref="G42:J42"/>
    <mergeCell ref="K42:M42"/>
    <mergeCell ref="N42:P42"/>
    <mergeCell ref="Q42:S42"/>
    <mergeCell ref="K38:M38"/>
    <mergeCell ref="B61:D61"/>
    <mergeCell ref="Q60:S60"/>
    <mergeCell ref="Q61:S61"/>
    <mergeCell ref="B52:D52"/>
    <mergeCell ref="B53:D53"/>
    <mergeCell ref="Q56:S56"/>
    <mergeCell ref="Q57:S57"/>
    <mergeCell ref="Q58:S58"/>
    <mergeCell ref="Q59:S59"/>
    <mergeCell ref="Q53:S53"/>
    <mergeCell ref="B62:D62"/>
    <mergeCell ref="B51:S51"/>
    <mergeCell ref="H52:S52"/>
    <mergeCell ref="H62:J62"/>
    <mergeCell ref="K62:M62"/>
    <mergeCell ref="N62:P62"/>
    <mergeCell ref="Q62:S62"/>
    <mergeCell ref="B58:D58"/>
    <mergeCell ref="B59:D59"/>
    <mergeCell ref="B60:D60"/>
    <mergeCell ref="U6:AC6"/>
    <mergeCell ref="U23:U24"/>
    <mergeCell ref="Z23:AA23"/>
    <mergeCell ref="Z18:AA18"/>
    <mergeCell ref="Z19:AA19"/>
    <mergeCell ref="Z20:AA20"/>
    <mergeCell ref="Z21:AA21"/>
    <mergeCell ref="U7:V8"/>
    <mergeCell ref="U11:V11"/>
    <mergeCell ref="U14:V14"/>
    <mergeCell ref="C35:F36"/>
    <mergeCell ref="Q54:S54"/>
    <mergeCell ref="Q55:S55"/>
    <mergeCell ref="N58:P58"/>
    <mergeCell ref="K35:S35"/>
    <mergeCell ref="K58:M58"/>
    <mergeCell ref="H58:J58"/>
    <mergeCell ref="N44:P44"/>
    <mergeCell ref="Q36:S36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view="pageBreakPreview" zoomScale="75" zoomScaleNormal="75" zoomScaleSheetLayoutView="75" zoomScalePageLayoutView="0" workbookViewId="0" topLeftCell="A7">
      <selection activeCell="D34" sqref="D34"/>
    </sheetView>
  </sheetViews>
  <sheetFormatPr defaultColWidth="10.59765625" defaultRowHeight="15"/>
  <cols>
    <col min="1" max="1" width="16.59765625" style="51" customWidth="1"/>
    <col min="2" max="2" width="12.59765625" style="51" customWidth="1"/>
    <col min="3" max="3" width="14.8984375" style="51" customWidth="1"/>
    <col min="4" max="4" width="12.59765625" style="51" customWidth="1"/>
    <col min="5" max="5" width="15" style="51" customWidth="1"/>
    <col min="6" max="6" width="12.59765625" style="51" customWidth="1"/>
    <col min="7" max="7" width="15.3984375" style="51" customWidth="1"/>
    <col min="8" max="8" width="12.59765625" style="51" customWidth="1"/>
    <col min="9" max="9" width="14.69921875" style="51" customWidth="1"/>
    <col min="10" max="10" width="12.59765625" style="51" customWidth="1"/>
    <col min="11" max="11" width="14.3984375" style="51" customWidth="1"/>
    <col min="12" max="12" width="12.59765625" style="51" customWidth="1"/>
    <col min="13" max="13" width="14.69921875" style="51" customWidth="1"/>
    <col min="14" max="15" width="12.59765625" style="51" customWidth="1"/>
    <col min="16" max="16" width="11.69921875" style="51" bestFit="1" customWidth="1"/>
    <col min="17" max="17" width="12.59765625" style="51" customWidth="1"/>
    <col min="18" max="16384" width="10.59765625" style="51" customWidth="1"/>
  </cols>
  <sheetData>
    <row r="1" spans="1:15" s="49" customFormat="1" ht="19.5" customHeight="1">
      <c r="A1" s="273" t="s">
        <v>222</v>
      </c>
      <c r="O1" s="4" t="s">
        <v>223</v>
      </c>
    </row>
    <row r="2" spans="1:15" s="49" customFormat="1" ht="19.5" customHeight="1">
      <c r="A2" s="2"/>
      <c r="O2" s="4"/>
    </row>
    <row r="3" spans="1:15" s="49" customFormat="1" ht="19.5" customHeight="1">
      <c r="A3" s="2"/>
      <c r="O3" s="4"/>
    </row>
    <row r="4" spans="1:15" ht="19.5" customHeight="1">
      <c r="A4" s="404" t="s">
        <v>368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204"/>
      <c r="O4" s="204"/>
    </row>
    <row r="5" spans="2:13" ht="18" customHeight="1" thickBot="1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 t="s">
        <v>224</v>
      </c>
    </row>
    <row r="6" spans="1:13" ht="16.5" customHeight="1">
      <c r="A6" s="594" t="s">
        <v>352</v>
      </c>
      <c r="B6" s="409" t="s">
        <v>225</v>
      </c>
      <c r="C6" s="508"/>
      <c r="D6" s="409" t="s">
        <v>226</v>
      </c>
      <c r="E6" s="508"/>
      <c r="F6" s="409" t="s">
        <v>227</v>
      </c>
      <c r="G6" s="508"/>
      <c r="H6" s="409" t="s">
        <v>228</v>
      </c>
      <c r="I6" s="508"/>
      <c r="J6" s="409" t="s">
        <v>229</v>
      </c>
      <c r="K6" s="508"/>
      <c r="L6" s="409" t="s">
        <v>230</v>
      </c>
      <c r="M6" s="507"/>
    </row>
    <row r="7" spans="1:13" ht="16.5" customHeight="1">
      <c r="A7" s="406"/>
      <c r="B7" s="110" t="s">
        <v>231</v>
      </c>
      <c r="C7" s="110" t="s">
        <v>232</v>
      </c>
      <c r="D7" s="110" t="s">
        <v>231</v>
      </c>
      <c r="E7" s="110" t="s">
        <v>232</v>
      </c>
      <c r="F7" s="110" t="s">
        <v>231</v>
      </c>
      <c r="G7" s="110" t="s">
        <v>232</v>
      </c>
      <c r="H7" s="110" t="s">
        <v>231</v>
      </c>
      <c r="I7" s="110" t="s">
        <v>232</v>
      </c>
      <c r="J7" s="110" t="s">
        <v>231</v>
      </c>
      <c r="K7" s="110" t="s">
        <v>232</v>
      </c>
      <c r="L7" s="110" t="s">
        <v>231</v>
      </c>
      <c r="M7" s="111" t="s">
        <v>232</v>
      </c>
    </row>
    <row r="8" spans="1:13" ht="16.5" customHeight="1">
      <c r="A8" s="118" t="s">
        <v>350</v>
      </c>
      <c r="B8" s="28">
        <v>827231</v>
      </c>
      <c r="C8" s="29">
        <v>246148314</v>
      </c>
      <c r="D8" s="29">
        <v>815959</v>
      </c>
      <c r="E8" s="29">
        <v>244778145</v>
      </c>
      <c r="F8" s="29">
        <v>1326047</v>
      </c>
      <c r="G8" s="29">
        <v>354149765</v>
      </c>
      <c r="H8" s="29">
        <v>47801</v>
      </c>
      <c r="I8" s="29">
        <v>5929954</v>
      </c>
      <c r="J8" s="29">
        <v>264</v>
      </c>
      <c r="K8" s="29">
        <v>212400</v>
      </c>
      <c r="L8" s="29">
        <v>96118</v>
      </c>
      <c r="M8" s="29">
        <v>24626743</v>
      </c>
    </row>
    <row r="9" spans="1:13" ht="16.5" customHeight="1">
      <c r="A9" s="1" t="s">
        <v>365</v>
      </c>
      <c r="B9" s="31">
        <v>884732</v>
      </c>
      <c r="C9" s="32">
        <v>257369281</v>
      </c>
      <c r="D9" s="32">
        <v>905402</v>
      </c>
      <c r="E9" s="32">
        <v>260398319</v>
      </c>
      <c r="F9" s="32">
        <v>1296887</v>
      </c>
      <c r="G9" s="32">
        <v>361199799</v>
      </c>
      <c r="H9" s="32">
        <v>52639</v>
      </c>
      <c r="I9" s="32">
        <v>6973033</v>
      </c>
      <c r="J9" s="32">
        <v>739</v>
      </c>
      <c r="K9" s="32">
        <v>602258</v>
      </c>
      <c r="L9" s="32">
        <v>98604</v>
      </c>
      <c r="M9" s="32">
        <v>24349742</v>
      </c>
    </row>
    <row r="10" spans="1:13" ht="16.5" customHeight="1">
      <c r="A10" s="1" t="s">
        <v>366</v>
      </c>
      <c r="B10" s="31">
        <v>838371</v>
      </c>
      <c r="C10" s="32">
        <v>261649776</v>
      </c>
      <c r="D10" s="32">
        <v>821772</v>
      </c>
      <c r="E10" s="32">
        <v>261252112</v>
      </c>
      <c r="F10" s="32">
        <v>1180953</v>
      </c>
      <c r="G10" s="32">
        <v>326263118</v>
      </c>
      <c r="H10" s="32">
        <v>58956</v>
      </c>
      <c r="I10" s="32">
        <v>7349638</v>
      </c>
      <c r="J10" s="32">
        <v>1328</v>
      </c>
      <c r="K10" s="32">
        <v>1080461</v>
      </c>
      <c r="L10" s="32">
        <v>77774</v>
      </c>
      <c r="M10" s="32">
        <v>29499563</v>
      </c>
    </row>
    <row r="11" spans="1:13" ht="16.5" customHeight="1">
      <c r="A11" s="1" t="s">
        <v>367</v>
      </c>
      <c r="B11" s="31">
        <v>914738</v>
      </c>
      <c r="C11" s="32">
        <v>226001895</v>
      </c>
      <c r="D11" s="32">
        <v>902159</v>
      </c>
      <c r="E11" s="32">
        <v>224282451</v>
      </c>
      <c r="F11" s="32">
        <v>1289048</v>
      </c>
      <c r="G11" s="32">
        <v>337144112</v>
      </c>
      <c r="H11" s="32">
        <v>61574</v>
      </c>
      <c r="I11" s="32">
        <v>7394173</v>
      </c>
      <c r="J11" s="32">
        <v>7621</v>
      </c>
      <c r="K11" s="32">
        <v>287649</v>
      </c>
      <c r="L11" s="32">
        <v>80752</v>
      </c>
      <c r="M11" s="32">
        <v>34529987</v>
      </c>
    </row>
    <row r="12" spans="1:13" ht="16.5" customHeight="1">
      <c r="A12" s="38" t="s">
        <v>324</v>
      </c>
      <c r="B12" s="179">
        <f>SUM(B14:B27)</f>
        <v>931399</v>
      </c>
      <c r="C12" s="181">
        <f aca="true" t="shared" si="0" ref="C12:M12">SUM(C14:C27)</f>
        <v>236300796</v>
      </c>
      <c r="D12" s="181">
        <f t="shared" si="0"/>
        <v>940206</v>
      </c>
      <c r="E12" s="181">
        <f t="shared" si="0"/>
        <v>234730961</v>
      </c>
      <c r="F12" s="181">
        <f t="shared" si="0"/>
        <v>1306515</v>
      </c>
      <c r="G12" s="181">
        <f t="shared" si="0"/>
        <v>359046426</v>
      </c>
      <c r="H12" s="181">
        <f t="shared" si="0"/>
        <v>48338</v>
      </c>
      <c r="I12" s="181">
        <f t="shared" si="0"/>
        <v>5435390</v>
      </c>
      <c r="J12" s="181">
        <f t="shared" si="0"/>
        <v>11516</v>
      </c>
      <c r="K12" s="181">
        <f t="shared" si="0"/>
        <v>418760</v>
      </c>
      <c r="L12" s="181">
        <f t="shared" si="0"/>
        <v>98219</v>
      </c>
      <c r="M12" s="181">
        <f t="shared" si="0"/>
        <v>35734726</v>
      </c>
    </row>
    <row r="13" spans="1:13" ht="16.5" customHeight="1">
      <c r="A13" s="34"/>
      <c r="B13" s="112"/>
      <c r="C13" s="41"/>
      <c r="D13" s="41"/>
      <c r="E13" s="41"/>
      <c r="H13" s="41"/>
      <c r="I13" s="41"/>
      <c r="J13" s="41"/>
      <c r="K13" s="41"/>
      <c r="L13" s="41"/>
      <c r="M13" s="41"/>
    </row>
    <row r="14" spans="1:13" ht="16.5" customHeight="1">
      <c r="A14" s="119" t="s">
        <v>290</v>
      </c>
      <c r="B14" s="31">
        <v>65323</v>
      </c>
      <c r="C14" s="32">
        <v>17195032</v>
      </c>
      <c r="D14" s="32">
        <v>65297</v>
      </c>
      <c r="E14" s="32">
        <v>17151125</v>
      </c>
      <c r="F14" s="32">
        <v>119545</v>
      </c>
      <c r="G14" s="32">
        <v>29302731</v>
      </c>
      <c r="H14" s="32">
        <v>4574</v>
      </c>
      <c r="I14" s="32">
        <v>500513</v>
      </c>
      <c r="J14" s="32">
        <v>2210</v>
      </c>
      <c r="K14" s="32">
        <v>84226</v>
      </c>
      <c r="L14" s="32">
        <v>6773</v>
      </c>
      <c r="M14" s="32">
        <v>2755581</v>
      </c>
    </row>
    <row r="15" spans="1:13" ht="16.5" customHeight="1">
      <c r="A15" s="120">
        <v>2</v>
      </c>
      <c r="B15" s="31">
        <v>69462</v>
      </c>
      <c r="C15" s="32">
        <v>17327066</v>
      </c>
      <c r="D15" s="32">
        <v>71950</v>
      </c>
      <c r="E15" s="32">
        <v>17143201</v>
      </c>
      <c r="F15" s="32">
        <v>117057</v>
      </c>
      <c r="G15" s="32">
        <v>29486596</v>
      </c>
      <c r="H15" s="32">
        <v>3470</v>
      </c>
      <c r="I15" s="32">
        <v>395368</v>
      </c>
      <c r="J15" s="32">
        <v>2114</v>
      </c>
      <c r="K15" s="32">
        <v>80024</v>
      </c>
      <c r="L15" s="32">
        <v>6637</v>
      </c>
      <c r="M15" s="32">
        <v>2719925</v>
      </c>
    </row>
    <row r="16" spans="1:13" ht="16.5" customHeight="1">
      <c r="A16" s="120">
        <v>3</v>
      </c>
      <c r="B16" s="31">
        <v>80671</v>
      </c>
      <c r="C16" s="32">
        <v>20218639</v>
      </c>
      <c r="D16" s="32">
        <v>88785</v>
      </c>
      <c r="E16" s="32">
        <v>21101685</v>
      </c>
      <c r="F16" s="32">
        <v>108943</v>
      </c>
      <c r="G16" s="32">
        <v>28603550</v>
      </c>
      <c r="H16" s="32">
        <v>3422</v>
      </c>
      <c r="I16" s="32">
        <v>404202</v>
      </c>
      <c r="J16" s="32">
        <v>1842</v>
      </c>
      <c r="K16" s="32">
        <v>67993</v>
      </c>
      <c r="L16" s="32">
        <v>7457</v>
      </c>
      <c r="M16" s="32">
        <v>2855566</v>
      </c>
    </row>
    <row r="17" spans="1:13" ht="16.5" customHeight="1">
      <c r="A17" s="120">
        <v>4</v>
      </c>
      <c r="B17" s="31">
        <v>75047</v>
      </c>
      <c r="C17" s="32">
        <v>18347501</v>
      </c>
      <c r="D17" s="32">
        <v>74289</v>
      </c>
      <c r="E17" s="32">
        <v>18060413</v>
      </c>
      <c r="F17" s="32">
        <v>109701</v>
      </c>
      <c r="G17" s="32">
        <v>28890638</v>
      </c>
      <c r="H17" s="32">
        <v>4659</v>
      </c>
      <c r="I17" s="32">
        <v>529468</v>
      </c>
      <c r="J17" s="32">
        <v>1767</v>
      </c>
      <c r="K17" s="32">
        <v>64987</v>
      </c>
      <c r="L17" s="32">
        <v>6895</v>
      </c>
      <c r="M17" s="32">
        <v>2825903</v>
      </c>
    </row>
    <row r="18" spans="1:13" ht="16.5" customHeight="1">
      <c r="A18" s="121"/>
      <c r="B18" s="11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6.5" customHeight="1">
      <c r="A19" s="120">
        <v>5</v>
      </c>
      <c r="B19" s="31">
        <v>76617</v>
      </c>
      <c r="C19" s="32">
        <v>19733891</v>
      </c>
      <c r="D19" s="32">
        <v>77425</v>
      </c>
      <c r="E19" s="32">
        <v>18936727</v>
      </c>
      <c r="F19" s="32">
        <v>108893</v>
      </c>
      <c r="G19" s="32">
        <v>29687802</v>
      </c>
      <c r="H19" s="32">
        <v>5414</v>
      </c>
      <c r="I19" s="32">
        <v>617675</v>
      </c>
      <c r="J19" s="32">
        <v>1361</v>
      </c>
      <c r="K19" s="32">
        <v>49641</v>
      </c>
      <c r="L19" s="32">
        <v>8295</v>
      </c>
      <c r="M19" s="32">
        <v>2855742</v>
      </c>
    </row>
    <row r="20" spans="1:13" ht="16.5" customHeight="1">
      <c r="A20" s="120">
        <v>6</v>
      </c>
      <c r="B20" s="31">
        <v>76465</v>
      </c>
      <c r="C20" s="32">
        <v>20071798</v>
      </c>
      <c r="D20" s="32">
        <v>80539</v>
      </c>
      <c r="E20" s="32">
        <v>19591934</v>
      </c>
      <c r="F20" s="32">
        <v>104819</v>
      </c>
      <c r="G20" s="32">
        <v>30167666</v>
      </c>
      <c r="H20" s="32">
        <v>4631</v>
      </c>
      <c r="I20" s="32">
        <v>529088</v>
      </c>
      <c r="J20" s="32">
        <v>548</v>
      </c>
      <c r="K20" s="32">
        <v>18910</v>
      </c>
      <c r="L20" s="32">
        <v>8463</v>
      </c>
      <c r="M20" s="32">
        <v>2969082</v>
      </c>
    </row>
    <row r="21" spans="1:13" ht="16.5" customHeight="1">
      <c r="A21" s="120">
        <v>7</v>
      </c>
      <c r="B21" s="31">
        <v>77116</v>
      </c>
      <c r="C21" s="32">
        <v>19828866</v>
      </c>
      <c r="D21" s="32">
        <v>77732</v>
      </c>
      <c r="E21" s="32">
        <v>19508659</v>
      </c>
      <c r="F21" s="32">
        <v>104203</v>
      </c>
      <c r="G21" s="32">
        <v>30487873</v>
      </c>
      <c r="H21" s="32">
        <v>4519</v>
      </c>
      <c r="I21" s="32">
        <v>500302</v>
      </c>
      <c r="J21" s="32">
        <v>487</v>
      </c>
      <c r="K21" s="32">
        <v>16605</v>
      </c>
      <c r="L21" s="32">
        <v>8854</v>
      </c>
      <c r="M21" s="32">
        <v>2986103</v>
      </c>
    </row>
    <row r="22" spans="1:13" ht="16.5" customHeight="1">
      <c r="A22" s="120">
        <v>8</v>
      </c>
      <c r="B22" s="31">
        <v>75723</v>
      </c>
      <c r="C22" s="32">
        <v>19150882</v>
      </c>
      <c r="D22" s="32">
        <v>77033</v>
      </c>
      <c r="E22" s="32">
        <v>18985929</v>
      </c>
      <c r="F22" s="32">
        <v>102893</v>
      </c>
      <c r="G22" s="32">
        <v>30652826</v>
      </c>
      <c r="H22" s="32">
        <v>4011</v>
      </c>
      <c r="I22" s="32">
        <v>444004</v>
      </c>
      <c r="J22" s="32">
        <v>433</v>
      </c>
      <c r="K22" s="32">
        <v>14564</v>
      </c>
      <c r="L22" s="32">
        <v>8965</v>
      </c>
      <c r="M22" s="32">
        <v>3101792</v>
      </c>
    </row>
    <row r="23" spans="1:13" ht="16.5" customHeight="1">
      <c r="A23" s="121"/>
      <c r="B23" s="11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6.5" customHeight="1">
      <c r="A24" s="120">
        <v>9</v>
      </c>
      <c r="B24" s="31">
        <v>74124</v>
      </c>
      <c r="C24" s="32">
        <v>19005885</v>
      </c>
      <c r="D24" s="32">
        <v>74599</v>
      </c>
      <c r="E24" s="32">
        <v>19530100</v>
      </c>
      <c r="F24" s="32">
        <v>102418</v>
      </c>
      <c r="G24" s="32">
        <v>30128611</v>
      </c>
      <c r="H24" s="32">
        <v>3535</v>
      </c>
      <c r="I24" s="32">
        <v>384984</v>
      </c>
      <c r="J24" s="32">
        <v>320</v>
      </c>
      <c r="K24" s="32">
        <v>10293</v>
      </c>
      <c r="L24" s="32">
        <v>9772</v>
      </c>
      <c r="M24" s="32">
        <v>3338378</v>
      </c>
    </row>
    <row r="25" spans="1:13" ht="16.5" customHeight="1">
      <c r="A25" s="120">
        <v>10</v>
      </c>
      <c r="B25" s="31">
        <v>86625</v>
      </c>
      <c r="C25" s="32">
        <v>21432441</v>
      </c>
      <c r="D25" s="32">
        <v>78886</v>
      </c>
      <c r="E25" s="32">
        <v>20384301</v>
      </c>
      <c r="F25" s="32">
        <v>110157</v>
      </c>
      <c r="G25" s="32">
        <v>31176751</v>
      </c>
      <c r="H25" s="32">
        <v>3351</v>
      </c>
      <c r="I25" s="32">
        <v>379245</v>
      </c>
      <c r="J25" s="32">
        <v>229</v>
      </c>
      <c r="K25" s="32">
        <v>6854</v>
      </c>
      <c r="L25" s="32">
        <v>7823</v>
      </c>
      <c r="M25" s="32">
        <v>3114196</v>
      </c>
    </row>
    <row r="26" spans="1:13" ht="16.5" customHeight="1">
      <c r="A26" s="120">
        <v>11</v>
      </c>
      <c r="B26" s="31">
        <v>78622</v>
      </c>
      <c r="C26" s="32">
        <v>21291454</v>
      </c>
      <c r="D26" s="32">
        <v>81605</v>
      </c>
      <c r="E26" s="32">
        <v>22835482</v>
      </c>
      <c r="F26" s="32">
        <v>107174</v>
      </c>
      <c r="G26" s="32">
        <v>29632723</v>
      </c>
      <c r="H26" s="32">
        <v>3518</v>
      </c>
      <c r="I26" s="32">
        <v>409612</v>
      </c>
      <c r="J26" s="32">
        <v>120</v>
      </c>
      <c r="K26" s="32">
        <v>2734</v>
      </c>
      <c r="L26" s="32">
        <v>9358</v>
      </c>
      <c r="M26" s="32">
        <v>3177018</v>
      </c>
    </row>
    <row r="27" spans="1:13" ht="16.5" customHeight="1">
      <c r="A27" s="122">
        <v>12</v>
      </c>
      <c r="B27" s="113">
        <v>95604</v>
      </c>
      <c r="C27" s="83">
        <v>22697341</v>
      </c>
      <c r="D27" s="83">
        <v>92066</v>
      </c>
      <c r="E27" s="83">
        <v>21501405</v>
      </c>
      <c r="F27" s="83">
        <v>110712</v>
      </c>
      <c r="G27" s="83">
        <v>30828659</v>
      </c>
      <c r="H27" s="83">
        <v>3234</v>
      </c>
      <c r="I27" s="83">
        <v>340929</v>
      </c>
      <c r="J27" s="83">
        <v>85</v>
      </c>
      <c r="K27" s="83">
        <v>1929</v>
      </c>
      <c r="L27" s="83">
        <v>8927</v>
      </c>
      <c r="M27" s="83">
        <v>3035440</v>
      </c>
    </row>
    <row r="28" spans="1:13" ht="15" customHeight="1">
      <c r="A28" s="114"/>
      <c r="B28" s="32"/>
      <c r="C28" s="32"/>
      <c r="D28" s="32"/>
      <c r="E28" s="115"/>
      <c r="F28" s="115"/>
      <c r="G28" s="115"/>
      <c r="H28" s="32"/>
      <c r="I28" s="32"/>
      <c r="J28" s="32"/>
      <c r="K28" s="32"/>
      <c r="L28" s="32"/>
      <c r="M28" s="32"/>
    </row>
    <row r="29" spans="1:13" ht="15" customHeight="1">
      <c r="A29" s="114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ht="15" customHeight="1"/>
    <row r="31" spans="1:15" ht="15" customHeight="1" thickBot="1">
      <c r="A31" s="107" t="s">
        <v>233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1:15" ht="16.5" customHeight="1">
      <c r="A32" s="594" t="s">
        <v>353</v>
      </c>
      <c r="B32" s="595" t="s">
        <v>347</v>
      </c>
      <c r="C32" s="508"/>
      <c r="D32" s="409" t="s">
        <v>234</v>
      </c>
      <c r="E32" s="508"/>
      <c r="F32" s="595" t="s">
        <v>348</v>
      </c>
      <c r="G32" s="508"/>
      <c r="H32" s="409" t="s">
        <v>235</v>
      </c>
      <c r="I32" s="508"/>
      <c r="J32" s="409" t="s">
        <v>236</v>
      </c>
      <c r="K32" s="508"/>
      <c r="L32" s="409" t="s">
        <v>237</v>
      </c>
      <c r="M32" s="508"/>
      <c r="N32" s="595" t="s">
        <v>349</v>
      </c>
      <c r="O32" s="507"/>
    </row>
    <row r="33" spans="1:15" ht="16.5" customHeight="1">
      <c r="A33" s="596"/>
      <c r="B33" s="110" t="s">
        <v>231</v>
      </c>
      <c r="C33" s="110" t="s">
        <v>232</v>
      </c>
      <c r="D33" s="110" t="s">
        <v>231</v>
      </c>
      <c r="E33" s="110" t="s">
        <v>232</v>
      </c>
      <c r="F33" s="110" t="s">
        <v>231</v>
      </c>
      <c r="G33" s="110" t="s">
        <v>232</v>
      </c>
      <c r="H33" s="110" t="s">
        <v>231</v>
      </c>
      <c r="I33" s="110" t="s">
        <v>232</v>
      </c>
      <c r="J33" s="110" t="s">
        <v>231</v>
      </c>
      <c r="K33" s="110" t="s">
        <v>232</v>
      </c>
      <c r="L33" s="110" t="s">
        <v>231</v>
      </c>
      <c r="M33" s="110" t="s">
        <v>232</v>
      </c>
      <c r="N33" s="110" t="s">
        <v>231</v>
      </c>
      <c r="O33" s="111" t="s">
        <v>232</v>
      </c>
    </row>
    <row r="34" spans="1:15" ht="16.5" customHeight="1">
      <c r="A34" s="118" t="s">
        <v>351</v>
      </c>
      <c r="B34" s="28">
        <v>5436</v>
      </c>
      <c r="C34" s="29">
        <v>3032122</v>
      </c>
      <c r="D34" s="29">
        <v>321819</v>
      </c>
      <c r="E34" s="29">
        <v>30353831</v>
      </c>
      <c r="F34" s="29">
        <v>29417</v>
      </c>
      <c r="G34" s="29">
        <v>10467066</v>
      </c>
      <c r="H34" s="29">
        <v>630462</v>
      </c>
      <c r="I34" s="29">
        <v>233594974</v>
      </c>
      <c r="J34" s="29">
        <v>82115</v>
      </c>
      <c r="K34" s="29">
        <v>20081836</v>
      </c>
      <c r="L34" s="29">
        <v>98546</v>
      </c>
      <c r="M34" s="29">
        <v>20778090</v>
      </c>
      <c r="N34" s="29">
        <v>14069</v>
      </c>
      <c r="O34" s="29">
        <v>5072749</v>
      </c>
    </row>
    <row r="35" spans="1:15" ht="16.5" customHeight="1">
      <c r="A35" s="1" t="s">
        <v>365</v>
      </c>
      <c r="B35" s="31">
        <v>4780</v>
      </c>
      <c r="C35" s="32">
        <v>2660990</v>
      </c>
      <c r="D35" s="32">
        <v>228927</v>
      </c>
      <c r="E35" s="32">
        <v>28791640</v>
      </c>
      <c r="F35" s="32">
        <v>24020</v>
      </c>
      <c r="G35" s="32">
        <v>8036773</v>
      </c>
      <c r="H35" s="32">
        <v>690719</v>
      </c>
      <c r="I35" s="32">
        <v>245434373</v>
      </c>
      <c r="J35" s="32">
        <v>83231</v>
      </c>
      <c r="K35" s="32">
        <v>19481824</v>
      </c>
      <c r="L35" s="32">
        <v>98481</v>
      </c>
      <c r="M35" s="32">
        <v>19632854</v>
      </c>
      <c r="N35" s="32">
        <v>14747</v>
      </c>
      <c r="O35" s="32">
        <v>5236106</v>
      </c>
    </row>
    <row r="36" spans="1:15" ht="16.5" customHeight="1">
      <c r="A36" s="1" t="s">
        <v>366</v>
      </c>
      <c r="B36" s="31">
        <v>1210</v>
      </c>
      <c r="C36" s="32">
        <v>2807811</v>
      </c>
      <c r="D36" s="32">
        <v>269009</v>
      </c>
      <c r="E36" s="32">
        <v>31536040</v>
      </c>
      <c r="F36" s="32">
        <v>34567</v>
      </c>
      <c r="G36" s="32">
        <v>7488770</v>
      </c>
      <c r="H36" s="32">
        <v>564715</v>
      </c>
      <c r="I36" s="32">
        <v>201122455</v>
      </c>
      <c r="J36" s="32">
        <v>53937</v>
      </c>
      <c r="K36" s="32">
        <v>20258564</v>
      </c>
      <c r="L36" s="32">
        <v>104851</v>
      </c>
      <c r="M36" s="32">
        <v>19940168</v>
      </c>
      <c r="N36" s="32">
        <v>14606</v>
      </c>
      <c r="O36" s="32">
        <v>5179648</v>
      </c>
    </row>
    <row r="37" spans="1:15" ht="16.5" customHeight="1">
      <c r="A37" s="1" t="s">
        <v>367</v>
      </c>
      <c r="B37" s="31">
        <v>2877</v>
      </c>
      <c r="C37" s="32">
        <v>2790191</v>
      </c>
      <c r="D37" s="32">
        <v>320217</v>
      </c>
      <c r="E37" s="32">
        <v>28712564</v>
      </c>
      <c r="F37" s="32">
        <v>51064</v>
      </c>
      <c r="G37" s="32">
        <v>10594229</v>
      </c>
      <c r="H37" s="32">
        <v>600505</v>
      </c>
      <c r="I37" s="32">
        <v>213342876</v>
      </c>
      <c r="J37" s="32">
        <v>64505</v>
      </c>
      <c r="K37" s="32">
        <v>15437127</v>
      </c>
      <c r="L37" s="32">
        <v>86050</v>
      </c>
      <c r="M37" s="32">
        <v>17668274</v>
      </c>
      <c r="N37" s="32">
        <v>13883</v>
      </c>
      <c r="O37" s="32">
        <v>6387042</v>
      </c>
    </row>
    <row r="38" spans="1:15" ht="16.5" customHeight="1">
      <c r="A38" s="38" t="s">
        <v>324</v>
      </c>
      <c r="B38" s="179">
        <f>SUM(B40:B53)</f>
        <v>11807</v>
      </c>
      <c r="C38" s="181">
        <f aca="true" t="shared" si="1" ref="C38:O38">SUM(C40:C53)</f>
        <v>3090522</v>
      </c>
      <c r="D38" s="181">
        <f t="shared" si="1"/>
        <v>295783</v>
      </c>
      <c r="E38" s="181">
        <f t="shared" si="1"/>
        <v>30674917</v>
      </c>
      <c r="F38" s="181">
        <f t="shared" si="1"/>
        <v>96838</v>
      </c>
      <c r="G38" s="181">
        <f t="shared" si="1"/>
        <v>24399362</v>
      </c>
      <c r="H38" s="181">
        <f t="shared" si="1"/>
        <v>564022</v>
      </c>
      <c r="I38" s="181">
        <f t="shared" si="1"/>
        <v>212456698</v>
      </c>
      <c r="J38" s="181">
        <f t="shared" si="1"/>
        <v>74067</v>
      </c>
      <c r="K38" s="181">
        <f t="shared" si="1"/>
        <v>17232796</v>
      </c>
      <c r="L38" s="181">
        <f t="shared" si="1"/>
        <v>82648</v>
      </c>
      <c r="M38" s="181">
        <f t="shared" si="1"/>
        <v>22559809</v>
      </c>
      <c r="N38" s="181">
        <f t="shared" si="1"/>
        <v>23277</v>
      </c>
      <c r="O38" s="181">
        <f t="shared" si="1"/>
        <v>7043446</v>
      </c>
    </row>
    <row r="39" spans="1:15" ht="16.5" customHeight="1">
      <c r="A39" s="34"/>
      <c r="B39" s="112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6.5" customHeight="1">
      <c r="A40" s="119" t="s">
        <v>290</v>
      </c>
      <c r="B40" s="31">
        <v>2260</v>
      </c>
      <c r="C40" s="32">
        <v>300794</v>
      </c>
      <c r="D40" s="32">
        <v>35392</v>
      </c>
      <c r="E40" s="32">
        <v>2750681</v>
      </c>
      <c r="F40" s="32">
        <v>4810</v>
      </c>
      <c r="G40" s="32">
        <v>1164931</v>
      </c>
      <c r="H40" s="32">
        <v>50962</v>
      </c>
      <c r="I40" s="32">
        <v>18793944</v>
      </c>
      <c r="J40" s="32">
        <v>5268</v>
      </c>
      <c r="K40" s="32">
        <v>1091592</v>
      </c>
      <c r="L40" s="32">
        <v>6164</v>
      </c>
      <c r="M40" s="32">
        <v>1269638</v>
      </c>
      <c r="N40" s="32">
        <v>1132</v>
      </c>
      <c r="O40" s="32">
        <v>590831</v>
      </c>
    </row>
    <row r="41" spans="1:15" ht="16.5" customHeight="1">
      <c r="A41" s="120">
        <v>2</v>
      </c>
      <c r="B41" s="31">
        <v>2089</v>
      </c>
      <c r="C41" s="32">
        <v>308921</v>
      </c>
      <c r="D41" s="32">
        <v>33706</v>
      </c>
      <c r="E41" s="32">
        <v>2809680</v>
      </c>
      <c r="F41" s="32">
        <v>5237</v>
      </c>
      <c r="G41" s="32">
        <v>1300155</v>
      </c>
      <c r="H41" s="32">
        <v>50911</v>
      </c>
      <c r="I41" s="32">
        <v>18815608</v>
      </c>
      <c r="J41" s="32">
        <v>5200</v>
      </c>
      <c r="K41" s="32">
        <v>1113703</v>
      </c>
      <c r="L41" s="32">
        <v>6434</v>
      </c>
      <c r="M41" s="32">
        <v>1328496</v>
      </c>
      <c r="N41" s="32">
        <v>1259</v>
      </c>
      <c r="O41" s="32">
        <v>614716</v>
      </c>
    </row>
    <row r="42" spans="1:15" ht="16.5" customHeight="1">
      <c r="A42" s="120">
        <v>3</v>
      </c>
      <c r="B42" s="31">
        <v>2505</v>
      </c>
      <c r="C42" s="32">
        <v>291691</v>
      </c>
      <c r="D42" s="32">
        <v>29043</v>
      </c>
      <c r="E42" s="32">
        <v>2478939</v>
      </c>
      <c r="F42" s="32">
        <v>3143</v>
      </c>
      <c r="G42" s="32">
        <v>915414</v>
      </c>
      <c r="H42" s="32">
        <v>49002</v>
      </c>
      <c r="I42" s="32">
        <v>18555964</v>
      </c>
      <c r="J42" s="32">
        <v>5662</v>
      </c>
      <c r="K42" s="32">
        <v>1171414</v>
      </c>
      <c r="L42" s="32">
        <v>5547</v>
      </c>
      <c r="M42" s="32">
        <v>1275153</v>
      </c>
      <c r="N42" s="32">
        <v>1320</v>
      </c>
      <c r="O42" s="32">
        <v>587214</v>
      </c>
    </row>
    <row r="43" spans="1:15" ht="16.5" customHeight="1">
      <c r="A43" s="120">
        <v>4</v>
      </c>
      <c r="B43" s="31">
        <v>1861</v>
      </c>
      <c r="C43" s="32">
        <v>276977</v>
      </c>
      <c r="D43" s="32">
        <v>29324</v>
      </c>
      <c r="E43" s="32">
        <v>2548999</v>
      </c>
      <c r="F43" s="32">
        <v>2827</v>
      </c>
      <c r="G43" s="32">
        <v>678705</v>
      </c>
      <c r="H43" s="32">
        <v>48436</v>
      </c>
      <c r="I43" s="32">
        <v>18615841</v>
      </c>
      <c r="J43" s="32">
        <v>6773</v>
      </c>
      <c r="K43" s="32">
        <v>1469159</v>
      </c>
      <c r="L43" s="32">
        <v>5977</v>
      </c>
      <c r="M43" s="32">
        <v>1331606</v>
      </c>
      <c r="N43" s="32">
        <v>1182</v>
      </c>
      <c r="O43" s="32">
        <v>548993</v>
      </c>
    </row>
    <row r="44" spans="1:15" ht="16.5" customHeight="1">
      <c r="A44" s="121"/>
      <c r="B44" s="112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ht="16.5" customHeight="1">
      <c r="A45" s="120">
        <v>5</v>
      </c>
      <c r="B45" s="31">
        <v>1047</v>
      </c>
      <c r="C45" s="32">
        <v>262880</v>
      </c>
      <c r="D45" s="32">
        <v>26777</v>
      </c>
      <c r="E45" s="32">
        <v>2591607</v>
      </c>
      <c r="F45" s="32">
        <v>4014</v>
      </c>
      <c r="G45" s="32">
        <v>966013</v>
      </c>
      <c r="H45" s="32">
        <v>48794</v>
      </c>
      <c r="I45" s="32">
        <v>18960423</v>
      </c>
      <c r="J45" s="32">
        <v>5816</v>
      </c>
      <c r="K45" s="32">
        <v>1511035</v>
      </c>
      <c r="L45" s="32">
        <v>6000</v>
      </c>
      <c r="M45" s="32">
        <v>1347834</v>
      </c>
      <c r="N45" s="32">
        <v>1375</v>
      </c>
      <c r="O45" s="32">
        <v>524952</v>
      </c>
    </row>
    <row r="46" spans="1:15" ht="16.5" customHeight="1">
      <c r="A46" s="120">
        <v>6</v>
      </c>
      <c r="B46" s="31">
        <v>809</v>
      </c>
      <c r="C46" s="32">
        <v>275567</v>
      </c>
      <c r="D46" s="32">
        <v>22195</v>
      </c>
      <c r="E46" s="32">
        <v>2518519</v>
      </c>
      <c r="F46" s="32">
        <v>6242</v>
      </c>
      <c r="G46" s="32">
        <v>1823341</v>
      </c>
      <c r="H46" s="32">
        <v>47107</v>
      </c>
      <c r="I46" s="32">
        <v>18200923</v>
      </c>
      <c r="J46" s="32">
        <v>6256</v>
      </c>
      <c r="K46" s="32">
        <v>1502313</v>
      </c>
      <c r="L46" s="32">
        <v>6308</v>
      </c>
      <c r="M46" s="32">
        <v>1783220</v>
      </c>
      <c r="N46" s="32">
        <v>2260</v>
      </c>
      <c r="O46" s="32">
        <v>546703</v>
      </c>
    </row>
    <row r="47" spans="1:15" ht="16.5" customHeight="1">
      <c r="A47" s="120">
        <v>7</v>
      </c>
      <c r="B47" s="31">
        <v>196</v>
      </c>
      <c r="C47" s="32">
        <v>274449</v>
      </c>
      <c r="D47" s="32">
        <v>16926</v>
      </c>
      <c r="E47" s="32">
        <v>2240197</v>
      </c>
      <c r="F47" s="32">
        <v>10241</v>
      </c>
      <c r="G47" s="32">
        <v>2598193</v>
      </c>
      <c r="H47" s="32">
        <v>46106</v>
      </c>
      <c r="I47" s="32">
        <v>17613031</v>
      </c>
      <c r="J47" s="32">
        <v>7166</v>
      </c>
      <c r="K47" s="32">
        <v>1500622</v>
      </c>
      <c r="L47" s="32">
        <v>7424</v>
      </c>
      <c r="M47" s="32">
        <v>2199678</v>
      </c>
      <c r="N47" s="32">
        <v>2284</v>
      </c>
      <c r="O47" s="32">
        <v>558693</v>
      </c>
    </row>
    <row r="48" spans="1:15" ht="16.5" customHeight="1">
      <c r="A48" s="120">
        <v>8</v>
      </c>
      <c r="B48" s="31">
        <v>205</v>
      </c>
      <c r="C48" s="32">
        <v>264779</v>
      </c>
      <c r="D48" s="32">
        <v>15114</v>
      </c>
      <c r="E48" s="32">
        <v>2248340</v>
      </c>
      <c r="F48" s="32">
        <v>11265</v>
      </c>
      <c r="G48" s="32">
        <v>2699781</v>
      </c>
      <c r="H48" s="32">
        <v>46198</v>
      </c>
      <c r="I48" s="32">
        <v>17490954</v>
      </c>
      <c r="J48" s="32">
        <v>6242</v>
      </c>
      <c r="K48" s="32">
        <v>1500651</v>
      </c>
      <c r="L48" s="32">
        <v>7729</v>
      </c>
      <c r="M48" s="32">
        <v>2298426</v>
      </c>
      <c r="N48" s="32">
        <v>2731</v>
      </c>
      <c r="O48" s="32">
        <v>589535</v>
      </c>
    </row>
    <row r="49" spans="1:15" ht="16.5" customHeight="1">
      <c r="A49" s="121"/>
      <c r="B49" s="112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ht="16.5" customHeight="1">
      <c r="A50" s="120">
        <v>9</v>
      </c>
      <c r="B50" s="31">
        <v>280</v>
      </c>
      <c r="C50" s="32">
        <v>255279</v>
      </c>
      <c r="D50" s="32">
        <v>16456</v>
      </c>
      <c r="E50" s="32">
        <v>2497987</v>
      </c>
      <c r="F50" s="32">
        <v>11131</v>
      </c>
      <c r="G50" s="32">
        <v>2410685</v>
      </c>
      <c r="H50" s="32">
        <v>43752</v>
      </c>
      <c r="I50" s="32">
        <v>16541910</v>
      </c>
      <c r="J50" s="32">
        <v>6507</v>
      </c>
      <c r="K50" s="32">
        <v>1575252</v>
      </c>
      <c r="L50" s="32">
        <v>8311</v>
      </c>
      <c r="M50" s="32">
        <v>2503055</v>
      </c>
      <c r="N50" s="32">
        <v>2354</v>
      </c>
      <c r="O50" s="32">
        <v>610788</v>
      </c>
    </row>
    <row r="51" spans="1:15" ht="16.5" customHeight="1">
      <c r="A51" s="120">
        <v>10</v>
      </c>
      <c r="B51" s="31">
        <v>190</v>
      </c>
      <c r="C51" s="32">
        <v>215335</v>
      </c>
      <c r="D51" s="32">
        <v>22879</v>
      </c>
      <c r="E51" s="32">
        <v>2584674</v>
      </c>
      <c r="F51" s="32">
        <v>12104</v>
      </c>
      <c r="G51" s="32">
        <v>2688405</v>
      </c>
      <c r="H51" s="32">
        <v>43806</v>
      </c>
      <c r="I51" s="32">
        <v>16598206</v>
      </c>
      <c r="J51" s="32">
        <v>6081</v>
      </c>
      <c r="K51" s="32">
        <v>1526213</v>
      </c>
      <c r="L51" s="32">
        <v>10620</v>
      </c>
      <c r="M51" s="32">
        <v>3441723</v>
      </c>
      <c r="N51" s="32">
        <v>3074</v>
      </c>
      <c r="O51" s="32">
        <v>621900</v>
      </c>
    </row>
    <row r="52" spans="1:15" ht="16.5" customHeight="1">
      <c r="A52" s="120">
        <v>11</v>
      </c>
      <c r="B52" s="31">
        <v>135</v>
      </c>
      <c r="C52" s="32">
        <v>187165</v>
      </c>
      <c r="D52" s="32">
        <v>22700</v>
      </c>
      <c r="E52" s="32">
        <v>2591481</v>
      </c>
      <c r="F52" s="32">
        <v>12254</v>
      </c>
      <c r="G52" s="32">
        <v>2730094</v>
      </c>
      <c r="H52" s="32">
        <v>43714</v>
      </c>
      <c r="I52" s="32">
        <v>16074808</v>
      </c>
      <c r="J52" s="32">
        <v>7212</v>
      </c>
      <c r="K52" s="32">
        <v>1882401</v>
      </c>
      <c r="L52" s="32">
        <v>5950</v>
      </c>
      <c r="M52" s="32">
        <v>1962716</v>
      </c>
      <c r="N52" s="32">
        <v>2213</v>
      </c>
      <c r="O52" s="32">
        <v>614694</v>
      </c>
    </row>
    <row r="53" spans="1:15" ht="16.5" customHeight="1">
      <c r="A53" s="122">
        <v>12</v>
      </c>
      <c r="B53" s="113">
        <v>230</v>
      </c>
      <c r="C53" s="83">
        <v>176685</v>
      </c>
      <c r="D53" s="83">
        <v>25271</v>
      </c>
      <c r="E53" s="83">
        <v>2813813</v>
      </c>
      <c r="F53" s="83">
        <v>13570</v>
      </c>
      <c r="G53" s="83">
        <v>4423645</v>
      </c>
      <c r="H53" s="83">
        <v>45234</v>
      </c>
      <c r="I53" s="83">
        <v>16195086</v>
      </c>
      <c r="J53" s="83">
        <v>5884</v>
      </c>
      <c r="K53" s="83">
        <v>1388441</v>
      </c>
      <c r="L53" s="83">
        <v>6184</v>
      </c>
      <c r="M53" s="83">
        <v>1818264</v>
      </c>
      <c r="N53" s="83">
        <v>2093</v>
      </c>
      <c r="O53" s="83">
        <v>634427</v>
      </c>
    </row>
    <row r="54" spans="1:15" ht="15" customHeight="1">
      <c r="A54" s="116" t="s">
        <v>238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</row>
    <row r="56" spans="1:15" ht="14.25">
      <c r="A56" s="116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</row>
    <row r="57" spans="1:15" ht="14.25">
      <c r="A57" s="116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</row>
    <row r="58" spans="1:15" ht="14.25">
      <c r="A58" s="116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</row>
    <row r="59" spans="1:15" ht="14.2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</sheetData>
  <sheetProtection/>
  <mergeCells count="16">
    <mergeCell ref="L6:M6"/>
    <mergeCell ref="A4:M4"/>
    <mergeCell ref="H32:I32"/>
    <mergeCell ref="J32:K32"/>
    <mergeCell ref="L32:M32"/>
    <mergeCell ref="N32:O32"/>
    <mergeCell ref="A32:A33"/>
    <mergeCell ref="B32:C32"/>
    <mergeCell ref="D32:E32"/>
    <mergeCell ref="F32:G32"/>
    <mergeCell ref="A6:A7"/>
    <mergeCell ref="B6:C6"/>
    <mergeCell ref="D6:E6"/>
    <mergeCell ref="F6:G6"/>
    <mergeCell ref="H6:I6"/>
    <mergeCell ref="J6:K6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zoomScale="75" zoomScaleNormal="75" zoomScalePageLayoutView="0" workbookViewId="0" topLeftCell="I1">
      <selection activeCell="O17" sqref="O17"/>
    </sheetView>
  </sheetViews>
  <sheetFormatPr defaultColWidth="10.59765625" defaultRowHeight="20.25" customHeight="1"/>
  <cols>
    <col min="1" max="1" width="16.59765625" style="51" customWidth="1"/>
    <col min="2" max="5" width="11.09765625" style="51" customWidth="1"/>
    <col min="6" max="9" width="10.09765625" style="51" customWidth="1"/>
    <col min="10" max="12" width="11.09765625" style="51" customWidth="1"/>
    <col min="13" max="13" width="12.59765625" style="51" customWidth="1"/>
    <col min="14" max="14" width="16.69921875" style="51" customWidth="1"/>
    <col min="15" max="15" width="18.3984375" style="51" customWidth="1"/>
    <col min="16" max="16" width="17.59765625" style="51" customWidth="1"/>
    <col min="17" max="17" width="19" style="51" customWidth="1"/>
    <col min="18" max="18" width="15.5" style="51" customWidth="1"/>
    <col min="19" max="19" width="14.5" style="51" customWidth="1"/>
    <col min="20" max="24" width="12.59765625" style="51" customWidth="1"/>
    <col min="25" max="16384" width="10.59765625" style="51" customWidth="1"/>
  </cols>
  <sheetData>
    <row r="1" spans="1:21" s="49" customFormat="1" ht="20.25" customHeight="1">
      <c r="A1" s="273" t="s">
        <v>239</v>
      </c>
      <c r="U1" s="4" t="s">
        <v>240</v>
      </c>
    </row>
    <row r="2" spans="1:21" s="49" customFormat="1" ht="20.25" customHeight="1">
      <c r="A2" s="2"/>
      <c r="U2" s="4"/>
    </row>
    <row r="3" spans="1:21" s="49" customFormat="1" ht="20.25" customHeight="1">
      <c r="A3" s="2"/>
      <c r="U3" s="4"/>
    </row>
    <row r="4" spans="1:21" ht="20.25" customHeight="1">
      <c r="A4" s="404" t="s">
        <v>369</v>
      </c>
      <c r="B4" s="404"/>
      <c r="C4" s="404"/>
      <c r="D4" s="404"/>
      <c r="E4" s="404"/>
      <c r="F4" s="404"/>
      <c r="G4" s="404"/>
      <c r="H4" s="404"/>
      <c r="I4" s="404"/>
      <c r="J4" s="404"/>
      <c r="K4" s="123"/>
      <c r="L4" s="105"/>
      <c r="M4" s="116"/>
      <c r="N4" s="404" t="s">
        <v>370</v>
      </c>
      <c r="O4" s="404"/>
      <c r="P4" s="404"/>
      <c r="Q4" s="404"/>
      <c r="R4" s="404"/>
      <c r="S4" s="404"/>
      <c r="T4" s="404"/>
      <c r="U4" s="404"/>
    </row>
    <row r="5" spans="1:21" ht="20.25" customHeight="1">
      <c r="A5" s="340" t="s">
        <v>356</v>
      </c>
      <c r="B5" s="340"/>
      <c r="C5" s="340"/>
      <c r="D5" s="340"/>
      <c r="E5" s="340"/>
      <c r="F5" s="340"/>
      <c r="G5" s="340"/>
      <c r="H5" s="340"/>
      <c r="I5" s="340"/>
      <c r="J5" s="340"/>
      <c r="K5" s="35"/>
      <c r="L5" s="41"/>
      <c r="M5" s="116"/>
      <c r="N5" s="340" t="s">
        <v>358</v>
      </c>
      <c r="O5" s="340"/>
      <c r="P5" s="340"/>
      <c r="Q5" s="340"/>
      <c r="R5" s="340"/>
      <c r="S5" s="340"/>
      <c r="T5" s="340"/>
      <c r="U5" s="340"/>
    </row>
    <row r="6" spans="6:13" ht="20.25" customHeight="1" thickBot="1">
      <c r="F6" s="125"/>
      <c r="G6" s="125"/>
      <c r="H6" s="125"/>
      <c r="I6" s="125"/>
      <c r="J6" s="125"/>
      <c r="M6" s="116"/>
    </row>
    <row r="7" spans="1:21" ht="20.25" customHeight="1">
      <c r="A7" s="609" t="s">
        <v>241</v>
      </c>
      <c r="B7" s="409" t="s">
        <v>242</v>
      </c>
      <c r="C7" s="507"/>
      <c r="D7" s="508"/>
      <c r="E7" s="506" t="s">
        <v>243</v>
      </c>
      <c r="F7" s="607" t="s">
        <v>289</v>
      </c>
      <c r="G7" s="608"/>
      <c r="H7" s="608"/>
      <c r="I7" s="608"/>
      <c r="J7" s="608"/>
      <c r="K7" s="606"/>
      <c r="L7" s="127"/>
      <c r="M7" s="116"/>
      <c r="N7" s="609" t="s">
        <v>241</v>
      </c>
      <c r="O7" s="529" t="s">
        <v>122</v>
      </c>
      <c r="P7" s="409" t="s">
        <v>244</v>
      </c>
      <c r="Q7" s="508"/>
      <c r="R7" s="409" t="s">
        <v>245</v>
      </c>
      <c r="S7" s="507"/>
      <c r="T7" s="610" t="s">
        <v>246</v>
      </c>
      <c r="U7" s="506" t="s">
        <v>247</v>
      </c>
    </row>
    <row r="8" spans="1:21" ht="20.25" customHeight="1">
      <c r="A8" s="566"/>
      <c r="B8" s="513" t="s">
        <v>0</v>
      </c>
      <c r="C8" s="513" t="s">
        <v>248</v>
      </c>
      <c r="D8" s="513" t="s">
        <v>249</v>
      </c>
      <c r="E8" s="518"/>
      <c r="F8" s="597" t="s">
        <v>0</v>
      </c>
      <c r="G8" s="35"/>
      <c r="H8" s="35"/>
      <c r="I8" s="35"/>
      <c r="J8" s="130"/>
      <c r="K8" s="396"/>
      <c r="L8" s="44"/>
      <c r="M8" s="116"/>
      <c r="N8" s="382"/>
      <c r="O8" s="478"/>
      <c r="P8" s="132" t="s">
        <v>250</v>
      </c>
      <c r="Q8" s="133" t="s">
        <v>291</v>
      </c>
      <c r="R8" s="134" t="s">
        <v>250</v>
      </c>
      <c r="S8" s="135" t="s">
        <v>251</v>
      </c>
      <c r="T8" s="611"/>
      <c r="U8" s="394"/>
    </row>
    <row r="9" spans="1:21" ht="20.25" customHeight="1">
      <c r="A9" s="335"/>
      <c r="B9" s="518"/>
      <c r="C9" s="518"/>
      <c r="D9" s="518"/>
      <c r="E9" s="518"/>
      <c r="F9" s="598"/>
      <c r="G9" s="129" t="s">
        <v>252</v>
      </c>
      <c r="H9" s="129" t="s">
        <v>253</v>
      </c>
      <c r="I9" s="150" t="s">
        <v>254</v>
      </c>
      <c r="J9" s="163" t="s">
        <v>255</v>
      </c>
      <c r="K9" s="396"/>
      <c r="L9" s="44"/>
      <c r="N9" s="244" t="s">
        <v>191</v>
      </c>
      <c r="O9" s="210">
        <f>SUM(P9:U9)</f>
        <v>336</v>
      </c>
      <c r="P9" s="61">
        <v>12</v>
      </c>
      <c r="Q9" s="68">
        <v>0</v>
      </c>
      <c r="R9" s="61">
        <v>54</v>
      </c>
      <c r="S9" s="61">
        <v>176</v>
      </c>
      <c r="T9" s="61">
        <v>1</v>
      </c>
      <c r="U9" s="61">
        <v>93</v>
      </c>
    </row>
    <row r="10" spans="1:21" ht="20.25" customHeight="1">
      <c r="A10" s="244" t="s">
        <v>191</v>
      </c>
      <c r="B10" s="28">
        <f>SUM(C10:D10)</f>
        <v>404927</v>
      </c>
      <c r="C10" s="29">
        <v>145249</v>
      </c>
      <c r="D10" s="29">
        <v>259678</v>
      </c>
      <c r="E10" s="29">
        <v>1422</v>
      </c>
      <c r="F10" s="29">
        <f>SUM(G10:J10)</f>
        <v>8786</v>
      </c>
      <c r="G10" s="29">
        <v>3302</v>
      </c>
      <c r="H10" s="29">
        <v>1377</v>
      </c>
      <c r="I10" s="137">
        <v>3518</v>
      </c>
      <c r="J10" s="137">
        <v>589</v>
      </c>
      <c r="K10" s="45"/>
      <c r="L10" s="45"/>
      <c r="N10" s="215">
        <v>61</v>
      </c>
      <c r="O10" s="71">
        <f>SUM(P10:U10)</f>
        <v>335</v>
      </c>
      <c r="P10" s="66">
        <v>12</v>
      </c>
      <c r="Q10" s="68">
        <v>0</v>
      </c>
      <c r="R10" s="66">
        <v>54</v>
      </c>
      <c r="S10" s="66">
        <v>177</v>
      </c>
      <c r="T10" s="66">
        <v>1</v>
      </c>
      <c r="U10" s="66">
        <v>91</v>
      </c>
    </row>
    <row r="11" spans="1:21" ht="20.25" customHeight="1">
      <c r="A11" s="215">
        <v>61</v>
      </c>
      <c r="B11" s="31">
        <f>SUM(C11:D11)</f>
        <v>416630</v>
      </c>
      <c r="C11" s="32">
        <v>149191</v>
      </c>
      <c r="D11" s="32">
        <v>267439</v>
      </c>
      <c r="E11" s="32">
        <v>2247</v>
      </c>
      <c r="F11" s="32">
        <f>SUM(G11:J11)</f>
        <v>7301</v>
      </c>
      <c r="G11" s="32">
        <v>2224</v>
      </c>
      <c r="H11" s="32">
        <v>919</v>
      </c>
      <c r="I11" s="45">
        <v>2962</v>
      </c>
      <c r="J11" s="45">
        <v>1196</v>
      </c>
      <c r="K11" s="45"/>
      <c r="L11" s="45"/>
      <c r="N11" s="215">
        <v>62</v>
      </c>
      <c r="O11" s="71">
        <f>SUM(P11:U11)</f>
        <v>339</v>
      </c>
      <c r="P11" s="66">
        <v>12</v>
      </c>
      <c r="Q11" s="68">
        <v>0</v>
      </c>
      <c r="R11" s="66">
        <v>53</v>
      </c>
      <c r="S11" s="66">
        <v>180</v>
      </c>
      <c r="T11" s="66">
        <v>2</v>
      </c>
      <c r="U11" s="66">
        <v>92</v>
      </c>
    </row>
    <row r="12" spans="1:21" ht="20.25" customHeight="1">
      <c r="A12" s="215">
        <v>62</v>
      </c>
      <c r="B12" s="31">
        <f>SUM(C12:D12)</f>
        <v>429007</v>
      </c>
      <c r="C12" s="32">
        <v>153638</v>
      </c>
      <c r="D12" s="32">
        <v>275369</v>
      </c>
      <c r="E12" s="32">
        <v>2255</v>
      </c>
      <c r="F12" s="32">
        <f>SUM(G12:J12)</f>
        <v>7251</v>
      </c>
      <c r="G12" s="32">
        <v>1829</v>
      </c>
      <c r="H12" s="32">
        <v>692</v>
      </c>
      <c r="I12" s="45">
        <v>2345</v>
      </c>
      <c r="J12" s="45">
        <v>2385</v>
      </c>
      <c r="K12" s="45"/>
      <c r="L12" s="45"/>
      <c r="M12" s="117"/>
      <c r="N12" s="215">
        <v>63</v>
      </c>
      <c r="O12" s="71">
        <f>SUM(P12:U12)</f>
        <v>339</v>
      </c>
      <c r="P12" s="66">
        <v>12</v>
      </c>
      <c r="Q12" s="68">
        <v>0</v>
      </c>
      <c r="R12" s="66">
        <v>52</v>
      </c>
      <c r="S12" s="66">
        <v>181</v>
      </c>
      <c r="T12" s="66">
        <v>2</v>
      </c>
      <c r="U12" s="66">
        <v>92</v>
      </c>
    </row>
    <row r="13" spans="1:21" ht="20.25" customHeight="1">
      <c r="A13" s="215">
        <v>63</v>
      </c>
      <c r="B13" s="31">
        <f>SUM(C13:D13)</f>
        <v>444402</v>
      </c>
      <c r="C13" s="32">
        <v>159291</v>
      </c>
      <c r="D13" s="32">
        <v>285111</v>
      </c>
      <c r="E13" s="32">
        <v>2264</v>
      </c>
      <c r="F13" s="32">
        <f>SUM(G13:J13)</f>
        <v>7294</v>
      </c>
      <c r="G13" s="32">
        <v>1525</v>
      </c>
      <c r="H13" s="32">
        <v>542</v>
      </c>
      <c r="I13" s="45">
        <v>1794</v>
      </c>
      <c r="J13" s="45">
        <v>3433</v>
      </c>
      <c r="K13" s="45"/>
      <c r="L13" s="45"/>
      <c r="M13" s="117"/>
      <c r="N13" s="324" t="s">
        <v>172</v>
      </c>
      <c r="O13" s="211">
        <f>SUM(P13:U13)</f>
        <v>340</v>
      </c>
      <c r="P13" s="168">
        <v>12</v>
      </c>
      <c r="Q13" s="168">
        <v>0</v>
      </c>
      <c r="R13" s="168">
        <v>51</v>
      </c>
      <c r="S13" s="168">
        <v>184</v>
      </c>
      <c r="T13" s="168">
        <v>2</v>
      </c>
      <c r="U13" s="168">
        <v>91</v>
      </c>
    </row>
    <row r="14" spans="1:20" ht="20.25" customHeight="1">
      <c r="A14" s="241" t="s">
        <v>172</v>
      </c>
      <c r="B14" s="205">
        <f>SUM(C14:D14)</f>
        <v>461333</v>
      </c>
      <c r="C14" s="161">
        <v>165986</v>
      </c>
      <c r="D14" s="161">
        <v>295347</v>
      </c>
      <c r="E14" s="161">
        <v>1883</v>
      </c>
      <c r="F14" s="161">
        <f>SUM(G14:J14)</f>
        <v>7298</v>
      </c>
      <c r="G14" s="161">
        <v>1190</v>
      </c>
      <c r="H14" s="161">
        <v>452</v>
      </c>
      <c r="I14" s="162">
        <v>1062</v>
      </c>
      <c r="J14" s="162">
        <v>4594</v>
      </c>
      <c r="K14" s="155"/>
      <c r="L14" s="155"/>
      <c r="M14" s="116"/>
      <c r="N14" s="74" t="s">
        <v>256</v>
      </c>
      <c r="P14" s="74"/>
      <c r="Q14" s="26"/>
      <c r="R14" s="26"/>
      <c r="S14" s="26"/>
      <c r="T14" s="26"/>
    </row>
    <row r="15" spans="1:12" ht="20.25" customHeight="1">
      <c r="A15" s="139" t="s">
        <v>257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ht="20.25" customHeight="1">
      <c r="M16" s="116"/>
    </row>
    <row r="17" spans="1:13" ht="20.2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ht="20.25" customHeight="1">
      <c r="M18" s="116"/>
    </row>
    <row r="19" spans="1:20" ht="20.25" customHeight="1">
      <c r="A19" s="340" t="s">
        <v>357</v>
      </c>
      <c r="B19" s="340"/>
      <c r="C19" s="340"/>
      <c r="D19" s="340"/>
      <c r="E19" s="340"/>
      <c r="F19" s="340"/>
      <c r="G19" s="340"/>
      <c r="H19" s="340"/>
      <c r="I19" s="340"/>
      <c r="L19" s="105"/>
      <c r="M19" s="116"/>
      <c r="N19" s="123"/>
      <c r="O19" s="123"/>
      <c r="P19" s="123"/>
      <c r="Q19" s="123"/>
      <c r="R19" s="123"/>
      <c r="S19" s="123"/>
      <c r="T19" s="123"/>
    </row>
    <row r="20" spans="1:20" ht="20.25" customHeight="1" thickBot="1">
      <c r="A20" s="140"/>
      <c r="B20" s="140"/>
      <c r="C20" s="140"/>
      <c r="D20" s="140"/>
      <c r="E20" s="140"/>
      <c r="F20" s="140"/>
      <c r="G20" s="140"/>
      <c r="H20" s="140"/>
      <c r="I20" s="140"/>
      <c r="J20" s="41"/>
      <c r="K20" s="41"/>
      <c r="L20" s="41"/>
      <c r="M20" s="116"/>
      <c r="N20" s="340" t="s">
        <v>477</v>
      </c>
      <c r="O20" s="340"/>
      <c r="P20" s="340"/>
      <c r="Q20" s="340"/>
      <c r="R20" s="340"/>
      <c r="S20" s="340"/>
      <c r="T20" s="340"/>
    </row>
    <row r="21" spans="1:20" ht="20.25" customHeight="1" thickBot="1">
      <c r="A21" s="340" t="s">
        <v>241</v>
      </c>
      <c r="B21" s="581" t="s">
        <v>144</v>
      </c>
      <c r="C21" s="599"/>
      <c r="D21" s="355" t="s">
        <v>258</v>
      </c>
      <c r="E21" s="343"/>
      <c r="F21" s="343"/>
      <c r="G21" s="343"/>
      <c r="H21" s="343"/>
      <c r="I21" s="343"/>
      <c r="J21" s="217"/>
      <c r="K21" s="217"/>
      <c r="M21" s="116"/>
      <c r="O21" s="124"/>
      <c r="P21" s="124"/>
      <c r="Q21" s="124"/>
      <c r="R21" s="124"/>
      <c r="S21" s="124"/>
      <c r="T21" s="141" t="s">
        <v>259</v>
      </c>
    </row>
    <row r="22" spans="1:21" ht="20.25" customHeight="1">
      <c r="A22" s="341"/>
      <c r="B22" s="600"/>
      <c r="C22" s="599"/>
      <c r="D22" s="535" t="s">
        <v>260</v>
      </c>
      <c r="E22" s="603"/>
      <c r="F22" s="603"/>
      <c r="G22" s="539" t="s">
        <v>354</v>
      </c>
      <c r="H22" s="351"/>
      <c r="I22" s="351"/>
      <c r="J22" s="217"/>
      <c r="K22" s="217"/>
      <c r="L22" s="44"/>
      <c r="M22" s="41"/>
      <c r="N22" s="609" t="s">
        <v>241</v>
      </c>
      <c r="O22" s="529" t="s">
        <v>122</v>
      </c>
      <c r="P22" s="409" t="s">
        <v>478</v>
      </c>
      <c r="Q22" s="508"/>
      <c r="R22" s="529" t="s">
        <v>479</v>
      </c>
      <c r="S22" s="529" t="s">
        <v>480</v>
      </c>
      <c r="T22" s="506" t="s">
        <v>481</v>
      </c>
      <c r="U22" s="74"/>
    </row>
    <row r="23" spans="1:21" ht="20.25" customHeight="1">
      <c r="A23" s="381"/>
      <c r="B23" s="601"/>
      <c r="C23" s="602"/>
      <c r="D23" s="604"/>
      <c r="E23" s="605"/>
      <c r="F23" s="605"/>
      <c r="G23" s="607" t="s">
        <v>355</v>
      </c>
      <c r="H23" s="608"/>
      <c r="I23" s="608"/>
      <c r="J23" s="217"/>
      <c r="K23" s="217"/>
      <c r="L23" s="44"/>
      <c r="M23" s="116"/>
      <c r="N23" s="382"/>
      <c r="O23" s="615"/>
      <c r="P23" s="136" t="s">
        <v>261</v>
      </c>
      <c r="Q23" s="136" t="s">
        <v>262</v>
      </c>
      <c r="R23" s="478"/>
      <c r="S23" s="478"/>
      <c r="T23" s="378"/>
      <c r="U23" s="74"/>
    </row>
    <row r="24" spans="1:21" ht="20.25" customHeight="1">
      <c r="A24" s="244" t="s">
        <v>191</v>
      </c>
      <c r="B24" s="143"/>
      <c r="C24" s="72">
        <f>SUM(F24,I24)</f>
        <v>904886</v>
      </c>
      <c r="D24" s="72"/>
      <c r="E24" s="61"/>
      <c r="F24" s="144">
        <v>896275</v>
      </c>
      <c r="G24" s="72"/>
      <c r="H24" s="72"/>
      <c r="I24" s="72">
        <v>8611</v>
      </c>
      <c r="J24" s="217"/>
      <c r="K24" s="217"/>
      <c r="L24" s="145"/>
      <c r="M24" s="116"/>
      <c r="N24" s="244" t="s">
        <v>191</v>
      </c>
      <c r="O24" s="212">
        <f>SUM(P24:T24)</f>
        <v>104368</v>
      </c>
      <c r="P24" s="146">
        <v>48187</v>
      </c>
      <c r="Q24" s="146">
        <v>6053</v>
      </c>
      <c r="R24" s="146">
        <v>46121</v>
      </c>
      <c r="S24" s="146">
        <v>3934</v>
      </c>
      <c r="T24" s="146">
        <v>73</v>
      </c>
      <c r="U24" s="147"/>
    </row>
    <row r="25" spans="1:21" ht="20.25" customHeight="1">
      <c r="A25" s="215">
        <v>61</v>
      </c>
      <c r="B25" s="143"/>
      <c r="C25" s="72">
        <f>SUM(F25,I25)</f>
        <v>861114</v>
      </c>
      <c r="D25" s="72"/>
      <c r="E25" s="66"/>
      <c r="F25" s="72">
        <v>858415</v>
      </c>
      <c r="G25" s="72"/>
      <c r="H25" s="72"/>
      <c r="I25" s="72">
        <v>2699</v>
      </c>
      <c r="J25" s="217"/>
      <c r="K25" s="217"/>
      <c r="L25" s="145"/>
      <c r="M25" s="116"/>
      <c r="N25" s="215">
        <v>61</v>
      </c>
      <c r="O25" s="213">
        <f>SUM(P25:T25)</f>
        <v>108549</v>
      </c>
      <c r="P25" s="147">
        <v>51315</v>
      </c>
      <c r="Q25" s="147">
        <v>6067</v>
      </c>
      <c r="R25" s="147">
        <v>47099</v>
      </c>
      <c r="S25" s="147">
        <v>3979</v>
      </c>
      <c r="T25" s="147">
        <v>89</v>
      </c>
      <c r="U25" s="147"/>
    </row>
    <row r="26" spans="1:21" ht="20.25" customHeight="1">
      <c r="A26" s="215">
        <v>62</v>
      </c>
      <c r="B26" s="143"/>
      <c r="C26" s="72">
        <f>SUM(F26,I26)</f>
        <v>860085</v>
      </c>
      <c r="D26" s="72"/>
      <c r="E26" s="66"/>
      <c r="F26" s="72">
        <v>859473</v>
      </c>
      <c r="G26" s="72"/>
      <c r="H26" s="72"/>
      <c r="I26" s="72">
        <v>612</v>
      </c>
      <c r="J26" s="217"/>
      <c r="K26" s="217"/>
      <c r="L26" s="145"/>
      <c r="M26" s="148"/>
      <c r="N26" s="215">
        <v>62</v>
      </c>
      <c r="O26" s="213">
        <f>SUM(P26:T26)</f>
        <v>111933</v>
      </c>
      <c r="P26" s="147">
        <v>52922</v>
      </c>
      <c r="Q26" s="147">
        <v>6135</v>
      </c>
      <c r="R26" s="147">
        <v>48964</v>
      </c>
      <c r="S26" s="147">
        <v>3819</v>
      </c>
      <c r="T26" s="147">
        <v>93</v>
      </c>
      <c r="U26" s="147"/>
    </row>
    <row r="27" spans="1:21" ht="20.25" customHeight="1">
      <c r="A27" s="215">
        <v>63</v>
      </c>
      <c r="B27" s="143"/>
      <c r="C27" s="72">
        <f>SUM(F27,I27)</f>
        <v>844204</v>
      </c>
      <c r="D27" s="72"/>
      <c r="E27" s="66"/>
      <c r="F27" s="72">
        <v>844039</v>
      </c>
      <c r="G27" s="72"/>
      <c r="H27" s="72"/>
      <c r="I27" s="72">
        <v>165</v>
      </c>
      <c r="J27" s="217"/>
      <c r="K27" s="217"/>
      <c r="L27" s="145"/>
      <c r="M27" s="116"/>
      <c r="N27" s="215">
        <v>63</v>
      </c>
      <c r="O27" s="213">
        <f>SUM(P27:T27)</f>
        <v>115944</v>
      </c>
      <c r="P27" s="147">
        <v>55447</v>
      </c>
      <c r="Q27" s="147">
        <v>5430</v>
      </c>
      <c r="R27" s="147">
        <v>51138</v>
      </c>
      <c r="S27" s="147">
        <v>3839</v>
      </c>
      <c r="T27" s="147">
        <v>90</v>
      </c>
      <c r="U27" s="147"/>
    </row>
    <row r="28" spans="1:21" ht="20.25" customHeight="1">
      <c r="A28" s="241" t="s">
        <v>172</v>
      </c>
      <c r="B28" s="24"/>
      <c r="C28" s="23">
        <f>SUM(F28,I28)</f>
        <v>871826</v>
      </c>
      <c r="D28" s="23"/>
      <c r="E28" s="25"/>
      <c r="F28" s="23">
        <v>871826</v>
      </c>
      <c r="G28" s="23"/>
      <c r="H28" s="23"/>
      <c r="I28" s="23" t="s">
        <v>175</v>
      </c>
      <c r="J28" s="217"/>
      <c r="K28" s="217"/>
      <c r="L28" s="149"/>
      <c r="N28" s="241" t="s">
        <v>172</v>
      </c>
      <c r="O28" s="214">
        <f>SUM(P28:T28)</f>
        <v>122958</v>
      </c>
      <c r="P28" s="169">
        <v>62281</v>
      </c>
      <c r="Q28" s="169">
        <v>6378</v>
      </c>
      <c r="R28" s="169">
        <v>49650</v>
      </c>
      <c r="S28" s="169">
        <v>4554</v>
      </c>
      <c r="T28" s="169">
        <v>95</v>
      </c>
      <c r="U28" s="325"/>
    </row>
    <row r="29" spans="1:14" ht="20.25" customHeight="1">
      <c r="A29" s="139" t="s">
        <v>257</v>
      </c>
      <c r="B29" s="139"/>
      <c r="C29" s="139"/>
      <c r="D29" s="139"/>
      <c r="E29" s="139"/>
      <c r="F29" s="139"/>
      <c r="G29" s="139"/>
      <c r="H29" s="139"/>
      <c r="I29" s="139"/>
      <c r="J29" s="217"/>
      <c r="K29" s="217"/>
      <c r="L29" s="35"/>
      <c r="M29" s="116"/>
      <c r="N29" s="138" t="s">
        <v>256</v>
      </c>
    </row>
    <row r="30" spans="1:13" ht="20.25" customHeight="1">
      <c r="A30" s="74"/>
      <c r="B30" s="35"/>
      <c r="C30" s="35"/>
      <c r="D30" s="35"/>
      <c r="E30" s="35"/>
      <c r="F30" s="35"/>
      <c r="G30" s="35"/>
      <c r="H30" s="35"/>
      <c r="I30" s="35"/>
      <c r="J30" s="116"/>
      <c r="K30" s="116"/>
      <c r="L30" s="116"/>
      <c r="M30" s="116"/>
    </row>
    <row r="31" spans="2:13" ht="20.25" customHeight="1">
      <c r="B31" s="35"/>
      <c r="C31" s="35"/>
      <c r="D31" s="35"/>
      <c r="E31" s="35"/>
      <c r="F31" s="35"/>
      <c r="G31" s="35"/>
      <c r="H31" s="35"/>
      <c r="I31" s="35"/>
      <c r="J31" s="116"/>
      <c r="K31" s="116"/>
      <c r="L31" s="116"/>
      <c r="M31" s="116"/>
    </row>
    <row r="32" spans="2:13" ht="20.25" customHeight="1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pans="1:13" ht="20.2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ht="20.25" customHeight="1">
      <c r="M34" s="116"/>
    </row>
    <row r="35" spans="1:20" ht="20.25" customHeight="1">
      <c r="A35" s="404" t="s">
        <v>482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105"/>
      <c r="M35" s="116"/>
      <c r="N35" s="123"/>
      <c r="O35" s="123"/>
      <c r="P35" s="123"/>
      <c r="Q35" s="123"/>
      <c r="R35" s="123"/>
      <c r="S35" s="123"/>
      <c r="T35" s="123"/>
    </row>
    <row r="36" spans="1:19" ht="20.25" customHeight="1">
      <c r="A36" s="340" t="s">
        <v>483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124"/>
      <c r="M36" s="116"/>
      <c r="N36" s="340" t="s">
        <v>484</v>
      </c>
      <c r="O36" s="340"/>
      <c r="P36" s="340"/>
      <c r="Q36" s="340"/>
      <c r="R36" s="340"/>
      <c r="S36" s="340"/>
    </row>
    <row r="37" spans="1:19" ht="20.25" customHeight="1" thickBot="1">
      <c r="A37" s="125"/>
      <c r="M37" s="116"/>
      <c r="O37" s="124"/>
      <c r="P37" s="124"/>
      <c r="Q37" s="124"/>
      <c r="R37" s="124"/>
      <c r="S37" s="141" t="s">
        <v>259</v>
      </c>
    </row>
    <row r="38" spans="1:19" ht="20.25" customHeight="1">
      <c r="A38" s="340" t="s">
        <v>241</v>
      </c>
      <c r="B38" s="409" t="s">
        <v>485</v>
      </c>
      <c r="C38" s="507"/>
      <c r="D38" s="507"/>
      <c r="E38" s="507"/>
      <c r="F38" s="507"/>
      <c r="G38" s="507"/>
      <c r="H38" s="508"/>
      <c r="I38" s="409" t="s">
        <v>486</v>
      </c>
      <c r="J38" s="507"/>
      <c r="K38" s="507"/>
      <c r="L38" s="124"/>
      <c r="M38" s="116"/>
      <c r="N38" s="609" t="s">
        <v>241</v>
      </c>
      <c r="O38" s="409" t="s">
        <v>487</v>
      </c>
      <c r="P38" s="507"/>
      <c r="Q38" s="508"/>
      <c r="R38" s="128"/>
      <c r="S38" s="126"/>
    </row>
    <row r="39" spans="1:19" ht="20.25" customHeight="1">
      <c r="A39" s="341"/>
      <c r="B39" s="376" t="s">
        <v>122</v>
      </c>
      <c r="C39" s="402"/>
      <c r="D39" s="384" t="s">
        <v>488</v>
      </c>
      <c r="E39" s="408"/>
      <c r="F39" s="408"/>
      <c r="G39" s="385"/>
      <c r="H39" s="513" t="s">
        <v>263</v>
      </c>
      <c r="I39" s="513" t="s">
        <v>122</v>
      </c>
      <c r="J39" s="509" t="s">
        <v>264</v>
      </c>
      <c r="K39" s="511" t="s">
        <v>489</v>
      </c>
      <c r="L39" s="127"/>
      <c r="M39" s="116"/>
      <c r="N39" s="566"/>
      <c r="O39" s="513" t="s">
        <v>265</v>
      </c>
      <c r="P39" s="513" t="s">
        <v>266</v>
      </c>
      <c r="Q39" s="613" t="s">
        <v>267</v>
      </c>
      <c r="R39" s="300" t="s">
        <v>268</v>
      </c>
      <c r="S39" s="302" t="s">
        <v>269</v>
      </c>
    </row>
    <row r="40" spans="1:19" ht="20.25" customHeight="1">
      <c r="A40" s="381"/>
      <c r="B40" s="378"/>
      <c r="C40" s="382"/>
      <c r="D40" s="164" t="s">
        <v>490</v>
      </c>
      <c r="E40" s="164" t="s">
        <v>491</v>
      </c>
      <c r="F40" s="136" t="s">
        <v>270</v>
      </c>
      <c r="G40" s="136" t="s">
        <v>271</v>
      </c>
      <c r="H40" s="478"/>
      <c r="I40" s="478"/>
      <c r="J40" s="521"/>
      <c r="K40" s="517"/>
      <c r="L40" s="131"/>
      <c r="M40" s="116"/>
      <c r="N40" s="335"/>
      <c r="O40" s="478"/>
      <c r="P40" s="478"/>
      <c r="Q40" s="614"/>
      <c r="R40" s="291"/>
      <c r="S40" s="293"/>
    </row>
    <row r="41" spans="1:19" ht="20.25" customHeight="1">
      <c r="A41" s="244" t="s">
        <v>191</v>
      </c>
      <c r="B41" s="151"/>
      <c r="C41" s="206">
        <f>SUM(D41:G41)</f>
        <v>20</v>
      </c>
      <c r="D41" s="152">
        <v>3</v>
      </c>
      <c r="E41" s="152">
        <v>16</v>
      </c>
      <c r="F41" s="152">
        <v>1</v>
      </c>
      <c r="G41" s="152">
        <v>0</v>
      </c>
      <c r="H41" s="152">
        <v>0</v>
      </c>
      <c r="I41" s="152">
        <f>SUM(J41:K41)</f>
        <v>28556</v>
      </c>
      <c r="J41" s="152">
        <v>28378</v>
      </c>
      <c r="K41" s="152">
        <v>178</v>
      </c>
      <c r="L41" s="141"/>
      <c r="M41" s="116"/>
      <c r="N41" s="244" t="s">
        <v>191</v>
      </c>
      <c r="O41" s="28">
        <f>SUM(P41:Q41)</f>
        <v>4302</v>
      </c>
      <c r="P41" s="146">
        <v>2016</v>
      </c>
      <c r="Q41" s="146">
        <v>2286</v>
      </c>
      <c r="R41" s="146">
        <v>36415</v>
      </c>
      <c r="S41" s="146">
        <v>204</v>
      </c>
    </row>
    <row r="42" spans="1:19" ht="20.25" customHeight="1">
      <c r="A42" s="215">
        <v>61</v>
      </c>
      <c r="B42" s="153"/>
      <c r="C42" s="174">
        <f>SUM(D42:G42)</f>
        <v>20</v>
      </c>
      <c r="D42" s="154">
        <v>3</v>
      </c>
      <c r="E42" s="154">
        <v>16</v>
      </c>
      <c r="F42" s="154">
        <v>1</v>
      </c>
      <c r="G42" s="154">
        <v>0</v>
      </c>
      <c r="H42" s="154">
        <v>0</v>
      </c>
      <c r="I42" s="154">
        <f>SUM(J42:K42)</f>
        <v>28071</v>
      </c>
      <c r="J42" s="154">
        <v>27893</v>
      </c>
      <c r="K42" s="154">
        <v>178</v>
      </c>
      <c r="L42" s="141"/>
      <c r="M42" s="116"/>
      <c r="N42" s="215">
        <v>61</v>
      </c>
      <c r="O42" s="31">
        <f>SUM(P42:Q42)</f>
        <v>4674</v>
      </c>
      <c r="P42" s="147">
        <v>2140</v>
      </c>
      <c r="Q42" s="147">
        <v>2534</v>
      </c>
      <c r="R42" s="147">
        <v>37723</v>
      </c>
      <c r="S42" s="147">
        <v>497</v>
      </c>
    </row>
    <row r="43" spans="1:19" ht="20.25" customHeight="1">
      <c r="A43" s="215">
        <v>62</v>
      </c>
      <c r="B43" s="153"/>
      <c r="C43" s="174">
        <f>SUM(D43:G43)</f>
        <v>20</v>
      </c>
      <c r="D43" s="154">
        <v>3</v>
      </c>
      <c r="E43" s="154">
        <v>16</v>
      </c>
      <c r="F43" s="154">
        <v>1</v>
      </c>
      <c r="G43" s="154">
        <v>0</v>
      </c>
      <c r="H43" s="154">
        <v>0</v>
      </c>
      <c r="I43" s="154">
        <f>SUM(J43:K43)</f>
        <v>28048</v>
      </c>
      <c r="J43" s="154">
        <v>27870</v>
      </c>
      <c r="K43" s="154">
        <v>178</v>
      </c>
      <c r="L43" s="141"/>
      <c r="M43" s="116"/>
      <c r="N43" s="215">
        <v>62</v>
      </c>
      <c r="O43" s="31">
        <f>SUM(P43:Q43)</f>
        <v>4698</v>
      </c>
      <c r="P43" s="147">
        <v>2260</v>
      </c>
      <c r="Q43" s="147">
        <v>2438</v>
      </c>
      <c r="R43" s="147">
        <v>39147</v>
      </c>
      <c r="S43" s="147">
        <v>833</v>
      </c>
    </row>
    <row r="44" spans="1:19" ht="20.25" customHeight="1">
      <c r="A44" s="215">
        <v>63</v>
      </c>
      <c r="B44" s="153"/>
      <c r="C44" s="174">
        <f>SUM(D44:G44)</f>
        <v>20</v>
      </c>
      <c r="D44" s="154">
        <v>3</v>
      </c>
      <c r="E44" s="154">
        <v>16</v>
      </c>
      <c r="F44" s="154">
        <v>1</v>
      </c>
      <c r="G44" s="154">
        <v>0</v>
      </c>
      <c r="H44" s="154">
        <v>0</v>
      </c>
      <c r="I44" s="154">
        <f>SUM(J44:K44)</f>
        <v>27886</v>
      </c>
      <c r="J44" s="154">
        <v>27708</v>
      </c>
      <c r="K44" s="154">
        <v>178</v>
      </c>
      <c r="L44" s="141"/>
      <c r="M44" s="41"/>
      <c r="N44" s="215">
        <v>63</v>
      </c>
      <c r="O44" s="31">
        <f>SUM(P44:Q44)</f>
        <v>4888</v>
      </c>
      <c r="P44" s="147">
        <v>2300</v>
      </c>
      <c r="Q44" s="147">
        <v>2588</v>
      </c>
      <c r="R44" s="147">
        <v>35516</v>
      </c>
      <c r="S44" s="147">
        <v>50</v>
      </c>
    </row>
    <row r="45" spans="1:19" ht="20.25" customHeight="1">
      <c r="A45" s="241" t="s">
        <v>172</v>
      </c>
      <c r="B45" s="165"/>
      <c r="C45" s="207">
        <f>SUM(D45:G45)</f>
        <v>19</v>
      </c>
      <c r="D45" s="166">
        <v>3</v>
      </c>
      <c r="E45" s="166">
        <v>15</v>
      </c>
      <c r="F45" s="166">
        <v>1</v>
      </c>
      <c r="G45" s="166">
        <v>0</v>
      </c>
      <c r="H45" s="166">
        <v>0</v>
      </c>
      <c r="I45" s="166">
        <f>SUM(J45:K45)</f>
        <v>26508</v>
      </c>
      <c r="J45" s="166">
        <v>26337</v>
      </c>
      <c r="K45" s="166">
        <v>171</v>
      </c>
      <c r="L45" s="155"/>
      <c r="M45" s="116"/>
      <c r="N45" s="241" t="s">
        <v>172</v>
      </c>
      <c r="O45" s="205">
        <f>SUM(P45:Q45)</f>
        <v>3961</v>
      </c>
      <c r="P45" s="170">
        <v>1913</v>
      </c>
      <c r="Q45" s="170">
        <v>2048</v>
      </c>
      <c r="R45" s="170">
        <v>38612</v>
      </c>
      <c r="S45" s="170">
        <v>561</v>
      </c>
    </row>
    <row r="46" spans="1:14" ht="20.25" customHeight="1">
      <c r="A46" s="138" t="s">
        <v>272</v>
      </c>
      <c r="B46" s="116"/>
      <c r="C46" s="116"/>
      <c r="D46" s="35"/>
      <c r="E46" s="116"/>
      <c r="F46" s="116"/>
      <c r="G46" s="116"/>
      <c r="H46" s="116"/>
      <c r="I46" s="116"/>
      <c r="J46" s="116"/>
      <c r="K46" s="116"/>
      <c r="L46" s="116"/>
      <c r="M46" s="116"/>
      <c r="N46" s="138" t="s">
        <v>256</v>
      </c>
    </row>
    <row r="47" spans="13:14" ht="20.25" customHeight="1">
      <c r="M47" s="116"/>
      <c r="N47" s="74"/>
    </row>
    <row r="48" spans="2:14" ht="20.25" customHeight="1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74"/>
    </row>
    <row r="49" ht="20.25" customHeight="1">
      <c r="M49" s="116"/>
    </row>
    <row r="50" spans="1:24" ht="20.25" customHeight="1">
      <c r="A50" s="105"/>
      <c r="B50" s="123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16"/>
      <c r="N50" s="123"/>
      <c r="O50" s="123"/>
      <c r="P50" s="123"/>
      <c r="Q50" s="123"/>
      <c r="R50" s="123"/>
      <c r="S50" s="123"/>
      <c r="T50" s="105"/>
      <c r="U50" s="52"/>
      <c r="V50" s="52"/>
      <c r="W50" s="52"/>
      <c r="X50" s="52"/>
    </row>
    <row r="51" spans="1:24" ht="20.25" customHeight="1">
      <c r="A51" s="340" t="s">
        <v>492</v>
      </c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41"/>
      <c r="M51" s="116"/>
      <c r="N51" s="340" t="s">
        <v>493</v>
      </c>
      <c r="O51" s="340"/>
      <c r="P51" s="340"/>
      <c r="Q51" s="340"/>
      <c r="R51" s="340"/>
      <c r="T51" s="52"/>
      <c r="U51" s="52"/>
      <c r="V51" s="52"/>
      <c r="W51" s="52"/>
      <c r="X51" s="52"/>
    </row>
    <row r="52" spans="2:18" ht="20.25" customHeight="1" thickBot="1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16"/>
      <c r="R52" s="141" t="s">
        <v>273</v>
      </c>
    </row>
    <row r="53" spans="1:24" ht="20.25" customHeight="1">
      <c r="A53" s="609" t="s">
        <v>274</v>
      </c>
      <c r="B53" s="409" t="s">
        <v>494</v>
      </c>
      <c r="C53" s="507"/>
      <c r="D53" s="507"/>
      <c r="E53" s="507"/>
      <c r="F53" s="507"/>
      <c r="G53" s="508"/>
      <c r="H53" s="409" t="s">
        <v>275</v>
      </c>
      <c r="I53" s="507"/>
      <c r="J53" s="507"/>
      <c r="K53" s="507"/>
      <c r="L53" s="124"/>
      <c r="M53" s="116"/>
      <c r="N53" s="290" t="s">
        <v>241</v>
      </c>
      <c r="O53" s="156" t="s">
        <v>265</v>
      </c>
      <c r="P53" s="157" t="s">
        <v>276</v>
      </c>
      <c r="Q53" s="157" t="s">
        <v>277</v>
      </c>
      <c r="R53" s="109" t="s">
        <v>278</v>
      </c>
      <c r="S53" s="44"/>
      <c r="T53" s="44"/>
      <c r="U53" s="44"/>
      <c r="V53" s="44"/>
      <c r="W53" s="44"/>
      <c r="X53" s="44"/>
    </row>
    <row r="54" spans="1:24" ht="20.25" customHeight="1">
      <c r="A54" s="503"/>
      <c r="B54" s="384" t="s">
        <v>279</v>
      </c>
      <c r="C54" s="408"/>
      <c r="D54" s="408"/>
      <c r="E54" s="408"/>
      <c r="F54" s="385"/>
      <c r="G54" s="513" t="s">
        <v>280</v>
      </c>
      <c r="H54" s="158" t="s">
        <v>279</v>
      </c>
      <c r="I54" s="158"/>
      <c r="J54" s="158"/>
      <c r="K54" s="153"/>
      <c r="L54" s="35"/>
      <c r="M54" s="116"/>
      <c r="N54" s="244" t="s">
        <v>191</v>
      </c>
      <c r="O54" s="28">
        <f>SUM(P54:R54)</f>
        <v>1066</v>
      </c>
      <c r="P54" s="146">
        <v>966</v>
      </c>
      <c r="Q54" s="146">
        <v>47</v>
      </c>
      <c r="R54" s="146">
        <v>53</v>
      </c>
      <c r="S54" s="41"/>
      <c r="T54" s="41"/>
      <c r="U54" s="44"/>
      <c r="V54" s="41"/>
      <c r="W54" s="41"/>
      <c r="X54" s="44"/>
    </row>
    <row r="55" spans="1:24" ht="20.25" customHeight="1">
      <c r="A55" s="503"/>
      <c r="B55" s="513" t="s">
        <v>122</v>
      </c>
      <c r="C55" s="509" t="s">
        <v>281</v>
      </c>
      <c r="D55" s="513" t="s">
        <v>282</v>
      </c>
      <c r="E55" s="513" t="s">
        <v>283</v>
      </c>
      <c r="F55" s="513" t="s">
        <v>284</v>
      </c>
      <c r="G55" s="518"/>
      <c r="H55" s="513" t="s">
        <v>122</v>
      </c>
      <c r="I55" s="159" t="s">
        <v>285</v>
      </c>
      <c r="J55" s="41" t="s">
        <v>286</v>
      </c>
      <c r="K55" s="112" t="s">
        <v>280</v>
      </c>
      <c r="L55" s="41"/>
      <c r="M55" s="116"/>
      <c r="N55" s="215">
        <v>61</v>
      </c>
      <c r="O55" s="31">
        <f>SUM(P55:R55)</f>
        <v>1169</v>
      </c>
      <c r="P55" s="147">
        <v>1071</v>
      </c>
      <c r="Q55" s="147">
        <v>41</v>
      </c>
      <c r="R55" s="147">
        <v>57</v>
      </c>
      <c r="S55" s="74"/>
      <c r="T55" s="74"/>
      <c r="U55" s="74"/>
      <c r="V55" s="74"/>
      <c r="W55" s="74"/>
      <c r="X55" s="74"/>
    </row>
    <row r="56" spans="1:24" ht="20.25" customHeight="1">
      <c r="A56" s="382"/>
      <c r="B56" s="612"/>
      <c r="C56" s="521"/>
      <c r="D56" s="478"/>
      <c r="E56" s="478"/>
      <c r="F56" s="478"/>
      <c r="G56" s="478"/>
      <c r="H56" s="478"/>
      <c r="I56" s="142" t="s">
        <v>287</v>
      </c>
      <c r="J56" s="135" t="s">
        <v>288</v>
      </c>
      <c r="K56" s="160"/>
      <c r="L56" s="35"/>
      <c r="N56" s="215">
        <v>62</v>
      </c>
      <c r="O56" s="31">
        <f>SUM(P56:R56)</f>
        <v>1380</v>
      </c>
      <c r="P56" s="147">
        <v>1296</v>
      </c>
      <c r="Q56" s="147">
        <v>38</v>
      </c>
      <c r="R56" s="147">
        <v>46</v>
      </c>
      <c r="S56" s="74"/>
      <c r="T56" s="74"/>
      <c r="U56" s="74"/>
      <c r="V56" s="74"/>
      <c r="W56" s="74"/>
      <c r="X56" s="74"/>
    </row>
    <row r="57" spans="1:24" ht="20.25" customHeight="1">
      <c r="A57" s="244" t="s">
        <v>191</v>
      </c>
      <c r="B57" s="208">
        <f>SUM(C57:F57)</f>
        <v>597</v>
      </c>
      <c r="C57" s="144">
        <v>268</v>
      </c>
      <c r="D57" s="144">
        <v>297</v>
      </c>
      <c r="E57" s="144">
        <v>31</v>
      </c>
      <c r="F57" s="144">
        <v>1</v>
      </c>
      <c r="G57" s="144">
        <v>130074</v>
      </c>
      <c r="H57" s="144">
        <f>SUM(I57:J57)</f>
        <v>1079</v>
      </c>
      <c r="I57" s="144">
        <v>219</v>
      </c>
      <c r="J57" s="144">
        <v>860</v>
      </c>
      <c r="K57" s="144">
        <v>61999</v>
      </c>
      <c r="L57" s="32"/>
      <c r="N57" s="215">
        <v>63</v>
      </c>
      <c r="O57" s="31">
        <f>SUM(P57:R57)</f>
        <v>1804</v>
      </c>
      <c r="P57" s="147">
        <v>1695</v>
      </c>
      <c r="Q57" s="147">
        <v>59</v>
      </c>
      <c r="R57" s="147">
        <v>50</v>
      </c>
      <c r="S57" s="74"/>
      <c r="T57" s="74"/>
      <c r="U57" s="74"/>
      <c r="V57" s="74"/>
      <c r="W57" s="74"/>
      <c r="X57" s="74"/>
    </row>
    <row r="58" spans="1:24" ht="20.25" customHeight="1">
      <c r="A58" s="215">
        <v>61</v>
      </c>
      <c r="B58" s="143">
        <f>SUM(C58:F58)</f>
        <v>597</v>
      </c>
      <c r="C58" s="72">
        <v>265</v>
      </c>
      <c r="D58" s="72">
        <v>300</v>
      </c>
      <c r="E58" s="72">
        <v>31</v>
      </c>
      <c r="F58" s="72">
        <v>1</v>
      </c>
      <c r="G58" s="72">
        <v>129160</v>
      </c>
      <c r="H58" s="72">
        <f>SUM(I58:J58)</f>
        <v>1095</v>
      </c>
      <c r="I58" s="72">
        <v>219</v>
      </c>
      <c r="J58" s="72">
        <v>876</v>
      </c>
      <c r="K58" s="72">
        <v>63497</v>
      </c>
      <c r="L58" s="32"/>
      <c r="N58" s="241" t="s">
        <v>172</v>
      </c>
      <c r="O58" s="205">
        <f>SUM(P58:R58)</f>
        <v>2042</v>
      </c>
      <c r="P58" s="169">
        <v>1939</v>
      </c>
      <c r="Q58" s="169">
        <v>61</v>
      </c>
      <c r="R58" s="169">
        <v>42</v>
      </c>
      <c r="S58" s="74"/>
      <c r="T58" s="74"/>
      <c r="U58" s="74"/>
      <c r="V58" s="74"/>
      <c r="W58" s="74"/>
      <c r="X58" s="74"/>
    </row>
    <row r="59" spans="1:24" ht="20.25" customHeight="1">
      <c r="A59" s="215">
        <v>62</v>
      </c>
      <c r="B59" s="143">
        <f>SUM(C59:F59)</f>
        <v>597</v>
      </c>
      <c r="C59" s="72">
        <v>265</v>
      </c>
      <c r="D59" s="72">
        <v>300</v>
      </c>
      <c r="E59" s="72">
        <v>31</v>
      </c>
      <c r="F59" s="72">
        <v>1</v>
      </c>
      <c r="G59" s="72">
        <v>129083</v>
      </c>
      <c r="H59" s="72">
        <f>SUM(I59:J59)</f>
        <v>1132</v>
      </c>
      <c r="I59" s="72">
        <v>219</v>
      </c>
      <c r="J59" s="72">
        <v>913</v>
      </c>
      <c r="K59" s="72">
        <v>65772</v>
      </c>
      <c r="L59" s="32"/>
      <c r="N59" s="138" t="s">
        <v>256</v>
      </c>
      <c r="S59" s="74"/>
      <c r="T59" s="74"/>
      <c r="U59" s="74"/>
      <c r="V59" s="74"/>
      <c r="W59" s="74"/>
      <c r="X59" s="74"/>
    </row>
    <row r="60" spans="1:12" ht="20.25" customHeight="1">
      <c r="A60" s="215">
        <v>63</v>
      </c>
      <c r="B60" s="143">
        <f>SUM(C60:F60)</f>
        <v>611</v>
      </c>
      <c r="C60" s="72">
        <v>264</v>
      </c>
      <c r="D60" s="72">
        <v>314</v>
      </c>
      <c r="E60" s="72">
        <v>32</v>
      </c>
      <c r="F60" s="72">
        <v>1</v>
      </c>
      <c r="G60" s="72">
        <v>130180</v>
      </c>
      <c r="H60" s="72">
        <f>SUM(I60:J60)</f>
        <v>1159</v>
      </c>
      <c r="I60" s="72">
        <v>219</v>
      </c>
      <c r="J60" s="72">
        <v>940</v>
      </c>
      <c r="K60" s="72">
        <v>67298</v>
      </c>
      <c r="L60" s="32"/>
    </row>
    <row r="61" spans="1:12" ht="20.25" customHeight="1">
      <c r="A61" s="241" t="s">
        <v>172</v>
      </c>
      <c r="B61" s="209">
        <f>SUM(C61:F61)</f>
        <v>622</v>
      </c>
      <c r="C61" s="167">
        <v>261</v>
      </c>
      <c r="D61" s="167">
        <v>326</v>
      </c>
      <c r="E61" s="167">
        <v>33</v>
      </c>
      <c r="F61" s="167">
        <v>2</v>
      </c>
      <c r="G61" s="167">
        <v>136872</v>
      </c>
      <c r="H61" s="167">
        <f>SUM(I61:J61)</f>
        <v>1201</v>
      </c>
      <c r="I61" s="167">
        <v>219</v>
      </c>
      <c r="J61" s="167">
        <v>982</v>
      </c>
      <c r="K61" s="167">
        <v>75502</v>
      </c>
      <c r="L61" s="14"/>
    </row>
    <row r="62" ht="20.25" customHeight="1">
      <c r="A62" s="138" t="s">
        <v>272</v>
      </c>
    </row>
  </sheetData>
  <sheetProtection/>
  <mergeCells count="63">
    <mergeCell ref="N4:U4"/>
    <mergeCell ref="N5:U5"/>
    <mergeCell ref="N36:S36"/>
    <mergeCell ref="I38:K38"/>
    <mergeCell ref="N51:R51"/>
    <mergeCell ref="H53:K53"/>
    <mergeCell ref="N38:N40"/>
    <mergeCell ref="O38:Q38"/>
    <mergeCell ref="P7:Q7"/>
    <mergeCell ref="R7:S7"/>
    <mergeCell ref="A4:J4"/>
    <mergeCell ref="A7:A9"/>
    <mergeCell ref="A35:K35"/>
    <mergeCell ref="B53:G53"/>
    <mergeCell ref="U7:U8"/>
    <mergeCell ref="Q39:Q40"/>
    <mergeCell ref="T22:T23"/>
    <mergeCell ref="A19:I19"/>
    <mergeCell ref="O22:O23"/>
    <mergeCell ref="P22:Q22"/>
    <mergeCell ref="H55:H56"/>
    <mergeCell ref="A51:K51"/>
    <mergeCell ref="P39:P40"/>
    <mergeCell ref="D39:G39"/>
    <mergeCell ref="H39:H40"/>
    <mergeCell ref="I39:I40"/>
    <mergeCell ref="A53:A56"/>
    <mergeCell ref="B54:F54"/>
    <mergeCell ref="G54:G56"/>
    <mergeCell ref="B55:B56"/>
    <mergeCell ref="C55:C56"/>
    <mergeCell ref="D55:D56"/>
    <mergeCell ref="E55:E56"/>
    <mergeCell ref="F55:F56"/>
    <mergeCell ref="N22:N23"/>
    <mergeCell ref="A38:A40"/>
    <mergeCell ref="B38:H38"/>
    <mergeCell ref="B39:C40"/>
    <mergeCell ref="A36:K36"/>
    <mergeCell ref="G23:I23"/>
    <mergeCell ref="O39:O40"/>
    <mergeCell ref="O7:O8"/>
    <mergeCell ref="N7:N8"/>
    <mergeCell ref="T7:T8"/>
    <mergeCell ref="R22:R23"/>
    <mergeCell ref="S22:S23"/>
    <mergeCell ref="N20:T20"/>
    <mergeCell ref="K7:K9"/>
    <mergeCell ref="F7:J7"/>
    <mergeCell ref="J39:J40"/>
    <mergeCell ref="K39:K40"/>
    <mergeCell ref="B8:B9"/>
    <mergeCell ref="C8:C9"/>
    <mergeCell ref="D8:D9"/>
    <mergeCell ref="A5:J5"/>
    <mergeCell ref="F8:F9"/>
    <mergeCell ref="A21:A23"/>
    <mergeCell ref="B21:C23"/>
    <mergeCell ref="D21:I21"/>
    <mergeCell ref="D22:F23"/>
    <mergeCell ref="G22:I22"/>
    <mergeCell ref="B7:D7"/>
    <mergeCell ref="E7:E9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2013-06-18T01:09:36Z</cp:lastPrinted>
  <dcterms:created xsi:type="dcterms:W3CDTF">1998-03-25T07:46:08Z</dcterms:created>
  <dcterms:modified xsi:type="dcterms:W3CDTF">2015-11-18T02:21:08Z</dcterms:modified>
  <cp:category/>
  <cp:version/>
  <cp:contentType/>
  <cp:contentStatus/>
</cp:coreProperties>
</file>