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380" windowWidth="9690" windowHeight="5085" tabRatio="537" activeTab="11"/>
  </bookViews>
  <sheets>
    <sheet name="170" sheetId="1" r:id="rId1"/>
    <sheet name="172" sheetId="2" r:id="rId2"/>
    <sheet name="174" sheetId="3" r:id="rId3"/>
    <sheet name="176" sheetId="4" r:id="rId4"/>
    <sheet name="178" sheetId="5" r:id="rId5"/>
    <sheet name="180" sheetId="6" r:id="rId6"/>
    <sheet name="182" sheetId="7" r:id="rId7"/>
    <sheet name="184" sheetId="8" r:id="rId8"/>
    <sheet name="186" sheetId="9" r:id="rId9"/>
    <sheet name="188" sheetId="10" r:id="rId10"/>
    <sheet name="190" sheetId="11" r:id="rId11"/>
    <sheet name="192" sheetId="12" r:id="rId12"/>
  </sheets>
  <definedNames>
    <definedName name="_xlnm.Print_Area" localSheetId="0">'170'!$A$1:$Q$70</definedName>
    <definedName name="_xlnm.Print_Area" localSheetId="1">'172'!$A$1:$R$74</definedName>
    <definedName name="_xlnm.Print_Area" localSheetId="2">'174'!$A$1:$AA$60</definedName>
    <definedName name="_xlnm.Print_Area" localSheetId="3">'176'!$A$1:$W$69</definedName>
    <definedName name="_xlnm.Print_Area" localSheetId="4">'178'!$A$1:$V$73</definedName>
    <definedName name="_xlnm.Print_Area" localSheetId="5">'180'!$A$1:$Y$69</definedName>
    <definedName name="_xlnm.Print_Area" localSheetId="6">'182'!$A$1:$Y$68</definedName>
    <definedName name="_xlnm.Print_Area" localSheetId="7">'184'!$A$1:$S$67</definedName>
    <definedName name="_xlnm.Print_Area" localSheetId="8">'186'!$A$1:$AG$69</definedName>
    <definedName name="_xlnm.Print_Area" localSheetId="9">'188'!$A$1:$AC$68</definedName>
    <definedName name="_xlnm.Print_Area" localSheetId="10">'190'!$A$1:$AC$67</definedName>
    <definedName name="_xlnm.Print_Area" localSheetId="11">'192'!$A$1:$W$68</definedName>
  </definedNames>
  <calcPr fullCalcOnLoad="1"/>
</workbook>
</file>

<file path=xl/sharedStrings.xml><?xml version="1.0" encoding="utf-8"?>
<sst xmlns="http://schemas.openxmlformats.org/spreadsheetml/2006/main" count="1088" uniqueCount="516">
  <si>
    <t>182 労働及び賃金</t>
  </si>
  <si>
    <t>労働及び賃金 183</t>
  </si>
  <si>
    <t>窯 業・土 石 製 品 製 造 業</t>
  </si>
  <si>
    <t>金  属  製  品  製  造  業</t>
  </si>
  <si>
    <t>一 般 機 械 器 具 製 造 業</t>
  </si>
  <si>
    <t>電 気 機 械 器 具 製 造 業</t>
  </si>
  <si>
    <t>184 労働及び賃金</t>
  </si>
  <si>
    <t>労働及び賃金 185</t>
  </si>
  <si>
    <t>新規求人数</t>
  </si>
  <si>
    <t>年次及び月次</t>
  </si>
  <si>
    <t>名目賃金指数</t>
  </si>
  <si>
    <t>実質賃金指数</t>
  </si>
  <si>
    <t>雇用指数</t>
  </si>
  <si>
    <t>中高年齢者の就職率</t>
  </si>
  <si>
    <t>新 規 求 職　　　　申 込 件 数</t>
  </si>
  <si>
    <t>月 間 有 効　　　　　　求 職 者 数</t>
  </si>
  <si>
    <t>電気・ガス　　　　・熱供給・　　　水　道　業</t>
  </si>
  <si>
    <t>サービ　　　　　ス　業</t>
  </si>
  <si>
    <t>対前年度　　　　　　　増減率</t>
  </si>
  <si>
    <t>月 間 有 効　　　　　求　人　数</t>
  </si>
  <si>
    <r>
      <t>中高年齢者の占める　　　割合（②／①×1</t>
    </r>
    <r>
      <rPr>
        <sz val="12"/>
        <rFont val="ＭＳ 明朝"/>
        <family val="1"/>
      </rPr>
      <t>00）</t>
    </r>
  </si>
  <si>
    <t>求職</t>
  </si>
  <si>
    <t>就職</t>
  </si>
  <si>
    <t>産業分類</t>
  </si>
  <si>
    <t>調査産業計（サービス業を除く）</t>
  </si>
  <si>
    <t>製　　造　　業　　計</t>
  </si>
  <si>
    <t>衣服・その他の繊維製品製造業</t>
  </si>
  <si>
    <t>年　次　　　　　及び月次</t>
  </si>
  <si>
    <t>現金給与　　　　総　　額</t>
  </si>
  <si>
    <t>定期給与</t>
  </si>
  <si>
    <t>特別給与</t>
  </si>
  <si>
    <t>男</t>
  </si>
  <si>
    <t>女</t>
  </si>
  <si>
    <t>電気・ガス・熱供給・水道業</t>
  </si>
  <si>
    <t>年  次　　　　　　及び月次</t>
  </si>
  <si>
    <t>現金給与　　　　　　　総　　額</t>
  </si>
  <si>
    <t>合計</t>
  </si>
  <si>
    <t>出　勤日　数</t>
  </si>
  <si>
    <t>総実労働時間</t>
  </si>
  <si>
    <t>所定内労　働時　間</t>
  </si>
  <si>
    <t>所定外労　働時　間</t>
  </si>
  <si>
    <t>卸売・小売業、飲食店</t>
  </si>
  <si>
    <t>金　融・保　険　業</t>
  </si>
  <si>
    <t>サ　　　　　　　　　　　　ー　　　　　　　　　　　　ビ　　　　　　　　　　　　ス　　　　　　　　　　　　業</t>
  </si>
  <si>
    <t>サ　ー　ビ　ス　業　計</t>
  </si>
  <si>
    <t>旅館・その他の宿泊所</t>
  </si>
  <si>
    <t>その他のサービス業</t>
  </si>
  <si>
    <t>年  次　　　　　　　　及び月次</t>
  </si>
  <si>
    <t>年　次　及　び　　市　町　村　別</t>
  </si>
  <si>
    <t>総　　　　　　　　数</t>
  </si>
  <si>
    <t>労　　　　　　働　　　　　　力　　　　　　人　　　　　　口</t>
  </si>
  <si>
    <t>計</t>
  </si>
  <si>
    <t>就　　業　　者</t>
  </si>
  <si>
    <t>完　全　失　業　者</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</si>
  <si>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</si>
  <si>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</si>
  <si>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</si>
  <si>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</si>
  <si>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</si>
  <si>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</si>
  <si>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</si>
  <si>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</si>
  <si>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</si>
  <si>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</si>
  <si>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</si>
  <si>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</si>
  <si>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</si>
  <si>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</si>
  <si>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</si>
  <si>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</si>
  <si>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</si>
  <si>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</si>
  <si>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</si>
  <si>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</si>
  <si>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</si>
  <si>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</si>
  <si>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</si>
  <si>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</si>
  <si>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</si>
  <si>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</si>
  <si>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</si>
  <si>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</si>
  <si>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</si>
  <si>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</si>
  <si>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</si>
  <si>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</si>
  <si>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</si>
  <si>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</si>
  <si>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</si>
  <si>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</si>
  <si>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</si>
  <si>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</si>
  <si>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</si>
  <si>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</si>
  <si>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</si>
  <si>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</si>
  <si>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</si>
  <si>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</si>
  <si>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</si>
  <si>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</si>
  <si>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</si>
  <si>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</si>
  <si>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</si>
  <si>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就　　業　　者　　数</t>
  </si>
  <si>
    <t>産　　業　　別　　割　　合</t>
  </si>
  <si>
    <t>総　　　数</t>
  </si>
  <si>
    <t>雇　用　者</t>
  </si>
  <si>
    <t>役　　　員</t>
  </si>
  <si>
    <t>雇人のある　　　　　業　　　主</t>
  </si>
  <si>
    <t>家族従業者</t>
  </si>
  <si>
    <t>増減数</t>
  </si>
  <si>
    <t>農業</t>
  </si>
  <si>
    <t>林業</t>
  </si>
  <si>
    <t>漁業</t>
  </si>
  <si>
    <t>鉱業</t>
  </si>
  <si>
    <t>建設業</t>
  </si>
  <si>
    <t>製造業</t>
  </si>
  <si>
    <t>電気･ガス･熱供給･水道業</t>
  </si>
  <si>
    <t>運輸・通信業</t>
  </si>
  <si>
    <t>金融・保険業</t>
  </si>
  <si>
    <t>不動産業</t>
  </si>
  <si>
    <t>サービス業</t>
  </si>
  <si>
    <t>分類不能の産業</t>
  </si>
  <si>
    <t>分 類 不 能 の 産 業</t>
  </si>
  <si>
    <t>女</t>
  </si>
  <si>
    <t>年次及び産業別</t>
  </si>
  <si>
    <t>合　　　　計</t>
  </si>
  <si>
    <t>整　　　理　　　人　　　員</t>
  </si>
  <si>
    <t>組合数</t>
  </si>
  <si>
    <t>組　合　員　数</t>
  </si>
  <si>
    <t>組合員数</t>
  </si>
  <si>
    <t>組　　合　　数</t>
  </si>
  <si>
    <t>計</t>
  </si>
  <si>
    <t>男</t>
  </si>
  <si>
    <t>組合数</t>
  </si>
  <si>
    <t>組合員数</t>
  </si>
  <si>
    <t>組 合 員 数</t>
  </si>
  <si>
    <t>組　合　数</t>
  </si>
  <si>
    <t>組　合　員　数</t>
  </si>
  <si>
    <t>製　　　造　　　業</t>
  </si>
  <si>
    <t>鉄鋼業</t>
  </si>
  <si>
    <t xml:space="preserve">運 輸 ・ 通 信 業 </t>
  </si>
  <si>
    <t>労働組合法</t>
  </si>
  <si>
    <t>地方公営企業　　　　労働関係法</t>
  </si>
  <si>
    <t>国家公務員法</t>
  </si>
  <si>
    <t>地方公務員法</t>
  </si>
  <si>
    <t>合　計</t>
  </si>
  <si>
    <t>金　沢</t>
  </si>
  <si>
    <t>小　松</t>
  </si>
  <si>
    <t>七　尾</t>
  </si>
  <si>
    <t>能　都</t>
  </si>
  <si>
    <t>加　賀</t>
  </si>
  <si>
    <t>羽　咋</t>
  </si>
  <si>
    <t>穴　水</t>
  </si>
  <si>
    <t>総数</t>
  </si>
  <si>
    <t>中学校</t>
  </si>
  <si>
    <t>求 人 数</t>
  </si>
  <si>
    <t>高等学校</t>
  </si>
  <si>
    <t>医　　　療　　　業</t>
  </si>
  <si>
    <t>年  次　　　　　　　及び月次</t>
  </si>
  <si>
    <r>
      <t>増減率(％</t>
    </r>
    <r>
      <rPr>
        <sz val="12"/>
        <rFont val="ＭＳ 明朝"/>
        <family val="1"/>
      </rPr>
      <t>)</t>
    </r>
  </si>
  <si>
    <t>漁業・水産・養殖業</t>
  </si>
  <si>
    <t>林業・狩猟業</t>
  </si>
  <si>
    <t>求職申込件数</t>
  </si>
  <si>
    <t>就職件数</t>
  </si>
  <si>
    <t>新　　　規　　　求　　　人　　　数</t>
  </si>
  <si>
    <t>計</t>
  </si>
  <si>
    <t>新規求職申込件数</t>
  </si>
  <si>
    <t>月間有効求職者数</t>
  </si>
  <si>
    <t>受給者の就職数</t>
  </si>
  <si>
    <t>件　　数</t>
  </si>
  <si>
    <t>人　　員</t>
  </si>
  <si>
    <t>年　月</t>
  </si>
  <si>
    <t>度　別</t>
  </si>
  <si>
    <t>区　分</t>
  </si>
  <si>
    <t>閉　　鎖</t>
  </si>
  <si>
    <t>縮　　小</t>
  </si>
  <si>
    <t>その他の産業</t>
  </si>
  <si>
    <t>サービス業</t>
  </si>
  <si>
    <t>食料品・たばこ製造業</t>
  </si>
  <si>
    <t>その他製造業</t>
  </si>
  <si>
    <t>歳</t>
  </si>
  <si>
    <t>歳未満</t>
  </si>
  <si>
    <t>170 労働及び賃金</t>
  </si>
  <si>
    <t>労働及び賃金 171</t>
  </si>
  <si>
    <t>（単位　人）</t>
  </si>
  <si>
    <t>平成2年</t>
  </si>
  <si>
    <t>172 労働及び賃金</t>
  </si>
  <si>
    <t>労働及び賃金 173</t>
  </si>
  <si>
    <t>産  業 （大  分  類） 別</t>
  </si>
  <si>
    <t>産 業（大 分 類）別</t>
  </si>
  <si>
    <t>60年</t>
  </si>
  <si>
    <t>漁業</t>
  </si>
  <si>
    <t>事業所数</t>
  </si>
  <si>
    <t>資料　石川県労政訓練課「石川県労働組合名簿」による。</t>
  </si>
  <si>
    <t>窯業・土石製品製造業</t>
  </si>
  <si>
    <t>機械関係工業</t>
  </si>
  <si>
    <t>資料　石川県職業安定課「職業安定行政年報」による。</t>
  </si>
  <si>
    <t>174 労働及び賃金</t>
  </si>
  <si>
    <t>労働及び賃金 175</t>
  </si>
  <si>
    <t>従業員数　　　　　　　　　　　整理前</t>
  </si>
  <si>
    <t>整 　　　 理  　　　形 　　　 態</t>
  </si>
  <si>
    <t>組　合　員　数</t>
  </si>
  <si>
    <t>～</t>
  </si>
  <si>
    <t>休業</t>
  </si>
  <si>
    <t>～</t>
  </si>
  <si>
    <t>平成元年</t>
  </si>
  <si>
    <t>平成元年度</t>
  </si>
  <si>
    <t>繊維関係工業</t>
  </si>
  <si>
    <t>木材・木製品製造業</t>
  </si>
  <si>
    <t>年　　　　度</t>
  </si>
  <si>
    <t>176 労働及び賃金</t>
  </si>
  <si>
    <t>労働及び賃金 177</t>
  </si>
  <si>
    <t>就職</t>
  </si>
  <si>
    <t>求人</t>
  </si>
  <si>
    <t>就職全般</t>
  </si>
  <si>
    <t>及び受給者の就職</t>
  </si>
  <si>
    <t>月間有効求人数</t>
  </si>
  <si>
    <t>新規求人数</t>
  </si>
  <si>
    <t>前月より繰り越　　　　された有効求人数</t>
  </si>
  <si>
    <t>他府県からの充足</t>
  </si>
  <si>
    <t>充足全数</t>
  </si>
  <si>
    <t>他府県への就職</t>
  </si>
  <si>
    <t>卸売業・小売業</t>
  </si>
  <si>
    <t>金融・保険・不動産業</t>
  </si>
  <si>
    <t>公務</t>
  </si>
  <si>
    <t>常用労働者30人以上を雇用する事業所について平均したものである。</t>
  </si>
  <si>
    <t>178 労働及び賃金</t>
  </si>
  <si>
    <t>労働及び賃金 179</t>
  </si>
  <si>
    <t>就 職 件 数</t>
  </si>
  <si>
    <t>就職率＝</t>
  </si>
  <si>
    <t>就職件数</t>
  </si>
  <si>
    <t>新規求職者数</t>
  </si>
  <si>
    <t>資料　石川県統計情報課「毎月勤労統計調査地方調査」による。</t>
  </si>
  <si>
    <t>平成2年度</t>
  </si>
  <si>
    <t>就労実人員</t>
  </si>
  <si>
    <t>全数</t>
  </si>
  <si>
    <t>民間事業等</t>
  </si>
  <si>
    <t>失業者就労事業</t>
  </si>
  <si>
    <t>公共、準公共事業</t>
  </si>
  <si>
    <t>就労延数</t>
  </si>
  <si>
    <t>年次及び月次</t>
  </si>
  <si>
    <t>180 労働及び賃金</t>
  </si>
  <si>
    <t>調　査　産　業　計</t>
  </si>
  <si>
    <t>調査産業計（サービス業を除く）</t>
  </si>
  <si>
    <t>建　　　設　　　業</t>
  </si>
  <si>
    <t>製　　　　　　　　　　　　　　　　　　　　造　　　　　　　　　　　　　　　　　　　　業</t>
  </si>
  <si>
    <t>製　　造　　業　　計</t>
  </si>
  <si>
    <t>食料品・たばこ製造業</t>
  </si>
  <si>
    <t>繊　　維　　工　　業</t>
  </si>
  <si>
    <t>衣服・その他の繊維製品製造業</t>
  </si>
  <si>
    <t>出版・印刷・同関連産業</t>
  </si>
  <si>
    <t>及び月次</t>
  </si>
  <si>
    <t>資料　石川県統計情報課「毎月勤労統計調査地方調査」による。</t>
  </si>
  <si>
    <t>186　労働及び賃金</t>
  </si>
  <si>
    <t>労働及び賃金 187</t>
  </si>
  <si>
    <t>（単位　日、時間）</t>
  </si>
  <si>
    <t>年  次</t>
  </si>
  <si>
    <t>製　　　　　　　　　　　　　　　　　　　造　　　　　　　　　　　　　　　　　　　業</t>
  </si>
  <si>
    <t>188 労働及び賃金</t>
  </si>
  <si>
    <t>労働及び賃金 189</t>
  </si>
  <si>
    <t>運　 輸 ・ 通 　信 　業</t>
  </si>
  <si>
    <t xml:space="preserve">そ  の  他  の  製  造  業 </t>
  </si>
  <si>
    <t>190 労働及び賃金</t>
  </si>
  <si>
    <t>労働及び賃金 191</t>
  </si>
  <si>
    <t>調　査　  　　産業計</t>
  </si>
  <si>
    <t>製　　　　　　　　　　　　造　　　　　　　　　　　業</t>
  </si>
  <si>
    <t>電気・ガス　　　　・熱 供 給　　　　・水 道 業</t>
  </si>
  <si>
    <t>サ　　　　ー　　　　ビ　　　　ス　　　　業</t>
  </si>
  <si>
    <t>製造業計</t>
  </si>
  <si>
    <t>衣服・その他    の繊維製品        製　造　業</t>
  </si>
  <si>
    <t>出版・印刷同 関 連産業</t>
  </si>
  <si>
    <t>その他の　　　　 サービス業</t>
  </si>
  <si>
    <t>（サービス　　  　業を除く）</t>
  </si>
  <si>
    <t>192 労働及び賃金</t>
  </si>
  <si>
    <t>労働及び賃金 193</t>
  </si>
  <si>
    <t>88　　市 町 村 別 労 働 力 状 態 別 人 口（昭和50・55・60年）</t>
  </si>
  <si>
    <t>昭和50年</t>
  </si>
  <si>
    <t>　55</t>
  </si>
  <si>
    <t>55年</t>
  </si>
  <si>
    <t>（△は減少）</t>
  </si>
  <si>
    <t>昭和55年～60年の増加</t>
  </si>
  <si>
    <t>雇人のない　　　　　業　主　2）</t>
  </si>
  <si>
    <t>昭和61年</t>
  </si>
  <si>
    <t>昭和61年度</t>
  </si>
  <si>
    <t>平成2年度</t>
  </si>
  <si>
    <t>平成2年4月</t>
  </si>
  <si>
    <t xml:space="preserve">             9</t>
  </si>
  <si>
    <t xml:space="preserve">             10</t>
  </si>
  <si>
    <t xml:space="preserve">             11</t>
  </si>
  <si>
    <t xml:space="preserve">             3</t>
  </si>
  <si>
    <t>昭和61年度</t>
  </si>
  <si>
    <t>（単位　件、人、％）</t>
  </si>
  <si>
    <t>平成2年1月</t>
  </si>
  <si>
    <t xml:space="preserve">        4</t>
  </si>
  <si>
    <t>（昭和60年＝100）</t>
  </si>
  <si>
    <t>調査産業計　　サービス　　　　業を除く</t>
  </si>
  <si>
    <t>昭和63年平均</t>
  </si>
  <si>
    <t>（1）　産業（大分類）別就業者数とその割合及び変遷（昭和50・55・60年）</t>
  </si>
  <si>
    <t>資料　総務庁統計局「国勢調査」による。</t>
  </si>
  <si>
    <t>（2）　産業（大分類）別、従業上の地位(5区分）別15才以上就業者数(昭和60.10.1現在）</t>
  </si>
  <si>
    <t>90　　労 働 組 合 数 及 び 組 合 員 数（昭和61～平成2年）</t>
  </si>
  <si>
    <t>（2） 適用法規別労働組合数及び組合員数</t>
  </si>
  <si>
    <t>資料　石川県労政訓練課「石川県労働組合名簿」による。</t>
  </si>
  <si>
    <t>91　　月別、産業別企業整備状況（昭和61～平成2年度）</t>
  </si>
  <si>
    <t>（4）　パ ー ト タ イ ム 職 業 紹 介 状 況（昭和61～平成2年度）</t>
  </si>
  <si>
    <t>注　　保受給者とは、雇用保険受給資格（短期特例及び高年齢求職者給付を除く）を有する者である。</t>
  </si>
  <si>
    <t>93　産業大分類別賃金指数及び雇用指数（昭和61～平成2年）</t>
  </si>
  <si>
    <t>資料　石川県統計情報課「毎月勤労統計調査地方調査」による。</t>
  </si>
  <si>
    <t>（単位　円）</t>
  </si>
  <si>
    <t>製　　　　　　　　　　　　　　　　　　　　造　　　　　　　　　　　　　　　　　　　　業</t>
  </si>
  <si>
    <t>運   輸 ・ 通   信   業</t>
  </si>
  <si>
    <t>卸 売・小 売 業 、飲 食 店</t>
  </si>
  <si>
    <t>そ  の  他  の  製  造  業</t>
  </si>
  <si>
    <t>(単位　円)</t>
  </si>
  <si>
    <t>調　 査　 産　 業　 計</t>
  </si>
  <si>
    <t>建　  　設　  　業</t>
  </si>
  <si>
    <t>製　　　　　　　　　　　　　　　　　　　　　　　造　　　　　　　　　　　　　　　　　　　　　　　業</t>
  </si>
  <si>
    <t>食 料 品・た ば こ 製 造 業</t>
  </si>
  <si>
    <t>繊　   維   　工   　業</t>
  </si>
  <si>
    <t>出 版・印 刷・同 関 連 産 業</t>
  </si>
  <si>
    <t>（単位 円）</t>
  </si>
  <si>
    <t>金　  融 ・ 保  　険　  業</t>
  </si>
  <si>
    <t>サ　　　　　　　　　　ー　　　　　　　　　　ビ　　　　　　　　　　ス　　　　　　　　　　業</t>
  </si>
  <si>
    <t>サ ー ビ ス 業 計</t>
  </si>
  <si>
    <t>教　　　　　　　　　育</t>
  </si>
  <si>
    <t>医　　　　療　　　　業</t>
  </si>
  <si>
    <t>教　　　　　　　　育</t>
  </si>
  <si>
    <t>調　　査　　　　産 業 計</t>
  </si>
  <si>
    <t>建 設 業</t>
  </si>
  <si>
    <t>運 輸 ・    通 信 業</t>
  </si>
  <si>
    <t>卸  売・    小売業、    飲食店</t>
  </si>
  <si>
    <t>金 融 ・    保 険 業</t>
  </si>
  <si>
    <t>食料品・　　　た ば こ　　　製 造 業</t>
  </si>
  <si>
    <t>繊 維 　　　工 業</t>
  </si>
  <si>
    <r>
      <t xml:space="preserve">金属製品 </t>
    </r>
    <r>
      <rPr>
        <sz val="12"/>
        <rFont val="ＭＳ 明朝"/>
        <family val="1"/>
      </rPr>
      <t xml:space="preserve">   製 造 業</t>
    </r>
  </si>
  <si>
    <t>教　育</t>
  </si>
  <si>
    <t>本表以下96表までは鉱業、不動産業は調査対象事業所が少なく公表してないが調査産業計には含まれている。</t>
  </si>
  <si>
    <t>3年　1月</t>
  </si>
  <si>
    <t>安定所別</t>
  </si>
  <si>
    <t>　　月　　　　　　次</t>
  </si>
  <si>
    <t>　項　　目</t>
  </si>
  <si>
    <t>　年　　度</t>
  </si>
  <si>
    <t>　　目</t>
  </si>
  <si>
    <t>窯業・土石製品製造 業</t>
  </si>
  <si>
    <t>　60</t>
  </si>
  <si>
    <t>非　労　働　力</t>
  </si>
  <si>
    <t>計</t>
  </si>
  <si>
    <r>
      <t xml:space="preserve">就　業　者　の　総　 </t>
    </r>
    <r>
      <rPr>
        <sz val="12"/>
        <rFont val="ＭＳ 明朝"/>
        <family val="1"/>
      </rPr>
      <t xml:space="preserve">  </t>
    </r>
    <r>
      <rPr>
        <sz val="12"/>
        <rFont val="ＭＳ 明朝"/>
        <family val="1"/>
      </rPr>
      <t>数　</t>
    </r>
    <r>
      <rPr>
        <sz val="12"/>
        <rFont val="ＭＳ 明朝"/>
        <family val="1"/>
      </rPr>
      <t>1）</t>
    </r>
  </si>
  <si>
    <t>-</t>
  </si>
  <si>
    <t>公務</t>
  </si>
  <si>
    <t>総　　　　　　　　数</t>
  </si>
  <si>
    <t>総数</t>
  </si>
  <si>
    <t>注　1) 従業上の地位「不詳」を含む。</t>
  </si>
  <si>
    <t xml:space="preserve">    2) 「家庭内職者」を含む。</t>
  </si>
  <si>
    <t>第　1　次　産　業</t>
  </si>
  <si>
    <t>第　2　次　産　業</t>
  </si>
  <si>
    <t>第　3　次　産　業</t>
  </si>
  <si>
    <t>総数</t>
  </si>
  <si>
    <r>
      <t>2</t>
    </r>
    <r>
      <rPr>
        <sz val="12"/>
        <rFont val="ＭＳ 明朝"/>
        <family val="1"/>
      </rPr>
      <t xml:space="preserve">9 </t>
    </r>
    <r>
      <rPr>
        <sz val="12"/>
        <rFont val="ＭＳ 明朝"/>
        <family val="1"/>
      </rPr>
      <t>人</t>
    </r>
    <r>
      <rPr>
        <sz val="12"/>
        <rFont val="ＭＳ 明朝"/>
        <family val="1"/>
      </rPr>
      <t xml:space="preserve"> </t>
    </r>
    <r>
      <rPr>
        <sz val="12"/>
        <rFont val="ＭＳ 明朝"/>
        <family val="1"/>
      </rPr>
      <t>以</t>
    </r>
    <r>
      <rPr>
        <sz val="12"/>
        <rFont val="ＭＳ 明朝"/>
        <family val="1"/>
      </rPr>
      <t xml:space="preserve"> </t>
    </r>
    <r>
      <rPr>
        <sz val="12"/>
        <rFont val="ＭＳ 明朝"/>
        <family val="1"/>
      </rPr>
      <t>下</t>
    </r>
  </si>
  <si>
    <r>
      <t>3</t>
    </r>
    <r>
      <rPr>
        <sz val="12"/>
        <rFont val="ＭＳ 明朝"/>
        <family val="1"/>
      </rPr>
      <t xml:space="preserve">0 </t>
    </r>
    <r>
      <rPr>
        <sz val="12"/>
        <rFont val="ＭＳ 明朝"/>
        <family val="1"/>
      </rPr>
      <t>～</t>
    </r>
    <r>
      <rPr>
        <sz val="12"/>
        <rFont val="ＭＳ 明朝"/>
        <family val="1"/>
      </rPr>
      <t xml:space="preserve"> 99 </t>
    </r>
    <r>
      <rPr>
        <sz val="12"/>
        <rFont val="ＭＳ 明朝"/>
        <family val="1"/>
      </rPr>
      <t>人</t>
    </r>
  </si>
  <si>
    <r>
      <t>昭和</t>
    </r>
    <r>
      <rPr>
        <sz val="12"/>
        <rFont val="ＭＳ 明朝"/>
        <family val="1"/>
      </rPr>
      <t>62</t>
    </r>
    <r>
      <rPr>
        <sz val="12"/>
        <rFont val="ＭＳ 明朝"/>
        <family val="1"/>
      </rPr>
      <t>年</t>
    </r>
  </si>
  <si>
    <r>
      <t>昭和</t>
    </r>
    <r>
      <rPr>
        <sz val="12"/>
        <rFont val="ＭＳ 明朝"/>
        <family val="1"/>
      </rPr>
      <t>63</t>
    </r>
    <r>
      <rPr>
        <sz val="12"/>
        <rFont val="ＭＳ 明朝"/>
        <family val="1"/>
      </rPr>
      <t>年</t>
    </r>
  </si>
  <si>
    <t>～</t>
  </si>
  <si>
    <t>-</t>
  </si>
  <si>
    <t>建設業</t>
  </si>
  <si>
    <t>-</t>
  </si>
  <si>
    <t>製造業</t>
  </si>
  <si>
    <t>運輸・通信業</t>
  </si>
  <si>
    <t>金融・保険業</t>
  </si>
  <si>
    <t xml:space="preserve">不動産業   </t>
  </si>
  <si>
    <t>サービス業</t>
  </si>
  <si>
    <t>公務</t>
  </si>
  <si>
    <t>分類不能の産業</t>
  </si>
  <si>
    <t>年 次 及 び 産 業 別</t>
  </si>
  <si>
    <r>
      <t>1</t>
    </r>
    <r>
      <rPr>
        <sz val="12"/>
        <rFont val="ＭＳ 明朝"/>
        <family val="1"/>
      </rPr>
      <t xml:space="preserve">00 </t>
    </r>
    <r>
      <rPr>
        <sz val="12"/>
        <rFont val="ＭＳ 明朝"/>
        <family val="1"/>
      </rPr>
      <t>～</t>
    </r>
    <r>
      <rPr>
        <sz val="12"/>
        <rFont val="ＭＳ 明朝"/>
        <family val="1"/>
      </rPr>
      <t xml:space="preserve"> 299 </t>
    </r>
    <r>
      <rPr>
        <sz val="12"/>
        <rFont val="ＭＳ 明朝"/>
        <family val="1"/>
      </rPr>
      <t>人</t>
    </r>
  </si>
  <si>
    <r>
      <t>3</t>
    </r>
    <r>
      <rPr>
        <sz val="12"/>
        <rFont val="ＭＳ 明朝"/>
        <family val="1"/>
      </rPr>
      <t xml:space="preserve">00 </t>
    </r>
    <r>
      <rPr>
        <sz val="12"/>
        <rFont val="ＭＳ 明朝"/>
        <family val="1"/>
      </rPr>
      <t>～</t>
    </r>
    <r>
      <rPr>
        <sz val="12"/>
        <rFont val="ＭＳ 明朝"/>
        <family val="1"/>
      </rPr>
      <t xml:space="preserve"> 499 </t>
    </r>
    <r>
      <rPr>
        <sz val="12"/>
        <rFont val="ＭＳ 明朝"/>
        <family val="1"/>
      </rPr>
      <t>人</t>
    </r>
  </si>
  <si>
    <r>
      <t>5</t>
    </r>
    <r>
      <rPr>
        <sz val="12"/>
        <rFont val="ＭＳ 明朝"/>
        <family val="1"/>
      </rPr>
      <t xml:space="preserve">00 </t>
    </r>
    <r>
      <rPr>
        <sz val="12"/>
        <rFont val="ＭＳ 明朝"/>
        <family val="1"/>
      </rPr>
      <t>～</t>
    </r>
    <r>
      <rPr>
        <sz val="12"/>
        <rFont val="ＭＳ 明朝"/>
        <family val="1"/>
      </rPr>
      <t xml:space="preserve"> 999 </t>
    </r>
    <r>
      <rPr>
        <sz val="12"/>
        <rFont val="ＭＳ 明朝"/>
        <family val="1"/>
      </rPr>
      <t>人</t>
    </r>
  </si>
  <si>
    <r>
      <t>1</t>
    </r>
    <r>
      <rPr>
        <sz val="12"/>
        <rFont val="ＭＳ 明朝"/>
        <family val="1"/>
      </rPr>
      <t xml:space="preserve">,000 </t>
    </r>
    <r>
      <rPr>
        <sz val="12"/>
        <rFont val="ＭＳ 明朝"/>
        <family val="1"/>
      </rPr>
      <t>人</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</si>
  <si>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t>
  </si>
  <si>
    <t>建　　　設　　　業</t>
  </si>
  <si>
    <t>建設業</t>
  </si>
  <si>
    <t>製造業</t>
  </si>
  <si>
    <t>運輸・通信業</t>
  </si>
  <si>
    <t>金融・保険業</t>
  </si>
  <si>
    <t xml:space="preserve">不動産業   </t>
  </si>
  <si>
    <t>サービス業</t>
  </si>
  <si>
    <t>公務</t>
  </si>
  <si>
    <t>分類不能の産業</t>
  </si>
  <si>
    <t>年    次</t>
  </si>
  <si>
    <r>
      <t>国 営</t>
    </r>
    <r>
      <rPr>
        <sz val="12"/>
        <rFont val="ＭＳ 明朝"/>
        <family val="1"/>
      </rPr>
      <t xml:space="preserve"> </t>
    </r>
    <r>
      <rPr>
        <sz val="12"/>
        <rFont val="ＭＳ 明朝"/>
        <family val="1"/>
      </rPr>
      <t>企</t>
    </r>
    <r>
      <rPr>
        <sz val="12"/>
        <rFont val="ＭＳ 明朝"/>
        <family val="1"/>
      </rPr>
      <t xml:space="preserve"> </t>
    </r>
    <r>
      <rPr>
        <sz val="12"/>
        <rFont val="ＭＳ 明朝"/>
        <family val="1"/>
      </rPr>
      <t>業　　　　労働関係法</t>
    </r>
  </si>
  <si>
    <t>組 合 数</t>
  </si>
  <si>
    <t>-</t>
  </si>
  <si>
    <t>(1) 　産業別、規模別組合数及び組合員数</t>
  </si>
  <si>
    <r>
      <t>昭和</t>
    </r>
    <r>
      <rPr>
        <sz val="12"/>
        <rFont val="ＭＳ 明朝"/>
        <family val="1"/>
      </rPr>
      <t>62</t>
    </r>
    <r>
      <rPr>
        <sz val="12"/>
        <color indexed="9"/>
        <rFont val="ＭＳ 明朝"/>
        <family val="1"/>
      </rPr>
      <t>年</t>
    </r>
  </si>
  <si>
    <r>
      <t>昭和</t>
    </r>
    <r>
      <rPr>
        <sz val="12"/>
        <rFont val="ＭＳ 明朝"/>
        <family val="1"/>
      </rPr>
      <t>63</t>
    </r>
    <r>
      <rPr>
        <sz val="12"/>
        <color indexed="9"/>
        <rFont val="ＭＳ 明朝"/>
        <family val="1"/>
      </rPr>
      <t>年</t>
    </r>
  </si>
  <si>
    <t>求　　　　　　　　　　　職</t>
  </si>
  <si>
    <t>充　　　　　　　　　足</t>
  </si>
  <si>
    <r>
      <t xml:space="preserve">前月より繰り越された </t>
    </r>
    <r>
      <rPr>
        <sz val="12"/>
        <rFont val="ＭＳ 明朝"/>
        <family val="1"/>
      </rPr>
      <t xml:space="preserve"> </t>
    </r>
    <r>
      <rPr>
        <sz val="12"/>
        <rFont val="ＭＳ 明朝"/>
        <family val="1"/>
      </rPr>
      <t>有効休職者数</t>
    </r>
  </si>
  <si>
    <r>
      <t>昭和</t>
    </r>
    <r>
      <rPr>
        <sz val="12"/>
        <rFont val="ＭＳ 明朝"/>
        <family val="1"/>
      </rPr>
      <t>62</t>
    </r>
    <r>
      <rPr>
        <sz val="12"/>
        <rFont val="ＭＳ 明朝"/>
        <family val="1"/>
      </rPr>
      <t>年度</t>
    </r>
  </si>
  <si>
    <r>
      <t>昭和</t>
    </r>
    <r>
      <rPr>
        <sz val="12"/>
        <rFont val="ＭＳ 明朝"/>
        <family val="1"/>
      </rPr>
      <t>63</t>
    </r>
    <r>
      <rPr>
        <sz val="12"/>
        <rFont val="ＭＳ 明朝"/>
        <family val="1"/>
      </rPr>
      <t>年度</t>
    </r>
  </si>
  <si>
    <r>
      <t xml:space="preserve">             </t>
    </r>
    <r>
      <rPr>
        <sz val="12"/>
        <rFont val="ＭＳ 明朝"/>
        <family val="1"/>
      </rPr>
      <t>5</t>
    </r>
  </si>
  <si>
    <r>
      <t xml:space="preserve">             </t>
    </r>
    <r>
      <rPr>
        <sz val="12"/>
        <rFont val="ＭＳ 明朝"/>
        <family val="1"/>
      </rPr>
      <t>6</t>
    </r>
  </si>
  <si>
    <r>
      <t xml:space="preserve">             </t>
    </r>
    <r>
      <rPr>
        <sz val="12"/>
        <rFont val="ＭＳ 明朝"/>
        <family val="1"/>
      </rPr>
      <t>7</t>
    </r>
  </si>
  <si>
    <t xml:space="preserve">             8</t>
  </si>
  <si>
    <t xml:space="preserve">             12</t>
  </si>
  <si>
    <r>
      <t>平成</t>
    </r>
    <r>
      <rPr>
        <sz val="12"/>
        <rFont val="ＭＳ 明朝"/>
        <family val="1"/>
      </rPr>
      <t>3年</t>
    </r>
    <r>
      <rPr>
        <sz val="12"/>
        <rFont val="ＭＳ 明朝"/>
        <family val="1"/>
      </rPr>
      <t>1</t>
    </r>
    <r>
      <rPr>
        <sz val="12"/>
        <rFont val="ＭＳ 明朝"/>
        <family val="1"/>
      </rPr>
      <t>月</t>
    </r>
  </si>
  <si>
    <t xml:space="preserve">             2</t>
  </si>
  <si>
    <t>金　　　　　　沢</t>
  </si>
  <si>
    <t>小　　　　　　松</t>
  </si>
  <si>
    <t>七　　　　　　尾</t>
  </si>
  <si>
    <t>能　　　　　　都</t>
  </si>
  <si>
    <t>加　　　　　　賀</t>
  </si>
  <si>
    <t>羽　　　　　　咋</t>
  </si>
  <si>
    <t>穴　　　　　　水</t>
  </si>
  <si>
    <t>注　受給者とは、雇用保険受給者である。</t>
  </si>
  <si>
    <r>
      <t>（3）　　平成</t>
    </r>
    <r>
      <rPr>
        <sz val="12"/>
        <rFont val="ＭＳ 明朝"/>
        <family val="1"/>
      </rPr>
      <t>3</t>
    </r>
    <r>
      <rPr>
        <sz val="12"/>
        <rFont val="ＭＳ 明朝"/>
        <family val="1"/>
      </rPr>
      <t>年3月新規学校卒業者の安定所別職業紹介状況</t>
    </r>
  </si>
  <si>
    <t>産　　　業　　　別</t>
  </si>
  <si>
    <t>項　　　目</t>
  </si>
  <si>
    <r>
      <t>4月～</t>
    </r>
    <r>
      <rPr>
        <sz val="12"/>
        <rFont val="ＭＳ 明朝"/>
        <family val="1"/>
      </rPr>
      <t>6</t>
    </r>
    <r>
      <rPr>
        <sz val="12"/>
        <rFont val="ＭＳ 明朝"/>
        <family val="1"/>
      </rPr>
      <t>月</t>
    </r>
  </si>
  <si>
    <r>
      <t>7～</t>
    </r>
    <r>
      <rPr>
        <sz val="12"/>
        <rFont val="ＭＳ 明朝"/>
        <family val="1"/>
      </rPr>
      <t>9</t>
    </r>
  </si>
  <si>
    <r>
      <t>1</t>
    </r>
    <r>
      <rPr>
        <sz val="12"/>
        <rFont val="ＭＳ 明朝"/>
        <family val="1"/>
      </rPr>
      <t>0</t>
    </r>
    <r>
      <rPr>
        <sz val="12"/>
        <rFont val="ＭＳ 明朝"/>
        <family val="1"/>
      </rPr>
      <t>～</t>
    </r>
    <r>
      <rPr>
        <sz val="12"/>
        <rFont val="ＭＳ 明朝"/>
        <family val="1"/>
      </rPr>
      <t>12</t>
    </r>
  </si>
  <si>
    <r>
      <t>1～</t>
    </r>
    <r>
      <rPr>
        <sz val="12"/>
        <rFont val="ＭＳ 明朝"/>
        <family val="1"/>
      </rPr>
      <t>3</t>
    </r>
  </si>
  <si>
    <t>農林漁業</t>
  </si>
  <si>
    <t>電気･ガス･水道業</t>
  </si>
  <si>
    <r>
      <t>（</t>
    </r>
    <r>
      <rPr>
        <sz val="12"/>
        <rFont val="ＭＳ 明朝"/>
        <family val="1"/>
      </rPr>
      <t>2）　産業別一般求人状況（新規学卒・パートタイムを除く）（平成2年度）</t>
    </r>
  </si>
  <si>
    <t>（1）　一　般　職　業　紹　介　状　況　（新規学卒・パートタイムを除く）(平成61～平成2年度）</t>
  </si>
  <si>
    <r>
      <t>調　</t>
    </r>
    <r>
      <rPr>
        <sz val="12"/>
        <rFont val="ＭＳ 明朝"/>
        <family val="1"/>
      </rPr>
      <t xml:space="preserve">  </t>
    </r>
    <r>
      <rPr>
        <sz val="12"/>
        <rFont val="ＭＳ 明朝"/>
        <family val="1"/>
      </rPr>
      <t>査 　　　 産</t>
    </r>
    <r>
      <rPr>
        <sz val="12"/>
        <rFont val="ＭＳ 明朝"/>
        <family val="1"/>
      </rPr>
      <t xml:space="preserve"> </t>
    </r>
    <r>
      <rPr>
        <sz val="12"/>
        <rFont val="ＭＳ 明朝"/>
        <family val="1"/>
      </rPr>
      <t>業</t>
    </r>
    <r>
      <rPr>
        <sz val="12"/>
        <rFont val="ＭＳ 明朝"/>
        <family val="1"/>
      </rPr>
      <t xml:space="preserve"> </t>
    </r>
    <r>
      <rPr>
        <sz val="12"/>
        <rFont val="ＭＳ 明朝"/>
        <family val="1"/>
      </rPr>
      <t>計</t>
    </r>
  </si>
  <si>
    <r>
      <t>建 設</t>
    </r>
    <r>
      <rPr>
        <sz val="12"/>
        <rFont val="ＭＳ 明朝"/>
        <family val="1"/>
      </rPr>
      <t xml:space="preserve"> </t>
    </r>
    <r>
      <rPr>
        <sz val="12"/>
        <rFont val="ＭＳ 明朝"/>
        <family val="1"/>
      </rPr>
      <t>業</t>
    </r>
  </si>
  <si>
    <r>
      <t>製 造</t>
    </r>
    <r>
      <rPr>
        <sz val="12"/>
        <rFont val="ＭＳ 明朝"/>
        <family val="1"/>
      </rPr>
      <t xml:space="preserve"> </t>
    </r>
    <r>
      <rPr>
        <sz val="12"/>
        <rFont val="ＭＳ 明朝"/>
        <family val="1"/>
      </rPr>
      <t>業</t>
    </r>
  </si>
  <si>
    <r>
      <t>運 輸</t>
    </r>
    <r>
      <rPr>
        <sz val="12"/>
        <rFont val="ＭＳ 明朝"/>
        <family val="1"/>
      </rPr>
      <t xml:space="preserve"> </t>
    </r>
    <r>
      <rPr>
        <sz val="12"/>
        <rFont val="ＭＳ 明朝"/>
        <family val="1"/>
      </rPr>
      <t>・　　　　　通</t>
    </r>
    <r>
      <rPr>
        <sz val="12"/>
        <rFont val="ＭＳ 明朝"/>
        <family val="1"/>
      </rPr>
      <t xml:space="preserve"> </t>
    </r>
    <r>
      <rPr>
        <sz val="12"/>
        <rFont val="ＭＳ 明朝"/>
        <family val="1"/>
      </rPr>
      <t>信</t>
    </r>
    <r>
      <rPr>
        <sz val="12"/>
        <rFont val="ＭＳ 明朝"/>
        <family val="1"/>
      </rPr>
      <t xml:space="preserve"> </t>
    </r>
    <r>
      <rPr>
        <sz val="12"/>
        <rFont val="ＭＳ 明朝"/>
        <family val="1"/>
      </rPr>
      <t>業</t>
    </r>
  </si>
  <si>
    <r>
      <t>卸 売</t>
    </r>
    <r>
      <rPr>
        <sz val="12"/>
        <rFont val="ＭＳ 明朝"/>
        <family val="1"/>
      </rPr>
      <t xml:space="preserve"> </t>
    </r>
    <r>
      <rPr>
        <sz val="12"/>
        <rFont val="ＭＳ 明朝"/>
        <family val="1"/>
      </rPr>
      <t>・　　　小売業、　　　飲 食 店</t>
    </r>
  </si>
  <si>
    <r>
      <t>金 融</t>
    </r>
    <r>
      <rPr>
        <sz val="12"/>
        <rFont val="ＭＳ 明朝"/>
        <family val="1"/>
      </rPr>
      <t xml:space="preserve"> </t>
    </r>
    <r>
      <rPr>
        <sz val="12"/>
        <rFont val="ＭＳ 明朝"/>
        <family val="1"/>
      </rPr>
      <t>・      保</t>
    </r>
    <r>
      <rPr>
        <sz val="12"/>
        <rFont val="ＭＳ 明朝"/>
        <family val="1"/>
      </rPr>
      <t xml:space="preserve"> </t>
    </r>
    <r>
      <rPr>
        <sz val="12"/>
        <rFont val="ＭＳ 明朝"/>
        <family val="1"/>
      </rPr>
      <t>険</t>
    </r>
    <r>
      <rPr>
        <sz val="12"/>
        <rFont val="ＭＳ 明朝"/>
        <family val="1"/>
      </rPr>
      <t xml:space="preserve"> </t>
    </r>
    <r>
      <rPr>
        <sz val="12"/>
        <rFont val="ＭＳ 明朝"/>
        <family val="1"/>
      </rPr>
      <t>業</t>
    </r>
  </si>
  <si>
    <r>
      <t>昭和6</t>
    </r>
    <r>
      <rPr>
        <sz val="12"/>
        <rFont val="ＭＳ 明朝"/>
        <family val="1"/>
      </rPr>
      <t>1</t>
    </r>
    <r>
      <rPr>
        <sz val="12"/>
        <rFont val="ＭＳ 明朝"/>
        <family val="1"/>
      </rPr>
      <t>年度</t>
    </r>
  </si>
  <si>
    <t xml:space="preserve">        2</t>
  </si>
  <si>
    <r>
      <t>対 前</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r>
      <rPr>
        <sz val="12"/>
        <rFont val="ＭＳ 明朝"/>
        <family val="1"/>
      </rPr>
      <t xml:space="preserve"> </t>
    </r>
    <r>
      <rPr>
        <sz val="12"/>
        <rFont val="ＭＳ 明朝"/>
        <family val="1"/>
      </rPr>
      <t>増</t>
    </r>
    <r>
      <rPr>
        <sz val="12"/>
        <rFont val="ＭＳ 明朝"/>
        <family val="1"/>
      </rPr>
      <t xml:space="preserve"> </t>
    </r>
    <r>
      <rPr>
        <sz val="12"/>
        <rFont val="ＭＳ 明朝"/>
        <family val="1"/>
      </rPr>
      <t>減</t>
    </r>
    <r>
      <rPr>
        <sz val="12"/>
        <rFont val="ＭＳ 明朝"/>
        <family val="1"/>
      </rPr>
      <t xml:space="preserve"> </t>
    </r>
    <r>
      <rPr>
        <sz val="12"/>
        <rFont val="ＭＳ 明朝"/>
        <family val="1"/>
      </rPr>
      <t>率</t>
    </r>
  </si>
  <si>
    <t xml:space="preserve">        3</t>
  </si>
  <si>
    <r>
      <t xml:space="preserve">        </t>
    </r>
    <r>
      <rPr>
        <sz val="12"/>
        <rFont val="ＭＳ 明朝"/>
        <family val="1"/>
      </rPr>
      <t>5</t>
    </r>
  </si>
  <si>
    <r>
      <t xml:space="preserve">        </t>
    </r>
    <r>
      <rPr>
        <sz val="12"/>
        <rFont val="ＭＳ 明朝"/>
        <family val="1"/>
      </rPr>
      <t>6</t>
    </r>
  </si>
  <si>
    <r>
      <t xml:space="preserve">        </t>
    </r>
    <r>
      <rPr>
        <sz val="12"/>
        <rFont val="ＭＳ 明朝"/>
        <family val="1"/>
      </rPr>
      <t>7</t>
    </r>
  </si>
  <si>
    <t>（単位　人、％）</t>
  </si>
  <si>
    <r>
      <t xml:space="preserve">        </t>
    </r>
    <r>
      <rPr>
        <sz val="12"/>
        <rFont val="ＭＳ 明朝"/>
        <family val="1"/>
      </rPr>
      <t>8</t>
    </r>
  </si>
  <si>
    <r>
      <t xml:space="preserve"> </t>
    </r>
    <r>
      <rPr>
        <sz val="12"/>
        <rFont val="ＭＳ 明朝"/>
        <family val="1"/>
      </rPr>
      <t xml:space="preserve">        </t>
    </r>
    <r>
      <rPr>
        <sz val="12"/>
        <rFont val="ＭＳ 明朝"/>
        <family val="1"/>
      </rPr>
      <t>年</t>
    </r>
    <r>
      <rPr>
        <sz val="12"/>
        <rFont val="ＭＳ 明朝"/>
        <family val="1"/>
      </rPr>
      <t xml:space="preserve">   </t>
    </r>
    <r>
      <rPr>
        <sz val="12"/>
        <rFont val="ＭＳ 明朝"/>
        <family val="1"/>
      </rPr>
      <t xml:space="preserve">  度</t>
    </r>
  </si>
  <si>
    <r>
      <t xml:space="preserve">        </t>
    </r>
    <r>
      <rPr>
        <sz val="12"/>
        <rFont val="ＭＳ 明朝"/>
        <family val="1"/>
      </rPr>
      <t>9</t>
    </r>
  </si>
  <si>
    <r>
      <t xml:space="preserve">        </t>
    </r>
    <r>
      <rPr>
        <sz val="12"/>
        <rFont val="ＭＳ 明朝"/>
        <family val="1"/>
      </rPr>
      <t>10</t>
    </r>
  </si>
  <si>
    <r>
      <t xml:space="preserve"> </t>
    </r>
    <r>
      <rPr>
        <sz val="12"/>
        <rFont val="ＭＳ 明朝"/>
        <family val="1"/>
      </rPr>
      <t xml:space="preserve"> </t>
    </r>
    <r>
      <rPr>
        <sz val="12"/>
        <rFont val="ＭＳ 明朝"/>
        <family val="1"/>
      </rPr>
      <t xml:space="preserve">項  </t>
    </r>
  </si>
  <si>
    <r>
      <t xml:space="preserve">        </t>
    </r>
    <r>
      <rPr>
        <sz val="12"/>
        <rFont val="ＭＳ 明朝"/>
        <family val="1"/>
      </rPr>
      <t>11</t>
    </r>
  </si>
  <si>
    <t>①</t>
  </si>
  <si>
    <t>新規求職者（全数）</t>
  </si>
  <si>
    <r>
      <t xml:space="preserve">        </t>
    </r>
    <r>
      <rPr>
        <sz val="12"/>
        <rFont val="ＭＳ 明朝"/>
        <family val="1"/>
      </rPr>
      <t>12</t>
    </r>
  </si>
  <si>
    <t>②</t>
  </si>
  <si>
    <t>うち中高年齢者数</t>
  </si>
  <si>
    <t>常　　 　用</t>
  </si>
  <si>
    <r>
      <t>　保 受</t>
    </r>
    <r>
      <rPr>
        <sz val="12"/>
        <rFont val="ＭＳ 明朝"/>
        <family val="1"/>
      </rPr>
      <t xml:space="preserve"> </t>
    </r>
    <r>
      <rPr>
        <sz val="12"/>
        <rFont val="ＭＳ 明朝"/>
        <family val="1"/>
      </rPr>
      <t>給</t>
    </r>
    <r>
      <rPr>
        <sz val="12"/>
        <rFont val="ＭＳ 明朝"/>
        <family val="1"/>
      </rPr>
      <t xml:space="preserve"> </t>
    </r>
    <r>
      <rPr>
        <sz val="12"/>
        <rFont val="ＭＳ 明朝"/>
        <family val="1"/>
      </rPr>
      <t>者</t>
    </r>
  </si>
  <si>
    <t>③</t>
  </si>
  <si>
    <t>就職件数（全数）</t>
  </si>
  <si>
    <t>常　　 　用</t>
  </si>
  <si>
    <t>④</t>
  </si>
  <si>
    <t>注　</t>
  </si>
  <si>
    <t>×100</t>
  </si>
  <si>
    <r>
      <t xml:space="preserve">月間有効 </t>
    </r>
    <r>
      <rPr>
        <sz val="12"/>
        <rFont val="ＭＳ 明朝"/>
        <family val="1"/>
      </rPr>
      <t xml:space="preserve">   </t>
    </r>
    <r>
      <rPr>
        <sz val="12"/>
        <rFont val="ＭＳ 明朝"/>
        <family val="1"/>
      </rPr>
      <t>求職者数</t>
    </r>
  </si>
  <si>
    <t>-</t>
  </si>
  <si>
    <t>(6)　 日　雇　職　業　紹　介　状　況　（昭和61～平成2年度）</t>
  </si>
  <si>
    <r>
      <t>昭和</t>
    </r>
    <r>
      <rPr>
        <sz val="12"/>
        <rFont val="ＭＳ 明朝"/>
        <family val="1"/>
      </rPr>
      <t>62</t>
    </r>
    <r>
      <rPr>
        <sz val="12"/>
        <color indexed="9"/>
        <rFont val="ＭＳ 明朝"/>
        <family val="1"/>
      </rPr>
      <t>年度</t>
    </r>
  </si>
  <si>
    <r>
      <t>昭和</t>
    </r>
    <r>
      <rPr>
        <sz val="12"/>
        <rFont val="ＭＳ 明朝"/>
        <family val="1"/>
      </rPr>
      <t>63</t>
    </r>
    <r>
      <rPr>
        <sz val="12"/>
        <color indexed="9"/>
        <rFont val="ＭＳ 明朝"/>
        <family val="1"/>
      </rPr>
      <t>年度</t>
    </r>
  </si>
  <si>
    <t>就職率</t>
  </si>
  <si>
    <t>合　　　　計</t>
  </si>
  <si>
    <t>産業大分類（製造業、サービス業―中分類）別、性別、常用労働者の1人平均月間現金給与額(昭和63～平成2年）（つづき）</t>
  </si>
  <si>
    <t>94　　産業大分類（製造業、サービス業―中分類）別、性別、常用労働者の1人平均月間現金給与額(昭和63～平成2年）</t>
  </si>
  <si>
    <t>95　　産業大分類（製造業、サービス業―中分類）別、性別、常用労働者1人平均月間出勤日数及び実労働時間数（昭和63～平成2年）</t>
  </si>
  <si>
    <r>
      <t xml:space="preserve">一般機械 </t>
    </r>
    <r>
      <rPr>
        <sz val="12"/>
        <rFont val="ＭＳ 明朝"/>
        <family val="1"/>
      </rPr>
      <t xml:space="preserve">    器　　具　　　製 造 業</t>
    </r>
  </si>
  <si>
    <r>
      <t>電気機械　　 器　　具　</t>
    </r>
    <r>
      <rPr>
        <sz val="12"/>
        <rFont val="ＭＳ 明朝"/>
        <family val="1"/>
      </rPr>
      <t xml:space="preserve"> 　製 造 業</t>
    </r>
  </si>
  <si>
    <r>
      <t>その他の    製</t>
    </r>
    <r>
      <rPr>
        <sz val="12"/>
        <rFont val="ＭＳ 明朝"/>
        <family val="1"/>
      </rPr>
      <t xml:space="preserve"> 造 業</t>
    </r>
  </si>
  <si>
    <r>
      <t>サ ー ビ      ス</t>
    </r>
    <r>
      <rPr>
        <sz val="12"/>
        <rFont val="ＭＳ 明朝"/>
        <family val="1"/>
      </rPr>
      <t xml:space="preserve"> 業 計</t>
    </r>
  </si>
  <si>
    <r>
      <t>旅 館</t>
    </r>
    <r>
      <rPr>
        <sz val="12"/>
        <rFont val="ＭＳ 明朝"/>
        <family val="1"/>
      </rPr>
      <t xml:space="preserve"> ・　　　その他の　　　宿 泊 所</t>
    </r>
  </si>
  <si>
    <r>
      <t>医 療</t>
    </r>
    <r>
      <rPr>
        <sz val="12"/>
        <rFont val="ＭＳ 明朝"/>
        <family val="1"/>
      </rPr>
      <t xml:space="preserve"> 業</t>
    </r>
  </si>
  <si>
    <r>
      <rPr>
        <sz val="12"/>
        <color indexed="9"/>
        <rFont val="ＭＳ 明朝"/>
        <family val="1"/>
      </rPr>
      <t>3年　</t>
    </r>
    <r>
      <rPr>
        <sz val="12"/>
        <rFont val="ＭＳ 明朝"/>
        <family val="1"/>
      </rPr>
      <t>2</t>
    </r>
    <r>
      <rPr>
        <sz val="12"/>
        <color indexed="9"/>
        <rFont val="ＭＳ 明朝"/>
        <family val="1"/>
      </rPr>
      <t>月</t>
    </r>
  </si>
  <si>
    <r>
      <rPr>
        <sz val="12"/>
        <color indexed="9"/>
        <rFont val="ＭＳ 明朝"/>
        <family val="1"/>
      </rPr>
      <t>3年　</t>
    </r>
    <r>
      <rPr>
        <sz val="12"/>
        <rFont val="ＭＳ 明朝"/>
        <family val="1"/>
      </rPr>
      <t>3</t>
    </r>
    <r>
      <rPr>
        <sz val="12"/>
        <color indexed="9"/>
        <rFont val="ＭＳ 明朝"/>
        <family val="1"/>
      </rPr>
      <t>月</t>
    </r>
  </si>
  <si>
    <t>（5）　中高年齢者の求職・就職状況　(昭和61～平成2年度）</t>
  </si>
  <si>
    <r>
      <t>平成2年</t>
    </r>
    <r>
      <rPr>
        <sz val="12"/>
        <rFont val="ＭＳ 明朝"/>
        <family val="1"/>
      </rPr>
      <t>1</t>
    </r>
    <r>
      <rPr>
        <sz val="12"/>
        <rFont val="ＭＳ 明朝"/>
        <family val="1"/>
      </rPr>
      <t>月</t>
    </r>
  </si>
  <si>
    <r>
      <t>平成2年</t>
    </r>
    <r>
      <rPr>
        <sz val="12"/>
        <rFont val="ＭＳ 明朝"/>
        <family val="1"/>
      </rPr>
      <t>2</t>
    </r>
    <r>
      <rPr>
        <sz val="12"/>
        <color indexed="9"/>
        <rFont val="ＭＳ 明朝"/>
        <family val="1"/>
      </rPr>
      <t>月</t>
    </r>
  </si>
  <si>
    <r>
      <t>平成2年</t>
    </r>
    <r>
      <rPr>
        <sz val="12"/>
        <rFont val="ＭＳ 明朝"/>
        <family val="1"/>
      </rPr>
      <t>3</t>
    </r>
    <r>
      <rPr>
        <sz val="12"/>
        <color indexed="9"/>
        <rFont val="ＭＳ 明朝"/>
        <family val="1"/>
      </rPr>
      <t>月</t>
    </r>
  </si>
  <si>
    <r>
      <t>平成2年</t>
    </r>
    <r>
      <rPr>
        <sz val="12"/>
        <rFont val="ＭＳ 明朝"/>
        <family val="1"/>
      </rPr>
      <t>4</t>
    </r>
    <r>
      <rPr>
        <sz val="12"/>
        <color indexed="9"/>
        <rFont val="ＭＳ 明朝"/>
        <family val="1"/>
      </rPr>
      <t>月</t>
    </r>
  </si>
  <si>
    <r>
      <rPr>
        <sz val="12"/>
        <color indexed="9"/>
        <rFont val="ＭＳ 明朝"/>
        <family val="1"/>
      </rPr>
      <t>平成2年</t>
    </r>
    <r>
      <rPr>
        <sz val="12"/>
        <rFont val="ＭＳ 明朝"/>
        <family val="1"/>
      </rPr>
      <t>5</t>
    </r>
    <r>
      <rPr>
        <sz val="12"/>
        <color indexed="9"/>
        <rFont val="ＭＳ 明朝"/>
        <family val="1"/>
      </rPr>
      <t>月</t>
    </r>
  </si>
  <si>
    <r>
      <rPr>
        <sz val="12"/>
        <color indexed="9"/>
        <rFont val="ＭＳ 明朝"/>
        <family val="1"/>
      </rPr>
      <t>平成2年</t>
    </r>
    <r>
      <rPr>
        <sz val="12"/>
        <rFont val="ＭＳ 明朝"/>
        <family val="1"/>
      </rPr>
      <t>6</t>
    </r>
    <r>
      <rPr>
        <sz val="12"/>
        <color indexed="9"/>
        <rFont val="ＭＳ 明朝"/>
        <family val="1"/>
      </rPr>
      <t>月</t>
    </r>
  </si>
  <si>
    <r>
      <rPr>
        <sz val="12"/>
        <color indexed="9"/>
        <rFont val="ＭＳ 明朝"/>
        <family val="1"/>
      </rPr>
      <t>平成2年</t>
    </r>
    <r>
      <rPr>
        <sz val="12"/>
        <rFont val="ＭＳ 明朝"/>
        <family val="1"/>
      </rPr>
      <t>7</t>
    </r>
    <r>
      <rPr>
        <sz val="12"/>
        <color indexed="9"/>
        <rFont val="ＭＳ 明朝"/>
        <family val="1"/>
      </rPr>
      <t>月</t>
    </r>
  </si>
  <si>
    <r>
      <rPr>
        <sz val="12"/>
        <color indexed="9"/>
        <rFont val="ＭＳ 明朝"/>
        <family val="1"/>
      </rPr>
      <t>平成2年</t>
    </r>
    <r>
      <rPr>
        <sz val="12"/>
        <rFont val="ＭＳ 明朝"/>
        <family val="1"/>
      </rPr>
      <t>8</t>
    </r>
    <r>
      <rPr>
        <sz val="12"/>
        <color indexed="9"/>
        <rFont val="ＭＳ 明朝"/>
        <family val="1"/>
      </rPr>
      <t>月</t>
    </r>
  </si>
  <si>
    <r>
      <rPr>
        <sz val="12"/>
        <color indexed="9"/>
        <rFont val="ＭＳ 明朝"/>
        <family val="1"/>
      </rPr>
      <t>平成2年</t>
    </r>
    <r>
      <rPr>
        <sz val="12"/>
        <rFont val="ＭＳ 明朝"/>
        <family val="1"/>
      </rPr>
      <t>9</t>
    </r>
    <r>
      <rPr>
        <sz val="12"/>
        <color indexed="9"/>
        <rFont val="ＭＳ 明朝"/>
        <family val="1"/>
      </rPr>
      <t>月</t>
    </r>
  </si>
  <si>
    <r>
      <rPr>
        <sz val="12"/>
        <color indexed="9"/>
        <rFont val="ＭＳ 明朝"/>
        <family val="1"/>
      </rPr>
      <t>平成2年</t>
    </r>
    <r>
      <rPr>
        <sz val="12"/>
        <rFont val="ＭＳ 明朝"/>
        <family val="1"/>
      </rPr>
      <t>10</t>
    </r>
    <r>
      <rPr>
        <sz val="12"/>
        <color indexed="9"/>
        <rFont val="ＭＳ 明朝"/>
        <family val="1"/>
      </rPr>
      <t>月</t>
    </r>
  </si>
  <si>
    <r>
      <rPr>
        <sz val="12"/>
        <color indexed="9"/>
        <rFont val="ＭＳ 明朝"/>
        <family val="1"/>
      </rPr>
      <t>平成2年</t>
    </r>
    <r>
      <rPr>
        <sz val="12"/>
        <rFont val="ＭＳ 明朝"/>
        <family val="1"/>
      </rPr>
      <t>11</t>
    </r>
    <r>
      <rPr>
        <sz val="12"/>
        <color indexed="9"/>
        <rFont val="ＭＳ 明朝"/>
        <family val="1"/>
      </rPr>
      <t>月</t>
    </r>
  </si>
  <si>
    <r>
      <rPr>
        <sz val="12"/>
        <color indexed="9"/>
        <rFont val="ＭＳ 明朝"/>
        <family val="1"/>
      </rPr>
      <t>平成2年</t>
    </r>
    <r>
      <rPr>
        <sz val="12"/>
        <rFont val="ＭＳ 明朝"/>
        <family val="1"/>
      </rPr>
      <t>12</t>
    </r>
    <r>
      <rPr>
        <sz val="12"/>
        <color indexed="9"/>
        <rFont val="ＭＳ 明朝"/>
        <family val="1"/>
      </rPr>
      <t>月</t>
    </r>
  </si>
  <si>
    <r>
      <t>平成元年</t>
    </r>
    <r>
      <rPr>
        <sz val="12"/>
        <color indexed="9"/>
        <rFont val="ＭＳ 明朝"/>
        <family val="1"/>
      </rPr>
      <t>平均</t>
    </r>
  </si>
  <si>
    <r>
      <t>平成2年</t>
    </r>
    <r>
      <rPr>
        <b/>
        <sz val="12"/>
        <color indexed="9"/>
        <rFont val="ＭＳ ゴシック"/>
        <family val="3"/>
      </rPr>
      <t>平均</t>
    </r>
  </si>
  <si>
    <r>
      <t>平成2年</t>
    </r>
    <r>
      <rPr>
        <sz val="12"/>
        <rFont val="ＭＳ 明朝"/>
        <family val="1"/>
      </rPr>
      <t>2</t>
    </r>
    <r>
      <rPr>
        <sz val="12"/>
        <color indexed="9"/>
        <rFont val="ＭＳ 明朝"/>
        <family val="1"/>
      </rPr>
      <t>月</t>
    </r>
  </si>
  <si>
    <r>
      <t>平成2年</t>
    </r>
    <r>
      <rPr>
        <sz val="12"/>
        <rFont val="ＭＳ 明朝"/>
        <family val="1"/>
      </rPr>
      <t>4</t>
    </r>
    <r>
      <rPr>
        <sz val="12"/>
        <color indexed="9"/>
        <rFont val="ＭＳ 明朝"/>
        <family val="1"/>
      </rPr>
      <t>月</t>
    </r>
  </si>
  <si>
    <r>
      <t>平成2年</t>
    </r>
    <r>
      <rPr>
        <sz val="12"/>
        <rFont val="ＭＳ 明朝"/>
        <family val="1"/>
      </rPr>
      <t>5</t>
    </r>
    <r>
      <rPr>
        <sz val="12"/>
        <color indexed="9"/>
        <rFont val="ＭＳ 明朝"/>
        <family val="1"/>
      </rPr>
      <t>月</t>
    </r>
  </si>
  <si>
    <r>
      <t>平成2年</t>
    </r>
    <r>
      <rPr>
        <sz val="12"/>
        <rFont val="ＭＳ 明朝"/>
        <family val="1"/>
      </rPr>
      <t>6</t>
    </r>
    <r>
      <rPr>
        <sz val="12"/>
        <color indexed="9"/>
        <rFont val="ＭＳ 明朝"/>
        <family val="1"/>
      </rPr>
      <t>月</t>
    </r>
  </si>
  <si>
    <r>
      <t>平成2年</t>
    </r>
    <r>
      <rPr>
        <sz val="12"/>
        <rFont val="ＭＳ 明朝"/>
        <family val="1"/>
      </rPr>
      <t>7</t>
    </r>
    <r>
      <rPr>
        <sz val="12"/>
        <color indexed="9"/>
        <rFont val="ＭＳ 明朝"/>
        <family val="1"/>
      </rPr>
      <t>月</t>
    </r>
  </si>
  <si>
    <r>
      <t>平成2年</t>
    </r>
    <r>
      <rPr>
        <sz val="12"/>
        <rFont val="ＭＳ 明朝"/>
        <family val="1"/>
      </rPr>
      <t>8</t>
    </r>
    <r>
      <rPr>
        <sz val="12"/>
        <color indexed="9"/>
        <rFont val="ＭＳ 明朝"/>
        <family val="1"/>
      </rPr>
      <t>月</t>
    </r>
  </si>
  <si>
    <r>
      <t>平成2年</t>
    </r>
    <r>
      <rPr>
        <sz val="12"/>
        <rFont val="ＭＳ 明朝"/>
        <family val="1"/>
      </rPr>
      <t>9</t>
    </r>
    <r>
      <rPr>
        <sz val="12"/>
        <color indexed="9"/>
        <rFont val="ＭＳ 明朝"/>
        <family val="1"/>
      </rPr>
      <t>月</t>
    </r>
  </si>
  <si>
    <r>
      <t>平成2年</t>
    </r>
    <r>
      <rPr>
        <sz val="12"/>
        <rFont val="ＭＳ 明朝"/>
        <family val="1"/>
      </rPr>
      <t>10</t>
    </r>
    <r>
      <rPr>
        <sz val="12"/>
        <color indexed="9"/>
        <rFont val="ＭＳ 明朝"/>
        <family val="1"/>
      </rPr>
      <t>月</t>
    </r>
  </si>
  <si>
    <r>
      <t>平成2年</t>
    </r>
    <r>
      <rPr>
        <sz val="12"/>
        <rFont val="ＭＳ 明朝"/>
        <family val="1"/>
      </rPr>
      <t>11</t>
    </r>
    <r>
      <rPr>
        <sz val="12"/>
        <color indexed="9"/>
        <rFont val="ＭＳ 明朝"/>
        <family val="1"/>
      </rPr>
      <t>月</t>
    </r>
  </si>
  <si>
    <r>
      <t>平成2年</t>
    </r>
    <r>
      <rPr>
        <sz val="12"/>
        <rFont val="ＭＳ 明朝"/>
        <family val="1"/>
      </rPr>
      <t>12</t>
    </r>
    <r>
      <rPr>
        <sz val="12"/>
        <color indexed="9"/>
        <rFont val="ＭＳ 明朝"/>
        <family val="1"/>
      </rPr>
      <t>月</t>
    </r>
  </si>
  <si>
    <r>
      <t>平成2年</t>
    </r>
    <r>
      <rPr>
        <sz val="12"/>
        <rFont val="ＭＳ 明朝"/>
        <family val="1"/>
      </rPr>
      <t>3</t>
    </r>
    <r>
      <rPr>
        <sz val="12"/>
        <color indexed="9"/>
        <rFont val="ＭＳ 明朝"/>
        <family val="1"/>
      </rPr>
      <t>月</t>
    </r>
  </si>
  <si>
    <r>
      <t>平成2年</t>
    </r>
    <r>
      <rPr>
        <sz val="12"/>
        <rFont val="ＭＳ 明朝"/>
        <family val="1"/>
      </rPr>
      <t>1</t>
    </r>
    <r>
      <rPr>
        <sz val="12"/>
        <rFont val="ＭＳ 明朝"/>
        <family val="1"/>
      </rPr>
      <t>1</t>
    </r>
    <r>
      <rPr>
        <sz val="12"/>
        <color indexed="9"/>
        <rFont val="ＭＳ 明朝"/>
        <family val="1"/>
      </rPr>
      <t>月</t>
    </r>
  </si>
  <si>
    <t>89　　産　業　別　就　業　者　数</t>
  </si>
  <si>
    <t>92　　　職　　　　　　　　業　　　　　　　　紹　　　　　　　　介　　　　　　　　状　　　　　　　　況</t>
  </si>
  <si>
    <t xml:space="preserve">    ポイント
            7.9</t>
  </si>
  <si>
    <t>ポイント</t>
  </si>
  <si>
    <t>ポイント</t>
  </si>
  <si>
    <t>　産業大分類（製造業、サービス業―中分類）別、性別、常用労働者1人平均月間出勤日数及び実労働時間数（昭和63～平成2年）（つづき）</t>
  </si>
  <si>
    <t>　　産業大分類（製造業、サービス業―中分類）別、性別、常用労働者1人平均月間出勤日数及び実労働時間数（昭和63～平成2年）（つづき）</t>
  </si>
  <si>
    <t>96　　産業大分類（製造業、サービス業―中分類）別、性別、月末推計常用労働者数（昭和63～平成2年）</t>
  </si>
  <si>
    <t>14　　　労　　　　働　　　　及　　　　び　　　　賃　　　　金</t>
  </si>
  <si>
    <t>労働及び賃金 181</t>
  </si>
  <si>
    <r>
      <t>平成2年</t>
    </r>
    <r>
      <rPr>
        <sz val="12"/>
        <rFont val="ＭＳ 明朝"/>
        <family val="1"/>
      </rPr>
      <t>9</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</si>
</sst>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
    <numFmt numFmtId="181" formatCode="0_);[Red]\(0\)"/>
    <numFmt numFmtId="182" formatCode="#,##0_);[Red]\(#,##0\)"/>
    <numFmt numFmtId="183" formatCode="#,##0_ "/>
    <numFmt numFmtId="184" formatCode="#,##0.00_ "/>
    <numFmt numFmtId="185" formatCode="#,##0;[Red]#,##0"/>
    <numFmt numFmtId="186" formatCode="0.0_ "/>
    <numFmt numFmtId="187" formatCode="0;&quot;△ &quot;0"/>
    <numFmt numFmtId="188" formatCode="#,##0;&quot;△ &quot;#,##0"/>
    <numFmt numFmtId="189" formatCode="m/d"/>
    <numFmt numFmtId="190" formatCode="#,##0.0;&quot;△ &quot;#,##0.0"/>
    <numFmt numFmtId="191" formatCode="#,##0_ ;[Red]\-#,##0\ "/>
    <numFmt numFmtId="192" formatCode="#,##0.0_ "/>
  </numFmts>
  <fonts count="57">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6"/>
      <name val="ＭＳ 明朝"/>
      <family val="1"/>
    </font>
    <font>
      <sz val="12"/>
      <color indexed="12"/>
      <name val="ＭＳ 明朝"/>
      <family val="1"/>
    </font>
    <font>
      <sz val="10"/>
      <name val="ＭＳ 明朝"/>
      <family val="1"/>
    </font>
    <font>
      <b/>
      <sz val="14"/>
      <name val="ＭＳ 明朝"/>
      <family val="1"/>
    </font>
    <font>
      <sz val="12"/>
      <color indexed="8"/>
      <name val="ＭＳ 明朝"/>
      <family val="1"/>
    </font>
    <font>
      <sz val="12"/>
      <color indexed="56"/>
      <name val="ＭＳ 明朝"/>
      <family val="1"/>
    </font>
    <font>
      <b/>
      <sz val="12"/>
      <name val="ＭＳ ゴシック"/>
      <family val="3"/>
    </font>
    <font>
      <b/>
      <sz val="12"/>
      <color indexed="12"/>
      <name val="ＭＳ ゴシック"/>
      <family val="3"/>
    </font>
    <font>
      <b/>
      <sz val="12"/>
      <color indexed="12"/>
      <name val="ＭＳ 明朝"/>
      <family val="1"/>
    </font>
    <font>
      <u val="single"/>
      <sz val="9"/>
      <color indexed="12"/>
      <name val="ＭＳ 明朝"/>
      <family val="1"/>
    </font>
    <font>
      <u val="single"/>
      <sz val="9"/>
      <color indexed="36"/>
      <name val="ＭＳ 明朝"/>
      <family val="1"/>
    </font>
    <font>
      <sz val="12"/>
      <color indexed="9"/>
      <name val="ＭＳ 明朝"/>
      <family val="1"/>
    </font>
    <font>
      <sz val="16"/>
      <name val="ＭＳ 明朝"/>
      <family val="1"/>
    </font>
    <font>
      <sz val="12"/>
      <name val="ＭＳ ゴシック"/>
      <family val="3"/>
    </font>
    <font>
      <b/>
      <sz val="12"/>
      <color indexed="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color indexed="8"/>
      </top>
      <bottom>
        <color indexed="63"/>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thin"/>
      <top style="medium"/>
      <bottom>
        <color indexed="63"/>
      </bottom>
    </border>
    <border>
      <left>
        <color indexed="63"/>
      </left>
      <right style="thin">
        <color indexed="8"/>
      </right>
      <top style="medium">
        <color indexed="8"/>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style="thin"/>
    </border>
    <border>
      <left>
        <color indexed="63"/>
      </left>
      <right style="thin"/>
      <top style="medium">
        <color indexed="8"/>
      </top>
      <bottom>
        <color indexed="63"/>
      </bottom>
    </border>
    <border>
      <left>
        <color indexed="63"/>
      </left>
      <right>
        <color indexed="63"/>
      </right>
      <top style="thin"/>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style="medium"/>
      <bottom style="thin"/>
    </border>
    <border>
      <left style="thin">
        <color indexed="8"/>
      </left>
      <right>
        <color indexed="63"/>
      </right>
      <top>
        <color indexed="63"/>
      </top>
      <bottom style="medium"/>
    </border>
    <border>
      <left style="thin"/>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thin">
        <color indexed="8"/>
      </top>
      <bottom>
        <color indexed="63"/>
      </bottom>
    </border>
    <border>
      <left>
        <color indexed="63"/>
      </left>
      <right style="thin"/>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color indexed="63"/>
      </right>
      <top style="medium"/>
      <bottom style="thin"/>
    </border>
    <border>
      <left style="thin"/>
      <right style="thin">
        <color indexed="8"/>
      </right>
      <top style="thin"/>
      <bottom>
        <color indexed="63"/>
      </bottom>
    </border>
    <border>
      <left style="thin"/>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thin"/>
      <bottom style="thin"/>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7" fillId="0" borderId="0" applyNumberFormat="0" applyFill="0" applyBorder="0" applyAlignment="0" applyProtection="0"/>
    <xf numFmtId="0" fontId="4" fillId="0" borderId="0">
      <alignment/>
      <protection/>
    </xf>
    <xf numFmtId="0" fontId="55" fillId="32" borderId="0" applyNumberFormat="0" applyBorder="0" applyAlignment="0" applyProtection="0"/>
  </cellStyleXfs>
  <cellXfs count="622">
    <xf numFmtId="0" fontId="0" fillId="0" borderId="0" xfId="0" applyAlignment="1">
      <alignment/>
    </xf>
    <xf numFmtId="0" fontId="6" fillId="0" borderId="0" xfId="0" applyFont="1" applyFill="1" applyAlignment="1">
      <alignment vertical="top"/>
    </xf>
    <xf numFmtId="0" fontId="6" fillId="0" borderId="0" xfId="0" applyFont="1" applyFill="1" applyAlignment="1">
      <alignment horizontal="right" vertical="top"/>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6" fillId="0" borderId="0" xfId="0" applyFont="1" applyFill="1" applyBorder="1" applyAlignment="1">
      <alignment vertical="top"/>
    </xf>
    <xf numFmtId="0" fontId="6" fillId="0" borderId="0" xfId="0" applyFont="1" applyFill="1" applyBorder="1" applyAlignment="1">
      <alignment horizontal="right" vertical="top"/>
    </xf>
    <xf numFmtId="38" fontId="1" fillId="0" borderId="0" xfId="49"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10" xfId="0" applyFont="1" applyFill="1" applyBorder="1" applyAlignment="1" applyProtection="1">
      <alignment horizontal="centerContinuous" vertical="center"/>
      <protection/>
    </xf>
    <xf numFmtId="37" fontId="12"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0" fontId="1" fillId="0" borderId="0" xfId="0" applyFont="1" applyFill="1" applyAlignment="1">
      <alignment vertical="center"/>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Continuous" vertical="center"/>
      <protection/>
    </xf>
    <xf numFmtId="37" fontId="8"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37" fontId="1" fillId="0" borderId="0" xfId="0" applyNumberFormat="1" applyFont="1" applyFill="1" applyAlignment="1" applyProtection="1">
      <alignment vertical="center"/>
      <protection/>
    </xf>
    <xf numFmtId="0" fontId="8" fillId="0" borderId="11" xfId="0" applyFont="1" applyFill="1" applyBorder="1" applyAlignment="1">
      <alignment horizontal="right" vertical="center"/>
    </xf>
    <xf numFmtId="0" fontId="8" fillId="0" borderId="0" xfId="0" applyFont="1" applyFill="1" applyBorder="1" applyAlignment="1">
      <alignment horizontal="right" vertical="center"/>
    </xf>
    <xf numFmtId="38" fontId="15" fillId="0" borderId="0" xfId="49" applyFont="1" applyFill="1" applyBorder="1" applyAlignment="1" applyProtection="1">
      <alignment horizontal="right" vertical="center"/>
      <protection/>
    </xf>
    <xf numFmtId="38" fontId="15" fillId="0" borderId="12" xfId="49" applyFont="1" applyFill="1" applyBorder="1" applyAlignment="1" applyProtection="1">
      <alignment horizontal="right" vertical="center"/>
      <protection/>
    </xf>
    <xf numFmtId="191" fontId="12" fillId="0" borderId="12" xfId="0" applyNumberFormat="1" applyFont="1" applyFill="1" applyBorder="1" applyAlignment="1" applyProtection="1">
      <alignment horizontal="right" vertical="center"/>
      <protection/>
    </xf>
    <xf numFmtId="0" fontId="13" fillId="0" borderId="13" xfId="0" applyFont="1" applyFill="1" applyBorder="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Fill="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vertical="center"/>
      <protection/>
    </xf>
    <xf numFmtId="0" fontId="18" fillId="0" borderId="14" xfId="0" applyFont="1" applyFill="1" applyBorder="1" applyAlignment="1" applyProtection="1">
      <alignment horizontal="distributed" vertical="center"/>
      <protection/>
    </xf>
    <xf numFmtId="38" fontId="8" fillId="0" borderId="15" xfId="49" applyFont="1" applyFill="1" applyBorder="1" applyAlignment="1" applyProtection="1">
      <alignment vertical="center"/>
      <protection/>
    </xf>
    <xf numFmtId="0" fontId="1" fillId="0" borderId="14" xfId="0" applyFont="1" applyFill="1" applyBorder="1" applyAlignment="1" applyProtection="1">
      <alignment horizontal="center" vertical="center"/>
      <protection/>
    </xf>
    <xf numFmtId="0" fontId="1" fillId="0" borderId="16" xfId="0" applyFont="1" applyFill="1" applyBorder="1" applyAlignment="1" applyProtection="1">
      <alignment horizontal="distributed" vertical="center"/>
      <protection/>
    </xf>
    <xf numFmtId="185" fontId="0" fillId="0" borderId="0" xfId="0" applyNumberFormat="1" applyFont="1" applyFill="1" applyBorder="1" applyAlignment="1" applyProtection="1">
      <alignment horizontal="right" vertical="center"/>
      <protection/>
    </xf>
    <xf numFmtId="185" fontId="0" fillId="0" borderId="0" xfId="0" applyNumberFormat="1" applyFont="1" applyFill="1" applyAlignment="1" applyProtection="1">
      <alignment horizontal="right" vertical="center"/>
      <protection/>
    </xf>
    <xf numFmtId="185" fontId="0" fillId="0" borderId="17"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pplyProtection="1">
      <alignment horizontal="center" vertical="center"/>
      <protection/>
    </xf>
    <xf numFmtId="188" fontId="0" fillId="0" borderId="0" xfId="49" applyNumberFormat="1" applyFont="1" applyFill="1" applyBorder="1" applyAlignment="1" applyProtection="1">
      <alignment horizontal="right" vertical="center"/>
      <protection/>
    </xf>
    <xf numFmtId="190" fontId="0" fillId="0" borderId="0" xfId="49"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0" fillId="0" borderId="12" xfId="0" applyNumberFormat="1" applyFont="1" applyFill="1" applyBorder="1" applyAlignment="1" applyProtection="1">
      <alignment horizontal="right" vertical="center"/>
      <protection/>
    </xf>
    <xf numFmtId="179" fontId="0" fillId="0" borderId="0" xfId="0" applyNumberFormat="1" applyFont="1" applyFill="1" applyBorder="1" applyAlignment="1">
      <alignment vertical="center"/>
    </xf>
    <xf numFmtId="37" fontId="0" fillId="0" borderId="11"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37" fontId="0" fillId="0" borderId="17" xfId="0" applyNumberFormat="1"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lignment vertical="center"/>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39" fontId="0" fillId="0" borderId="0" xfId="0" applyNumberFormat="1" applyFont="1" applyFill="1" applyAlignment="1" applyProtection="1">
      <alignment vertical="center"/>
      <protection/>
    </xf>
    <xf numFmtId="39" fontId="0" fillId="0" borderId="0" xfId="0" applyNumberFormat="1"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23" xfId="0" applyFont="1" applyFill="1" applyBorder="1" applyAlignment="1" applyProtection="1">
      <alignment horizontal="distributed" vertical="center"/>
      <protection/>
    </xf>
    <xf numFmtId="37" fontId="20" fillId="0" borderId="0" xfId="0" applyNumberFormat="1" applyFont="1" applyFill="1" applyAlignment="1" applyProtection="1">
      <alignment vertical="center"/>
      <protection/>
    </xf>
    <xf numFmtId="37" fontId="20" fillId="0" borderId="0" xfId="0" applyNumberFormat="1" applyFont="1" applyFill="1" applyBorder="1" applyAlignment="1" applyProtection="1">
      <alignment vertical="center"/>
      <protection/>
    </xf>
    <xf numFmtId="0" fontId="20" fillId="0" borderId="0" xfId="0" applyFont="1" applyFill="1" applyAlignment="1">
      <alignment vertical="center"/>
    </xf>
    <xf numFmtId="39" fontId="20" fillId="0" borderId="0" xfId="0" applyNumberFormat="1" applyFont="1" applyFill="1" applyAlignment="1" applyProtection="1">
      <alignment vertical="center"/>
      <protection/>
    </xf>
    <xf numFmtId="39" fontId="20" fillId="0" borderId="0" xfId="0" applyNumberFormat="1" applyFont="1" applyFill="1" applyBorder="1" applyAlignment="1" applyProtection="1">
      <alignment vertical="center"/>
      <protection/>
    </xf>
    <xf numFmtId="0" fontId="0" fillId="0" borderId="21" xfId="0"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24" xfId="0" applyFont="1" applyFill="1" applyBorder="1" applyAlignment="1">
      <alignment vertical="center"/>
    </xf>
    <xf numFmtId="0" fontId="0" fillId="0" borderId="0" xfId="0" applyFont="1" applyFill="1" applyAlignment="1">
      <alignment horizontal="center" vertical="center"/>
    </xf>
    <xf numFmtId="0" fontId="0" fillId="0" borderId="14"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0" xfId="0" applyFont="1" applyFill="1" applyBorder="1" applyAlignment="1">
      <alignment horizontal="distributed" vertical="center"/>
    </xf>
    <xf numFmtId="0" fontId="0" fillId="0" borderId="14" xfId="0" applyFont="1" applyFill="1" applyBorder="1" applyAlignment="1">
      <alignment vertical="center"/>
    </xf>
    <xf numFmtId="0" fontId="1" fillId="0" borderId="0" xfId="0" applyFont="1" applyFill="1" applyBorder="1" applyAlignment="1" applyProtection="1">
      <alignment horizontal="centerContinuous" vertical="center"/>
      <protection/>
    </xf>
    <xf numFmtId="37" fontId="0" fillId="0" borderId="0" xfId="0" applyNumberFormat="1" applyFont="1" applyFill="1" applyAlignment="1" applyProtection="1">
      <alignment horizontal="right" vertical="center"/>
      <protection/>
    </xf>
    <xf numFmtId="0" fontId="0" fillId="0" borderId="17" xfId="0" applyFont="1" applyFill="1" applyBorder="1" applyAlignment="1" applyProtection="1">
      <alignment horizontal="distributed" vertical="center"/>
      <protection/>
    </xf>
    <xf numFmtId="0" fontId="0" fillId="0" borderId="25" xfId="0" applyFont="1" applyFill="1" applyBorder="1" applyAlignment="1" applyProtection="1">
      <alignment vertical="center"/>
      <protection/>
    </xf>
    <xf numFmtId="37" fontId="0" fillId="0" borderId="25" xfId="0" applyNumberFormat="1"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ill="1" applyBorder="1" applyAlignment="1" applyProtection="1">
      <alignment vertical="center"/>
      <protection/>
    </xf>
    <xf numFmtId="0" fontId="0" fillId="0" borderId="22"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26" xfId="0" applyFont="1" applyFill="1" applyBorder="1" applyAlignment="1" applyProtection="1">
      <alignment horizontal="distributed" vertical="center"/>
      <protection/>
    </xf>
    <xf numFmtId="177" fontId="0" fillId="0" borderId="0" xfId="0" applyNumberFormat="1" applyFont="1" applyFill="1" applyBorder="1" applyAlignment="1" applyProtection="1">
      <alignment vertical="center"/>
      <protection/>
    </xf>
    <xf numFmtId="0" fontId="0" fillId="0" borderId="0" xfId="0" applyFont="1" applyFill="1" applyBorder="1" applyAlignment="1">
      <alignment vertical="top"/>
    </xf>
    <xf numFmtId="0" fontId="0" fillId="0" borderId="27" xfId="0" applyFont="1" applyFill="1" applyBorder="1" applyAlignment="1">
      <alignment horizontal="right" vertical="center"/>
    </xf>
    <xf numFmtId="0" fontId="0" fillId="0" borderId="28" xfId="0" applyFont="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pplyProtection="1">
      <alignment horizontal="center" vertical="center" textRotation="255"/>
      <protection/>
    </xf>
    <xf numFmtId="0" fontId="0" fillId="0" borderId="30" xfId="0" applyFont="1" applyFill="1" applyBorder="1" applyAlignment="1" applyProtection="1">
      <alignment horizontal="center" vertical="top"/>
      <protection/>
    </xf>
    <xf numFmtId="0" fontId="0" fillId="0" borderId="30" xfId="0" applyNumberFormat="1" applyFont="1" applyFill="1" applyBorder="1" applyAlignment="1" applyProtection="1">
      <alignment horizontal="center" vertical="top"/>
      <protection/>
    </xf>
    <xf numFmtId="0" fontId="0" fillId="0" borderId="22" xfId="0" applyFont="1" applyBorder="1" applyAlignment="1">
      <alignment horizontal="center" vertical="center"/>
    </xf>
    <xf numFmtId="37" fontId="0" fillId="0" borderId="29" xfId="0" applyNumberFormat="1" applyFont="1" applyFill="1" applyBorder="1" applyAlignment="1" applyProtection="1">
      <alignment horizontal="right" vertical="center"/>
      <protection/>
    </xf>
    <xf numFmtId="0" fontId="0" fillId="0" borderId="2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top" textRotation="255"/>
      <protection/>
    </xf>
    <xf numFmtId="0" fontId="0" fillId="0" borderId="29" xfId="0" applyNumberFormat="1" applyFont="1" applyFill="1" applyBorder="1" applyAlignment="1" applyProtection="1">
      <alignment horizontal="center" vertical="top" textRotation="255"/>
      <protection/>
    </xf>
    <xf numFmtId="38" fontId="0" fillId="0" borderId="11"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0" fillId="0" borderId="15" xfId="0" applyFont="1" applyFill="1" applyBorder="1" applyAlignment="1">
      <alignment vertical="center"/>
    </xf>
    <xf numFmtId="0" fontId="0" fillId="0" borderId="14" xfId="0" applyFont="1" applyFill="1" applyBorder="1" applyAlignment="1" applyProtection="1">
      <alignment horizontal="center" vertical="top" textRotation="255"/>
      <protection/>
    </xf>
    <xf numFmtId="0" fontId="0" fillId="0" borderId="14" xfId="0" applyFont="1" applyFill="1" applyBorder="1" applyAlignment="1" applyProtection="1">
      <alignment horizontal="center" vertical="top"/>
      <protection/>
    </xf>
    <xf numFmtId="0" fontId="0" fillId="0" borderId="14" xfId="0" applyFont="1" applyFill="1" applyBorder="1" applyAlignment="1" applyProtection="1">
      <alignment horizontal="distributed" vertical="center"/>
      <protection/>
    </xf>
    <xf numFmtId="0" fontId="0" fillId="0" borderId="12"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38" fontId="0" fillId="0" borderId="0" xfId="49" applyFont="1" applyBorder="1" applyAlignment="1">
      <alignment horizontal="right" vertical="center"/>
    </xf>
    <xf numFmtId="0" fontId="0" fillId="0" borderId="14"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38" fontId="0" fillId="0" borderId="12" xfId="49" applyFont="1" applyBorder="1" applyAlignment="1">
      <alignment horizontal="right" vertical="center"/>
    </xf>
    <xf numFmtId="0" fontId="0" fillId="0" borderId="25" xfId="0" applyFont="1" applyFill="1" applyBorder="1" applyAlignment="1">
      <alignment vertical="center"/>
    </xf>
    <xf numFmtId="0" fontId="0" fillId="0" borderId="23" xfId="0" applyFont="1" applyFill="1" applyBorder="1" applyAlignment="1" applyProtection="1">
      <alignment horizontal="center" vertical="center"/>
      <protection/>
    </xf>
    <xf numFmtId="37" fontId="0" fillId="0" borderId="23" xfId="0" applyNumberFormat="1" applyFont="1" applyFill="1" applyBorder="1" applyAlignment="1" applyProtection="1">
      <alignment horizontal="center" vertical="center"/>
      <protection/>
    </xf>
    <xf numFmtId="37" fontId="0" fillId="0" borderId="0" xfId="0" applyNumberFormat="1" applyFont="1" applyFill="1" applyBorder="1" applyAlignment="1">
      <alignment vertical="center"/>
    </xf>
    <xf numFmtId="0" fontId="0" fillId="0" borderId="10" xfId="0" applyFont="1" applyFill="1" applyBorder="1" applyAlignment="1" applyProtection="1">
      <alignment horizontal="centerContinuous" vertical="center"/>
      <protection/>
    </xf>
    <xf numFmtId="183" fontId="0" fillId="0" borderId="0" xfId="0" applyNumberFormat="1" applyFont="1" applyFill="1" applyBorder="1" applyAlignment="1">
      <alignment vertical="center"/>
    </xf>
    <xf numFmtId="183"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xf>
    <xf numFmtId="38" fontId="0" fillId="0" borderId="12" xfId="49" applyFont="1" applyFill="1" applyBorder="1" applyAlignment="1" applyProtection="1">
      <alignment horizontal="right" vertical="center"/>
      <protection/>
    </xf>
    <xf numFmtId="183" fontId="0" fillId="0" borderId="11" xfId="0" applyNumberFormat="1" applyFont="1" applyFill="1" applyBorder="1" applyAlignment="1">
      <alignment vertical="center"/>
    </xf>
    <xf numFmtId="183" fontId="0" fillId="0" borderId="33" xfId="0" applyNumberFormat="1" applyFont="1" applyFill="1" applyBorder="1" applyAlignment="1">
      <alignment vertical="center"/>
    </xf>
    <xf numFmtId="183" fontId="0" fillId="0" borderId="12" xfId="0" applyNumberFormat="1" applyFont="1" applyFill="1" applyBorder="1" applyAlignment="1">
      <alignment vertical="center"/>
    </xf>
    <xf numFmtId="183" fontId="0" fillId="0" borderId="17" xfId="0" applyNumberFormat="1" applyFont="1" applyFill="1" applyBorder="1" applyAlignment="1">
      <alignment horizontal="right" vertical="center"/>
    </xf>
    <xf numFmtId="0" fontId="0" fillId="0" borderId="12" xfId="0" applyFont="1" applyFill="1" applyBorder="1" applyAlignment="1">
      <alignment horizontal="right" vertical="center"/>
    </xf>
    <xf numFmtId="0" fontId="0" fillId="0" borderId="1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distributed" vertical="center"/>
      <protection/>
    </xf>
    <xf numFmtId="37" fontId="0" fillId="0" borderId="13" xfId="0" applyNumberFormat="1" applyFont="1" applyFill="1" applyBorder="1" applyAlignment="1" applyProtection="1">
      <alignment vertical="center"/>
      <protection/>
    </xf>
    <xf numFmtId="0" fontId="13" fillId="0" borderId="31" xfId="0" applyFont="1" applyFill="1" applyBorder="1" applyAlignment="1" applyProtection="1">
      <alignment horizontal="distributed" vertical="center"/>
      <protection/>
    </xf>
    <xf numFmtId="37" fontId="13" fillId="0" borderId="0" xfId="0" applyNumberFormat="1" applyFont="1" applyFill="1" applyBorder="1" applyAlignment="1">
      <alignment vertical="center"/>
    </xf>
    <xf numFmtId="37" fontId="14" fillId="0" borderId="0" xfId="0" applyNumberFormat="1" applyFont="1" applyFill="1" applyBorder="1" applyAlignment="1">
      <alignment horizontal="right" vertical="center"/>
    </xf>
    <xf numFmtId="0" fontId="0" fillId="0" borderId="24" xfId="0" applyFont="1" applyFill="1" applyBorder="1" applyAlignment="1" applyProtection="1">
      <alignment horizontal="centerContinuous" vertical="center"/>
      <protection/>
    </xf>
    <xf numFmtId="0" fontId="0" fillId="0" borderId="24" xfId="0" applyFont="1" applyFill="1" applyBorder="1" applyAlignment="1" applyProtection="1" quotePrefix="1">
      <alignment horizontal="right" vertical="center"/>
      <protection/>
    </xf>
    <xf numFmtId="0" fontId="0" fillId="0" borderId="35" xfId="0" applyFont="1" applyFill="1" applyBorder="1" applyAlignment="1" applyProtection="1">
      <alignment horizontal="distributed" vertical="center" wrapText="1"/>
      <protection/>
    </xf>
    <xf numFmtId="0" fontId="0" fillId="0" borderId="14" xfId="0" applyFont="1" applyFill="1" applyBorder="1" applyAlignment="1" applyProtection="1">
      <alignment vertical="center" wrapText="1"/>
      <protection/>
    </xf>
    <xf numFmtId="0" fontId="0" fillId="0" borderId="36"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wrapText="1"/>
      <protection/>
    </xf>
    <xf numFmtId="38" fontId="0" fillId="0" borderId="13" xfId="49"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0" fillId="0" borderId="31" xfId="0" applyFont="1" applyFill="1" applyBorder="1" applyAlignment="1" applyProtection="1">
      <alignment horizontal="center" vertical="center"/>
      <protection/>
    </xf>
    <xf numFmtId="38" fontId="0" fillId="0" borderId="17" xfId="49" applyFont="1" applyFill="1" applyBorder="1" applyAlignment="1" applyProtection="1">
      <alignment horizontal="right" vertical="center"/>
      <protection/>
    </xf>
    <xf numFmtId="0" fontId="4" fillId="0" borderId="0" xfId="0" applyFont="1" applyFill="1" applyAlignment="1">
      <alignment horizontal="left" vertical="center"/>
    </xf>
    <xf numFmtId="0" fontId="4" fillId="0" borderId="0" xfId="0" applyFont="1" applyFill="1" applyAlignment="1">
      <alignment horizontal="right" vertical="center"/>
    </xf>
    <xf numFmtId="0" fontId="0" fillId="0" borderId="0" xfId="0" applyFont="1" applyFill="1" applyAlignment="1">
      <alignment horizontal="left" vertical="center"/>
    </xf>
    <xf numFmtId="0" fontId="0" fillId="0" borderId="24" xfId="0" applyFont="1" applyFill="1" applyBorder="1" applyAlignment="1" applyProtection="1">
      <alignment horizontal="right" vertical="center"/>
      <protection/>
    </xf>
    <xf numFmtId="0" fontId="0" fillId="0" borderId="24" xfId="0" applyFont="1" applyFill="1" applyBorder="1" applyAlignment="1" applyProtection="1">
      <alignment vertical="center"/>
      <protection/>
    </xf>
    <xf numFmtId="0" fontId="0" fillId="0" borderId="0" xfId="0" applyFont="1" applyFill="1" applyAlignment="1" quotePrefix="1">
      <alignment horizontal="right" vertical="center"/>
    </xf>
    <xf numFmtId="0" fontId="0" fillId="0" borderId="13"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191" fontId="0" fillId="0" borderId="0" xfId="0" applyNumberFormat="1" applyFont="1" applyFill="1" applyBorder="1" applyAlignment="1">
      <alignment horizontal="right" vertical="center"/>
    </xf>
    <xf numFmtId="38" fontId="0" fillId="0" borderId="0" xfId="49" applyFont="1" applyFill="1" applyAlignment="1">
      <alignment vertical="center"/>
    </xf>
    <xf numFmtId="38" fontId="15" fillId="0" borderId="0" xfId="49" applyFont="1" applyFill="1" applyBorder="1" applyAlignment="1" applyProtection="1">
      <alignment vertical="center"/>
      <protection/>
    </xf>
    <xf numFmtId="0" fontId="0" fillId="0" borderId="0" xfId="0" applyFont="1" applyFill="1" applyBorder="1" applyAlignment="1">
      <alignment horizontal="distributed"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8" fontId="0" fillId="0" borderId="15"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191" fontId="0" fillId="0" borderId="0" xfId="0" applyNumberFormat="1" applyFont="1" applyFill="1" applyBorder="1" applyAlignment="1" applyProtection="1" quotePrefix="1">
      <alignment horizontal="right" vertical="center"/>
      <protection/>
    </xf>
    <xf numFmtId="0" fontId="0" fillId="0" borderId="15" xfId="0" applyFont="1" applyFill="1" applyBorder="1" applyAlignment="1" applyProtection="1">
      <alignment horizontal="center" vertical="center"/>
      <protection/>
    </xf>
    <xf numFmtId="191" fontId="0" fillId="0" borderId="0" xfId="0" applyNumberFormat="1" applyFont="1" applyFill="1" applyAlignment="1">
      <alignment horizontal="right" vertical="center"/>
    </xf>
    <xf numFmtId="0" fontId="0" fillId="0" borderId="12" xfId="0" applyFont="1" applyFill="1" applyBorder="1" applyAlignment="1" applyProtection="1">
      <alignment vertical="center"/>
      <protection/>
    </xf>
    <xf numFmtId="191" fontId="0" fillId="0" borderId="12"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distributed" vertical="center"/>
      <protection/>
    </xf>
    <xf numFmtId="37" fontId="0" fillId="0" borderId="32"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0" fontId="13" fillId="0" borderId="14" xfId="0" applyFont="1" applyFill="1" applyBorder="1" applyAlignment="1" applyProtection="1">
      <alignment horizontal="distributed" vertical="center"/>
      <protection/>
    </xf>
    <xf numFmtId="0" fontId="0" fillId="0" borderId="0" xfId="0" applyFont="1" applyAlignment="1">
      <alignment horizontal="center" vertical="center"/>
    </xf>
    <xf numFmtId="0" fontId="0" fillId="0" borderId="0" xfId="0" applyFont="1" applyAlignment="1">
      <alignment vertical="center"/>
    </xf>
    <xf numFmtId="0" fontId="0" fillId="0" borderId="37" xfId="0" applyFont="1" applyFill="1" applyBorder="1" applyAlignment="1">
      <alignment vertical="center"/>
    </xf>
    <xf numFmtId="0" fontId="0" fillId="0" borderId="0" xfId="0" applyFont="1" applyFill="1" applyBorder="1" applyAlignment="1">
      <alignment horizontal="centerContinuous"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37" fontId="0" fillId="0" borderId="39" xfId="0" applyNumberFormat="1" applyFont="1" applyFill="1" applyBorder="1" applyAlignment="1" applyProtection="1">
      <alignment vertical="center"/>
      <protection/>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11" xfId="0" applyNumberFormat="1" applyFont="1" applyFill="1" applyBorder="1" applyAlignment="1" applyProtection="1">
      <alignment horizontal="right" vertical="center"/>
      <protection/>
    </xf>
    <xf numFmtId="0" fontId="0" fillId="0" borderId="0" xfId="0" applyFont="1" applyFill="1" applyBorder="1" applyAlignment="1">
      <alignment vertical="distributed" textRotation="255"/>
    </xf>
    <xf numFmtId="188" fontId="0" fillId="0" borderId="39" xfId="0" applyNumberFormat="1" applyFont="1" applyFill="1" applyBorder="1" applyAlignment="1" applyProtection="1">
      <alignment vertical="center"/>
      <protection/>
    </xf>
    <xf numFmtId="188" fontId="0" fillId="0" borderId="0" xfId="0" applyNumberFormat="1" applyFont="1" applyFill="1" applyBorder="1" applyAlignment="1" applyProtection="1">
      <alignment vertical="center"/>
      <protection/>
    </xf>
    <xf numFmtId="188" fontId="0" fillId="0" borderId="13" xfId="0" applyNumberFormat="1" applyFont="1" applyFill="1" applyBorder="1" applyAlignment="1" applyProtection="1">
      <alignment vertical="center"/>
      <protection/>
    </xf>
    <xf numFmtId="188" fontId="0" fillId="0" borderId="11" xfId="0" applyNumberFormat="1" applyFont="1" applyFill="1" applyBorder="1" applyAlignment="1">
      <alignment horizontal="center" vertical="center"/>
    </xf>
    <xf numFmtId="188" fontId="0" fillId="0" borderId="0" xfId="0" applyNumberFormat="1" applyFont="1" applyFill="1" applyBorder="1" applyAlignment="1">
      <alignment horizontal="center" vertical="center"/>
    </xf>
    <xf numFmtId="188" fontId="0" fillId="0" borderId="11" xfId="0" applyNumberFormat="1" applyFont="1" applyFill="1" applyBorder="1" applyAlignment="1" applyProtection="1">
      <alignment vertical="center"/>
      <protection/>
    </xf>
    <xf numFmtId="190"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lignment horizontal="right" vertical="center"/>
    </xf>
    <xf numFmtId="190" fontId="0" fillId="0" borderId="0" xfId="0" applyNumberFormat="1" applyFont="1" applyFill="1" applyBorder="1" applyAlignment="1" applyProtection="1">
      <alignment horizontal="right" vertical="center"/>
      <protection/>
    </xf>
    <xf numFmtId="0" fontId="0" fillId="0" borderId="32" xfId="0" applyFont="1" applyFill="1" applyBorder="1" applyAlignment="1">
      <alignment vertical="distributed" textRotation="255"/>
    </xf>
    <xf numFmtId="188" fontId="0" fillId="0" borderId="33" xfId="0" applyNumberFormat="1" applyFont="1" applyFill="1" applyBorder="1" applyAlignment="1">
      <alignment horizontal="center" vertical="center"/>
    </xf>
    <xf numFmtId="188" fontId="0" fillId="0" borderId="12" xfId="0" applyNumberFormat="1" applyFont="1" applyFill="1" applyBorder="1" applyAlignment="1">
      <alignment horizontal="center" vertical="center"/>
    </xf>
    <xf numFmtId="0" fontId="0" fillId="0" borderId="25" xfId="0" applyFont="1" applyBorder="1" applyAlignment="1">
      <alignment vertical="distributed"/>
    </xf>
    <xf numFmtId="188" fontId="0" fillId="0" borderId="40" xfId="0" applyNumberFormat="1" applyFont="1" applyFill="1" applyBorder="1" applyAlignment="1" applyProtection="1">
      <alignment vertical="center"/>
      <protection/>
    </xf>
    <xf numFmtId="188" fontId="0" fillId="0" borderId="25" xfId="0" applyNumberFormat="1" applyFont="1" applyFill="1" applyBorder="1" applyAlignment="1" applyProtection="1">
      <alignment vertical="center"/>
      <protection/>
    </xf>
    <xf numFmtId="0" fontId="0" fillId="0" borderId="0" xfId="0" applyFont="1" applyBorder="1" applyAlignment="1">
      <alignment vertical="distributed"/>
    </xf>
    <xf numFmtId="188" fontId="0" fillId="0" borderId="0" xfId="49" applyNumberFormat="1" applyFont="1" applyFill="1" applyBorder="1" applyAlignment="1">
      <alignment vertical="center"/>
    </xf>
    <xf numFmtId="190"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90" fontId="0" fillId="0" borderId="0" xfId="0" applyNumberFormat="1" applyFont="1" applyFill="1" applyBorder="1" applyAlignment="1">
      <alignment horizontal="center" vertical="center"/>
    </xf>
    <xf numFmtId="0" fontId="0" fillId="0" borderId="12" xfId="0" applyFont="1" applyFill="1" applyBorder="1" applyAlignment="1">
      <alignment vertical="distributed" textRotation="255"/>
    </xf>
    <xf numFmtId="188" fontId="0" fillId="0" borderId="12" xfId="0" applyNumberFormat="1" applyFont="1" applyFill="1" applyBorder="1" applyAlignment="1">
      <alignment vertical="center"/>
    </xf>
    <xf numFmtId="190" fontId="0" fillId="0" borderId="12" xfId="0" applyNumberFormat="1" applyFont="1" applyFill="1" applyBorder="1" applyAlignment="1">
      <alignment vertical="center"/>
    </xf>
    <xf numFmtId="0" fontId="0" fillId="0" borderId="0" xfId="0" applyFont="1" applyFill="1" applyBorder="1" applyAlignment="1">
      <alignment vertical="distributed" textRotation="255"/>
    </xf>
    <xf numFmtId="0" fontId="0" fillId="0" borderId="36" xfId="0" applyFont="1" applyFill="1" applyBorder="1" applyAlignment="1">
      <alignment horizontal="center" vertical="center"/>
    </xf>
    <xf numFmtId="176" fontId="0" fillId="0" borderId="0" xfId="0" applyNumberFormat="1" applyFont="1" applyFill="1" applyAlignment="1" applyProtection="1">
      <alignment vertical="center"/>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12" xfId="49" applyFont="1" applyFill="1" applyBorder="1" applyAlignment="1">
      <alignment vertical="center"/>
    </xf>
    <xf numFmtId="0" fontId="0" fillId="0" borderId="43" xfId="0" applyFont="1" applyFill="1" applyBorder="1" applyAlignment="1" applyProtection="1" quotePrefix="1">
      <alignment horizontal="center" vertical="center"/>
      <protection/>
    </xf>
    <xf numFmtId="176" fontId="0" fillId="0" borderId="44" xfId="0" applyNumberFormat="1" applyFont="1" applyFill="1" applyBorder="1" applyAlignment="1" applyProtection="1">
      <alignment horizontal="right" vertical="center"/>
      <protection/>
    </xf>
    <xf numFmtId="176" fontId="0" fillId="0" borderId="17" xfId="0" applyNumberFormat="1" applyFont="1" applyFill="1" applyBorder="1" applyAlignment="1" applyProtection="1">
      <alignment horizontal="right" vertical="center"/>
      <protection/>
    </xf>
    <xf numFmtId="176" fontId="0" fillId="0" borderId="12" xfId="0" applyNumberFormat="1" applyFont="1" applyFill="1" applyBorder="1" applyAlignment="1" applyProtection="1">
      <alignment horizontal="right" vertical="center"/>
      <protection/>
    </xf>
    <xf numFmtId="37" fontId="13" fillId="0" borderId="11" xfId="0" applyNumberFormat="1" applyFont="1" applyFill="1" applyBorder="1" applyAlignment="1" applyProtection="1">
      <alignment vertical="center"/>
      <protection/>
    </xf>
    <xf numFmtId="37" fontId="13" fillId="0" borderId="0" xfId="0" applyNumberFormat="1" applyFont="1" applyFill="1" applyBorder="1" applyAlignment="1" applyProtection="1">
      <alignment vertical="center"/>
      <protection/>
    </xf>
    <xf numFmtId="0" fontId="13" fillId="0" borderId="0" xfId="0" applyFont="1" applyFill="1" applyAlignment="1">
      <alignment vertical="center"/>
    </xf>
    <xf numFmtId="38" fontId="13" fillId="0" borderId="0" xfId="49" applyFont="1" applyFill="1" applyAlignment="1">
      <alignment vertical="center"/>
    </xf>
    <xf numFmtId="0" fontId="13" fillId="0" borderId="0" xfId="0" applyFont="1" applyFill="1" applyAlignment="1">
      <alignment horizontal="right" vertical="center"/>
    </xf>
    <xf numFmtId="0" fontId="0" fillId="0" borderId="45" xfId="0" applyFont="1" applyFill="1" applyBorder="1" applyAlignment="1">
      <alignment vertical="center"/>
    </xf>
    <xf numFmtId="176" fontId="13" fillId="0" borderId="11" xfId="0" applyNumberFormat="1" applyFont="1" applyFill="1" applyBorder="1" applyAlignment="1" applyProtection="1">
      <alignment vertical="center"/>
      <protection/>
    </xf>
    <xf numFmtId="176" fontId="13" fillId="0" borderId="0" xfId="0" applyNumberFormat="1" applyFont="1" applyFill="1" applyBorder="1" applyAlignment="1" applyProtection="1">
      <alignment horizontal="right" vertical="center"/>
      <protection/>
    </xf>
    <xf numFmtId="0" fontId="20" fillId="0" borderId="0" xfId="0" applyFont="1" applyFill="1" applyBorder="1" applyAlignment="1">
      <alignment vertical="center"/>
    </xf>
    <xf numFmtId="0" fontId="20" fillId="0" borderId="10" xfId="0" applyFont="1" applyFill="1" applyBorder="1" applyAlignment="1" quotePrefix="1">
      <alignment horizontal="center" vertical="center"/>
    </xf>
    <xf numFmtId="0" fontId="0" fillId="0" borderId="28" xfId="0" applyFont="1" applyFill="1" applyBorder="1" applyAlignment="1" applyProtection="1">
      <alignment horizontal="right" vertical="center"/>
      <protection/>
    </xf>
    <xf numFmtId="0" fontId="0" fillId="0" borderId="39"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pplyProtection="1" quotePrefix="1">
      <alignment horizontal="left" vertical="center"/>
      <protection/>
    </xf>
    <xf numFmtId="37" fontId="0" fillId="0" borderId="0" xfId="0" applyNumberFormat="1" applyFont="1" applyFill="1" applyAlignment="1">
      <alignment vertical="center"/>
    </xf>
    <xf numFmtId="0" fontId="0" fillId="0" borderId="0" xfId="0" applyFont="1" applyFill="1" applyBorder="1" applyAlignment="1" applyProtection="1">
      <alignment horizontal="right" vertical="center" inden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37" fontId="0" fillId="0" borderId="0" xfId="0" applyNumberFormat="1" applyFont="1" applyFill="1" applyBorder="1" applyAlignment="1" applyProtection="1">
      <alignment horizontal="distributed" vertical="center"/>
      <protection/>
    </xf>
    <xf numFmtId="0" fontId="4" fillId="0" borderId="0" xfId="0" applyFont="1" applyFill="1" applyAlignment="1">
      <alignment horizontal="center" vertical="center"/>
    </xf>
    <xf numFmtId="0" fontId="0" fillId="0" borderId="10" xfId="0" applyFont="1" applyFill="1" applyBorder="1" applyAlignment="1">
      <alignment vertical="center"/>
    </xf>
    <xf numFmtId="0" fontId="0" fillId="0" borderId="14" xfId="0" applyFont="1" applyFill="1" applyBorder="1" applyAlignment="1" applyProtection="1">
      <alignment horizontal="left" vertical="center"/>
      <protection/>
    </xf>
    <xf numFmtId="0" fontId="0" fillId="0" borderId="10" xfId="0" applyFont="1" applyFill="1" applyBorder="1" applyAlignment="1" applyProtection="1" quotePrefix="1">
      <alignment horizontal="center" vertical="center"/>
      <protection/>
    </xf>
    <xf numFmtId="0" fontId="13" fillId="0" borderId="14" xfId="0" applyFont="1" applyFill="1" applyBorder="1" applyAlignment="1" applyProtection="1">
      <alignment vertical="center"/>
      <protection/>
    </xf>
    <xf numFmtId="37" fontId="13" fillId="0" borderId="0" xfId="0" applyNumberFormat="1" applyFont="1" applyFill="1" applyAlignment="1" applyProtection="1">
      <alignment vertical="center"/>
      <protection/>
    </xf>
    <xf numFmtId="0" fontId="0" fillId="0" borderId="10"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176" fontId="0" fillId="0" borderId="0" xfId="0" applyNumberFormat="1" applyFont="1" applyFill="1" applyAlignment="1">
      <alignment vertical="center"/>
    </xf>
    <xf numFmtId="0" fontId="0" fillId="0" borderId="14" xfId="0" applyFont="1" applyFill="1" applyBorder="1" applyAlignment="1" applyProtection="1" quotePrefix="1">
      <alignment horizontal="left" vertical="center"/>
      <protection/>
    </xf>
    <xf numFmtId="176" fontId="0" fillId="0" borderId="0" xfId="0" applyNumberFormat="1" applyFont="1" applyFill="1" applyAlignment="1" applyProtection="1">
      <alignment horizontal="right" vertical="center"/>
      <protection/>
    </xf>
    <xf numFmtId="0" fontId="0" fillId="0" borderId="0" xfId="0" applyNumberFormat="1" applyFont="1" applyFill="1" applyAlignment="1">
      <alignment vertical="center"/>
    </xf>
    <xf numFmtId="0" fontId="0" fillId="0" borderId="0" xfId="0" applyFont="1" applyAlignment="1">
      <alignment/>
    </xf>
    <xf numFmtId="176" fontId="0" fillId="0" borderId="44"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protection/>
    </xf>
    <xf numFmtId="0" fontId="0" fillId="0" borderId="18" xfId="0" applyFont="1" applyFill="1" applyBorder="1" applyAlignment="1" applyProtection="1">
      <alignment horizontal="centerContinuous"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horizontal="centerContinuous" vertical="center"/>
      <protection/>
    </xf>
    <xf numFmtId="176" fontId="0" fillId="0" borderId="0" xfId="0" applyNumberFormat="1" applyFont="1" applyFill="1" applyBorder="1" applyAlignment="1">
      <alignment vertical="center"/>
    </xf>
    <xf numFmtId="176" fontId="0" fillId="0" borderId="0"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0" fontId="0" fillId="0" borderId="12" xfId="0" applyFont="1" applyFill="1" applyBorder="1" applyAlignment="1" applyProtection="1" quotePrefix="1">
      <alignment horizontal="center" vertical="center"/>
      <protection/>
    </xf>
    <xf numFmtId="176" fontId="0" fillId="0" borderId="33" xfId="0" applyNumberFormat="1" applyFont="1" applyFill="1" applyBorder="1" applyAlignment="1" applyProtection="1">
      <alignment vertical="center"/>
      <protection/>
    </xf>
    <xf numFmtId="176" fontId="0" fillId="0" borderId="12" xfId="0" applyNumberFormat="1" applyFont="1" applyFill="1" applyBorder="1" applyAlignment="1" applyProtection="1">
      <alignment vertical="center"/>
      <protection/>
    </xf>
    <xf numFmtId="176" fontId="0" fillId="0" borderId="13" xfId="0" applyNumberFormat="1" applyFont="1" applyFill="1" applyBorder="1" applyAlignment="1">
      <alignment vertical="center"/>
    </xf>
    <xf numFmtId="0" fontId="0" fillId="0" borderId="24" xfId="0" applyFont="1" applyFill="1" applyBorder="1" applyAlignment="1" applyProtection="1" quotePrefix="1">
      <alignment horizontal="center" vertical="center"/>
      <protection/>
    </xf>
    <xf numFmtId="176" fontId="0" fillId="0" borderId="46" xfId="0" applyNumberFormat="1" applyFont="1" applyFill="1" applyBorder="1" applyAlignment="1" applyProtection="1">
      <alignment vertical="center"/>
      <protection/>
    </xf>
    <xf numFmtId="176" fontId="0" fillId="0" borderId="24" xfId="0" applyNumberFormat="1" applyFont="1" applyFill="1" applyBorder="1" applyAlignment="1" applyProtection="1">
      <alignment vertical="center"/>
      <protection/>
    </xf>
    <xf numFmtId="0" fontId="13" fillId="0" borderId="16"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Continuous" vertical="center"/>
      <protection/>
    </xf>
    <xf numFmtId="182" fontId="0" fillId="0" borderId="13" xfId="0" applyNumberFormat="1" applyFont="1" applyFill="1" applyBorder="1" applyAlignment="1" applyProtection="1">
      <alignment horizontal="right" vertical="center"/>
      <protection/>
    </xf>
    <xf numFmtId="182" fontId="0" fillId="0" borderId="0" xfId="0" applyNumberFormat="1" applyFont="1" applyFill="1" applyAlignment="1" applyProtection="1">
      <alignment horizontal="right" vertical="center"/>
      <protection/>
    </xf>
    <xf numFmtId="182" fontId="0" fillId="0" borderId="0" xfId="0" applyNumberFormat="1" applyFont="1" applyFill="1" applyAlignment="1">
      <alignment vertical="center"/>
    </xf>
    <xf numFmtId="182" fontId="0" fillId="0" borderId="0" xfId="0" applyNumberFormat="1" applyFont="1" applyFill="1" applyAlignment="1">
      <alignment horizontal="right" vertical="center"/>
    </xf>
    <xf numFmtId="182" fontId="0" fillId="0" borderId="0" xfId="0" applyNumberFormat="1" applyFont="1" applyFill="1" applyBorder="1" applyAlignment="1" applyProtection="1">
      <alignment horizontal="right" vertical="center"/>
      <protection/>
    </xf>
    <xf numFmtId="182" fontId="0" fillId="0" borderId="0" xfId="49"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vertical="center"/>
    </xf>
    <xf numFmtId="182" fontId="0" fillId="0" borderId="11" xfId="0" applyNumberFormat="1" applyFont="1" applyFill="1" applyBorder="1" applyAlignment="1" applyProtection="1">
      <alignment horizontal="right" vertical="center"/>
      <protection/>
    </xf>
    <xf numFmtId="182" fontId="0" fillId="0" borderId="44" xfId="0" applyNumberFormat="1" applyFont="1" applyFill="1" applyBorder="1" applyAlignment="1" applyProtection="1">
      <alignment horizontal="right" vertical="center"/>
      <protection/>
    </xf>
    <xf numFmtId="182" fontId="0" fillId="0" borderId="17" xfId="0" applyNumberFormat="1" applyFont="1" applyFill="1" applyBorder="1" applyAlignment="1" applyProtection="1">
      <alignment horizontal="right" vertical="center"/>
      <protection/>
    </xf>
    <xf numFmtId="182" fontId="0" fillId="0" borderId="12" xfId="0" applyNumberFormat="1" applyFont="1" applyFill="1" applyBorder="1" applyAlignment="1" applyProtection="1">
      <alignment horizontal="right" vertical="center"/>
      <protection/>
    </xf>
    <xf numFmtId="182" fontId="13"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56" fillId="0" borderId="0" xfId="0" applyFont="1" applyFill="1" applyBorder="1" applyAlignment="1" applyProtection="1">
      <alignment horizontal="distributed" vertical="center"/>
      <protection/>
    </xf>
    <xf numFmtId="0" fontId="56" fillId="0" borderId="43" xfId="0" applyFont="1" applyFill="1" applyBorder="1" applyAlignment="1" applyProtection="1">
      <alignment horizontal="distributed" vertical="center"/>
      <protection/>
    </xf>
    <xf numFmtId="0" fontId="56"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distributed"/>
      <protection/>
    </xf>
    <xf numFmtId="0" fontId="0" fillId="0" borderId="0" xfId="0" applyFont="1" applyFill="1" applyBorder="1" applyAlignment="1" applyProtection="1" quotePrefix="1">
      <alignment horizontal="center" vertical="distributed"/>
      <protection/>
    </xf>
    <xf numFmtId="0" fontId="0" fillId="0" borderId="0" xfId="0" applyFont="1" applyFill="1" applyBorder="1" applyAlignment="1" applyProtection="1">
      <alignment horizontal="center" vertical="distributed"/>
      <protection/>
    </xf>
    <xf numFmtId="185" fontId="0" fillId="0" borderId="33" xfId="0" applyNumberFormat="1" applyFont="1" applyFill="1" applyBorder="1" applyAlignment="1" applyProtection="1">
      <alignment horizontal="right" vertical="center"/>
      <protection/>
    </xf>
    <xf numFmtId="185" fontId="0" fillId="0" borderId="12" xfId="0" applyNumberFormat="1" applyFont="1" applyFill="1" applyBorder="1" applyAlignment="1" applyProtection="1">
      <alignment horizontal="right" vertical="center"/>
      <protection/>
    </xf>
    <xf numFmtId="185" fontId="13" fillId="0" borderId="0" xfId="0" applyNumberFormat="1" applyFont="1" applyFill="1" applyBorder="1" applyAlignment="1" applyProtection="1">
      <alignment horizontal="right" vertical="center"/>
      <protection/>
    </xf>
    <xf numFmtId="185" fontId="13" fillId="0" borderId="11" xfId="0" applyNumberFormat="1" applyFont="1" applyFill="1" applyBorder="1" applyAlignment="1" applyProtection="1">
      <alignment horizontal="right" vertical="center"/>
      <protection/>
    </xf>
    <xf numFmtId="188" fontId="0" fillId="0" borderId="0" xfId="49" applyNumberFormat="1" applyFont="1" applyFill="1" applyBorder="1" applyAlignment="1" applyProtection="1">
      <alignment vertical="center"/>
      <protection/>
    </xf>
    <xf numFmtId="190" fontId="0" fillId="0" borderId="0" xfId="49" applyNumberFormat="1" applyFont="1" applyFill="1" applyBorder="1" applyAlignment="1" applyProtection="1">
      <alignment vertical="center"/>
      <protection/>
    </xf>
    <xf numFmtId="188" fontId="0" fillId="0" borderId="0" xfId="49" applyNumberFormat="1" applyFont="1" applyFill="1" applyBorder="1" applyAlignment="1" applyProtection="1">
      <alignment horizontal="center" vertical="center"/>
      <protection/>
    </xf>
    <xf numFmtId="190" fontId="0" fillId="0" borderId="0" xfId="49"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88" fontId="0" fillId="0" borderId="12" xfId="49" applyNumberFormat="1" applyFont="1" applyFill="1" applyBorder="1" applyAlignment="1" applyProtection="1">
      <alignment vertical="center"/>
      <protection/>
    </xf>
    <xf numFmtId="190" fontId="0" fillId="0" borderId="12" xfId="49" applyNumberFormat="1" applyFont="1" applyFill="1" applyBorder="1" applyAlignment="1" applyProtection="1">
      <alignment vertical="center"/>
      <protection/>
    </xf>
    <xf numFmtId="177" fontId="0" fillId="0" borderId="12" xfId="0" applyNumberFormat="1" applyFont="1" applyFill="1" applyBorder="1" applyAlignment="1" applyProtection="1">
      <alignment horizontal="right" vertical="center"/>
      <protection/>
    </xf>
    <xf numFmtId="188" fontId="13" fillId="0" borderId="0" xfId="49" applyNumberFormat="1" applyFont="1" applyFill="1" applyBorder="1" applyAlignment="1" applyProtection="1">
      <alignment vertical="center"/>
      <protection/>
    </xf>
    <xf numFmtId="190" fontId="13" fillId="0" borderId="0" xfId="49"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188" fontId="13" fillId="0" borderId="0" xfId="49" applyNumberFormat="1" applyFont="1" applyFill="1" applyBorder="1" applyAlignment="1" applyProtection="1">
      <alignment horizontal="right" vertical="center"/>
      <protection/>
    </xf>
    <xf numFmtId="190" fontId="13" fillId="0" borderId="0" xfId="49" applyNumberFormat="1" applyFont="1" applyFill="1" applyBorder="1" applyAlignment="1" applyProtection="1">
      <alignment horizontal="right" vertical="center"/>
      <protection/>
    </xf>
    <xf numFmtId="177" fontId="13" fillId="0" borderId="0" xfId="0" applyNumberFormat="1" applyFont="1" applyFill="1" applyBorder="1" applyAlignment="1" applyProtection="1">
      <alignment horizontal="right" vertical="center"/>
      <protection/>
    </xf>
    <xf numFmtId="37" fontId="13" fillId="0" borderId="39" xfId="0" applyNumberFormat="1" applyFont="1" applyFill="1" applyBorder="1" applyAlignment="1">
      <alignment horizontal="right" vertical="center"/>
    </xf>
    <xf numFmtId="37" fontId="13" fillId="0" borderId="13" xfId="0" applyNumberFormat="1" applyFont="1" applyFill="1" applyBorder="1" applyAlignment="1">
      <alignment horizontal="right" vertical="center"/>
    </xf>
    <xf numFmtId="37" fontId="13" fillId="0" borderId="11" xfId="0" applyNumberFormat="1" applyFont="1" applyFill="1" applyBorder="1" applyAlignment="1" applyProtection="1">
      <alignment horizontal="right" vertical="center"/>
      <protection/>
    </xf>
    <xf numFmtId="37" fontId="13" fillId="0" borderId="0" xfId="0" applyNumberFormat="1"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0" fillId="0" borderId="33"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12" xfId="49" applyFont="1" applyFill="1" applyBorder="1" applyAlignment="1">
      <alignment horizontal="right" vertical="center"/>
    </xf>
    <xf numFmtId="38" fontId="13" fillId="0" borderId="0" xfId="49" applyFont="1" applyFill="1" applyBorder="1" applyAlignment="1" applyProtection="1">
      <alignment horizontal="right" vertical="center"/>
      <protection/>
    </xf>
    <xf numFmtId="37" fontId="13" fillId="0" borderId="32" xfId="0" applyNumberFormat="1" applyFont="1" applyFill="1" applyBorder="1" applyAlignment="1" applyProtection="1">
      <alignment vertical="center"/>
      <protection/>
    </xf>
    <xf numFmtId="37" fontId="13" fillId="0" borderId="12" xfId="0" applyNumberFormat="1" applyFont="1" applyFill="1" applyBorder="1" applyAlignment="1" applyProtection="1">
      <alignment vertical="center"/>
      <protection/>
    </xf>
    <xf numFmtId="38" fontId="13" fillId="0" borderId="47" xfId="49" applyFont="1" applyFill="1" applyBorder="1" applyAlignment="1" applyProtection="1">
      <alignment vertical="center"/>
      <protection/>
    </xf>
    <xf numFmtId="38" fontId="13" fillId="0" borderId="13" xfId="49" applyFont="1" applyFill="1" applyBorder="1" applyAlignment="1" applyProtection="1">
      <alignment vertical="center"/>
      <protection/>
    </xf>
    <xf numFmtId="191" fontId="0" fillId="0" borderId="13" xfId="0" applyNumberFormat="1" applyFont="1" applyFill="1" applyBorder="1" applyAlignment="1" applyProtection="1">
      <alignment horizontal="right" vertical="center"/>
      <protection/>
    </xf>
    <xf numFmtId="190" fontId="0" fillId="0" borderId="12" xfId="0" applyNumberFormat="1" applyFont="1" applyFill="1" applyBorder="1" applyAlignment="1" applyProtection="1">
      <alignment horizontal="right" vertical="center"/>
      <protection/>
    </xf>
    <xf numFmtId="179" fontId="13" fillId="0" borderId="0" xfId="0" applyNumberFormat="1" applyFont="1" applyFill="1" applyBorder="1" applyAlignment="1">
      <alignment vertical="center"/>
    </xf>
    <xf numFmtId="190" fontId="0" fillId="0" borderId="11" xfId="0" applyNumberFormat="1" applyFont="1" applyFill="1" applyBorder="1" applyAlignment="1" applyProtection="1">
      <alignment vertical="center"/>
      <protection/>
    </xf>
    <xf numFmtId="190" fontId="0" fillId="0" borderId="0" xfId="0" applyNumberFormat="1" applyFont="1" applyFill="1" applyBorder="1" applyAlignment="1" applyProtection="1">
      <alignment vertical="center"/>
      <protection/>
    </xf>
    <xf numFmtId="190" fontId="0" fillId="0" borderId="0" xfId="0" applyNumberFormat="1" applyFont="1" applyFill="1" applyBorder="1" applyAlignment="1">
      <alignment vertical="center"/>
    </xf>
    <xf numFmtId="38" fontId="0" fillId="0" borderId="0" xfId="49" applyNumberFormat="1" applyFont="1" applyFill="1" applyAlignment="1">
      <alignment vertical="center"/>
    </xf>
    <xf numFmtId="38" fontId="0" fillId="0" borderId="0" xfId="49" applyFont="1" applyFill="1" applyAlignment="1">
      <alignment vertical="center"/>
    </xf>
    <xf numFmtId="38" fontId="13" fillId="0" borderId="0" xfId="49" applyNumberFormat="1" applyFont="1" applyFill="1" applyAlignment="1">
      <alignment vertical="center"/>
    </xf>
    <xf numFmtId="37" fontId="0" fillId="0" borderId="33"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44" xfId="0" applyNumberFormat="1" applyFont="1" applyFill="1" applyBorder="1" applyAlignment="1" applyProtection="1">
      <alignment vertical="center"/>
      <protection/>
    </xf>
    <xf numFmtId="37" fontId="0" fillId="0" borderId="11" xfId="0" applyNumberFormat="1" applyFont="1" applyFill="1" applyBorder="1" applyAlignment="1" applyProtection="1">
      <alignment horizontal="center" vertical="center"/>
      <protection/>
    </xf>
    <xf numFmtId="192" fontId="0" fillId="0" borderId="0" xfId="0" applyNumberFormat="1" applyFont="1" applyFill="1" applyAlignment="1">
      <alignment horizontal="right" vertical="center"/>
    </xf>
    <xf numFmtId="0" fontId="10" fillId="0" borderId="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0" fillId="0" borderId="2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8"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48" xfId="0" applyFill="1" applyBorder="1" applyAlignment="1" applyProtection="1">
      <alignment horizontal="distributed" vertical="center" indent="2"/>
      <protection/>
    </xf>
    <xf numFmtId="0" fontId="0" fillId="0" borderId="38" xfId="0" applyFont="1" applyFill="1" applyBorder="1" applyAlignment="1">
      <alignment horizontal="distributed" vertical="center" indent="2"/>
    </xf>
    <xf numFmtId="0" fontId="0" fillId="0" borderId="44" xfId="0" applyFont="1" applyFill="1" applyBorder="1" applyAlignment="1">
      <alignment horizontal="distributed" vertical="center" indent="2"/>
    </xf>
    <xf numFmtId="0" fontId="0" fillId="0" borderId="17" xfId="0" applyFont="1" applyFill="1" applyBorder="1" applyAlignment="1">
      <alignment horizontal="distributed" vertical="center" indent="2"/>
    </xf>
    <xf numFmtId="0" fontId="0" fillId="0" borderId="2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6" xfId="0" applyFont="1" applyFill="1" applyBorder="1" applyAlignment="1" applyProtection="1">
      <alignment horizontal="distributed" vertical="center" indent="2"/>
      <protection/>
    </xf>
    <xf numFmtId="0" fontId="0" fillId="0" borderId="20" xfId="0" applyFont="1" applyFill="1" applyBorder="1" applyAlignment="1" applyProtection="1">
      <alignment horizontal="distributed" vertical="center" indent="2"/>
      <protection/>
    </xf>
    <xf numFmtId="0" fontId="0" fillId="0" borderId="21" xfId="0" applyFont="1" applyFill="1" applyBorder="1" applyAlignment="1" applyProtection="1">
      <alignment horizontal="distributed" vertical="center" indent="2"/>
      <protection/>
    </xf>
    <xf numFmtId="0" fontId="0" fillId="0" borderId="13" xfId="0" applyFont="1" applyFill="1" applyBorder="1" applyAlignment="1" applyProtection="1">
      <alignment horizontal="distributed" vertical="center"/>
      <protection/>
    </xf>
    <xf numFmtId="0" fontId="0" fillId="0" borderId="50" xfId="0" applyFont="1" applyBorder="1" applyAlignment="1">
      <alignment horizontal="distributed" vertical="center"/>
    </xf>
    <xf numFmtId="0" fontId="0" fillId="0" borderId="0" xfId="0" applyFont="1" applyFill="1" applyBorder="1" applyAlignment="1" applyProtection="1" quotePrefix="1">
      <alignment horizontal="distributed" vertical="center" indent="1"/>
      <protection/>
    </xf>
    <xf numFmtId="0" fontId="0" fillId="0" borderId="10" xfId="0" applyFont="1" applyBorder="1" applyAlignment="1">
      <alignment horizontal="distributed" vertical="center" indent="1"/>
    </xf>
    <xf numFmtId="0" fontId="13" fillId="0" borderId="0" xfId="0" applyFont="1" applyFill="1" applyBorder="1" applyAlignment="1" applyProtection="1" quotePrefix="1">
      <alignment horizontal="distributed" vertical="center" indent="1"/>
      <protection/>
    </xf>
    <xf numFmtId="0" fontId="13" fillId="0" borderId="10" xfId="0" applyFont="1" applyBorder="1" applyAlignment="1">
      <alignment horizontal="distributed" vertical="center" indent="1"/>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1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distributed" vertical="center"/>
      <protection/>
    </xf>
    <xf numFmtId="0" fontId="13" fillId="0" borderId="50" xfId="0" applyFont="1" applyFill="1" applyBorder="1" applyAlignment="1">
      <alignment horizontal="distributed" vertical="center"/>
    </xf>
    <xf numFmtId="0" fontId="0" fillId="0" borderId="38"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0" xfId="0"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0" fillId="0" borderId="17" xfId="0" applyFont="1" applyFill="1" applyBorder="1" applyAlignment="1" applyProtection="1">
      <alignment horizontal="distributed" vertical="center"/>
      <protection/>
    </xf>
    <xf numFmtId="0" fontId="0" fillId="0" borderId="23" xfId="0" applyFont="1" applyFill="1" applyBorder="1" applyAlignment="1">
      <alignment horizontal="distributed" vertical="center"/>
    </xf>
    <xf numFmtId="0" fontId="0" fillId="0" borderId="4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4" xfId="0" applyFill="1" applyBorder="1" applyAlignment="1">
      <alignment horizontal="distributed" vertical="center" indent="6"/>
    </xf>
    <xf numFmtId="0" fontId="0" fillId="0" borderId="45" xfId="0" applyFont="1" applyFill="1" applyBorder="1" applyAlignment="1">
      <alignment horizontal="distributed" vertical="center" indent="6"/>
    </xf>
    <xf numFmtId="0" fontId="0" fillId="0" borderId="55" xfId="0"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55" fontId="0" fillId="0" borderId="0" xfId="0" applyNumberFormat="1" applyFill="1" applyBorder="1" applyAlignment="1" applyProtection="1">
      <alignment horizontal="distributed" vertical="center" indent="1"/>
      <protection/>
    </xf>
    <xf numFmtId="0" fontId="0" fillId="0" borderId="14" xfId="0" applyNumberFormat="1" applyFont="1" applyFill="1" applyBorder="1" applyAlignment="1" applyProtection="1" quotePrefix="1">
      <alignment horizontal="distributed" vertical="center" indent="1"/>
      <protection/>
    </xf>
    <xf numFmtId="0" fontId="0" fillId="0" borderId="3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7" xfId="0" applyFont="1" applyFill="1" applyBorder="1" applyAlignment="1">
      <alignment horizontal="center" vertical="distributed" textRotation="255"/>
    </xf>
    <xf numFmtId="0" fontId="0" fillId="0" borderId="15" xfId="0" applyFont="1" applyFill="1" applyBorder="1" applyAlignment="1">
      <alignment horizontal="center" vertical="distributed" textRotation="255"/>
    </xf>
    <xf numFmtId="0" fontId="0" fillId="0" borderId="32" xfId="0" applyFont="1" applyFill="1" applyBorder="1" applyAlignment="1">
      <alignment horizontal="center" vertical="distributed" textRotation="255"/>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right" vertical="center" indent="2"/>
    </xf>
    <xf numFmtId="0" fontId="0" fillId="0" borderId="14" xfId="0" applyFont="1" applyFill="1" applyBorder="1" applyAlignment="1">
      <alignment horizontal="right" vertical="center" indent="2"/>
    </xf>
    <xf numFmtId="0" fontId="0" fillId="0" borderId="0" xfId="0" applyFont="1" applyFill="1" applyBorder="1" applyAlignment="1" applyProtection="1" quotePrefix="1">
      <alignment horizontal="right" vertical="center" indent="2"/>
      <protection/>
    </xf>
    <xf numFmtId="0" fontId="0" fillId="0" borderId="14" xfId="0" applyFont="1" applyFill="1" applyBorder="1" applyAlignment="1" applyProtection="1" quotePrefix="1">
      <alignment horizontal="right" vertical="center" indent="2"/>
      <protection/>
    </xf>
    <xf numFmtId="0" fontId="0" fillId="0" borderId="29" xfId="0" applyFont="1" applyFill="1" applyBorder="1" applyAlignment="1" applyProtection="1">
      <alignment horizontal="center" vertical="top" textRotation="255"/>
      <protection/>
    </xf>
    <xf numFmtId="0" fontId="0" fillId="0" borderId="59" xfId="0" applyFont="1" applyBorder="1" applyAlignment="1">
      <alignment/>
    </xf>
    <xf numFmtId="0" fontId="0" fillId="0" borderId="29" xfId="0" applyFont="1" applyFill="1" applyBorder="1" applyAlignment="1" applyProtection="1">
      <alignment horizontal="center" vertical="distributed" textRotation="255"/>
      <protection/>
    </xf>
    <xf numFmtId="0" fontId="0" fillId="0" borderId="59" xfId="0" applyFont="1" applyFill="1" applyBorder="1" applyAlignment="1" applyProtection="1">
      <alignment horizontal="center" vertical="distributed" textRotation="255"/>
      <protection/>
    </xf>
    <xf numFmtId="0" fontId="0" fillId="0" borderId="29" xfId="0" applyNumberFormat="1" applyFont="1" applyFill="1" applyBorder="1" applyAlignment="1" applyProtection="1">
      <alignment horizontal="center" vertical="distributed" textRotation="255"/>
      <protection/>
    </xf>
    <xf numFmtId="0" fontId="0" fillId="0" borderId="59" xfId="0" applyNumberFormat="1" applyFont="1" applyFill="1" applyBorder="1" applyAlignment="1" applyProtection="1">
      <alignment horizontal="center" vertical="distributed" textRotation="255"/>
      <protection/>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60" xfId="0" applyFont="1" applyFill="1" applyBorder="1" applyAlignment="1" applyProtection="1">
      <alignment horizontal="center" vertical="distributed" textRotation="255"/>
      <protection/>
    </xf>
    <xf numFmtId="0" fontId="0" fillId="0" borderId="15" xfId="0" applyFont="1" applyFill="1" applyBorder="1" applyAlignment="1" applyProtection="1">
      <alignment horizontal="center" vertical="distributed" textRotation="255"/>
      <protection/>
    </xf>
    <xf numFmtId="0" fontId="0" fillId="0" borderId="32" xfId="0" applyFont="1" applyFill="1" applyBorder="1" applyAlignment="1" applyProtection="1">
      <alignment horizontal="center" vertical="distributed" textRotation="255"/>
      <protection/>
    </xf>
    <xf numFmtId="0" fontId="0" fillId="0" borderId="14" xfId="0" applyFont="1" applyFill="1" applyBorder="1" applyAlignment="1" applyProtection="1">
      <alignment horizontal="distributed" vertical="center"/>
      <protection/>
    </xf>
    <xf numFmtId="0" fontId="0" fillId="0" borderId="57" xfId="0" applyFont="1" applyFill="1" applyBorder="1" applyAlignment="1">
      <alignment horizontal="center" vertical="center" textRotation="255"/>
    </xf>
    <xf numFmtId="0" fontId="0" fillId="0" borderId="58"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0" xfId="0" applyFont="1" applyFill="1" applyBorder="1" applyAlignment="1" applyProtection="1">
      <alignment horizontal="distributed" vertical="center" indent="1"/>
      <protection/>
    </xf>
    <xf numFmtId="0" fontId="0" fillId="0" borderId="14" xfId="0" applyFont="1" applyFill="1" applyBorder="1" applyAlignment="1" applyProtection="1" quotePrefix="1">
      <alignment horizontal="distributed" vertical="center" indent="1"/>
      <protection/>
    </xf>
    <xf numFmtId="55" fontId="0" fillId="0" borderId="0" xfId="0" applyNumberFormat="1" applyFont="1" applyFill="1" applyBorder="1" applyAlignment="1" applyProtection="1">
      <alignment horizontal="distributed" vertical="center" indent="1"/>
      <protection/>
    </xf>
    <xf numFmtId="0" fontId="0" fillId="0" borderId="23" xfId="0" applyFont="1" applyFill="1" applyBorder="1" applyAlignment="1" applyProtection="1">
      <alignment horizontal="distributed" vertical="center"/>
      <protection/>
    </xf>
    <xf numFmtId="0" fontId="0" fillId="0" borderId="0" xfId="0" applyFont="1" applyFill="1" applyBorder="1" applyAlignment="1" applyProtection="1">
      <alignment horizontal="right" vertical="center" indent="2"/>
      <protection/>
    </xf>
    <xf numFmtId="0" fontId="0" fillId="0" borderId="14" xfId="0" applyFont="1" applyFill="1" applyBorder="1" applyAlignment="1" applyProtection="1">
      <alignment horizontal="right" vertical="center" indent="2"/>
      <protection/>
    </xf>
    <xf numFmtId="0" fontId="18" fillId="0" borderId="0" xfId="0" applyFont="1" applyFill="1" applyBorder="1" applyAlignment="1" applyProtection="1">
      <alignment horizontal="distributed" vertical="center"/>
      <protection/>
    </xf>
    <xf numFmtId="0" fontId="0" fillId="0" borderId="10" xfId="0" applyFont="1" applyFill="1" applyBorder="1" applyAlignment="1" applyProtection="1" quotePrefix="1">
      <alignment horizontal="distributed" vertical="center"/>
      <protection/>
    </xf>
    <xf numFmtId="0" fontId="0" fillId="0" borderId="14" xfId="0" applyFont="1" applyFill="1" applyBorder="1" applyAlignment="1" applyProtection="1" quotePrefix="1">
      <alignment horizontal="distributed" vertical="center"/>
      <protection/>
    </xf>
    <xf numFmtId="0" fontId="0" fillId="0" borderId="0" xfId="0" applyFill="1" applyBorder="1" applyAlignment="1" applyProtection="1">
      <alignment horizontal="center" vertical="center"/>
      <protection/>
    </xf>
    <xf numFmtId="0" fontId="0" fillId="0" borderId="38" xfId="0" applyFont="1" applyFill="1" applyBorder="1" applyAlignment="1" applyProtection="1">
      <alignment horizontal="distributed" vertical="center" indent="1"/>
      <protection/>
    </xf>
    <xf numFmtId="0" fontId="0" fillId="0" borderId="28" xfId="0" applyFont="1" applyFill="1" applyBorder="1" applyAlignment="1">
      <alignment horizontal="distributed" vertical="center" indent="1"/>
    </xf>
    <xf numFmtId="0" fontId="0" fillId="0" borderId="0" xfId="0" applyFont="1" applyFill="1" applyAlignment="1">
      <alignment horizontal="distributed" vertical="center" indent="1"/>
    </xf>
    <xf numFmtId="0" fontId="0" fillId="0" borderId="10" xfId="0" applyFont="1" applyFill="1" applyBorder="1" applyAlignment="1">
      <alignment horizontal="distributed" vertical="center" indent="1"/>
    </xf>
    <xf numFmtId="0" fontId="0" fillId="0" borderId="17" xfId="0" applyFont="1" applyFill="1" applyBorder="1" applyAlignment="1">
      <alignment horizontal="distributed" vertical="center" indent="1"/>
    </xf>
    <xf numFmtId="0" fontId="0" fillId="0" borderId="23" xfId="0" applyFont="1" applyFill="1" applyBorder="1" applyAlignment="1">
      <alignment horizontal="distributed" vertical="center" indent="1"/>
    </xf>
    <xf numFmtId="37" fontId="0" fillId="0" borderId="49" xfId="0" applyNumberFormat="1" applyFont="1" applyFill="1" applyBorder="1" applyAlignment="1" applyProtection="1">
      <alignment horizontal="center" vertical="center"/>
      <protection/>
    </xf>
    <xf numFmtId="37" fontId="0" fillId="0" borderId="18" xfId="0" applyNumberFormat="1" applyFont="1" applyFill="1" applyBorder="1" applyAlignment="1" applyProtection="1">
      <alignment horizontal="center" vertical="center"/>
      <protection/>
    </xf>
    <xf numFmtId="37" fontId="0" fillId="0" borderId="19"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38" xfId="0" applyFont="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pplyProtection="1">
      <alignment horizontal="distributed" vertical="center"/>
      <protection/>
    </xf>
    <xf numFmtId="0" fontId="0" fillId="0" borderId="61" xfId="0"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23" xfId="0" applyFont="1" applyBorder="1" applyAlignment="1">
      <alignment horizontal="center" vertical="center"/>
    </xf>
    <xf numFmtId="0" fontId="6" fillId="0" borderId="0" xfId="0" applyFont="1" applyFill="1" applyBorder="1" applyAlignment="1" applyProtection="1">
      <alignment horizontal="distributed" vertical="center"/>
      <protection/>
    </xf>
    <xf numFmtId="0" fontId="11" fillId="0" borderId="38" xfId="0" applyFont="1" applyFill="1" applyBorder="1" applyAlignment="1" applyProtection="1">
      <alignment horizontal="center" vertical="center"/>
      <protection/>
    </xf>
    <xf numFmtId="37" fontId="0" fillId="0" borderId="26" xfId="0" applyNumberFormat="1" applyFont="1" applyFill="1" applyBorder="1" applyAlignment="1" applyProtection="1">
      <alignment horizontal="center" vertical="center"/>
      <protection/>
    </xf>
    <xf numFmtId="37" fontId="0" fillId="0" borderId="21" xfId="0" applyNumberFormat="1" applyFont="1" applyFill="1" applyBorder="1" applyAlignment="1" applyProtection="1">
      <alignment horizontal="center" vertical="center"/>
      <protection/>
    </xf>
    <xf numFmtId="0" fontId="0" fillId="0" borderId="51"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53" xfId="0" applyFont="1" applyBorder="1" applyAlignment="1">
      <alignment vertical="center"/>
    </xf>
    <xf numFmtId="0" fontId="6" fillId="0" borderId="14" xfId="0" applyFont="1" applyFill="1" applyBorder="1" applyAlignment="1" applyProtection="1">
      <alignment horizontal="distributed" vertical="center"/>
      <protection/>
    </xf>
    <xf numFmtId="0" fontId="0" fillId="0" borderId="62" xfId="0"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37" fontId="0" fillId="0" borderId="62" xfId="0" applyNumberFormat="1" applyFont="1" applyFill="1" applyBorder="1" applyAlignment="1" applyProtection="1">
      <alignment horizontal="center" vertical="center" wrapText="1"/>
      <protection/>
    </xf>
    <xf numFmtId="37" fontId="0" fillId="0" borderId="62" xfId="0" applyNumberFormat="1" applyFont="1" applyFill="1" applyBorder="1" applyAlignment="1" applyProtection="1">
      <alignment horizontal="center" vertical="center"/>
      <protection/>
    </xf>
    <xf numFmtId="0" fontId="0" fillId="0" borderId="44" xfId="0" applyFont="1" applyBorder="1" applyAlignment="1">
      <alignment vertical="center"/>
    </xf>
    <xf numFmtId="0" fontId="0" fillId="0" borderId="16" xfId="0" applyFont="1" applyFill="1" applyBorder="1" applyAlignment="1" applyProtection="1">
      <alignment horizontal="center" vertical="distributed" textRotation="255"/>
      <protection/>
    </xf>
    <xf numFmtId="0" fontId="0" fillId="0" borderId="14" xfId="0" applyFont="1" applyFill="1" applyBorder="1" applyAlignment="1" applyProtection="1">
      <alignment horizontal="center" vertical="distributed" textRotation="255"/>
      <protection/>
    </xf>
    <xf numFmtId="0" fontId="0" fillId="0" borderId="31" xfId="0" applyFont="1" applyFill="1" applyBorder="1" applyAlignment="1" applyProtection="1">
      <alignment horizontal="center" vertical="distributed" textRotation="255"/>
      <protection/>
    </xf>
    <xf numFmtId="0" fontId="0" fillId="0" borderId="58"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0" fontId="0" fillId="0" borderId="31" xfId="0" applyFont="1" applyFill="1" applyBorder="1" applyAlignment="1">
      <alignment horizontal="center" vertical="distributed" textRotation="255"/>
    </xf>
    <xf numFmtId="0" fontId="0" fillId="0" borderId="17" xfId="0" applyFont="1" applyFill="1" applyBorder="1" applyAlignment="1" applyProtection="1">
      <alignment horizontal="center" vertical="center"/>
      <protection/>
    </xf>
    <xf numFmtId="0" fontId="0" fillId="0" borderId="57" xfId="0" applyFont="1" applyFill="1" applyBorder="1" applyAlignment="1" applyProtection="1">
      <alignment horizontal="distributed" vertical="center"/>
      <protection/>
    </xf>
    <xf numFmtId="0" fontId="0" fillId="0" borderId="63" xfId="0" applyFont="1" applyFill="1" applyBorder="1" applyAlignment="1" applyProtection="1">
      <alignment horizontal="distributed" vertical="center"/>
      <protection/>
    </xf>
    <xf numFmtId="0" fontId="0" fillId="0" borderId="64"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40"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0" fillId="0" borderId="43"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5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38" fontId="0" fillId="0" borderId="0"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0" fillId="0" borderId="12" xfId="49" applyFont="1" applyFill="1" applyBorder="1" applyAlignment="1">
      <alignment horizontal="right" vertical="center"/>
    </xf>
    <xf numFmtId="38" fontId="13" fillId="0" borderId="0" xfId="49" applyFont="1" applyFill="1" applyBorder="1" applyAlignment="1" applyProtection="1">
      <alignment horizontal="right" vertical="center"/>
      <protection/>
    </xf>
    <xf numFmtId="0" fontId="0" fillId="0" borderId="6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4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wrapText="1"/>
      <protection/>
    </xf>
    <xf numFmtId="0" fontId="0" fillId="0" borderId="17" xfId="0" applyFont="1" applyFill="1" applyBorder="1" applyAlignment="1" applyProtection="1">
      <alignment horizontal="distributed" vertical="center" wrapText="1"/>
      <protection/>
    </xf>
    <xf numFmtId="0" fontId="0" fillId="0" borderId="41" xfId="0" applyFont="1" applyFill="1" applyBorder="1" applyAlignment="1">
      <alignment horizontal="distributed" vertical="center" wrapText="1"/>
    </xf>
    <xf numFmtId="0" fontId="0" fillId="0" borderId="60" xfId="0" applyFont="1" applyFill="1" applyBorder="1" applyAlignment="1" applyProtection="1">
      <alignment horizontal="center" vertical="center"/>
      <protection/>
    </xf>
    <xf numFmtId="0" fontId="0" fillId="0" borderId="57"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66" xfId="0" applyFont="1" applyFill="1" applyBorder="1" applyAlignment="1" applyProtection="1">
      <alignment horizontal="distributed" vertical="center" indent="7"/>
      <protection/>
    </xf>
    <xf numFmtId="0" fontId="0" fillId="0" borderId="67" xfId="0" applyFont="1" applyFill="1" applyBorder="1" applyAlignment="1" applyProtection="1">
      <alignment horizontal="distributed" vertical="center" indent="7"/>
      <protection/>
    </xf>
    <xf numFmtId="0" fontId="0" fillId="0" borderId="42" xfId="0" applyFont="1" applyFill="1" applyBorder="1" applyAlignment="1" applyProtection="1">
      <alignment horizontal="distributed" vertical="center"/>
      <protection/>
    </xf>
    <xf numFmtId="0" fontId="0" fillId="0" borderId="36" xfId="0" applyFont="1" applyFill="1" applyBorder="1" applyAlignment="1" applyProtection="1">
      <alignment horizontal="distributed" vertical="center"/>
      <protection/>
    </xf>
    <xf numFmtId="0" fontId="0" fillId="0" borderId="68" xfId="0" applyFont="1" applyFill="1" applyBorder="1" applyAlignment="1" applyProtection="1">
      <alignment horizontal="distributed" vertical="center"/>
      <protection/>
    </xf>
    <xf numFmtId="0" fontId="0" fillId="0" borderId="69" xfId="0" applyFont="1" applyFill="1" applyBorder="1" applyAlignment="1" applyProtection="1">
      <alignment horizontal="distributed" vertical="center"/>
      <protection/>
    </xf>
    <xf numFmtId="0" fontId="13" fillId="0" borderId="0" xfId="0" applyFont="1" applyFill="1" applyAlignment="1">
      <alignment horizontal="right" vertical="center"/>
    </xf>
    <xf numFmtId="38" fontId="0" fillId="0" borderId="13"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0" fontId="0" fillId="0" borderId="40" xfId="0" applyFont="1" applyFill="1" applyBorder="1" applyAlignment="1">
      <alignment horizontal="center" vertical="center"/>
    </xf>
    <xf numFmtId="0" fontId="0" fillId="0" borderId="41" xfId="0" applyFont="1" applyFill="1" applyBorder="1" applyAlignment="1" applyProtection="1">
      <alignment horizontal="distributed" vertical="center" wrapText="1"/>
      <protection/>
    </xf>
    <xf numFmtId="0" fontId="4" fillId="0" borderId="0" xfId="0" applyFont="1" applyFill="1"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vertical="center"/>
    </xf>
    <xf numFmtId="0" fontId="0" fillId="0" borderId="31"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distributed" vertical="center"/>
    </xf>
    <xf numFmtId="0" fontId="0" fillId="0" borderId="0" xfId="0" applyFont="1" applyFill="1" applyBorder="1" applyAlignment="1" applyProtection="1" quotePrefix="1">
      <alignment horizontal="distributed" vertical="center"/>
      <protection/>
    </xf>
    <xf numFmtId="0" fontId="0" fillId="0" borderId="0" xfId="0" applyFont="1" applyFill="1" applyBorder="1" applyAlignment="1">
      <alignment horizontal="distributed" vertical="center"/>
    </xf>
    <xf numFmtId="0" fontId="0" fillId="0" borderId="6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7" xfId="0" applyFont="1" applyBorder="1" applyAlignment="1">
      <alignment vertical="center"/>
    </xf>
    <xf numFmtId="0" fontId="13" fillId="0" borderId="13" xfId="0" applyFont="1" applyFill="1" applyBorder="1" applyAlignment="1">
      <alignment horizontal="distributed" vertical="center"/>
    </xf>
    <xf numFmtId="0" fontId="10" fillId="0" borderId="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0" borderId="0" xfId="0" applyFont="1" applyFill="1" applyBorder="1" applyAlignment="1">
      <alignment horizontal="distributed" vertical="center"/>
    </xf>
    <xf numFmtId="0" fontId="13" fillId="0" borderId="10" xfId="0" applyFont="1" applyBorder="1" applyAlignment="1">
      <alignment horizontal="distributed" vertical="center"/>
    </xf>
    <xf numFmtId="0" fontId="0" fillId="0" borderId="48" xfId="0" applyFill="1" applyBorder="1" applyAlignment="1">
      <alignment horizontal="distributed" vertical="center" indent="1"/>
    </xf>
    <xf numFmtId="0" fontId="0" fillId="0" borderId="44" xfId="0" applyFont="1" applyFill="1" applyBorder="1" applyAlignment="1">
      <alignment horizontal="distributed" vertical="center" indent="1"/>
    </xf>
    <xf numFmtId="190" fontId="0" fillId="0" borderId="25" xfId="0" applyNumberFormat="1" applyFont="1" applyFill="1" applyBorder="1" applyAlignment="1" applyProtection="1">
      <alignment horizontal="right" vertical="center"/>
      <protection/>
    </xf>
    <xf numFmtId="190" fontId="0" fillId="0" borderId="12" xfId="0" applyNumberFormat="1" applyFont="1" applyFill="1" applyBorder="1" applyAlignment="1" applyProtection="1">
      <alignment horizontal="right" vertical="center"/>
      <protection/>
    </xf>
    <xf numFmtId="187" fontId="0" fillId="0" borderId="25" xfId="0" applyNumberFormat="1" applyFont="1" applyFill="1" applyBorder="1" applyAlignment="1" applyProtection="1">
      <alignment horizontal="left" vertical="center" wrapText="1" indent="1"/>
      <protection/>
    </xf>
    <xf numFmtId="187" fontId="0" fillId="0" borderId="12" xfId="0" applyNumberFormat="1" applyFont="1" applyFill="1" applyBorder="1" applyAlignment="1" applyProtection="1">
      <alignment horizontal="left" vertical="center" indent="1"/>
      <protection/>
    </xf>
    <xf numFmtId="0" fontId="0" fillId="0" borderId="0" xfId="0" applyFill="1" applyBorder="1" applyAlignment="1">
      <alignment horizontal="center" vertical="center"/>
    </xf>
    <xf numFmtId="0" fontId="0" fillId="0" borderId="70" xfId="0" applyFont="1" applyFill="1" applyBorder="1" applyAlignment="1" applyProtection="1" quotePrefix="1">
      <alignment horizontal="center" vertical="center"/>
      <protection/>
    </xf>
    <xf numFmtId="0" fontId="0" fillId="0" borderId="53" xfId="0" applyFont="1" applyFill="1" applyBorder="1" applyAlignment="1" applyProtection="1" quotePrefix="1">
      <alignment horizontal="center" vertical="center"/>
      <protection/>
    </xf>
    <xf numFmtId="0" fontId="0" fillId="0" borderId="48" xfId="0" applyFont="1" applyFill="1" applyBorder="1" applyAlignment="1">
      <alignment horizontal="distributed" vertical="center" wrapText="1" indent="1"/>
    </xf>
    <xf numFmtId="0" fontId="0" fillId="0" borderId="11" xfId="0" applyFont="1" applyFill="1" applyBorder="1" applyAlignment="1">
      <alignment horizontal="distributed" vertical="center" wrapText="1" indent="1"/>
    </xf>
    <xf numFmtId="0" fontId="0" fillId="0" borderId="44" xfId="0" applyFont="1" applyFill="1" applyBorder="1" applyAlignment="1">
      <alignment horizontal="distributed" vertical="center" wrapText="1" indent="1"/>
    </xf>
    <xf numFmtId="0" fontId="0" fillId="0" borderId="38" xfId="0" applyFont="1" applyFill="1" applyBorder="1" applyAlignment="1">
      <alignment vertical="center"/>
    </xf>
    <xf numFmtId="0" fontId="0" fillId="0" borderId="28" xfId="0" applyFont="1" applyFill="1" applyBorder="1" applyAlignment="1">
      <alignment vertical="center"/>
    </xf>
    <xf numFmtId="0" fontId="0" fillId="0" borderId="71" xfId="0" applyFont="1" applyFill="1" applyBorder="1" applyAlignment="1">
      <alignment horizontal="center" vertical="center"/>
    </xf>
    <xf numFmtId="0" fontId="0" fillId="0" borderId="70" xfId="0" applyFont="1" applyFill="1" applyBorder="1" applyAlignment="1" applyProtection="1">
      <alignment horizontal="center" vertical="center"/>
      <protection/>
    </xf>
    <xf numFmtId="0" fontId="0" fillId="0" borderId="1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distributed" vertical="center" indent="3"/>
    </xf>
    <xf numFmtId="0" fontId="0" fillId="0" borderId="45" xfId="0" applyFont="1" applyFill="1" applyBorder="1" applyAlignment="1">
      <alignment horizontal="distributed" vertical="center" indent="3"/>
    </xf>
    <xf numFmtId="0" fontId="0" fillId="0" borderId="10" xfId="0" applyFont="1" applyFill="1" applyBorder="1" applyAlignment="1" applyProtection="1">
      <alignment vertical="center" wrapText="1"/>
      <protection/>
    </xf>
    <xf numFmtId="0" fontId="0" fillId="0" borderId="23" xfId="0" applyFont="1" applyFill="1" applyBorder="1" applyAlignment="1">
      <alignment vertical="center" wrapText="1"/>
    </xf>
    <xf numFmtId="0" fontId="0" fillId="0" borderId="61"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23" xfId="0" applyFont="1" applyFill="1" applyBorder="1" applyAlignment="1">
      <alignment horizontal="left" vertical="center" wrapText="1"/>
    </xf>
    <xf numFmtId="0" fontId="0" fillId="0" borderId="39" xfId="0" applyFont="1" applyFill="1" applyBorder="1" applyAlignment="1" applyProtection="1">
      <alignment horizontal="center" vertical="center" wrapText="1"/>
      <protection/>
    </xf>
    <xf numFmtId="0" fontId="0" fillId="0" borderId="48" xfId="0" applyFont="1" applyFill="1" applyBorder="1" applyAlignment="1" applyProtection="1">
      <alignment horizontal="left" vertical="center"/>
      <protection/>
    </xf>
    <xf numFmtId="0" fontId="0" fillId="0" borderId="38" xfId="0" applyFont="1" applyFill="1" applyBorder="1" applyAlignment="1">
      <alignment horizontal="left" vertical="center"/>
    </xf>
    <xf numFmtId="0" fontId="0" fillId="0" borderId="28" xfId="0" applyFont="1" applyFill="1" applyBorder="1" applyAlignment="1">
      <alignment horizontal="left" vertical="center"/>
    </xf>
    <xf numFmtId="0" fontId="0" fillId="0" borderId="44" xfId="0" applyFont="1" applyFill="1" applyBorder="1" applyAlignment="1">
      <alignment horizontal="left" vertical="center"/>
    </xf>
    <xf numFmtId="0" fontId="0" fillId="0" borderId="1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9" xfId="0" applyFont="1" applyFill="1" applyBorder="1" applyAlignment="1" applyProtection="1">
      <alignment horizontal="distributed" vertical="center" wrapText="1"/>
      <protection/>
    </xf>
    <xf numFmtId="0" fontId="0" fillId="0" borderId="11" xfId="0" applyFont="1" applyFill="1" applyBorder="1" applyAlignment="1">
      <alignment horizontal="distributed" vertical="center" wrapText="1"/>
    </xf>
    <xf numFmtId="0" fontId="0" fillId="0" borderId="44" xfId="0" applyFont="1" applyFill="1" applyBorder="1" applyAlignment="1">
      <alignment horizontal="distributed" vertical="center" wrapText="1"/>
    </xf>
    <xf numFmtId="0" fontId="6" fillId="0" borderId="70" xfId="0" applyFont="1" applyFill="1" applyBorder="1" applyAlignment="1" applyProtection="1">
      <alignment horizontal="center" vertical="center" wrapText="1"/>
      <protection/>
    </xf>
    <xf numFmtId="0" fontId="9" fillId="0" borderId="61" xfId="0" applyFont="1" applyFill="1" applyBorder="1" applyAlignment="1" applyProtection="1">
      <alignment horizontal="distributed" vertical="center" wrapText="1"/>
      <protection/>
    </xf>
    <xf numFmtId="0" fontId="9" fillId="0" borderId="70" xfId="0" applyFont="1" applyFill="1" applyBorder="1" applyAlignment="1">
      <alignment horizontal="distributed" vertical="center" wrapText="1"/>
    </xf>
    <xf numFmtId="0" fontId="9" fillId="0" borderId="53" xfId="0" applyFont="1" applyFill="1" applyBorder="1" applyAlignment="1">
      <alignment horizontal="distributed" vertical="center" wrapText="1"/>
    </xf>
    <xf numFmtId="0" fontId="6" fillId="0" borderId="61" xfId="0" applyFont="1" applyFill="1" applyBorder="1" applyAlignment="1" applyProtection="1">
      <alignment horizontal="distributed" vertical="center" wrapText="1"/>
      <protection/>
    </xf>
    <xf numFmtId="0" fontId="6" fillId="0" borderId="70" xfId="0" applyFont="1" applyFill="1" applyBorder="1" applyAlignment="1">
      <alignment horizontal="distributed" vertical="center" wrapText="1"/>
    </xf>
    <xf numFmtId="0" fontId="6" fillId="0" borderId="53" xfId="0" applyFont="1" applyFill="1" applyBorder="1" applyAlignment="1">
      <alignment horizontal="distributed" vertical="center" wrapText="1"/>
    </xf>
    <xf numFmtId="37" fontId="0" fillId="0" borderId="61"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3</xdr:row>
      <xdr:rowOff>266700</xdr:rowOff>
    </xdr:from>
    <xdr:to>
      <xdr:col>16</xdr:col>
      <xdr:colOff>9525</xdr:colOff>
      <xdr:row>11</xdr:row>
      <xdr:rowOff>0</xdr:rowOff>
    </xdr:to>
    <xdr:sp>
      <xdr:nvSpPr>
        <xdr:cNvPr id="1" name="Line 1"/>
        <xdr:cNvSpPr>
          <a:spLocks/>
        </xdr:cNvSpPr>
      </xdr:nvSpPr>
      <xdr:spPr>
        <a:xfrm>
          <a:off x="13154025" y="1066800"/>
          <a:ext cx="230505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9525</xdr:colOff>
      <xdr:row>8</xdr:row>
      <xdr:rowOff>0</xdr:rowOff>
    </xdr:to>
    <xdr:sp>
      <xdr:nvSpPr>
        <xdr:cNvPr id="1" name="Line 1"/>
        <xdr:cNvSpPr>
          <a:spLocks/>
        </xdr:cNvSpPr>
      </xdr:nvSpPr>
      <xdr:spPr>
        <a:xfrm>
          <a:off x="28575" y="971550"/>
          <a:ext cx="14192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43</xdr:row>
      <xdr:rowOff>85725</xdr:rowOff>
    </xdr:from>
    <xdr:to>
      <xdr:col>14</xdr:col>
      <xdr:colOff>0</xdr:colOff>
      <xdr:row>45</xdr:row>
      <xdr:rowOff>123825</xdr:rowOff>
    </xdr:to>
    <xdr:sp>
      <xdr:nvSpPr>
        <xdr:cNvPr id="1" name="AutoShape 1"/>
        <xdr:cNvSpPr>
          <a:spLocks/>
        </xdr:cNvSpPr>
      </xdr:nvSpPr>
      <xdr:spPr>
        <a:xfrm>
          <a:off x="15849600" y="9915525"/>
          <a:ext cx="952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104775</xdr:colOff>
      <xdr:row>51</xdr:row>
      <xdr:rowOff>76200</xdr:rowOff>
    </xdr:from>
    <xdr:to>
      <xdr:col>14</xdr:col>
      <xdr:colOff>0</xdr:colOff>
      <xdr:row>53</xdr:row>
      <xdr:rowOff>152400</xdr:rowOff>
    </xdr:to>
    <xdr:sp>
      <xdr:nvSpPr>
        <xdr:cNvPr id="2" name="AutoShape 2"/>
        <xdr:cNvSpPr>
          <a:spLocks/>
        </xdr:cNvSpPr>
      </xdr:nvSpPr>
      <xdr:spPr>
        <a:xfrm>
          <a:off x="15849600" y="11734800"/>
          <a:ext cx="9525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73</xdr:row>
      <xdr:rowOff>0</xdr:rowOff>
    </xdr:from>
    <xdr:to>
      <xdr:col>12</xdr:col>
      <xdr:colOff>0</xdr:colOff>
      <xdr:row>73</xdr:row>
      <xdr:rowOff>0</xdr:rowOff>
    </xdr:to>
    <xdr:sp>
      <xdr:nvSpPr>
        <xdr:cNvPr id="3" name="AutoShape 3"/>
        <xdr:cNvSpPr>
          <a:spLocks/>
        </xdr:cNvSpPr>
      </xdr:nvSpPr>
      <xdr:spPr>
        <a:xfrm>
          <a:off x="13868400" y="166878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73</xdr:row>
      <xdr:rowOff>0</xdr:rowOff>
    </xdr:from>
    <xdr:to>
      <xdr:col>12</xdr:col>
      <xdr:colOff>0</xdr:colOff>
      <xdr:row>73</xdr:row>
      <xdr:rowOff>0</xdr:rowOff>
    </xdr:to>
    <xdr:sp>
      <xdr:nvSpPr>
        <xdr:cNvPr id="4" name="AutoShape 4"/>
        <xdr:cNvSpPr>
          <a:spLocks/>
        </xdr:cNvSpPr>
      </xdr:nvSpPr>
      <xdr:spPr>
        <a:xfrm>
          <a:off x="13868400" y="166878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73</xdr:row>
      <xdr:rowOff>0</xdr:rowOff>
    </xdr:from>
    <xdr:to>
      <xdr:col>12</xdr:col>
      <xdr:colOff>0</xdr:colOff>
      <xdr:row>73</xdr:row>
      <xdr:rowOff>0</xdr:rowOff>
    </xdr:to>
    <xdr:sp>
      <xdr:nvSpPr>
        <xdr:cNvPr id="5" name="AutoShape 5"/>
        <xdr:cNvSpPr>
          <a:spLocks/>
        </xdr:cNvSpPr>
      </xdr:nvSpPr>
      <xdr:spPr>
        <a:xfrm>
          <a:off x="13868400" y="166878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95250</xdr:colOff>
      <xdr:row>47</xdr:row>
      <xdr:rowOff>76200</xdr:rowOff>
    </xdr:from>
    <xdr:to>
      <xdr:col>13</xdr:col>
      <xdr:colOff>190500</xdr:colOff>
      <xdr:row>49</xdr:row>
      <xdr:rowOff>152400</xdr:rowOff>
    </xdr:to>
    <xdr:sp>
      <xdr:nvSpPr>
        <xdr:cNvPr id="6" name="AutoShape 6"/>
        <xdr:cNvSpPr>
          <a:spLocks/>
        </xdr:cNvSpPr>
      </xdr:nvSpPr>
      <xdr:spPr>
        <a:xfrm>
          <a:off x="15840075" y="10820400"/>
          <a:ext cx="9525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104775</xdr:colOff>
      <xdr:row>55</xdr:row>
      <xdr:rowOff>85725</xdr:rowOff>
    </xdr:from>
    <xdr:to>
      <xdr:col>14</xdr:col>
      <xdr:colOff>0</xdr:colOff>
      <xdr:row>57</xdr:row>
      <xdr:rowOff>123825</xdr:rowOff>
    </xdr:to>
    <xdr:sp>
      <xdr:nvSpPr>
        <xdr:cNvPr id="7" name="AutoShape 7"/>
        <xdr:cNvSpPr>
          <a:spLocks/>
        </xdr:cNvSpPr>
      </xdr:nvSpPr>
      <xdr:spPr>
        <a:xfrm>
          <a:off x="15849600" y="12658725"/>
          <a:ext cx="952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104775</xdr:colOff>
      <xdr:row>63</xdr:row>
      <xdr:rowOff>76200</xdr:rowOff>
    </xdr:from>
    <xdr:to>
      <xdr:col>14</xdr:col>
      <xdr:colOff>0</xdr:colOff>
      <xdr:row>65</xdr:row>
      <xdr:rowOff>152400</xdr:rowOff>
    </xdr:to>
    <xdr:sp>
      <xdr:nvSpPr>
        <xdr:cNvPr id="8" name="AutoShape 8"/>
        <xdr:cNvSpPr>
          <a:spLocks/>
        </xdr:cNvSpPr>
      </xdr:nvSpPr>
      <xdr:spPr>
        <a:xfrm>
          <a:off x="15849600" y="14478000"/>
          <a:ext cx="9525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95250</xdr:colOff>
      <xdr:row>59</xdr:row>
      <xdr:rowOff>76200</xdr:rowOff>
    </xdr:from>
    <xdr:to>
      <xdr:col>13</xdr:col>
      <xdr:colOff>190500</xdr:colOff>
      <xdr:row>61</xdr:row>
      <xdr:rowOff>152400</xdr:rowOff>
    </xdr:to>
    <xdr:sp>
      <xdr:nvSpPr>
        <xdr:cNvPr id="9" name="AutoShape 9"/>
        <xdr:cNvSpPr>
          <a:spLocks/>
        </xdr:cNvSpPr>
      </xdr:nvSpPr>
      <xdr:spPr>
        <a:xfrm>
          <a:off x="15840075" y="13563600"/>
          <a:ext cx="9525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4</xdr:col>
      <xdr:colOff>0</xdr:colOff>
      <xdr:row>28</xdr:row>
      <xdr:rowOff>161925</xdr:rowOff>
    </xdr:to>
    <xdr:sp>
      <xdr:nvSpPr>
        <xdr:cNvPr id="1" name="Line 2"/>
        <xdr:cNvSpPr>
          <a:spLocks/>
        </xdr:cNvSpPr>
      </xdr:nvSpPr>
      <xdr:spPr>
        <a:xfrm>
          <a:off x="0" y="5600700"/>
          <a:ext cx="25527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8</xdr:row>
      <xdr:rowOff>28575</xdr:rowOff>
    </xdr:from>
    <xdr:to>
      <xdr:col>14</xdr:col>
      <xdr:colOff>1114425</xdr:colOff>
      <xdr:row>9</xdr:row>
      <xdr:rowOff>161925</xdr:rowOff>
    </xdr:to>
    <xdr:sp>
      <xdr:nvSpPr>
        <xdr:cNvPr id="2" name="AutoShape 3"/>
        <xdr:cNvSpPr>
          <a:spLocks/>
        </xdr:cNvSpPr>
      </xdr:nvSpPr>
      <xdr:spPr>
        <a:xfrm>
          <a:off x="15068550" y="1857375"/>
          <a:ext cx="10191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571500</xdr:colOff>
      <xdr:row>35</xdr:row>
      <xdr:rowOff>9525</xdr:rowOff>
    </xdr:from>
    <xdr:to>
      <xdr:col>2</xdr:col>
      <xdr:colOff>809625</xdr:colOff>
      <xdr:row>36</xdr:row>
      <xdr:rowOff>9525</xdr:rowOff>
    </xdr:to>
    <xdr:sp>
      <xdr:nvSpPr>
        <xdr:cNvPr id="3" name="Oval 4"/>
        <xdr:cNvSpPr>
          <a:spLocks/>
        </xdr:cNvSpPr>
      </xdr:nvSpPr>
      <xdr:spPr>
        <a:xfrm>
          <a:off x="1104900" y="7496175"/>
          <a:ext cx="238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542925</xdr:colOff>
      <xdr:row>46</xdr:row>
      <xdr:rowOff>19050</xdr:rowOff>
    </xdr:from>
    <xdr:to>
      <xdr:col>3</xdr:col>
      <xdr:colOff>0</xdr:colOff>
      <xdr:row>47</xdr:row>
      <xdr:rowOff>9525</xdr:rowOff>
    </xdr:to>
    <xdr:sp>
      <xdr:nvSpPr>
        <xdr:cNvPr id="4" name="Oval 5"/>
        <xdr:cNvSpPr>
          <a:spLocks/>
        </xdr:cNvSpPr>
      </xdr:nvSpPr>
      <xdr:spPr>
        <a:xfrm>
          <a:off x="1076325" y="9810750"/>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55</xdr:row>
      <xdr:rowOff>19050</xdr:rowOff>
    </xdr:from>
    <xdr:to>
      <xdr:col>2</xdr:col>
      <xdr:colOff>276225</xdr:colOff>
      <xdr:row>56</xdr:row>
      <xdr:rowOff>9525</xdr:rowOff>
    </xdr:to>
    <xdr:sp>
      <xdr:nvSpPr>
        <xdr:cNvPr id="5" name="Oval 6"/>
        <xdr:cNvSpPr>
          <a:spLocks/>
        </xdr:cNvSpPr>
      </xdr:nvSpPr>
      <xdr:spPr>
        <a:xfrm>
          <a:off x="571500" y="1169670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7</xdr:row>
      <xdr:rowOff>19050</xdr:rowOff>
    </xdr:from>
    <xdr:to>
      <xdr:col>4</xdr:col>
      <xdr:colOff>9525</xdr:colOff>
      <xdr:row>9</xdr:row>
      <xdr:rowOff>0</xdr:rowOff>
    </xdr:to>
    <xdr:sp>
      <xdr:nvSpPr>
        <xdr:cNvPr id="6" name="Line 7"/>
        <xdr:cNvSpPr>
          <a:spLocks/>
        </xdr:cNvSpPr>
      </xdr:nvSpPr>
      <xdr:spPr>
        <a:xfrm>
          <a:off x="9525" y="1638300"/>
          <a:ext cx="25527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0</xdr:rowOff>
    </xdr:from>
    <xdr:to>
      <xdr:col>1</xdr:col>
      <xdr:colOff>0</xdr:colOff>
      <xdr:row>9</xdr:row>
      <xdr:rowOff>0</xdr:rowOff>
    </xdr:to>
    <xdr:sp>
      <xdr:nvSpPr>
        <xdr:cNvPr id="1" name="Line 1"/>
        <xdr:cNvSpPr>
          <a:spLocks/>
        </xdr:cNvSpPr>
      </xdr:nvSpPr>
      <xdr:spPr>
        <a:xfrm>
          <a:off x="28575" y="1333500"/>
          <a:ext cx="14097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28575</xdr:rowOff>
    </xdr:from>
    <xdr:to>
      <xdr:col>1</xdr:col>
      <xdr:colOff>9525</xdr:colOff>
      <xdr:row>8</xdr:row>
      <xdr:rowOff>219075</xdr:rowOff>
    </xdr:to>
    <xdr:sp>
      <xdr:nvSpPr>
        <xdr:cNvPr id="1" name="Line 1"/>
        <xdr:cNvSpPr>
          <a:spLocks/>
        </xdr:cNvSpPr>
      </xdr:nvSpPr>
      <xdr:spPr>
        <a:xfrm>
          <a:off x="38100" y="1219200"/>
          <a:ext cx="140970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1</xdr:col>
      <xdr:colOff>9525</xdr:colOff>
      <xdr:row>8</xdr:row>
      <xdr:rowOff>0</xdr:rowOff>
    </xdr:to>
    <xdr:sp>
      <xdr:nvSpPr>
        <xdr:cNvPr id="1" name="Line 1"/>
        <xdr:cNvSpPr>
          <a:spLocks/>
        </xdr:cNvSpPr>
      </xdr:nvSpPr>
      <xdr:spPr>
        <a:xfrm>
          <a:off x="38100" y="971550"/>
          <a:ext cx="14097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9525</xdr:colOff>
      <xdr:row>9</xdr:row>
      <xdr:rowOff>9525</xdr:rowOff>
    </xdr:to>
    <xdr:sp>
      <xdr:nvSpPr>
        <xdr:cNvPr id="1" name="Line 1"/>
        <xdr:cNvSpPr>
          <a:spLocks/>
        </xdr:cNvSpPr>
      </xdr:nvSpPr>
      <xdr:spPr>
        <a:xfrm>
          <a:off x="28575" y="990600"/>
          <a:ext cx="1419225"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0</xdr:col>
      <xdr:colOff>1428750</xdr:colOff>
      <xdr:row>8</xdr:row>
      <xdr:rowOff>180975</xdr:rowOff>
    </xdr:to>
    <xdr:sp>
      <xdr:nvSpPr>
        <xdr:cNvPr id="1" name="Line 1"/>
        <xdr:cNvSpPr>
          <a:spLocks/>
        </xdr:cNvSpPr>
      </xdr:nvSpPr>
      <xdr:spPr>
        <a:xfrm>
          <a:off x="9525" y="904875"/>
          <a:ext cx="141922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38100</xdr:rowOff>
    </xdr:from>
    <xdr:to>
      <xdr:col>1</xdr:col>
      <xdr:colOff>9525</xdr:colOff>
      <xdr:row>8</xdr:row>
      <xdr:rowOff>9525</xdr:rowOff>
    </xdr:to>
    <xdr:sp>
      <xdr:nvSpPr>
        <xdr:cNvPr id="1" name="Line 1"/>
        <xdr:cNvSpPr>
          <a:spLocks/>
        </xdr:cNvSpPr>
      </xdr:nvSpPr>
      <xdr:spPr>
        <a:xfrm>
          <a:off x="9525" y="695325"/>
          <a:ext cx="1438275"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A1">
      <selection activeCell="A1" sqref="A1"/>
    </sheetView>
  </sheetViews>
  <sheetFormatPr defaultColWidth="10.59765625" defaultRowHeight="15"/>
  <cols>
    <col min="1" max="1" width="2.59765625" style="58" customWidth="1"/>
    <col min="2" max="2" width="13.19921875" style="58" customWidth="1"/>
    <col min="3" max="17" width="14.69921875" style="58" customWidth="1"/>
    <col min="18" max="16384" width="10.59765625" style="58" customWidth="1"/>
  </cols>
  <sheetData>
    <row r="1" spans="1:17" s="57" customFormat="1" ht="19.5" customHeight="1">
      <c r="A1" s="1" t="s">
        <v>183</v>
      </c>
      <c r="Q1" s="2" t="s">
        <v>184</v>
      </c>
    </row>
    <row r="2" spans="1:17" ht="24.75" customHeight="1">
      <c r="A2" s="621" t="s">
        <v>513</v>
      </c>
      <c r="B2" s="621"/>
      <c r="C2" s="621"/>
      <c r="D2" s="621"/>
      <c r="E2" s="621"/>
      <c r="F2" s="621"/>
      <c r="G2" s="621"/>
      <c r="H2" s="621"/>
      <c r="I2" s="621"/>
      <c r="J2" s="621"/>
      <c r="K2" s="621"/>
      <c r="L2" s="621"/>
      <c r="M2" s="621"/>
      <c r="N2" s="621"/>
      <c r="O2" s="621"/>
      <c r="P2" s="621"/>
      <c r="Q2" s="621"/>
    </row>
    <row r="3" spans="1:17" ht="24.75" customHeight="1">
      <c r="A3" s="297"/>
      <c r="B3" s="297"/>
      <c r="C3" s="297"/>
      <c r="D3" s="297"/>
      <c r="E3" s="297"/>
      <c r="F3" s="297"/>
      <c r="G3" s="297"/>
      <c r="H3" s="297"/>
      <c r="I3" s="297"/>
      <c r="J3" s="297"/>
      <c r="K3" s="297"/>
      <c r="L3" s="297"/>
      <c r="M3" s="297"/>
      <c r="N3" s="297"/>
      <c r="O3" s="297"/>
      <c r="P3" s="297"/>
      <c r="Q3" s="297"/>
    </row>
    <row r="4" spans="1:17" ht="19.5" customHeight="1">
      <c r="A4" s="352" t="s">
        <v>276</v>
      </c>
      <c r="B4" s="352"/>
      <c r="C4" s="352"/>
      <c r="D4" s="352"/>
      <c r="E4" s="352"/>
      <c r="F4" s="352"/>
      <c r="G4" s="352"/>
      <c r="H4" s="352"/>
      <c r="I4" s="352"/>
      <c r="J4" s="352"/>
      <c r="K4" s="352"/>
      <c r="L4" s="352"/>
      <c r="M4" s="352"/>
      <c r="N4" s="352"/>
      <c r="O4" s="352"/>
      <c r="P4" s="352"/>
      <c r="Q4" s="352"/>
    </row>
    <row r="5" spans="1:17" ht="18" customHeight="1" thickBot="1">
      <c r="A5" s="60"/>
      <c r="B5" s="61"/>
      <c r="Q5" s="46" t="s">
        <v>185</v>
      </c>
    </row>
    <row r="6" spans="1:20" ht="15" customHeight="1">
      <c r="A6" s="353" t="s">
        <v>48</v>
      </c>
      <c r="B6" s="354"/>
      <c r="C6" s="359" t="s">
        <v>49</v>
      </c>
      <c r="D6" s="360"/>
      <c r="E6" s="361"/>
      <c r="F6" s="365" t="s">
        <v>50</v>
      </c>
      <c r="G6" s="366"/>
      <c r="H6" s="366"/>
      <c r="I6" s="366"/>
      <c r="J6" s="366"/>
      <c r="K6" s="366"/>
      <c r="L6" s="366"/>
      <c r="M6" s="366"/>
      <c r="N6" s="367"/>
      <c r="O6" s="368" t="s">
        <v>346</v>
      </c>
      <c r="P6" s="369"/>
      <c r="Q6" s="369"/>
      <c r="R6" s="41"/>
      <c r="S6" s="41"/>
      <c r="T6" s="41"/>
    </row>
    <row r="7" spans="1:18" ht="15" customHeight="1">
      <c r="A7" s="355"/>
      <c r="B7" s="356"/>
      <c r="C7" s="362"/>
      <c r="D7" s="363"/>
      <c r="E7" s="364"/>
      <c r="F7" s="372" t="s">
        <v>51</v>
      </c>
      <c r="G7" s="373"/>
      <c r="H7" s="374"/>
      <c r="I7" s="375" t="s">
        <v>52</v>
      </c>
      <c r="J7" s="376"/>
      <c r="K7" s="377"/>
      <c r="L7" s="375" t="s">
        <v>53</v>
      </c>
      <c r="M7" s="376"/>
      <c r="N7" s="377"/>
      <c r="O7" s="370"/>
      <c r="P7" s="371"/>
      <c r="Q7" s="371"/>
      <c r="R7" s="3"/>
    </row>
    <row r="8" spans="1:20" ht="15" customHeight="1">
      <c r="A8" s="357"/>
      <c r="B8" s="358"/>
      <c r="C8" s="64" t="s">
        <v>51</v>
      </c>
      <c r="D8" s="66" t="s">
        <v>31</v>
      </c>
      <c r="E8" s="65" t="s">
        <v>32</v>
      </c>
      <c r="F8" s="79" t="s">
        <v>347</v>
      </c>
      <c r="G8" s="65" t="s">
        <v>31</v>
      </c>
      <c r="H8" s="64" t="s">
        <v>32</v>
      </c>
      <c r="I8" s="66" t="s">
        <v>51</v>
      </c>
      <c r="J8" s="64" t="s">
        <v>31</v>
      </c>
      <c r="K8" s="66" t="s">
        <v>32</v>
      </c>
      <c r="L8" s="65" t="s">
        <v>51</v>
      </c>
      <c r="M8" s="65" t="s">
        <v>31</v>
      </c>
      <c r="N8" s="64" t="s">
        <v>32</v>
      </c>
      <c r="O8" s="66" t="s">
        <v>51</v>
      </c>
      <c r="P8" s="65" t="s">
        <v>31</v>
      </c>
      <c r="Q8" s="64" t="s">
        <v>32</v>
      </c>
      <c r="R8" s="40"/>
      <c r="S8" s="40"/>
      <c r="T8" s="40"/>
    </row>
    <row r="9" spans="1:20" ht="15" customHeight="1">
      <c r="A9" s="378" t="s">
        <v>277</v>
      </c>
      <c r="B9" s="379"/>
      <c r="C9" s="37">
        <f aca="true" t="shared" si="0" ref="C9:E10">SUM(F9,O9)</f>
        <v>811515</v>
      </c>
      <c r="D9" s="37">
        <f t="shared" si="0"/>
        <v>386170</v>
      </c>
      <c r="E9" s="37">
        <f t="shared" si="0"/>
        <v>425345</v>
      </c>
      <c r="F9" s="37">
        <f aca="true" t="shared" si="1" ref="F9:H10">SUM(I9,L9)</f>
        <v>547382</v>
      </c>
      <c r="G9" s="37">
        <f t="shared" si="1"/>
        <v>317662</v>
      </c>
      <c r="H9" s="37">
        <f t="shared" si="1"/>
        <v>229720</v>
      </c>
      <c r="I9" s="37">
        <f>SUM(J9:K9)</f>
        <v>538155</v>
      </c>
      <c r="J9" s="37">
        <v>311317</v>
      </c>
      <c r="K9" s="37">
        <v>226838</v>
      </c>
      <c r="L9" s="37">
        <f>SUM(M9:N9)</f>
        <v>9227</v>
      </c>
      <c r="M9" s="37">
        <v>6345</v>
      </c>
      <c r="N9" s="37">
        <v>2882</v>
      </c>
      <c r="O9" s="37">
        <f>SUM(P9:Q9)</f>
        <v>264133</v>
      </c>
      <c r="P9" s="37">
        <v>68508</v>
      </c>
      <c r="Q9" s="37">
        <v>195625</v>
      </c>
      <c r="R9" s="40"/>
      <c r="S9" s="54"/>
      <c r="T9" s="40"/>
    </row>
    <row r="10" spans="1:20" ht="15" customHeight="1">
      <c r="A10" s="380" t="s">
        <v>278</v>
      </c>
      <c r="B10" s="381"/>
      <c r="C10" s="37">
        <f t="shared" si="0"/>
        <v>851527</v>
      </c>
      <c r="D10" s="37">
        <f t="shared" si="0"/>
        <v>405670</v>
      </c>
      <c r="E10" s="37">
        <f t="shared" si="0"/>
        <v>445857</v>
      </c>
      <c r="F10" s="37">
        <f t="shared" si="1"/>
        <v>577618</v>
      </c>
      <c r="G10" s="37">
        <f t="shared" si="1"/>
        <v>330985</v>
      </c>
      <c r="H10" s="37">
        <f t="shared" si="1"/>
        <v>246633</v>
      </c>
      <c r="I10" s="37">
        <f>SUM(J10:K10)</f>
        <v>567774</v>
      </c>
      <c r="J10" s="37">
        <v>324454</v>
      </c>
      <c r="K10" s="37">
        <v>243320</v>
      </c>
      <c r="L10" s="37">
        <f>SUM(M10:N10)</f>
        <v>9844</v>
      </c>
      <c r="M10" s="37">
        <v>6531</v>
      </c>
      <c r="N10" s="37">
        <v>3313</v>
      </c>
      <c r="O10" s="37">
        <f>SUM(P10:Q10)</f>
        <v>273909</v>
      </c>
      <c r="P10" s="37">
        <v>74685</v>
      </c>
      <c r="Q10" s="37">
        <v>199224</v>
      </c>
      <c r="R10" s="40"/>
      <c r="S10" s="54"/>
      <c r="T10" s="40"/>
    </row>
    <row r="11" spans="1:20" s="76" customFormat="1" ht="15" customHeight="1">
      <c r="A11" s="382" t="s">
        <v>345</v>
      </c>
      <c r="B11" s="383"/>
      <c r="C11" s="307">
        <f>SUM(C13:C20,C22,C25,C31,C41,C48,C54,C62,C68)</f>
        <v>896061</v>
      </c>
      <c r="D11" s="307">
        <f>SUM(D13:D20,D22,D25,D31,D41,D48,D54,D62,D68)</f>
        <v>426849</v>
      </c>
      <c r="E11" s="307">
        <f>SUM(E13:E20,E22,E25,E31,E41,E48,E54,E62,E68)</f>
        <v>469212</v>
      </c>
      <c r="F11" s="307">
        <f>SUM(G11:H11)</f>
        <v>597000</v>
      </c>
      <c r="G11" s="307">
        <f>SUM(G13:G20,G22,G25,G31,G41,G48,G54,G62,G68)</f>
        <v>340259</v>
      </c>
      <c r="H11" s="307">
        <f>SUM(H13:H20,H22,H25,H31,H41,H48,H54,H62,H68)</f>
        <v>256741</v>
      </c>
      <c r="I11" s="307">
        <f>SUM(I13:I20,I22,I25,I31,I41,I48,I54,I62,I68)</f>
        <v>582600</v>
      </c>
      <c r="J11" s="307">
        <f>SUM(J13:J20,J22,J25,J31,J41,J48,J54,J62,J68)</f>
        <v>331010</v>
      </c>
      <c r="K11" s="307">
        <f>SUM(K13:K20,K22,K25,K31,K41,K48,K54,K62,K68)</f>
        <v>251590</v>
      </c>
      <c r="L11" s="307">
        <f>SUM(M11:N11)</f>
        <v>14400</v>
      </c>
      <c r="M11" s="307">
        <f>SUM(M13:M20,M22,M25,M31,M41,M48,M54,M62,M68)</f>
        <v>9249</v>
      </c>
      <c r="N11" s="307">
        <f>SUM(N13:N20,N22,N25,N31,N41,N48,N54,N62,N68)</f>
        <v>5151</v>
      </c>
      <c r="O11" s="307">
        <f>SUM(O13:O20,O22,O25,O31,O41,O48,O54,O62,O68)</f>
        <v>299061</v>
      </c>
      <c r="P11" s="307">
        <f>SUM(P13:P20,P22,P25,P31,P41,P48,P54,P62,P68)</f>
        <v>86590</v>
      </c>
      <c r="Q11" s="307">
        <f>SUM(Q13:Q20,Q22,Q25,Q31,Q41,Q48,Q54,Q62,Q68)</f>
        <v>212471</v>
      </c>
      <c r="R11" s="74"/>
      <c r="S11" s="75"/>
      <c r="T11" s="74"/>
    </row>
    <row r="12" spans="1:20" ht="15" customHeight="1">
      <c r="A12" s="60"/>
      <c r="B12" s="67"/>
      <c r="C12" s="37"/>
      <c r="D12" s="37"/>
      <c r="E12" s="37"/>
      <c r="F12" s="37"/>
      <c r="G12" s="37"/>
      <c r="H12" s="37"/>
      <c r="I12" s="37"/>
      <c r="J12" s="37"/>
      <c r="K12" s="37"/>
      <c r="L12" s="37"/>
      <c r="M12" s="37"/>
      <c r="N12" s="37"/>
      <c r="O12" s="37"/>
      <c r="P12" s="37"/>
      <c r="Q12" s="37"/>
      <c r="R12" s="40"/>
      <c r="S12" s="54"/>
      <c r="T12" s="40"/>
    </row>
    <row r="13" spans="1:20" s="14" customFormat="1" ht="15" customHeight="1">
      <c r="A13" s="384" t="s">
        <v>54</v>
      </c>
      <c r="B13" s="385"/>
      <c r="C13" s="37">
        <f>SUM(F13,O13)</f>
        <v>336241</v>
      </c>
      <c r="D13" s="37">
        <f>SUM(G13,P13)</f>
        <v>161471</v>
      </c>
      <c r="E13" s="37">
        <f>SUM(H13,Q13)</f>
        <v>174770</v>
      </c>
      <c r="F13" s="37">
        <f>SUM(I13,L13)</f>
        <v>215067</v>
      </c>
      <c r="G13" s="37">
        <f>SUM(J13,M13)</f>
        <v>127084</v>
      </c>
      <c r="H13" s="37">
        <f>SUM(K13,N13)</f>
        <v>87983</v>
      </c>
      <c r="I13" s="37">
        <f>SUM(J13:K13)</f>
        <v>209163</v>
      </c>
      <c r="J13" s="38">
        <v>123463</v>
      </c>
      <c r="K13" s="38">
        <v>85700</v>
      </c>
      <c r="L13" s="37">
        <f aca="true" t="shared" si="2" ref="L13:L20">SUM(M13:N13)</f>
        <v>5904</v>
      </c>
      <c r="M13" s="38">
        <v>3621</v>
      </c>
      <c r="N13" s="37">
        <v>2283</v>
      </c>
      <c r="O13" s="37">
        <f>SUM(P13:Q13)</f>
        <v>121174</v>
      </c>
      <c r="P13" s="38">
        <v>34387</v>
      </c>
      <c r="Q13" s="37">
        <v>86787</v>
      </c>
      <c r="R13" s="19"/>
      <c r="S13" s="4"/>
      <c r="T13" s="19"/>
    </row>
    <row r="14" spans="1:20" s="14" customFormat="1" ht="15" customHeight="1">
      <c r="A14" s="384" t="s">
        <v>55</v>
      </c>
      <c r="B14" s="385"/>
      <c r="C14" s="37">
        <f aca="true" t="shared" si="3" ref="C14:C20">SUM(F14,O14)</f>
        <v>39464</v>
      </c>
      <c r="D14" s="37">
        <f aca="true" t="shared" si="4" ref="D14:D20">SUM(G14,P14)</f>
        <v>18429</v>
      </c>
      <c r="E14" s="37">
        <f aca="true" t="shared" si="5" ref="E14:E20">SUM(H14,Q14)</f>
        <v>21035</v>
      </c>
      <c r="F14" s="37">
        <f aca="true" t="shared" si="6" ref="F14:F20">SUM(I14,L14)</f>
        <v>26736</v>
      </c>
      <c r="G14" s="37">
        <f aca="true" t="shared" si="7" ref="G14:G20">SUM(J14,M14)</f>
        <v>14610</v>
      </c>
      <c r="H14" s="37">
        <f aca="true" t="shared" si="8" ref="H14:H20">SUM(K14,N14)</f>
        <v>12126</v>
      </c>
      <c r="I14" s="37">
        <f aca="true" t="shared" si="9" ref="I14:I20">SUM(J14:K14)</f>
        <v>26008</v>
      </c>
      <c r="J14" s="38">
        <v>14108</v>
      </c>
      <c r="K14" s="38">
        <v>11900</v>
      </c>
      <c r="L14" s="37">
        <f t="shared" si="2"/>
        <v>728</v>
      </c>
      <c r="M14" s="38">
        <v>502</v>
      </c>
      <c r="N14" s="37">
        <v>226</v>
      </c>
      <c r="O14" s="37">
        <f aca="true" t="shared" si="10" ref="O14:O20">SUM(P14:Q14)</f>
        <v>12728</v>
      </c>
      <c r="P14" s="38">
        <v>3819</v>
      </c>
      <c r="Q14" s="37">
        <v>8909</v>
      </c>
      <c r="R14" s="19"/>
      <c r="S14" s="19"/>
      <c r="T14" s="19"/>
    </row>
    <row r="15" spans="1:20" s="14" customFormat="1" ht="15" customHeight="1">
      <c r="A15" s="384" t="s">
        <v>56</v>
      </c>
      <c r="B15" s="385"/>
      <c r="C15" s="37">
        <f t="shared" si="3"/>
        <v>81695</v>
      </c>
      <c r="D15" s="37">
        <f t="shared" si="4"/>
        <v>39057</v>
      </c>
      <c r="E15" s="37">
        <f t="shared" si="5"/>
        <v>42638</v>
      </c>
      <c r="F15" s="37">
        <f t="shared" si="6"/>
        <v>55767</v>
      </c>
      <c r="G15" s="37">
        <f t="shared" si="7"/>
        <v>31880</v>
      </c>
      <c r="H15" s="37">
        <f t="shared" si="8"/>
        <v>23887</v>
      </c>
      <c r="I15" s="37">
        <f t="shared" si="9"/>
        <v>54597</v>
      </c>
      <c r="J15" s="38">
        <v>31119</v>
      </c>
      <c r="K15" s="38">
        <v>23478</v>
      </c>
      <c r="L15" s="37">
        <f t="shared" si="2"/>
        <v>1170</v>
      </c>
      <c r="M15" s="38">
        <v>761</v>
      </c>
      <c r="N15" s="37">
        <v>409</v>
      </c>
      <c r="O15" s="37">
        <f t="shared" si="10"/>
        <v>25928</v>
      </c>
      <c r="P15" s="38">
        <v>7177</v>
      </c>
      <c r="Q15" s="37">
        <v>18751</v>
      </c>
      <c r="R15" s="19"/>
      <c r="S15" s="4"/>
      <c r="T15" s="19"/>
    </row>
    <row r="16" spans="1:20" s="14" customFormat="1" ht="15" customHeight="1">
      <c r="A16" s="384" t="s">
        <v>57</v>
      </c>
      <c r="B16" s="385"/>
      <c r="C16" s="37">
        <f t="shared" si="3"/>
        <v>25467</v>
      </c>
      <c r="D16" s="37">
        <f t="shared" si="4"/>
        <v>12073</v>
      </c>
      <c r="E16" s="37">
        <f t="shared" si="5"/>
        <v>13394</v>
      </c>
      <c r="F16" s="37">
        <f t="shared" si="6"/>
        <v>17609</v>
      </c>
      <c r="G16" s="37">
        <f t="shared" si="7"/>
        <v>9887</v>
      </c>
      <c r="H16" s="37">
        <f t="shared" si="8"/>
        <v>7722</v>
      </c>
      <c r="I16" s="37">
        <f t="shared" si="9"/>
        <v>17176</v>
      </c>
      <c r="J16" s="38">
        <v>9594</v>
      </c>
      <c r="K16" s="38">
        <v>7582</v>
      </c>
      <c r="L16" s="37">
        <f t="shared" si="2"/>
        <v>433</v>
      </c>
      <c r="M16" s="38">
        <v>293</v>
      </c>
      <c r="N16" s="37">
        <v>140</v>
      </c>
      <c r="O16" s="37">
        <f t="shared" si="10"/>
        <v>7858</v>
      </c>
      <c r="P16" s="38">
        <v>2186</v>
      </c>
      <c r="Q16" s="37">
        <v>5672</v>
      </c>
      <c r="R16" s="19"/>
      <c r="S16" s="4"/>
      <c r="T16" s="19"/>
    </row>
    <row r="17" spans="1:20" s="14" customFormat="1" ht="15" customHeight="1">
      <c r="A17" s="384" t="s">
        <v>58</v>
      </c>
      <c r="B17" s="385"/>
      <c r="C17" s="37">
        <f t="shared" si="3"/>
        <v>20549</v>
      </c>
      <c r="D17" s="37">
        <f t="shared" si="4"/>
        <v>9468</v>
      </c>
      <c r="E17" s="37">
        <f t="shared" si="5"/>
        <v>11081</v>
      </c>
      <c r="F17" s="37">
        <f t="shared" si="6"/>
        <v>14371</v>
      </c>
      <c r="G17" s="37">
        <f t="shared" si="7"/>
        <v>7595</v>
      </c>
      <c r="H17" s="37">
        <f t="shared" si="8"/>
        <v>6776</v>
      </c>
      <c r="I17" s="37">
        <f t="shared" si="9"/>
        <v>14058</v>
      </c>
      <c r="J17" s="37">
        <v>7349</v>
      </c>
      <c r="K17" s="37">
        <v>6709</v>
      </c>
      <c r="L17" s="37">
        <f t="shared" si="2"/>
        <v>313</v>
      </c>
      <c r="M17" s="37">
        <v>246</v>
      </c>
      <c r="N17" s="37">
        <v>67</v>
      </c>
      <c r="O17" s="37">
        <f t="shared" si="10"/>
        <v>6178</v>
      </c>
      <c r="P17" s="37">
        <v>1873</v>
      </c>
      <c r="Q17" s="37">
        <v>4305</v>
      </c>
      <c r="R17" s="19"/>
      <c r="S17" s="4"/>
      <c r="T17" s="19"/>
    </row>
    <row r="18" spans="1:20" s="14" customFormat="1" ht="15" customHeight="1">
      <c r="A18" s="384" t="s">
        <v>59</v>
      </c>
      <c r="B18" s="385"/>
      <c r="C18" s="37">
        <f t="shared" si="3"/>
        <v>53086</v>
      </c>
      <c r="D18" s="37">
        <f t="shared" si="4"/>
        <v>24239</v>
      </c>
      <c r="E18" s="37">
        <f t="shared" si="5"/>
        <v>28847</v>
      </c>
      <c r="F18" s="37">
        <f t="shared" si="6"/>
        <v>38405</v>
      </c>
      <c r="G18" s="37">
        <f t="shared" si="7"/>
        <v>19852</v>
      </c>
      <c r="H18" s="37">
        <f t="shared" si="8"/>
        <v>18553</v>
      </c>
      <c r="I18" s="37">
        <f t="shared" si="9"/>
        <v>37108</v>
      </c>
      <c r="J18" s="37">
        <v>19077</v>
      </c>
      <c r="K18" s="37">
        <v>18031</v>
      </c>
      <c r="L18" s="37">
        <f t="shared" si="2"/>
        <v>1297</v>
      </c>
      <c r="M18" s="37">
        <v>775</v>
      </c>
      <c r="N18" s="37">
        <v>522</v>
      </c>
      <c r="O18" s="37">
        <f t="shared" si="10"/>
        <v>14681</v>
      </c>
      <c r="P18" s="37">
        <v>4387</v>
      </c>
      <c r="Q18" s="37">
        <v>10294</v>
      </c>
      <c r="R18" s="19"/>
      <c r="S18" s="4"/>
      <c r="T18" s="19"/>
    </row>
    <row r="19" spans="1:20" s="14" customFormat="1" ht="15" customHeight="1">
      <c r="A19" s="384" t="s">
        <v>60</v>
      </c>
      <c r="B19" s="385"/>
      <c r="C19" s="37">
        <f t="shared" si="3"/>
        <v>22643</v>
      </c>
      <c r="D19" s="37">
        <f t="shared" si="4"/>
        <v>10578</v>
      </c>
      <c r="E19" s="37">
        <f t="shared" si="5"/>
        <v>12065</v>
      </c>
      <c r="F19" s="37">
        <f t="shared" si="6"/>
        <v>15133</v>
      </c>
      <c r="G19" s="37">
        <f t="shared" si="7"/>
        <v>8316</v>
      </c>
      <c r="H19" s="37">
        <f t="shared" si="8"/>
        <v>6817</v>
      </c>
      <c r="I19" s="37">
        <f t="shared" si="9"/>
        <v>14745</v>
      </c>
      <c r="J19" s="37">
        <v>8071</v>
      </c>
      <c r="K19" s="37">
        <v>6674</v>
      </c>
      <c r="L19" s="37">
        <f t="shared" si="2"/>
        <v>388</v>
      </c>
      <c r="M19" s="37">
        <v>245</v>
      </c>
      <c r="N19" s="37">
        <v>143</v>
      </c>
      <c r="O19" s="37">
        <f t="shared" si="10"/>
        <v>7510</v>
      </c>
      <c r="P19" s="37">
        <v>2262</v>
      </c>
      <c r="Q19" s="37">
        <v>5248</v>
      </c>
      <c r="R19" s="19"/>
      <c r="S19" s="4"/>
      <c r="T19" s="19"/>
    </row>
    <row r="20" spans="1:20" s="14" customFormat="1" ht="15" customHeight="1">
      <c r="A20" s="384" t="s">
        <v>61</v>
      </c>
      <c r="B20" s="385"/>
      <c r="C20" s="37">
        <f t="shared" si="3"/>
        <v>38882</v>
      </c>
      <c r="D20" s="37">
        <f t="shared" si="4"/>
        <v>18635</v>
      </c>
      <c r="E20" s="37">
        <f t="shared" si="5"/>
        <v>20247</v>
      </c>
      <c r="F20" s="37">
        <f t="shared" si="6"/>
        <v>26361</v>
      </c>
      <c r="G20" s="37">
        <f t="shared" si="7"/>
        <v>15483</v>
      </c>
      <c r="H20" s="37">
        <f t="shared" si="8"/>
        <v>10878</v>
      </c>
      <c r="I20" s="37">
        <f t="shared" si="9"/>
        <v>25905</v>
      </c>
      <c r="J20" s="37">
        <v>15199</v>
      </c>
      <c r="K20" s="37">
        <v>10706</v>
      </c>
      <c r="L20" s="37">
        <f t="shared" si="2"/>
        <v>456</v>
      </c>
      <c r="M20" s="37">
        <v>284</v>
      </c>
      <c r="N20" s="37">
        <v>172</v>
      </c>
      <c r="O20" s="37">
        <f t="shared" si="10"/>
        <v>12521</v>
      </c>
      <c r="P20" s="37">
        <v>3152</v>
      </c>
      <c r="Q20" s="37">
        <v>9369</v>
      </c>
      <c r="R20" s="19"/>
      <c r="S20" s="4"/>
      <c r="T20" s="19"/>
    </row>
    <row r="21" spans="1:20" ht="15" customHeight="1">
      <c r="A21" s="384"/>
      <c r="B21" s="385"/>
      <c r="C21" s="37"/>
      <c r="D21" s="37"/>
      <c r="E21" s="37"/>
      <c r="F21" s="37"/>
      <c r="G21" s="37"/>
      <c r="H21" s="37"/>
      <c r="I21" s="37"/>
      <c r="J21" s="37"/>
      <c r="K21" s="37"/>
      <c r="L21" s="37"/>
      <c r="M21" s="37"/>
      <c r="N21" s="37"/>
      <c r="O21" s="37"/>
      <c r="P21" s="37"/>
      <c r="Q21" s="37"/>
      <c r="R21" s="40"/>
      <c r="S21" s="40"/>
      <c r="T21" s="40"/>
    </row>
    <row r="22" spans="1:20" s="76" customFormat="1" ht="15" customHeight="1">
      <c r="A22" s="386" t="s">
        <v>62</v>
      </c>
      <c r="B22" s="387"/>
      <c r="C22" s="307">
        <f>SUM(C23)</f>
        <v>9959</v>
      </c>
      <c r="D22" s="307">
        <f aca="true" t="shared" si="11" ref="D22:L22">SUM(D23)</f>
        <v>4337</v>
      </c>
      <c r="E22" s="307">
        <f t="shared" si="11"/>
        <v>5622</v>
      </c>
      <c r="F22" s="307">
        <f t="shared" si="11"/>
        <v>7520</v>
      </c>
      <c r="G22" s="307">
        <f t="shared" si="11"/>
        <v>3663</v>
      </c>
      <c r="H22" s="307">
        <f t="shared" si="11"/>
        <v>3857</v>
      </c>
      <c r="I22" s="307">
        <f t="shared" si="11"/>
        <v>7376</v>
      </c>
      <c r="J22" s="307">
        <f t="shared" si="11"/>
        <v>3573</v>
      </c>
      <c r="K22" s="307">
        <f t="shared" si="11"/>
        <v>3803</v>
      </c>
      <c r="L22" s="307">
        <f t="shared" si="11"/>
        <v>144</v>
      </c>
      <c r="M22" s="307">
        <f>SUM(M23)</f>
        <v>90</v>
      </c>
      <c r="N22" s="307">
        <f>SUM(N23)</f>
        <v>54</v>
      </c>
      <c r="O22" s="307">
        <f>SUM(O23)</f>
        <v>2439</v>
      </c>
      <c r="P22" s="307">
        <f>SUM(P23)</f>
        <v>674</v>
      </c>
      <c r="Q22" s="307">
        <f>SUM(Q23)</f>
        <v>1765</v>
      </c>
      <c r="R22" s="74"/>
      <c r="S22" s="75"/>
      <c r="T22" s="74"/>
    </row>
    <row r="23" spans="1:20" ht="15" customHeight="1">
      <c r="A23" s="61"/>
      <c r="B23" s="69" t="s">
        <v>63</v>
      </c>
      <c r="C23" s="37">
        <f>SUM(F23,O23)</f>
        <v>9959</v>
      </c>
      <c r="D23" s="37">
        <f>SUM(G23,P23)</f>
        <v>4337</v>
      </c>
      <c r="E23" s="37">
        <f>SUM(H23,Q23)</f>
        <v>5622</v>
      </c>
      <c r="F23" s="37">
        <f>SUM(I23,L23)</f>
        <v>7520</v>
      </c>
      <c r="G23" s="37">
        <f>SUM(J23,M23)</f>
        <v>3663</v>
      </c>
      <c r="H23" s="37">
        <f>SUM(K23,N23)</f>
        <v>3857</v>
      </c>
      <c r="I23" s="37">
        <f>SUM(J23:K23)</f>
        <v>7376</v>
      </c>
      <c r="J23" s="38">
        <v>3573</v>
      </c>
      <c r="K23" s="38">
        <v>3803</v>
      </c>
      <c r="L23" s="37">
        <f>SUM(M23:N23)</f>
        <v>144</v>
      </c>
      <c r="M23" s="37">
        <v>90</v>
      </c>
      <c r="N23" s="38">
        <v>54</v>
      </c>
      <c r="O23" s="37">
        <f>SUM(P23:Q23)</f>
        <v>2439</v>
      </c>
      <c r="P23" s="38">
        <v>674</v>
      </c>
      <c r="Q23" s="38">
        <v>1765</v>
      </c>
      <c r="R23" s="40"/>
      <c r="S23" s="54"/>
      <c r="T23" s="40"/>
    </row>
    <row r="24" spans="1:20" ht="15" customHeight="1">
      <c r="A24" s="61"/>
      <c r="B24" s="69"/>
      <c r="C24" s="37"/>
      <c r="D24" s="37"/>
      <c r="E24" s="37"/>
      <c r="F24" s="37"/>
      <c r="G24" s="37"/>
      <c r="H24" s="37"/>
      <c r="I24" s="37"/>
      <c r="J24" s="37"/>
      <c r="K24" s="37"/>
      <c r="L24" s="37"/>
      <c r="M24" s="37"/>
      <c r="N24" s="37"/>
      <c r="O24" s="37"/>
      <c r="P24" s="37"/>
      <c r="Q24" s="37"/>
      <c r="R24" s="40"/>
      <c r="S24" s="54"/>
      <c r="T24" s="40"/>
    </row>
    <row r="25" spans="1:20" s="76" customFormat="1" ht="15" customHeight="1">
      <c r="A25" s="386" t="s">
        <v>64</v>
      </c>
      <c r="B25" s="387"/>
      <c r="C25" s="307">
        <f>SUM(C26:C29)</f>
        <v>33134</v>
      </c>
      <c r="D25" s="307">
        <f aca="true" t="shared" si="12" ref="D25:L25">SUM(D26:D29)</f>
        <v>15821</v>
      </c>
      <c r="E25" s="307">
        <f t="shared" si="12"/>
        <v>17313</v>
      </c>
      <c r="F25" s="307">
        <f t="shared" si="12"/>
        <v>22804</v>
      </c>
      <c r="G25" s="307">
        <f t="shared" si="12"/>
        <v>12876</v>
      </c>
      <c r="H25" s="307">
        <f t="shared" si="12"/>
        <v>9928</v>
      </c>
      <c r="I25" s="307">
        <f t="shared" si="12"/>
        <v>22402</v>
      </c>
      <c r="J25" s="307">
        <f t="shared" si="12"/>
        <v>12623</v>
      </c>
      <c r="K25" s="307">
        <f t="shared" si="12"/>
        <v>9779</v>
      </c>
      <c r="L25" s="307">
        <f t="shared" si="12"/>
        <v>402</v>
      </c>
      <c r="M25" s="307">
        <f>SUM(M26:M29)</f>
        <v>253</v>
      </c>
      <c r="N25" s="307">
        <f>SUM(N26:N29)</f>
        <v>149</v>
      </c>
      <c r="O25" s="307">
        <f>SUM(O26:O29)</f>
        <v>10330</v>
      </c>
      <c r="P25" s="307">
        <f>SUM(P26:P29)</f>
        <v>2945</v>
      </c>
      <c r="Q25" s="307">
        <f>SUM(Q26:Q29)</f>
        <v>7385</v>
      </c>
      <c r="R25" s="74"/>
      <c r="S25" s="74"/>
      <c r="T25" s="74"/>
    </row>
    <row r="26" spans="1:20" ht="15" customHeight="1">
      <c r="A26" s="61"/>
      <c r="B26" s="69" t="s">
        <v>65</v>
      </c>
      <c r="C26" s="37">
        <f aca="true" t="shared" si="13" ref="C26:E29">SUM(F26,O26)</f>
        <v>11031</v>
      </c>
      <c r="D26" s="37">
        <f t="shared" si="13"/>
        <v>5224</v>
      </c>
      <c r="E26" s="37">
        <f t="shared" si="13"/>
        <v>5807</v>
      </c>
      <c r="F26" s="37">
        <f aca="true" t="shared" si="14" ref="F26:H29">SUM(I26,L26)</f>
        <v>7626</v>
      </c>
      <c r="G26" s="37">
        <f t="shared" si="14"/>
        <v>4226</v>
      </c>
      <c r="H26" s="37">
        <f t="shared" si="14"/>
        <v>3400</v>
      </c>
      <c r="I26" s="37">
        <f>SUM(J26:K26)</f>
        <v>7470</v>
      </c>
      <c r="J26" s="38">
        <v>4136</v>
      </c>
      <c r="K26" s="38">
        <v>3334</v>
      </c>
      <c r="L26" s="37">
        <f>SUM(M26:N26)</f>
        <v>156</v>
      </c>
      <c r="M26" s="37">
        <v>90</v>
      </c>
      <c r="N26" s="38">
        <v>66</v>
      </c>
      <c r="O26" s="37">
        <f>SUM(P26:Q26)</f>
        <v>3405</v>
      </c>
      <c r="P26" s="38">
        <v>998</v>
      </c>
      <c r="Q26" s="38">
        <v>2407</v>
      </c>
      <c r="R26" s="40"/>
      <c r="S26" s="54"/>
      <c r="T26" s="40"/>
    </row>
    <row r="27" spans="1:20" ht="15" customHeight="1">
      <c r="A27" s="61"/>
      <c r="B27" s="69" t="s">
        <v>66</v>
      </c>
      <c r="C27" s="37">
        <f t="shared" si="13"/>
        <v>10461</v>
      </c>
      <c r="D27" s="37">
        <f t="shared" si="13"/>
        <v>5010</v>
      </c>
      <c r="E27" s="37">
        <f t="shared" si="13"/>
        <v>5451</v>
      </c>
      <c r="F27" s="37">
        <f t="shared" si="14"/>
        <v>7177</v>
      </c>
      <c r="G27" s="37">
        <f t="shared" si="14"/>
        <v>4093</v>
      </c>
      <c r="H27" s="37">
        <f t="shared" si="14"/>
        <v>3084</v>
      </c>
      <c r="I27" s="37">
        <f>SUM(J27:K27)</f>
        <v>7035</v>
      </c>
      <c r="J27" s="38">
        <v>3995</v>
      </c>
      <c r="K27" s="38">
        <v>3040</v>
      </c>
      <c r="L27" s="37">
        <f>SUM(M27:N27)</f>
        <v>142</v>
      </c>
      <c r="M27" s="37">
        <v>98</v>
      </c>
      <c r="N27" s="38">
        <v>44</v>
      </c>
      <c r="O27" s="37">
        <f>SUM(P27:Q27)</f>
        <v>3284</v>
      </c>
      <c r="P27" s="38">
        <v>917</v>
      </c>
      <c r="Q27" s="38">
        <v>2367</v>
      </c>
      <c r="R27" s="40"/>
      <c r="S27" s="54"/>
      <c r="T27" s="40"/>
    </row>
    <row r="28" spans="1:20" ht="15" customHeight="1">
      <c r="A28" s="61"/>
      <c r="B28" s="69" t="s">
        <v>67</v>
      </c>
      <c r="C28" s="37">
        <f t="shared" si="13"/>
        <v>8292</v>
      </c>
      <c r="D28" s="37">
        <f t="shared" si="13"/>
        <v>4009</v>
      </c>
      <c r="E28" s="37">
        <f t="shared" si="13"/>
        <v>4283</v>
      </c>
      <c r="F28" s="37">
        <f t="shared" si="14"/>
        <v>5675</v>
      </c>
      <c r="G28" s="37">
        <f t="shared" si="14"/>
        <v>3281</v>
      </c>
      <c r="H28" s="37">
        <f t="shared" si="14"/>
        <v>2394</v>
      </c>
      <c r="I28" s="37">
        <f>SUM(J28:K28)</f>
        <v>5597</v>
      </c>
      <c r="J28" s="38">
        <v>3229</v>
      </c>
      <c r="K28" s="38">
        <v>2368</v>
      </c>
      <c r="L28" s="37">
        <f>SUM(M28:N28)</f>
        <v>78</v>
      </c>
      <c r="M28" s="37">
        <v>52</v>
      </c>
      <c r="N28" s="38">
        <v>26</v>
      </c>
      <c r="O28" s="37">
        <f>SUM(P28:Q28)</f>
        <v>2617</v>
      </c>
      <c r="P28" s="38">
        <v>728</v>
      </c>
      <c r="Q28" s="38">
        <v>1889</v>
      </c>
      <c r="R28" s="40"/>
      <c r="S28" s="54"/>
      <c r="T28" s="40"/>
    </row>
    <row r="29" spans="1:20" ht="15" customHeight="1">
      <c r="A29" s="61"/>
      <c r="B29" s="69" t="s">
        <v>68</v>
      </c>
      <c r="C29" s="37">
        <f t="shared" si="13"/>
        <v>3350</v>
      </c>
      <c r="D29" s="37">
        <f t="shared" si="13"/>
        <v>1578</v>
      </c>
      <c r="E29" s="37">
        <f t="shared" si="13"/>
        <v>1772</v>
      </c>
      <c r="F29" s="37">
        <f t="shared" si="14"/>
        <v>2326</v>
      </c>
      <c r="G29" s="37">
        <f t="shared" si="14"/>
        <v>1276</v>
      </c>
      <c r="H29" s="37">
        <f t="shared" si="14"/>
        <v>1050</v>
      </c>
      <c r="I29" s="37">
        <f>SUM(J29:K29)</f>
        <v>2300</v>
      </c>
      <c r="J29" s="38">
        <v>1263</v>
      </c>
      <c r="K29" s="38">
        <v>1037</v>
      </c>
      <c r="L29" s="37">
        <f>SUM(M29:N29)</f>
        <v>26</v>
      </c>
      <c r="M29" s="37">
        <v>13</v>
      </c>
      <c r="N29" s="38">
        <v>13</v>
      </c>
      <c r="O29" s="37">
        <f>SUM(P29:Q29)</f>
        <v>1024</v>
      </c>
      <c r="P29" s="38">
        <v>302</v>
      </c>
      <c r="Q29" s="38">
        <v>722</v>
      </c>
      <c r="R29" s="40"/>
      <c r="S29" s="54"/>
      <c r="T29" s="40"/>
    </row>
    <row r="30" spans="1:20" ht="15" customHeight="1">
      <c r="A30" s="61"/>
      <c r="B30" s="69"/>
      <c r="C30" s="37"/>
      <c r="D30" s="37"/>
      <c r="E30" s="37"/>
      <c r="F30" s="37"/>
      <c r="G30" s="37"/>
      <c r="H30" s="37"/>
      <c r="I30" s="37"/>
      <c r="J30" s="37"/>
      <c r="K30" s="37"/>
      <c r="L30" s="37"/>
      <c r="M30" s="37"/>
      <c r="N30" s="37"/>
      <c r="O30" s="37"/>
      <c r="P30" s="37"/>
      <c r="Q30" s="37"/>
      <c r="R30" s="40"/>
      <c r="S30" s="54"/>
      <c r="T30" s="40"/>
    </row>
    <row r="31" spans="1:20" s="76" customFormat="1" ht="15" customHeight="1">
      <c r="A31" s="386" t="s">
        <v>69</v>
      </c>
      <c r="B31" s="387"/>
      <c r="C31" s="307">
        <f>SUM(C32:C39)</f>
        <v>57718</v>
      </c>
      <c r="D31" s="307">
        <f aca="true" t="shared" si="15" ref="D31:L31">SUM(D32:D39)</f>
        <v>29171</v>
      </c>
      <c r="E31" s="307">
        <f t="shared" si="15"/>
        <v>28547</v>
      </c>
      <c r="F31" s="307">
        <f t="shared" si="15"/>
        <v>37399</v>
      </c>
      <c r="G31" s="307">
        <f t="shared" si="15"/>
        <v>22334</v>
      </c>
      <c r="H31" s="307">
        <f t="shared" si="15"/>
        <v>15065</v>
      </c>
      <c r="I31" s="307">
        <f t="shared" si="15"/>
        <v>36668</v>
      </c>
      <c r="J31" s="307">
        <f t="shared" si="15"/>
        <v>21856</v>
      </c>
      <c r="K31" s="307">
        <f t="shared" si="15"/>
        <v>14812</v>
      </c>
      <c r="L31" s="307">
        <f t="shared" si="15"/>
        <v>731</v>
      </c>
      <c r="M31" s="307">
        <f>SUM(M32:M39)</f>
        <v>478</v>
      </c>
      <c r="N31" s="307">
        <f>SUM(N32:N39)</f>
        <v>253</v>
      </c>
      <c r="O31" s="307">
        <f>SUM(O32:O39)</f>
        <v>20319</v>
      </c>
      <c r="P31" s="307">
        <f>SUM(P32:P39)</f>
        <v>6837</v>
      </c>
      <c r="Q31" s="307">
        <f>SUM(Q32:Q39)</f>
        <v>13482</v>
      </c>
      <c r="R31" s="74"/>
      <c r="S31" s="74"/>
      <c r="T31" s="74"/>
    </row>
    <row r="32" spans="1:20" ht="15" customHeight="1">
      <c r="A32" s="3"/>
      <c r="B32" s="69" t="s">
        <v>70</v>
      </c>
      <c r="C32" s="37">
        <f aca="true" t="shared" si="16" ref="C32:C39">SUM(F32,O32)</f>
        <v>9608</v>
      </c>
      <c r="D32" s="37">
        <f aca="true" t="shared" si="17" ref="D32:D39">SUM(G32,P32)</f>
        <v>4621</v>
      </c>
      <c r="E32" s="37">
        <f aca="true" t="shared" si="18" ref="E32:E39">SUM(H32,Q32)</f>
        <v>4987</v>
      </c>
      <c r="F32" s="37">
        <f aca="true" t="shared" si="19" ref="F32:F39">SUM(I32,L32)</f>
        <v>6405</v>
      </c>
      <c r="G32" s="37">
        <f aca="true" t="shared" si="20" ref="G32:G39">SUM(J32,M32)</f>
        <v>3697</v>
      </c>
      <c r="H32" s="37">
        <f aca="true" t="shared" si="21" ref="H32:H39">SUM(K32,N32)</f>
        <v>2708</v>
      </c>
      <c r="I32" s="38">
        <f>SUM(J32:K32)</f>
        <v>6279</v>
      </c>
      <c r="J32" s="38">
        <v>3612</v>
      </c>
      <c r="K32" s="38">
        <v>2667</v>
      </c>
      <c r="L32" s="37">
        <f aca="true" t="shared" si="22" ref="L32:L39">SUM(M32:N32)</f>
        <v>126</v>
      </c>
      <c r="M32" s="37">
        <v>85</v>
      </c>
      <c r="N32" s="38">
        <v>41</v>
      </c>
      <c r="O32" s="37">
        <f>SUM(P32:Q32)</f>
        <v>3203</v>
      </c>
      <c r="P32" s="38">
        <v>924</v>
      </c>
      <c r="Q32" s="38">
        <v>2279</v>
      </c>
      <c r="R32" s="40"/>
      <c r="S32" s="40"/>
      <c r="T32" s="40"/>
    </row>
    <row r="33" spans="1:20" ht="15" customHeight="1">
      <c r="A33" s="61"/>
      <c r="B33" s="69" t="s">
        <v>71</v>
      </c>
      <c r="C33" s="37">
        <f t="shared" si="16"/>
        <v>14313</v>
      </c>
      <c r="D33" s="37">
        <f t="shared" si="17"/>
        <v>6857</v>
      </c>
      <c r="E33" s="37">
        <f t="shared" si="18"/>
        <v>7456</v>
      </c>
      <c r="F33" s="37">
        <f t="shared" si="19"/>
        <v>9688</v>
      </c>
      <c r="G33" s="37">
        <f t="shared" si="20"/>
        <v>5680</v>
      </c>
      <c r="H33" s="37">
        <f t="shared" si="21"/>
        <v>4008</v>
      </c>
      <c r="I33" s="38">
        <f aca="true" t="shared" si="23" ref="I33:I39">SUM(J33:K33)</f>
        <v>9525</v>
      </c>
      <c r="J33" s="38">
        <v>5574</v>
      </c>
      <c r="K33" s="38">
        <v>3951</v>
      </c>
      <c r="L33" s="37">
        <f t="shared" si="22"/>
        <v>163</v>
      </c>
      <c r="M33" s="37">
        <v>106</v>
      </c>
      <c r="N33" s="38">
        <v>57</v>
      </c>
      <c r="O33" s="37">
        <f aca="true" t="shared" si="24" ref="O33:O39">SUM(P33:Q33)</f>
        <v>4625</v>
      </c>
      <c r="P33" s="38">
        <v>1177</v>
      </c>
      <c r="Q33" s="38">
        <v>3448</v>
      </c>
      <c r="R33" s="40"/>
      <c r="S33" s="54"/>
      <c r="T33" s="40"/>
    </row>
    <row r="34" spans="1:20" ht="15" customHeight="1">
      <c r="A34" s="61"/>
      <c r="B34" s="69" t="s">
        <v>72</v>
      </c>
      <c r="C34" s="37">
        <f t="shared" si="16"/>
        <v>27103</v>
      </c>
      <c r="D34" s="37">
        <f t="shared" si="17"/>
        <v>14463</v>
      </c>
      <c r="E34" s="37">
        <f t="shared" si="18"/>
        <v>12640</v>
      </c>
      <c r="F34" s="37">
        <f t="shared" si="19"/>
        <v>16548</v>
      </c>
      <c r="G34" s="37">
        <f t="shared" si="20"/>
        <v>10273</v>
      </c>
      <c r="H34" s="37">
        <f t="shared" si="21"/>
        <v>6275</v>
      </c>
      <c r="I34" s="38">
        <f t="shared" si="23"/>
        <v>16177</v>
      </c>
      <c r="J34" s="38">
        <v>10033</v>
      </c>
      <c r="K34" s="38">
        <v>6144</v>
      </c>
      <c r="L34" s="37">
        <f t="shared" si="22"/>
        <v>371</v>
      </c>
      <c r="M34" s="37">
        <v>240</v>
      </c>
      <c r="N34" s="38">
        <v>131</v>
      </c>
      <c r="O34" s="37">
        <f t="shared" si="24"/>
        <v>10555</v>
      </c>
      <c r="P34" s="38">
        <v>4190</v>
      </c>
      <c r="Q34" s="38">
        <v>6365</v>
      </c>
      <c r="R34" s="40"/>
      <c r="S34" s="54"/>
      <c r="T34" s="40"/>
    </row>
    <row r="35" spans="1:20" ht="15" customHeight="1">
      <c r="A35" s="61"/>
      <c r="B35" s="69" t="s">
        <v>73</v>
      </c>
      <c r="C35" s="37">
        <f t="shared" si="16"/>
        <v>794</v>
      </c>
      <c r="D35" s="37">
        <f t="shared" si="17"/>
        <v>363</v>
      </c>
      <c r="E35" s="37">
        <f t="shared" si="18"/>
        <v>431</v>
      </c>
      <c r="F35" s="37">
        <f t="shared" si="19"/>
        <v>562</v>
      </c>
      <c r="G35" s="37">
        <f t="shared" si="20"/>
        <v>308</v>
      </c>
      <c r="H35" s="37">
        <f t="shared" si="21"/>
        <v>254</v>
      </c>
      <c r="I35" s="38">
        <f t="shared" si="23"/>
        <v>552</v>
      </c>
      <c r="J35" s="38">
        <v>303</v>
      </c>
      <c r="K35" s="38">
        <v>249</v>
      </c>
      <c r="L35" s="37">
        <f t="shared" si="22"/>
        <v>10</v>
      </c>
      <c r="M35" s="37">
        <v>5</v>
      </c>
      <c r="N35" s="38">
        <v>5</v>
      </c>
      <c r="O35" s="37">
        <f t="shared" si="24"/>
        <v>232</v>
      </c>
      <c r="P35" s="38">
        <v>55</v>
      </c>
      <c r="Q35" s="38">
        <v>177</v>
      </c>
      <c r="R35" s="40"/>
      <c r="S35" s="54"/>
      <c r="T35" s="40"/>
    </row>
    <row r="36" spans="1:20" ht="15" customHeight="1">
      <c r="A36" s="3"/>
      <c r="B36" s="69" t="s">
        <v>74</v>
      </c>
      <c r="C36" s="37">
        <f t="shared" si="16"/>
        <v>1271</v>
      </c>
      <c r="D36" s="37">
        <f t="shared" si="17"/>
        <v>607</v>
      </c>
      <c r="E36" s="37">
        <f t="shared" si="18"/>
        <v>664</v>
      </c>
      <c r="F36" s="37">
        <f t="shared" si="19"/>
        <v>858</v>
      </c>
      <c r="G36" s="37">
        <f t="shared" si="20"/>
        <v>487</v>
      </c>
      <c r="H36" s="37">
        <f t="shared" si="21"/>
        <v>371</v>
      </c>
      <c r="I36" s="38">
        <f t="shared" si="23"/>
        <v>839</v>
      </c>
      <c r="J36" s="38">
        <v>475</v>
      </c>
      <c r="K36" s="38">
        <v>364</v>
      </c>
      <c r="L36" s="37">
        <f t="shared" si="22"/>
        <v>19</v>
      </c>
      <c r="M36" s="38">
        <v>12</v>
      </c>
      <c r="N36" s="38">
        <v>7</v>
      </c>
      <c r="O36" s="37">
        <f t="shared" si="24"/>
        <v>413</v>
      </c>
      <c r="P36" s="37">
        <v>120</v>
      </c>
      <c r="Q36" s="38">
        <v>293</v>
      </c>
      <c r="R36" s="4"/>
      <c r="S36" s="40"/>
      <c r="T36" s="40"/>
    </row>
    <row r="37" spans="1:20" ht="15" customHeight="1">
      <c r="A37" s="61"/>
      <c r="B37" s="69" t="s">
        <v>75</v>
      </c>
      <c r="C37" s="37">
        <f t="shared" si="16"/>
        <v>2808</v>
      </c>
      <c r="D37" s="37">
        <f t="shared" si="17"/>
        <v>1346</v>
      </c>
      <c r="E37" s="37">
        <f t="shared" si="18"/>
        <v>1462</v>
      </c>
      <c r="F37" s="37">
        <f t="shared" si="19"/>
        <v>2016</v>
      </c>
      <c r="G37" s="37">
        <f t="shared" si="20"/>
        <v>1115</v>
      </c>
      <c r="H37" s="37">
        <f t="shared" si="21"/>
        <v>901</v>
      </c>
      <c r="I37" s="38">
        <f t="shared" si="23"/>
        <v>1998</v>
      </c>
      <c r="J37" s="38">
        <v>1103</v>
      </c>
      <c r="K37" s="38">
        <v>895</v>
      </c>
      <c r="L37" s="37">
        <f t="shared" si="22"/>
        <v>18</v>
      </c>
      <c r="M37" s="38">
        <v>12</v>
      </c>
      <c r="N37" s="38">
        <v>6</v>
      </c>
      <c r="O37" s="37">
        <f t="shared" si="24"/>
        <v>792</v>
      </c>
      <c r="P37" s="37">
        <v>231</v>
      </c>
      <c r="Q37" s="38">
        <v>561</v>
      </c>
      <c r="R37" s="40"/>
      <c r="S37" s="54"/>
      <c r="T37" s="40"/>
    </row>
    <row r="38" spans="1:20" ht="15" customHeight="1">
      <c r="A38" s="61"/>
      <c r="B38" s="69" t="s">
        <v>76</v>
      </c>
      <c r="C38" s="37">
        <f t="shared" si="16"/>
        <v>747</v>
      </c>
      <c r="D38" s="37">
        <f t="shared" si="17"/>
        <v>359</v>
      </c>
      <c r="E38" s="37">
        <f t="shared" si="18"/>
        <v>388</v>
      </c>
      <c r="F38" s="37">
        <f t="shared" si="19"/>
        <v>514</v>
      </c>
      <c r="G38" s="37">
        <f t="shared" si="20"/>
        <v>282</v>
      </c>
      <c r="H38" s="37">
        <f t="shared" si="21"/>
        <v>232</v>
      </c>
      <c r="I38" s="38">
        <f t="shared" si="23"/>
        <v>505</v>
      </c>
      <c r="J38" s="38">
        <v>275</v>
      </c>
      <c r="K38" s="38">
        <v>230</v>
      </c>
      <c r="L38" s="37">
        <f t="shared" si="22"/>
        <v>9</v>
      </c>
      <c r="M38" s="38">
        <v>7</v>
      </c>
      <c r="N38" s="38">
        <v>2</v>
      </c>
      <c r="O38" s="37">
        <f t="shared" si="24"/>
        <v>233</v>
      </c>
      <c r="P38" s="37">
        <v>77</v>
      </c>
      <c r="Q38" s="38">
        <v>156</v>
      </c>
      <c r="R38" s="40"/>
      <c r="S38" s="54"/>
      <c r="T38" s="40"/>
    </row>
    <row r="39" spans="1:20" ht="15" customHeight="1">
      <c r="A39" s="61"/>
      <c r="B39" s="69" t="s">
        <v>77</v>
      </c>
      <c r="C39" s="37">
        <f t="shared" si="16"/>
        <v>1074</v>
      </c>
      <c r="D39" s="37">
        <f t="shared" si="17"/>
        <v>555</v>
      </c>
      <c r="E39" s="37">
        <f t="shared" si="18"/>
        <v>519</v>
      </c>
      <c r="F39" s="37">
        <f t="shared" si="19"/>
        <v>808</v>
      </c>
      <c r="G39" s="37">
        <f t="shared" si="20"/>
        <v>492</v>
      </c>
      <c r="H39" s="37">
        <f t="shared" si="21"/>
        <v>316</v>
      </c>
      <c r="I39" s="38">
        <f t="shared" si="23"/>
        <v>793</v>
      </c>
      <c r="J39" s="38">
        <v>481</v>
      </c>
      <c r="K39" s="38">
        <v>312</v>
      </c>
      <c r="L39" s="37">
        <f t="shared" si="22"/>
        <v>15</v>
      </c>
      <c r="M39" s="37">
        <v>11</v>
      </c>
      <c r="N39" s="38">
        <v>4</v>
      </c>
      <c r="O39" s="37">
        <f t="shared" si="24"/>
        <v>266</v>
      </c>
      <c r="P39" s="37">
        <v>63</v>
      </c>
      <c r="Q39" s="38">
        <v>203</v>
      </c>
      <c r="R39" s="40"/>
      <c r="S39" s="54"/>
      <c r="T39" s="40"/>
    </row>
    <row r="40" spans="1:20" ht="15" customHeight="1">
      <c r="A40" s="61"/>
      <c r="B40" s="69"/>
      <c r="C40" s="37"/>
      <c r="D40" s="37"/>
      <c r="E40" s="37"/>
      <c r="F40" s="37"/>
      <c r="G40" s="37"/>
      <c r="H40" s="37"/>
      <c r="I40" s="37"/>
      <c r="J40" s="37"/>
      <c r="K40" s="37"/>
      <c r="L40" s="37"/>
      <c r="M40" s="37"/>
      <c r="N40" s="37"/>
      <c r="O40" s="37"/>
      <c r="P40" s="37"/>
      <c r="Q40" s="37"/>
      <c r="R40" s="40"/>
      <c r="S40" s="54"/>
      <c r="T40" s="40"/>
    </row>
    <row r="41" spans="1:20" s="76" customFormat="1" ht="15" customHeight="1">
      <c r="A41" s="386" t="s">
        <v>78</v>
      </c>
      <c r="B41" s="387"/>
      <c r="C41" s="307">
        <f>SUM(C42:C46)</f>
        <v>63409</v>
      </c>
      <c r="D41" s="307">
        <f aca="true" t="shared" si="25" ref="D41:K41">SUM(D42:D46)</f>
        <v>30371</v>
      </c>
      <c r="E41" s="307">
        <f t="shared" si="25"/>
        <v>33038</v>
      </c>
      <c r="F41" s="307">
        <f t="shared" si="25"/>
        <v>42021</v>
      </c>
      <c r="G41" s="307">
        <f t="shared" si="25"/>
        <v>23869</v>
      </c>
      <c r="H41" s="307">
        <f t="shared" si="25"/>
        <v>18152</v>
      </c>
      <c r="I41" s="307">
        <f t="shared" si="25"/>
        <v>41160</v>
      </c>
      <c r="J41" s="307">
        <f t="shared" si="25"/>
        <v>23307</v>
      </c>
      <c r="K41" s="307">
        <f t="shared" si="25"/>
        <v>17853</v>
      </c>
      <c r="L41" s="307">
        <f aca="true" t="shared" si="26" ref="L41:Q41">SUM(L42:L46)</f>
        <v>861</v>
      </c>
      <c r="M41" s="307">
        <f t="shared" si="26"/>
        <v>562</v>
      </c>
      <c r="N41" s="307">
        <f t="shared" si="26"/>
        <v>299</v>
      </c>
      <c r="O41" s="307">
        <f t="shared" si="26"/>
        <v>21388</v>
      </c>
      <c r="P41" s="307">
        <f t="shared" si="26"/>
        <v>6502</v>
      </c>
      <c r="Q41" s="307">
        <f t="shared" si="26"/>
        <v>14886</v>
      </c>
      <c r="R41" s="74"/>
      <c r="S41" s="75"/>
      <c r="T41" s="74"/>
    </row>
    <row r="42" spans="1:20" ht="15" customHeight="1">
      <c r="A42" s="61"/>
      <c r="B42" s="69" t="s">
        <v>79</v>
      </c>
      <c r="C42" s="37">
        <f aca="true" t="shared" si="27" ref="C42:E46">SUM(F42,O42)</f>
        <v>19165</v>
      </c>
      <c r="D42" s="37">
        <f t="shared" si="27"/>
        <v>9236</v>
      </c>
      <c r="E42" s="37">
        <f t="shared" si="27"/>
        <v>9929</v>
      </c>
      <c r="F42" s="37">
        <f aca="true" t="shared" si="28" ref="F42:H46">SUM(I42,L42)</f>
        <v>12766</v>
      </c>
      <c r="G42" s="37">
        <f t="shared" si="28"/>
        <v>7353</v>
      </c>
      <c r="H42" s="37">
        <f t="shared" si="28"/>
        <v>5413</v>
      </c>
      <c r="I42" s="37">
        <f>SUM(J42:K42)</f>
        <v>12519</v>
      </c>
      <c r="J42" s="38">
        <v>7190</v>
      </c>
      <c r="K42" s="38">
        <v>5329</v>
      </c>
      <c r="L42" s="37">
        <f>SUM(M42:N42)</f>
        <v>247</v>
      </c>
      <c r="M42" s="37">
        <v>163</v>
      </c>
      <c r="N42" s="38">
        <v>84</v>
      </c>
      <c r="O42" s="37">
        <f>SUM(P42:Q42)</f>
        <v>6399</v>
      </c>
      <c r="P42" s="38">
        <v>1883</v>
      </c>
      <c r="Q42" s="38">
        <v>4516</v>
      </c>
      <c r="R42" s="40"/>
      <c r="S42" s="54"/>
      <c r="T42" s="40"/>
    </row>
    <row r="43" spans="1:20" ht="15" customHeight="1">
      <c r="A43" s="61"/>
      <c r="B43" s="69" t="s">
        <v>80</v>
      </c>
      <c r="C43" s="37">
        <f t="shared" si="27"/>
        <v>9388</v>
      </c>
      <c r="D43" s="37">
        <f t="shared" si="27"/>
        <v>4353</v>
      </c>
      <c r="E43" s="37">
        <f t="shared" si="27"/>
        <v>5035</v>
      </c>
      <c r="F43" s="37">
        <f t="shared" si="28"/>
        <v>6179</v>
      </c>
      <c r="G43" s="37">
        <f t="shared" si="28"/>
        <v>3362</v>
      </c>
      <c r="H43" s="37">
        <f t="shared" si="28"/>
        <v>2817</v>
      </c>
      <c r="I43" s="37">
        <f>SUM(J43:K43)</f>
        <v>6078</v>
      </c>
      <c r="J43" s="38">
        <v>3298</v>
      </c>
      <c r="K43" s="38">
        <v>2780</v>
      </c>
      <c r="L43" s="37">
        <f>SUM(M43:N43)</f>
        <v>101</v>
      </c>
      <c r="M43" s="38">
        <v>64</v>
      </c>
      <c r="N43" s="38">
        <v>37</v>
      </c>
      <c r="O43" s="37">
        <f>SUM(P43:Q43)</f>
        <v>3209</v>
      </c>
      <c r="P43" s="38">
        <v>991</v>
      </c>
      <c r="Q43" s="38">
        <v>2218</v>
      </c>
      <c r="R43" s="40"/>
      <c r="S43" s="54"/>
      <c r="T43" s="40"/>
    </row>
    <row r="44" spans="1:20" ht="15" customHeight="1">
      <c r="A44" s="61"/>
      <c r="B44" s="69" t="s">
        <v>81</v>
      </c>
      <c r="C44" s="37">
        <f t="shared" si="27"/>
        <v>8802</v>
      </c>
      <c r="D44" s="37">
        <f t="shared" si="27"/>
        <v>4157</v>
      </c>
      <c r="E44" s="37">
        <f t="shared" si="27"/>
        <v>4645</v>
      </c>
      <c r="F44" s="37">
        <f t="shared" si="28"/>
        <v>6031</v>
      </c>
      <c r="G44" s="37">
        <f t="shared" si="28"/>
        <v>3314</v>
      </c>
      <c r="H44" s="37">
        <f t="shared" si="28"/>
        <v>2717</v>
      </c>
      <c r="I44" s="37">
        <f>SUM(J44:K44)</f>
        <v>5892</v>
      </c>
      <c r="J44" s="38">
        <v>3220</v>
      </c>
      <c r="K44" s="38">
        <v>2672</v>
      </c>
      <c r="L44" s="37">
        <f>SUM(M44:N44)</f>
        <v>139</v>
      </c>
      <c r="M44" s="37">
        <v>94</v>
      </c>
      <c r="N44" s="38">
        <v>45</v>
      </c>
      <c r="O44" s="37">
        <f>SUM(P44:Q44)</f>
        <v>2771</v>
      </c>
      <c r="P44" s="38">
        <v>843</v>
      </c>
      <c r="Q44" s="38">
        <v>1928</v>
      </c>
      <c r="R44" s="40"/>
      <c r="S44" s="54"/>
      <c r="T44" s="40"/>
    </row>
    <row r="45" spans="1:20" ht="15" customHeight="1">
      <c r="A45" s="61"/>
      <c r="B45" s="69" t="s">
        <v>82</v>
      </c>
      <c r="C45" s="37">
        <f t="shared" si="27"/>
        <v>8706</v>
      </c>
      <c r="D45" s="37">
        <f t="shared" si="27"/>
        <v>4189</v>
      </c>
      <c r="E45" s="37">
        <f t="shared" si="27"/>
        <v>4517</v>
      </c>
      <c r="F45" s="37">
        <f t="shared" si="28"/>
        <v>6032</v>
      </c>
      <c r="G45" s="37">
        <f t="shared" si="28"/>
        <v>3426</v>
      </c>
      <c r="H45" s="37">
        <f t="shared" si="28"/>
        <v>2606</v>
      </c>
      <c r="I45" s="37">
        <f>SUM(J45:K45)</f>
        <v>5925</v>
      </c>
      <c r="J45" s="38">
        <v>3350</v>
      </c>
      <c r="K45" s="38">
        <v>2575</v>
      </c>
      <c r="L45" s="37">
        <f>SUM(M45:N45)</f>
        <v>107</v>
      </c>
      <c r="M45" s="37">
        <v>76</v>
      </c>
      <c r="N45" s="38">
        <v>31</v>
      </c>
      <c r="O45" s="37">
        <f>SUM(P45:Q45)</f>
        <v>2674</v>
      </c>
      <c r="P45" s="38">
        <v>763</v>
      </c>
      <c r="Q45" s="38">
        <v>1911</v>
      </c>
      <c r="R45" s="40"/>
      <c r="S45" s="54"/>
      <c r="T45" s="40"/>
    </row>
    <row r="46" spans="1:20" ht="15" customHeight="1">
      <c r="A46" s="61"/>
      <c r="B46" s="69" t="s">
        <v>83</v>
      </c>
      <c r="C46" s="37">
        <f t="shared" si="27"/>
        <v>17348</v>
      </c>
      <c r="D46" s="37">
        <f t="shared" si="27"/>
        <v>8436</v>
      </c>
      <c r="E46" s="37">
        <f t="shared" si="27"/>
        <v>8912</v>
      </c>
      <c r="F46" s="37">
        <f t="shared" si="28"/>
        <v>11013</v>
      </c>
      <c r="G46" s="37">
        <f t="shared" si="28"/>
        <v>6414</v>
      </c>
      <c r="H46" s="37">
        <f t="shared" si="28"/>
        <v>4599</v>
      </c>
      <c r="I46" s="37">
        <f>SUM(J46:K46)</f>
        <v>10746</v>
      </c>
      <c r="J46" s="38">
        <v>6249</v>
      </c>
      <c r="K46" s="38">
        <v>4497</v>
      </c>
      <c r="L46" s="37">
        <f>SUM(M46:N46)</f>
        <v>267</v>
      </c>
      <c r="M46" s="37">
        <v>165</v>
      </c>
      <c r="N46" s="38">
        <v>102</v>
      </c>
      <c r="O46" s="37">
        <f>SUM(P46:Q46)</f>
        <v>6335</v>
      </c>
      <c r="P46" s="38">
        <v>2022</v>
      </c>
      <c r="Q46" s="38">
        <v>4313</v>
      </c>
      <c r="R46" s="40"/>
      <c r="S46" s="54"/>
      <c r="T46" s="40"/>
    </row>
    <row r="47" spans="1:20" ht="15" customHeight="1">
      <c r="A47" s="61"/>
      <c r="B47" s="69"/>
      <c r="C47" s="37"/>
      <c r="D47" s="37"/>
      <c r="E47" s="37"/>
      <c r="F47" s="37"/>
      <c r="G47" s="37"/>
      <c r="H47" s="37"/>
      <c r="I47" s="37"/>
      <c r="J47" s="37"/>
      <c r="K47" s="37"/>
      <c r="L47" s="37"/>
      <c r="M47" s="37"/>
      <c r="N47" s="37"/>
      <c r="O47" s="37"/>
      <c r="P47" s="37"/>
      <c r="Q47" s="37"/>
      <c r="R47" s="70"/>
      <c r="S47" s="71"/>
      <c r="T47" s="70"/>
    </row>
    <row r="48" spans="1:20" s="76" customFormat="1" ht="15" customHeight="1">
      <c r="A48" s="386" t="s">
        <v>84</v>
      </c>
      <c r="B48" s="387"/>
      <c r="C48" s="307">
        <f>SUM(C49:C52)</f>
        <v>36776</v>
      </c>
      <c r="D48" s="307">
        <f aca="true" t="shared" si="29" ref="D48:L48">SUM(D49:D52)</f>
        <v>17229</v>
      </c>
      <c r="E48" s="307">
        <f t="shared" si="29"/>
        <v>19547</v>
      </c>
      <c r="F48" s="307">
        <f t="shared" si="29"/>
        <v>25109</v>
      </c>
      <c r="G48" s="307">
        <f t="shared" si="29"/>
        <v>13972</v>
      </c>
      <c r="H48" s="307">
        <f t="shared" si="29"/>
        <v>11137</v>
      </c>
      <c r="I48" s="307">
        <f t="shared" si="29"/>
        <v>24627</v>
      </c>
      <c r="J48" s="307">
        <f t="shared" si="29"/>
        <v>13625</v>
      </c>
      <c r="K48" s="307">
        <f t="shared" si="29"/>
        <v>11002</v>
      </c>
      <c r="L48" s="307">
        <f t="shared" si="29"/>
        <v>482</v>
      </c>
      <c r="M48" s="307">
        <f>SUM(M49:M52)</f>
        <v>347</v>
      </c>
      <c r="N48" s="307">
        <f>SUM(N49:N52)</f>
        <v>135</v>
      </c>
      <c r="O48" s="307">
        <f>SUM(O49:O52)</f>
        <v>11667</v>
      </c>
      <c r="P48" s="307">
        <f>SUM(P49:P52)</f>
        <v>3257</v>
      </c>
      <c r="Q48" s="307">
        <f>SUM(Q49:Q52)</f>
        <v>8410</v>
      </c>
      <c r="R48" s="77"/>
      <c r="S48" s="78"/>
      <c r="T48" s="77"/>
    </row>
    <row r="49" spans="1:20" ht="15" customHeight="1">
      <c r="A49" s="61"/>
      <c r="B49" s="69" t="s">
        <v>85</v>
      </c>
      <c r="C49" s="37">
        <f aca="true" t="shared" si="30" ref="C49:E52">SUM(F49,O49)</f>
        <v>9903</v>
      </c>
      <c r="D49" s="37">
        <f t="shared" si="30"/>
        <v>4559</v>
      </c>
      <c r="E49" s="37">
        <f t="shared" si="30"/>
        <v>5344</v>
      </c>
      <c r="F49" s="37">
        <f aca="true" t="shared" si="31" ref="F49:H52">SUM(I49,L49)</f>
        <v>6786</v>
      </c>
      <c r="G49" s="37">
        <f t="shared" si="31"/>
        <v>3709</v>
      </c>
      <c r="H49" s="37">
        <f t="shared" si="31"/>
        <v>3077</v>
      </c>
      <c r="I49" s="37">
        <f>SUM(J49:K49)</f>
        <v>6666</v>
      </c>
      <c r="J49" s="38">
        <v>3627</v>
      </c>
      <c r="K49" s="38">
        <v>3039</v>
      </c>
      <c r="L49" s="37">
        <f>SUM(M49:N49)</f>
        <v>120</v>
      </c>
      <c r="M49" s="37">
        <v>82</v>
      </c>
      <c r="N49" s="38">
        <v>38</v>
      </c>
      <c r="O49" s="37">
        <f>SUM(P49:Q49)</f>
        <v>3117</v>
      </c>
      <c r="P49" s="38">
        <v>850</v>
      </c>
      <c r="Q49" s="38">
        <v>2267</v>
      </c>
      <c r="R49" s="40"/>
      <c r="S49" s="54"/>
      <c r="T49" s="40"/>
    </row>
    <row r="50" spans="1:20" ht="15" customHeight="1">
      <c r="A50" s="61"/>
      <c r="B50" s="69" t="s">
        <v>86</v>
      </c>
      <c r="C50" s="37">
        <f t="shared" si="30"/>
        <v>6229</v>
      </c>
      <c r="D50" s="37">
        <f t="shared" si="30"/>
        <v>2906</v>
      </c>
      <c r="E50" s="37">
        <f t="shared" si="30"/>
        <v>3323</v>
      </c>
      <c r="F50" s="37">
        <f t="shared" si="31"/>
        <v>4092</v>
      </c>
      <c r="G50" s="37">
        <f t="shared" si="31"/>
        <v>2324</v>
      </c>
      <c r="H50" s="37">
        <f t="shared" si="31"/>
        <v>1768</v>
      </c>
      <c r="I50" s="37">
        <f>SUM(J50:K50)</f>
        <v>4000</v>
      </c>
      <c r="J50" s="38">
        <v>2260</v>
      </c>
      <c r="K50" s="38">
        <v>1740</v>
      </c>
      <c r="L50" s="37">
        <f>SUM(M50:N50)</f>
        <v>92</v>
      </c>
      <c r="M50" s="37">
        <v>64</v>
      </c>
      <c r="N50" s="38">
        <v>28</v>
      </c>
      <c r="O50" s="37">
        <f>SUM(P50:Q50)</f>
        <v>2137</v>
      </c>
      <c r="P50" s="38">
        <v>582</v>
      </c>
      <c r="Q50" s="38">
        <v>1555</v>
      </c>
      <c r="R50" s="40"/>
      <c r="S50" s="54"/>
      <c r="T50" s="40"/>
    </row>
    <row r="51" spans="1:20" ht="15" customHeight="1">
      <c r="A51" s="61"/>
      <c r="B51" s="69" t="s">
        <v>87</v>
      </c>
      <c r="C51" s="37">
        <f t="shared" si="30"/>
        <v>13412</v>
      </c>
      <c r="D51" s="37">
        <f t="shared" si="30"/>
        <v>6340</v>
      </c>
      <c r="E51" s="37">
        <f t="shared" si="30"/>
        <v>7072</v>
      </c>
      <c r="F51" s="37">
        <f t="shared" si="31"/>
        <v>9394</v>
      </c>
      <c r="G51" s="37">
        <f t="shared" si="31"/>
        <v>5192</v>
      </c>
      <c r="H51" s="37">
        <f t="shared" si="31"/>
        <v>4202</v>
      </c>
      <c r="I51" s="37">
        <f>SUM(J51:K51)</f>
        <v>9213</v>
      </c>
      <c r="J51" s="38">
        <v>5059</v>
      </c>
      <c r="K51" s="38">
        <v>4154</v>
      </c>
      <c r="L51" s="37">
        <f>SUM(M51:N51)</f>
        <v>181</v>
      </c>
      <c r="M51" s="37">
        <v>133</v>
      </c>
      <c r="N51" s="38">
        <v>48</v>
      </c>
      <c r="O51" s="37">
        <f>SUM(P51:Q51)</f>
        <v>4018</v>
      </c>
      <c r="P51" s="38">
        <v>1148</v>
      </c>
      <c r="Q51" s="38">
        <v>2870</v>
      </c>
      <c r="R51" s="70"/>
      <c r="S51" s="71"/>
      <c r="T51" s="70"/>
    </row>
    <row r="52" spans="1:20" ht="15" customHeight="1">
      <c r="A52" s="61"/>
      <c r="B52" s="69" t="s">
        <v>88</v>
      </c>
      <c r="C52" s="37">
        <f t="shared" si="30"/>
        <v>7232</v>
      </c>
      <c r="D52" s="37">
        <f t="shared" si="30"/>
        <v>3424</v>
      </c>
      <c r="E52" s="37">
        <f t="shared" si="30"/>
        <v>3808</v>
      </c>
      <c r="F52" s="37">
        <f t="shared" si="31"/>
        <v>4837</v>
      </c>
      <c r="G52" s="37">
        <f t="shared" si="31"/>
        <v>2747</v>
      </c>
      <c r="H52" s="37">
        <f t="shared" si="31"/>
        <v>2090</v>
      </c>
      <c r="I52" s="37">
        <f>SUM(J52:K52)</f>
        <v>4748</v>
      </c>
      <c r="J52" s="38">
        <v>2679</v>
      </c>
      <c r="K52" s="38">
        <v>2069</v>
      </c>
      <c r="L52" s="37">
        <f>SUM(M52:N52)</f>
        <v>89</v>
      </c>
      <c r="M52" s="37">
        <v>68</v>
      </c>
      <c r="N52" s="38">
        <v>21</v>
      </c>
      <c r="O52" s="37">
        <f>SUM(P52:Q52)</f>
        <v>2395</v>
      </c>
      <c r="P52" s="38">
        <v>677</v>
      </c>
      <c r="Q52" s="38">
        <v>1718</v>
      </c>
      <c r="R52" s="40"/>
      <c r="S52" s="54"/>
      <c r="T52" s="40"/>
    </row>
    <row r="53" spans="1:20" ht="15" customHeight="1">
      <c r="A53" s="61"/>
      <c r="B53" s="69"/>
      <c r="C53" s="37"/>
      <c r="D53" s="37"/>
      <c r="E53" s="37"/>
      <c r="F53" s="37"/>
      <c r="G53" s="37"/>
      <c r="H53" s="37"/>
      <c r="I53" s="37"/>
      <c r="J53" s="37"/>
      <c r="K53" s="37"/>
      <c r="L53" s="37"/>
      <c r="M53" s="37"/>
      <c r="N53" s="37"/>
      <c r="O53" s="37"/>
      <c r="P53" s="37"/>
      <c r="Q53" s="37"/>
      <c r="R53" s="40"/>
      <c r="S53" s="54"/>
      <c r="T53" s="40"/>
    </row>
    <row r="54" spans="1:20" s="76" customFormat="1" ht="15" customHeight="1">
      <c r="A54" s="386" t="s">
        <v>89</v>
      </c>
      <c r="B54" s="387"/>
      <c r="C54" s="307">
        <f>SUM(C55:C60)</f>
        <v>32526</v>
      </c>
      <c r="D54" s="307">
        <f aca="true" t="shared" si="32" ref="D54:L54">SUM(D55:D60)</f>
        <v>15277</v>
      </c>
      <c r="E54" s="307">
        <f t="shared" si="32"/>
        <v>17249</v>
      </c>
      <c r="F54" s="307">
        <f t="shared" si="32"/>
        <v>23042</v>
      </c>
      <c r="G54" s="307">
        <f t="shared" si="32"/>
        <v>12441</v>
      </c>
      <c r="H54" s="307">
        <f t="shared" si="32"/>
        <v>10601</v>
      </c>
      <c r="I54" s="307">
        <f t="shared" si="32"/>
        <v>22664</v>
      </c>
      <c r="J54" s="307">
        <f t="shared" si="32"/>
        <v>12174</v>
      </c>
      <c r="K54" s="307">
        <f t="shared" si="32"/>
        <v>10490</v>
      </c>
      <c r="L54" s="307">
        <f t="shared" si="32"/>
        <v>378</v>
      </c>
      <c r="M54" s="307">
        <f>SUM(M55:M60)</f>
        <v>267</v>
      </c>
      <c r="N54" s="307">
        <f>SUM(N55:N60)</f>
        <v>111</v>
      </c>
      <c r="O54" s="307">
        <f>SUM(O55:O60)</f>
        <v>9484</v>
      </c>
      <c r="P54" s="307">
        <f>SUM(P55:P60)</f>
        <v>2836</v>
      </c>
      <c r="Q54" s="307">
        <f>SUM(Q55:Q60)</f>
        <v>6648</v>
      </c>
      <c r="R54" s="74"/>
      <c r="S54" s="75"/>
      <c r="T54" s="74"/>
    </row>
    <row r="55" spans="1:20" ht="15" customHeight="1">
      <c r="A55" s="61"/>
      <c r="B55" s="69" t="s">
        <v>90</v>
      </c>
      <c r="C55" s="37">
        <f aca="true" t="shared" si="33" ref="C55:C60">SUM(F55,O55)</f>
        <v>5103</v>
      </c>
      <c r="D55" s="37">
        <f aca="true" t="shared" si="34" ref="D55:D60">SUM(G55,P55)</f>
        <v>2415</v>
      </c>
      <c r="E55" s="37">
        <f aca="true" t="shared" si="35" ref="E55:E60">SUM(H55,Q55)</f>
        <v>2688</v>
      </c>
      <c r="F55" s="37">
        <f aca="true" t="shared" si="36" ref="F55:F60">SUM(I55,L55)</f>
        <v>3622</v>
      </c>
      <c r="G55" s="37">
        <f aca="true" t="shared" si="37" ref="G55:G60">SUM(J55,M55)</f>
        <v>2004</v>
      </c>
      <c r="H55" s="37">
        <f aca="true" t="shared" si="38" ref="H55:H60">SUM(K55,N55)</f>
        <v>1618</v>
      </c>
      <c r="I55" s="37">
        <f aca="true" t="shared" si="39" ref="I55:I60">SUM(J55:K55)</f>
        <v>3524</v>
      </c>
      <c r="J55" s="38">
        <v>1933</v>
      </c>
      <c r="K55" s="38">
        <v>1591</v>
      </c>
      <c r="L55" s="37">
        <f aca="true" t="shared" si="40" ref="L55:L60">SUM(M55:N55)</f>
        <v>98</v>
      </c>
      <c r="M55" s="37">
        <v>71</v>
      </c>
      <c r="N55" s="38">
        <v>27</v>
      </c>
      <c r="O55" s="37">
        <f aca="true" t="shared" si="41" ref="O55:O60">SUM(P55:Q55)</f>
        <v>1481</v>
      </c>
      <c r="P55" s="38">
        <v>411</v>
      </c>
      <c r="Q55" s="38">
        <v>1070</v>
      </c>
      <c r="R55" s="40"/>
      <c r="S55" s="54"/>
      <c r="T55" s="40"/>
    </row>
    <row r="56" spans="1:20" ht="15" customHeight="1">
      <c r="A56" s="61"/>
      <c r="B56" s="69" t="s">
        <v>91</v>
      </c>
      <c r="C56" s="37">
        <f t="shared" si="33"/>
        <v>4826</v>
      </c>
      <c r="D56" s="37">
        <f t="shared" si="34"/>
        <v>2296</v>
      </c>
      <c r="E56" s="37">
        <f t="shared" si="35"/>
        <v>2530</v>
      </c>
      <c r="F56" s="37">
        <f t="shared" si="36"/>
        <v>3466</v>
      </c>
      <c r="G56" s="37">
        <f t="shared" si="37"/>
        <v>1871</v>
      </c>
      <c r="H56" s="37">
        <f t="shared" si="38"/>
        <v>1595</v>
      </c>
      <c r="I56" s="37">
        <f t="shared" si="39"/>
        <v>3411</v>
      </c>
      <c r="J56" s="38">
        <v>1835</v>
      </c>
      <c r="K56" s="38">
        <v>1576</v>
      </c>
      <c r="L56" s="37">
        <f t="shared" si="40"/>
        <v>55</v>
      </c>
      <c r="M56" s="37">
        <v>36</v>
      </c>
      <c r="N56" s="38">
        <v>19</v>
      </c>
      <c r="O56" s="37">
        <f t="shared" si="41"/>
        <v>1360</v>
      </c>
      <c r="P56" s="38">
        <v>425</v>
      </c>
      <c r="Q56" s="38">
        <v>935</v>
      </c>
      <c r="R56" s="40"/>
      <c r="S56" s="54"/>
      <c r="T56" s="40"/>
    </row>
    <row r="57" spans="1:20" ht="15" customHeight="1">
      <c r="A57" s="61"/>
      <c r="B57" s="69" t="s">
        <v>92</v>
      </c>
      <c r="C57" s="37">
        <f t="shared" si="33"/>
        <v>7059</v>
      </c>
      <c r="D57" s="37">
        <f t="shared" si="34"/>
        <v>3299</v>
      </c>
      <c r="E57" s="37">
        <f t="shared" si="35"/>
        <v>3760</v>
      </c>
      <c r="F57" s="37">
        <f t="shared" si="36"/>
        <v>5044</v>
      </c>
      <c r="G57" s="37">
        <f t="shared" si="37"/>
        <v>2680</v>
      </c>
      <c r="H57" s="37">
        <f t="shared" si="38"/>
        <v>2364</v>
      </c>
      <c r="I57" s="37">
        <f t="shared" si="39"/>
        <v>4972</v>
      </c>
      <c r="J57" s="38">
        <v>2630</v>
      </c>
      <c r="K57" s="38">
        <v>2342</v>
      </c>
      <c r="L57" s="37">
        <f t="shared" si="40"/>
        <v>72</v>
      </c>
      <c r="M57" s="37">
        <v>50</v>
      </c>
      <c r="N57" s="38">
        <v>22</v>
      </c>
      <c r="O57" s="37">
        <f t="shared" si="41"/>
        <v>2015</v>
      </c>
      <c r="P57" s="38">
        <v>619</v>
      </c>
      <c r="Q57" s="38">
        <v>1396</v>
      </c>
      <c r="R57" s="40"/>
      <c r="S57" s="54"/>
      <c r="T57" s="40"/>
    </row>
    <row r="58" spans="1:20" ht="15" customHeight="1">
      <c r="A58" s="61"/>
      <c r="B58" s="69" t="s">
        <v>93</v>
      </c>
      <c r="C58" s="37">
        <f t="shared" si="33"/>
        <v>7910</v>
      </c>
      <c r="D58" s="37">
        <f t="shared" si="34"/>
        <v>3697</v>
      </c>
      <c r="E58" s="37">
        <f t="shared" si="35"/>
        <v>4213</v>
      </c>
      <c r="F58" s="37">
        <f t="shared" si="36"/>
        <v>5543</v>
      </c>
      <c r="G58" s="37">
        <f t="shared" si="37"/>
        <v>2994</v>
      </c>
      <c r="H58" s="37">
        <f t="shared" si="38"/>
        <v>2549</v>
      </c>
      <c r="I58" s="37">
        <f t="shared" si="39"/>
        <v>5444</v>
      </c>
      <c r="J58" s="38">
        <v>2920</v>
      </c>
      <c r="K58" s="38">
        <v>2524</v>
      </c>
      <c r="L58" s="37">
        <f t="shared" si="40"/>
        <v>99</v>
      </c>
      <c r="M58" s="38">
        <v>74</v>
      </c>
      <c r="N58" s="38">
        <v>25</v>
      </c>
      <c r="O58" s="37">
        <f t="shared" si="41"/>
        <v>2367</v>
      </c>
      <c r="P58" s="38">
        <v>703</v>
      </c>
      <c r="Q58" s="38">
        <v>1664</v>
      </c>
      <c r="R58" s="40"/>
      <c r="S58" s="54"/>
      <c r="T58" s="40"/>
    </row>
    <row r="59" spans="1:20" ht="15" customHeight="1">
      <c r="A59" s="3"/>
      <c r="B59" s="69" t="s">
        <v>94</v>
      </c>
      <c r="C59" s="37">
        <f t="shared" si="33"/>
        <v>3031</v>
      </c>
      <c r="D59" s="37">
        <f t="shared" si="34"/>
        <v>1416</v>
      </c>
      <c r="E59" s="37">
        <f t="shared" si="35"/>
        <v>1615</v>
      </c>
      <c r="F59" s="37">
        <f t="shared" si="36"/>
        <v>2197</v>
      </c>
      <c r="G59" s="37">
        <f t="shared" si="37"/>
        <v>1142</v>
      </c>
      <c r="H59" s="37">
        <f t="shared" si="38"/>
        <v>1055</v>
      </c>
      <c r="I59" s="37">
        <f t="shared" si="39"/>
        <v>2180</v>
      </c>
      <c r="J59" s="38">
        <v>1129</v>
      </c>
      <c r="K59" s="38">
        <v>1051</v>
      </c>
      <c r="L59" s="37">
        <f t="shared" si="40"/>
        <v>17</v>
      </c>
      <c r="M59" s="37">
        <v>13</v>
      </c>
      <c r="N59" s="38">
        <v>4</v>
      </c>
      <c r="O59" s="37">
        <f t="shared" si="41"/>
        <v>834</v>
      </c>
      <c r="P59" s="38">
        <v>274</v>
      </c>
      <c r="Q59" s="38">
        <v>560</v>
      </c>
      <c r="R59" s="4"/>
      <c r="S59" s="40"/>
      <c r="T59" s="40"/>
    </row>
    <row r="60" spans="1:20" ht="15" customHeight="1">
      <c r="A60" s="61"/>
      <c r="B60" s="69" t="s">
        <v>95</v>
      </c>
      <c r="C60" s="37">
        <f t="shared" si="33"/>
        <v>4597</v>
      </c>
      <c r="D60" s="37">
        <f t="shared" si="34"/>
        <v>2154</v>
      </c>
      <c r="E60" s="37">
        <f t="shared" si="35"/>
        <v>2443</v>
      </c>
      <c r="F60" s="37">
        <f t="shared" si="36"/>
        <v>3170</v>
      </c>
      <c r="G60" s="37">
        <f t="shared" si="37"/>
        <v>1750</v>
      </c>
      <c r="H60" s="37">
        <f t="shared" si="38"/>
        <v>1420</v>
      </c>
      <c r="I60" s="37">
        <f t="shared" si="39"/>
        <v>3133</v>
      </c>
      <c r="J60" s="38">
        <v>1727</v>
      </c>
      <c r="K60" s="38">
        <v>1406</v>
      </c>
      <c r="L60" s="37">
        <f t="shared" si="40"/>
        <v>37</v>
      </c>
      <c r="M60" s="37">
        <v>23</v>
      </c>
      <c r="N60" s="38">
        <v>14</v>
      </c>
      <c r="O60" s="37">
        <f t="shared" si="41"/>
        <v>1427</v>
      </c>
      <c r="P60" s="38">
        <v>404</v>
      </c>
      <c r="Q60" s="38">
        <v>1023</v>
      </c>
      <c r="R60" s="40"/>
      <c r="S60" s="54"/>
      <c r="T60" s="40"/>
    </row>
    <row r="61" spans="1:20" ht="15" customHeight="1">
      <c r="A61" s="61"/>
      <c r="B61" s="69"/>
      <c r="C61" s="37"/>
      <c r="D61" s="37"/>
      <c r="E61" s="37"/>
      <c r="F61" s="37"/>
      <c r="G61" s="37"/>
      <c r="H61" s="37"/>
      <c r="I61" s="37"/>
      <c r="J61" s="37"/>
      <c r="K61" s="37"/>
      <c r="L61" s="37"/>
      <c r="M61" s="37"/>
      <c r="N61" s="37"/>
      <c r="O61" s="37"/>
      <c r="P61" s="37"/>
      <c r="Q61" s="37"/>
      <c r="R61" s="40"/>
      <c r="S61" s="54"/>
      <c r="T61" s="40"/>
    </row>
    <row r="62" spans="1:20" s="76" customFormat="1" ht="15" customHeight="1">
      <c r="A62" s="386" t="s">
        <v>96</v>
      </c>
      <c r="B62" s="387"/>
      <c r="C62" s="307">
        <f>SUM(C63:C66)</f>
        <v>36767</v>
      </c>
      <c r="D62" s="307">
        <f aca="true" t="shared" si="42" ref="D62:L62">SUM(D63:D66)</f>
        <v>17041</v>
      </c>
      <c r="E62" s="307">
        <f t="shared" si="42"/>
        <v>19726</v>
      </c>
      <c r="F62" s="307">
        <f t="shared" si="42"/>
        <v>24402</v>
      </c>
      <c r="G62" s="307">
        <f t="shared" si="42"/>
        <v>13462</v>
      </c>
      <c r="H62" s="307">
        <f t="shared" si="42"/>
        <v>10940</v>
      </c>
      <c r="I62" s="307">
        <f t="shared" si="42"/>
        <v>23813</v>
      </c>
      <c r="J62" s="307">
        <f t="shared" si="42"/>
        <v>13032</v>
      </c>
      <c r="K62" s="307">
        <f t="shared" si="42"/>
        <v>10781</v>
      </c>
      <c r="L62" s="307">
        <f t="shared" si="42"/>
        <v>589</v>
      </c>
      <c r="M62" s="307">
        <f>SUM(M63:M66)</f>
        <v>430</v>
      </c>
      <c r="N62" s="307">
        <f>SUM(N63:N66)</f>
        <v>159</v>
      </c>
      <c r="O62" s="307">
        <f>SUM(O63:O66)</f>
        <v>12365</v>
      </c>
      <c r="P62" s="307">
        <f>SUM(P63:P66)</f>
        <v>3579</v>
      </c>
      <c r="Q62" s="307">
        <f>SUM(Q63:Q66)</f>
        <v>8786</v>
      </c>
      <c r="R62" s="74"/>
      <c r="S62" s="75"/>
      <c r="T62" s="74"/>
    </row>
    <row r="63" spans="1:20" ht="15" customHeight="1">
      <c r="A63" s="61"/>
      <c r="B63" s="69" t="s">
        <v>97</v>
      </c>
      <c r="C63" s="37">
        <f aca="true" t="shared" si="43" ref="C63:E66">SUM(F63,O63)</f>
        <v>10945</v>
      </c>
      <c r="D63" s="37">
        <f t="shared" si="43"/>
        <v>5088</v>
      </c>
      <c r="E63" s="37">
        <f t="shared" si="43"/>
        <v>5857</v>
      </c>
      <c r="F63" s="37">
        <f aca="true" t="shared" si="44" ref="F63:H66">SUM(I63,L63)</f>
        <v>7339</v>
      </c>
      <c r="G63" s="37">
        <f t="shared" si="44"/>
        <v>3993</v>
      </c>
      <c r="H63" s="37">
        <f t="shared" si="44"/>
        <v>3346</v>
      </c>
      <c r="I63" s="37">
        <f>SUM(J63:K63)</f>
        <v>7160</v>
      </c>
      <c r="J63" s="38">
        <v>3869</v>
      </c>
      <c r="K63" s="38">
        <v>3291</v>
      </c>
      <c r="L63" s="37">
        <f>SUM(M63:N63)</f>
        <v>179</v>
      </c>
      <c r="M63" s="37">
        <v>124</v>
      </c>
      <c r="N63" s="38">
        <v>55</v>
      </c>
      <c r="O63" s="37">
        <f>SUM(P63:Q63)</f>
        <v>3606</v>
      </c>
      <c r="P63" s="38">
        <v>1095</v>
      </c>
      <c r="Q63" s="38">
        <v>2511</v>
      </c>
      <c r="R63" s="40"/>
      <c r="S63" s="54"/>
      <c r="T63" s="40"/>
    </row>
    <row r="64" spans="1:20" ht="15" customHeight="1">
      <c r="A64" s="61"/>
      <c r="B64" s="69" t="s">
        <v>98</v>
      </c>
      <c r="C64" s="37">
        <f t="shared" si="43"/>
        <v>9548</v>
      </c>
      <c r="D64" s="37">
        <f t="shared" si="43"/>
        <v>4361</v>
      </c>
      <c r="E64" s="37">
        <f t="shared" si="43"/>
        <v>5187</v>
      </c>
      <c r="F64" s="37">
        <f t="shared" si="44"/>
        <v>6290</v>
      </c>
      <c r="G64" s="37">
        <f t="shared" si="44"/>
        <v>3400</v>
      </c>
      <c r="H64" s="37">
        <f t="shared" si="44"/>
        <v>2890</v>
      </c>
      <c r="I64" s="37">
        <f>SUM(J64:K64)</f>
        <v>6161</v>
      </c>
      <c r="J64" s="38">
        <v>3300</v>
      </c>
      <c r="K64" s="38">
        <v>2861</v>
      </c>
      <c r="L64" s="37">
        <f>SUM(M64:N64)</f>
        <v>129</v>
      </c>
      <c r="M64" s="37">
        <v>100</v>
      </c>
      <c r="N64" s="38">
        <v>29</v>
      </c>
      <c r="O64" s="37">
        <f>SUM(P64:Q64)</f>
        <v>3258</v>
      </c>
      <c r="P64" s="38">
        <v>961</v>
      </c>
      <c r="Q64" s="38">
        <v>2297</v>
      </c>
      <c r="R64" s="40"/>
      <c r="S64" s="54"/>
      <c r="T64" s="40"/>
    </row>
    <row r="65" spans="1:20" ht="15" customHeight="1">
      <c r="A65" s="61"/>
      <c r="B65" s="69" t="s">
        <v>99</v>
      </c>
      <c r="C65" s="37">
        <f t="shared" si="43"/>
        <v>11864</v>
      </c>
      <c r="D65" s="37">
        <f t="shared" si="43"/>
        <v>5510</v>
      </c>
      <c r="E65" s="37">
        <f t="shared" si="43"/>
        <v>6354</v>
      </c>
      <c r="F65" s="37">
        <f t="shared" si="44"/>
        <v>7743</v>
      </c>
      <c r="G65" s="37">
        <f t="shared" si="44"/>
        <v>4412</v>
      </c>
      <c r="H65" s="37">
        <f t="shared" si="44"/>
        <v>3331</v>
      </c>
      <c r="I65" s="37">
        <f>SUM(J65:K65)</f>
        <v>7508</v>
      </c>
      <c r="J65" s="38">
        <v>4242</v>
      </c>
      <c r="K65" s="38">
        <v>3266</v>
      </c>
      <c r="L65" s="37">
        <f>SUM(M65:N65)</f>
        <v>235</v>
      </c>
      <c r="M65" s="37">
        <v>170</v>
      </c>
      <c r="N65" s="38">
        <v>65</v>
      </c>
      <c r="O65" s="37">
        <f>SUM(P65:Q65)</f>
        <v>4121</v>
      </c>
      <c r="P65" s="38">
        <v>1098</v>
      </c>
      <c r="Q65" s="38">
        <v>3023</v>
      </c>
      <c r="R65" s="40"/>
      <c r="S65" s="54"/>
      <c r="T65" s="40"/>
    </row>
    <row r="66" spans="1:20" ht="15" customHeight="1">
      <c r="A66" s="3"/>
      <c r="B66" s="69" t="s">
        <v>100</v>
      </c>
      <c r="C66" s="37">
        <f t="shared" si="43"/>
        <v>4410</v>
      </c>
      <c r="D66" s="37">
        <f t="shared" si="43"/>
        <v>2082</v>
      </c>
      <c r="E66" s="37">
        <f t="shared" si="43"/>
        <v>2328</v>
      </c>
      <c r="F66" s="37">
        <f t="shared" si="44"/>
        <v>3030</v>
      </c>
      <c r="G66" s="37">
        <f t="shared" si="44"/>
        <v>1657</v>
      </c>
      <c r="H66" s="37">
        <f t="shared" si="44"/>
        <v>1373</v>
      </c>
      <c r="I66" s="37">
        <f>SUM(J66:K66)</f>
        <v>2984</v>
      </c>
      <c r="J66" s="38">
        <v>1621</v>
      </c>
      <c r="K66" s="38">
        <v>1363</v>
      </c>
      <c r="L66" s="37">
        <f>SUM(M66:N66)</f>
        <v>46</v>
      </c>
      <c r="M66" s="37">
        <v>36</v>
      </c>
      <c r="N66" s="38">
        <v>10</v>
      </c>
      <c r="O66" s="37">
        <f>SUM(P66:Q66)</f>
        <v>1380</v>
      </c>
      <c r="P66" s="38">
        <v>425</v>
      </c>
      <c r="Q66" s="38">
        <v>955</v>
      </c>
      <c r="R66" s="40"/>
      <c r="S66" s="40"/>
      <c r="T66" s="40"/>
    </row>
    <row r="67" spans="1:20" ht="15" customHeight="1">
      <c r="A67" s="61"/>
      <c r="B67" s="69"/>
      <c r="C67" s="37"/>
      <c r="D67" s="37"/>
      <c r="E67" s="37"/>
      <c r="F67" s="37"/>
      <c r="G67" s="37"/>
      <c r="H67" s="37"/>
      <c r="I67" s="37"/>
      <c r="J67" s="37"/>
      <c r="K67" s="37"/>
      <c r="L67" s="37"/>
      <c r="M67" s="37"/>
      <c r="N67" s="37"/>
      <c r="O67" s="37"/>
      <c r="P67" s="37"/>
      <c r="Q67" s="37"/>
      <c r="R67" s="40"/>
      <c r="S67" s="54"/>
      <c r="T67" s="40"/>
    </row>
    <row r="68" spans="1:20" s="76" customFormat="1" ht="15" customHeight="1">
      <c r="A68" s="386" t="s">
        <v>101</v>
      </c>
      <c r="B68" s="387"/>
      <c r="C68" s="308">
        <f>SUM(C69)</f>
        <v>7745</v>
      </c>
      <c r="D68" s="307">
        <f aca="true" t="shared" si="45" ref="D68:L68">SUM(D69)</f>
        <v>3652</v>
      </c>
      <c r="E68" s="307">
        <f t="shared" si="45"/>
        <v>4093</v>
      </c>
      <c r="F68" s="307">
        <f t="shared" si="45"/>
        <v>5254</v>
      </c>
      <c r="G68" s="307">
        <f t="shared" si="45"/>
        <v>2935</v>
      </c>
      <c r="H68" s="307">
        <f t="shared" si="45"/>
        <v>2319</v>
      </c>
      <c r="I68" s="307">
        <f t="shared" si="45"/>
        <v>5130</v>
      </c>
      <c r="J68" s="307">
        <f t="shared" si="45"/>
        <v>2840</v>
      </c>
      <c r="K68" s="307">
        <f t="shared" si="45"/>
        <v>2290</v>
      </c>
      <c r="L68" s="307">
        <f t="shared" si="45"/>
        <v>124</v>
      </c>
      <c r="M68" s="307">
        <f>SUM(M69)</f>
        <v>95</v>
      </c>
      <c r="N68" s="307">
        <f>SUM(N69)</f>
        <v>29</v>
      </c>
      <c r="O68" s="307">
        <f>SUM(O69)</f>
        <v>2491</v>
      </c>
      <c r="P68" s="307">
        <f>SUM(P69)</f>
        <v>717</v>
      </c>
      <c r="Q68" s="307">
        <f>SUM(Q69)</f>
        <v>1774</v>
      </c>
      <c r="R68" s="74"/>
      <c r="S68" s="75"/>
      <c r="T68" s="74"/>
    </row>
    <row r="69" spans="1:20" ht="15" customHeight="1">
      <c r="A69" s="72"/>
      <c r="B69" s="73" t="s">
        <v>102</v>
      </c>
      <c r="C69" s="305">
        <f>SUM(F69,O69)</f>
        <v>7745</v>
      </c>
      <c r="D69" s="306">
        <f>SUM(G69,P69)</f>
        <v>3652</v>
      </c>
      <c r="E69" s="306">
        <f>SUM(H69,Q69)</f>
        <v>4093</v>
      </c>
      <c r="F69" s="306">
        <f>SUM(I69,L69)</f>
        <v>5254</v>
      </c>
      <c r="G69" s="306">
        <f>SUM(J69,M69)</f>
        <v>2935</v>
      </c>
      <c r="H69" s="306">
        <f>SUM(K69,N69)</f>
        <v>2319</v>
      </c>
      <c r="I69" s="306">
        <f>SUM(J69:K69)</f>
        <v>5130</v>
      </c>
      <c r="J69" s="39">
        <v>2840</v>
      </c>
      <c r="K69" s="39">
        <v>2290</v>
      </c>
      <c r="L69" s="306">
        <f>SUM(M69:N69)</f>
        <v>124</v>
      </c>
      <c r="M69" s="39">
        <v>95</v>
      </c>
      <c r="N69" s="39">
        <v>29</v>
      </c>
      <c r="O69" s="306">
        <f>SUM(P69:Q69)</f>
        <v>2491</v>
      </c>
      <c r="P69" s="39">
        <v>717</v>
      </c>
      <c r="Q69" s="39">
        <v>1774</v>
      </c>
      <c r="R69" s="40"/>
      <c r="S69" s="40"/>
      <c r="T69" s="40"/>
    </row>
    <row r="70" spans="1:20" ht="21.75" customHeight="1">
      <c r="A70" s="60" t="s">
        <v>299</v>
      </c>
      <c r="B70" s="61"/>
      <c r="C70" s="60"/>
      <c r="D70" s="60"/>
      <c r="E70" s="60"/>
      <c r="F70" s="60"/>
      <c r="G70" s="60"/>
      <c r="H70" s="40"/>
      <c r="I70" s="54"/>
      <c r="J70" s="40"/>
      <c r="K70" s="40"/>
      <c r="L70" s="40"/>
      <c r="M70" s="54"/>
      <c r="N70" s="40"/>
      <c r="O70" s="40"/>
      <c r="P70" s="40"/>
      <c r="Q70" s="40"/>
      <c r="R70" s="40"/>
      <c r="S70" s="54"/>
      <c r="T70" s="40"/>
    </row>
    <row r="71" spans="2:20" ht="14.25">
      <c r="B71" s="61"/>
      <c r="C71" s="60"/>
      <c r="D71" s="60"/>
      <c r="E71" s="60"/>
      <c r="F71" s="60"/>
      <c r="G71" s="60"/>
      <c r="H71" s="40"/>
      <c r="I71" s="54"/>
      <c r="J71" s="40"/>
      <c r="K71" s="40"/>
      <c r="L71" s="40"/>
      <c r="M71" s="54"/>
      <c r="N71" s="40"/>
      <c r="O71" s="40"/>
      <c r="P71" s="40"/>
      <c r="Q71" s="40"/>
      <c r="R71" s="40"/>
      <c r="S71" s="54"/>
      <c r="T71" s="40"/>
    </row>
    <row r="72" spans="1:20" ht="14.25">
      <c r="A72" s="60"/>
      <c r="B72" s="61"/>
      <c r="C72" s="60"/>
      <c r="D72" s="60"/>
      <c r="E72" s="60"/>
      <c r="F72" s="60"/>
      <c r="G72" s="60"/>
      <c r="H72" s="40"/>
      <c r="I72" s="54"/>
      <c r="J72" s="40"/>
      <c r="K72" s="40"/>
      <c r="L72" s="40"/>
      <c r="M72" s="54"/>
      <c r="N72" s="40"/>
      <c r="O72" s="40"/>
      <c r="P72" s="40"/>
      <c r="Q72" s="40"/>
      <c r="R72" s="40"/>
      <c r="S72" s="54"/>
      <c r="T72" s="40"/>
    </row>
    <row r="73" spans="1:20" ht="14.25">
      <c r="A73" s="60"/>
      <c r="B73" s="61"/>
      <c r="C73" s="60"/>
      <c r="D73" s="60"/>
      <c r="E73" s="60"/>
      <c r="F73" s="60"/>
      <c r="G73" s="60"/>
      <c r="H73" s="40"/>
      <c r="I73" s="54"/>
      <c r="J73" s="40"/>
      <c r="K73" s="40"/>
      <c r="L73" s="40"/>
      <c r="M73" s="54"/>
      <c r="N73" s="40"/>
      <c r="O73" s="40"/>
      <c r="P73" s="40"/>
      <c r="Q73" s="40"/>
      <c r="R73" s="40"/>
      <c r="S73" s="54"/>
      <c r="T73" s="40"/>
    </row>
    <row r="74" spans="1:20" ht="14.25">
      <c r="A74" s="60"/>
      <c r="B74" s="61"/>
      <c r="C74" s="60"/>
      <c r="D74" s="60"/>
      <c r="E74" s="60"/>
      <c r="F74" s="60"/>
      <c r="G74" s="60"/>
      <c r="H74" s="40"/>
      <c r="I74" s="54"/>
      <c r="J74" s="40"/>
      <c r="K74" s="40"/>
      <c r="L74" s="40"/>
      <c r="M74" s="54"/>
      <c r="N74" s="40"/>
      <c r="O74" s="40"/>
      <c r="P74" s="40"/>
      <c r="Q74" s="40"/>
      <c r="R74" s="40"/>
      <c r="S74" s="54"/>
      <c r="T74" s="40"/>
    </row>
    <row r="75" spans="1:20" ht="14.25">
      <c r="A75" s="60"/>
      <c r="B75" s="61"/>
      <c r="C75" s="60"/>
      <c r="D75" s="60"/>
      <c r="E75" s="60"/>
      <c r="F75" s="60"/>
      <c r="G75" s="60"/>
      <c r="H75" s="40"/>
      <c r="I75" s="54"/>
      <c r="J75" s="40"/>
      <c r="K75" s="40"/>
      <c r="L75" s="40"/>
      <c r="M75" s="54"/>
      <c r="N75" s="40"/>
      <c r="O75" s="40"/>
      <c r="P75" s="40"/>
      <c r="Q75" s="40"/>
      <c r="R75" s="40"/>
      <c r="S75" s="54"/>
      <c r="T75" s="40"/>
    </row>
    <row r="76" spans="1:20" ht="14.25">
      <c r="A76" s="60"/>
      <c r="B76" s="60"/>
      <c r="C76" s="60"/>
      <c r="D76" s="60"/>
      <c r="E76" s="60"/>
      <c r="F76" s="60"/>
      <c r="G76" s="60"/>
      <c r="H76" s="60"/>
      <c r="I76" s="60"/>
      <c r="J76" s="60"/>
      <c r="K76" s="40"/>
      <c r="L76" s="40"/>
      <c r="M76" s="40"/>
      <c r="N76" s="40"/>
      <c r="O76" s="40"/>
      <c r="P76" s="40"/>
      <c r="Q76" s="40"/>
      <c r="R76" s="40"/>
      <c r="S76" s="40"/>
      <c r="T76" s="40"/>
    </row>
    <row r="77" spans="1:20" ht="14.25">
      <c r="A77" s="60"/>
      <c r="B77" s="60"/>
      <c r="C77" s="60"/>
      <c r="D77" s="60"/>
      <c r="E77" s="60"/>
      <c r="F77" s="60"/>
      <c r="G77" s="60"/>
      <c r="H77" s="60"/>
      <c r="I77" s="60"/>
      <c r="J77" s="60"/>
      <c r="K77" s="40"/>
      <c r="L77" s="40"/>
      <c r="M77" s="40"/>
      <c r="N77" s="40"/>
      <c r="O77" s="40"/>
      <c r="P77" s="40"/>
      <c r="Q77" s="40"/>
      <c r="R77" s="40"/>
      <c r="S77" s="40"/>
      <c r="T77" s="40"/>
    </row>
  </sheetData>
  <sheetProtection/>
  <mergeCells count="29">
    <mergeCell ref="A62:B62"/>
    <mergeCell ref="A68:B68"/>
    <mergeCell ref="A22:B22"/>
    <mergeCell ref="A25:B25"/>
    <mergeCell ref="A31:B31"/>
    <mergeCell ref="A41:B41"/>
    <mergeCell ref="A48:B48"/>
    <mergeCell ref="A54:B54"/>
    <mergeCell ref="A16:B16"/>
    <mergeCell ref="A17:B17"/>
    <mergeCell ref="A18:B18"/>
    <mergeCell ref="A19:B19"/>
    <mergeCell ref="A20:B20"/>
    <mergeCell ref="A21:B21"/>
    <mergeCell ref="A9:B9"/>
    <mergeCell ref="A10:B10"/>
    <mergeCell ref="A11:B11"/>
    <mergeCell ref="A13:B13"/>
    <mergeCell ref="A14:B14"/>
    <mergeCell ref="A15:B15"/>
    <mergeCell ref="A2:Q2"/>
    <mergeCell ref="A4:Q4"/>
    <mergeCell ref="A6:B8"/>
    <mergeCell ref="C6:E7"/>
    <mergeCell ref="F6:N6"/>
    <mergeCell ref="O6:Q7"/>
    <mergeCell ref="F7:H7"/>
    <mergeCell ref="I7:K7"/>
    <mergeCell ref="L7:N7"/>
  </mergeCells>
  <printOptions horizontalCentered="1"/>
  <pageMargins left="0.7874015748031497" right="0.7874015748031497" top="0.5905511811023623" bottom="0.3937007874015748" header="0" footer="0"/>
  <pageSetup fitToHeight="1" fitToWidth="1" horizontalDpi="300" verticalDpi="300" orientation="landscape" paperSize="8" scale="75" r:id="rId1"/>
</worksheet>
</file>

<file path=xl/worksheets/sheet10.xml><?xml version="1.0" encoding="utf-8"?>
<worksheet xmlns="http://schemas.openxmlformats.org/spreadsheetml/2006/main" xmlns:r="http://schemas.openxmlformats.org/officeDocument/2006/relationships">
  <sheetPr>
    <pageSetUpPr fitToPage="1"/>
  </sheetPr>
  <dimension ref="A1:AD70"/>
  <sheetViews>
    <sheetView zoomScaleSheetLayoutView="40" zoomScalePageLayoutView="0" workbookViewId="0" topLeftCell="A46">
      <selection activeCell="A68" sqref="A68"/>
    </sheetView>
  </sheetViews>
  <sheetFormatPr defaultColWidth="10.59765625" defaultRowHeight="17.25" customHeight="1"/>
  <cols>
    <col min="1" max="1" width="15.09765625" style="58" customWidth="1"/>
    <col min="2" max="29" width="8.59765625" style="58" customWidth="1"/>
    <col min="30" max="16384" width="10.59765625" style="58" customWidth="1"/>
  </cols>
  <sheetData>
    <row r="1" spans="1:29" s="57" customFormat="1" ht="17.25" customHeight="1">
      <c r="A1" s="1" t="s">
        <v>259</v>
      </c>
      <c r="AC1" s="2" t="s">
        <v>260</v>
      </c>
    </row>
    <row r="2" spans="1:29" s="57" customFormat="1" ht="17.25" customHeight="1">
      <c r="A2" s="1"/>
      <c r="AC2" s="2"/>
    </row>
    <row r="3" spans="1:29" ht="17.25" customHeight="1">
      <c r="A3" s="352" t="s">
        <v>510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row>
    <row r="4" spans="2:29" ht="17.25" customHeight="1" thickBo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50" t="s">
        <v>256</v>
      </c>
    </row>
    <row r="5" spans="1:29" ht="17.25" customHeight="1">
      <c r="A5" s="244" t="s">
        <v>23</v>
      </c>
      <c r="B5" s="269" t="s">
        <v>258</v>
      </c>
      <c r="C5" s="269"/>
      <c r="D5" s="269"/>
      <c r="E5" s="269"/>
      <c r="F5" s="269"/>
      <c r="G5" s="269"/>
      <c r="H5" s="269"/>
      <c r="I5" s="269"/>
      <c r="J5" s="269"/>
      <c r="K5" s="269"/>
      <c r="L5" s="269"/>
      <c r="M5" s="269"/>
      <c r="N5" s="269"/>
      <c r="O5" s="269"/>
      <c r="P5" s="269"/>
      <c r="Q5" s="269"/>
      <c r="R5" s="270"/>
      <c r="S5" s="269"/>
      <c r="T5" s="269"/>
      <c r="U5" s="271"/>
      <c r="V5" s="359" t="s">
        <v>33</v>
      </c>
      <c r="W5" s="360"/>
      <c r="X5" s="360"/>
      <c r="Y5" s="361"/>
      <c r="Z5" s="359" t="s">
        <v>261</v>
      </c>
      <c r="AA5" s="360"/>
      <c r="AB5" s="360"/>
      <c r="AC5" s="360"/>
    </row>
    <row r="6" spans="1:29" ht="17.25" customHeight="1">
      <c r="A6" s="259"/>
      <c r="B6" s="372" t="s">
        <v>2</v>
      </c>
      <c r="C6" s="608"/>
      <c r="D6" s="608"/>
      <c r="E6" s="609"/>
      <c r="F6" s="372" t="s">
        <v>3</v>
      </c>
      <c r="G6" s="608"/>
      <c r="H6" s="608"/>
      <c r="I6" s="609"/>
      <c r="J6" s="80" t="s">
        <v>4</v>
      </c>
      <c r="K6" s="80"/>
      <c r="L6" s="80"/>
      <c r="M6" s="130"/>
      <c r="N6" s="80" t="s">
        <v>5</v>
      </c>
      <c r="O6" s="80"/>
      <c r="P6" s="80"/>
      <c r="Q6" s="130"/>
      <c r="R6" s="80" t="s">
        <v>262</v>
      </c>
      <c r="S6" s="80"/>
      <c r="T6" s="80"/>
      <c r="U6" s="130"/>
      <c r="V6" s="362"/>
      <c r="W6" s="363"/>
      <c r="X6" s="363"/>
      <c r="Y6" s="364"/>
      <c r="Z6" s="362"/>
      <c r="AA6" s="363"/>
      <c r="AB6" s="363"/>
      <c r="AC6" s="363"/>
    </row>
    <row r="7" spans="1:29" ht="17.25" customHeight="1">
      <c r="A7" s="259"/>
      <c r="B7" s="597" t="s">
        <v>37</v>
      </c>
      <c r="C7" s="597" t="s">
        <v>38</v>
      </c>
      <c r="D7" s="597" t="s">
        <v>39</v>
      </c>
      <c r="E7" s="597" t="s">
        <v>40</v>
      </c>
      <c r="F7" s="597" t="s">
        <v>37</v>
      </c>
      <c r="G7" s="597" t="s">
        <v>38</v>
      </c>
      <c r="H7" s="597" t="s">
        <v>39</v>
      </c>
      <c r="I7" s="597" t="s">
        <v>40</v>
      </c>
      <c r="J7" s="597" t="s">
        <v>37</v>
      </c>
      <c r="K7" s="597" t="s">
        <v>38</v>
      </c>
      <c r="L7" s="597" t="s">
        <v>39</v>
      </c>
      <c r="M7" s="597" t="s">
        <v>40</v>
      </c>
      <c r="N7" s="597" t="s">
        <v>37</v>
      </c>
      <c r="O7" s="597" t="s">
        <v>38</v>
      </c>
      <c r="P7" s="597" t="s">
        <v>39</v>
      </c>
      <c r="Q7" s="597" t="s">
        <v>40</v>
      </c>
      <c r="R7" s="597" t="s">
        <v>37</v>
      </c>
      <c r="S7" s="597" t="s">
        <v>38</v>
      </c>
      <c r="T7" s="597" t="s">
        <v>39</v>
      </c>
      <c r="U7" s="597" t="s">
        <v>40</v>
      </c>
      <c r="V7" s="597" t="s">
        <v>37</v>
      </c>
      <c r="W7" s="597" t="s">
        <v>38</v>
      </c>
      <c r="X7" s="597" t="s">
        <v>39</v>
      </c>
      <c r="Y7" s="597" t="s">
        <v>40</v>
      </c>
      <c r="Z7" s="597" t="s">
        <v>37</v>
      </c>
      <c r="AA7" s="597" t="s">
        <v>38</v>
      </c>
      <c r="AB7" s="597" t="s">
        <v>39</v>
      </c>
      <c r="AC7" s="600" t="s">
        <v>40</v>
      </c>
    </row>
    <row r="8" spans="1:29" ht="17.25" customHeight="1">
      <c r="A8" s="67" t="s">
        <v>257</v>
      </c>
      <c r="B8" s="558"/>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64"/>
    </row>
    <row r="9" spans="1:29" ht="17.25" customHeight="1">
      <c r="A9" s="260" t="s">
        <v>252</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65"/>
    </row>
    <row r="10" spans="1:2" ht="17.25" customHeight="1">
      <c r="A10" s="10" t="s">
        <v>36</v>
      </c>
      <c r="B10" s="245"/>
    </row>
    <row r="11" spans="1:30" ht="17.25" customHeight="1">
      <c r="A11" s="155" t="s">
        <v>297</v>
      </c>
      <c r="B11" s="261">
        <v>21.9</v>
      </c>
      <c r="C11" s="261">
        <v>178.9</v>
      </c>
      <c r="D11" s="261">
        <v>164.9</v>
      </c>
      <c r="E11" s="261">
        <v>14</v>
      </c>
      <c r="F11" s="261">
        <v>22.2</v>
      </c>
      <c r="G11" s="261">
        <v>193.8</v>
      </c>
      <c r="H11" s="261">
        <v>166.7</v>
      </c>
      <c r="I11" s="261">
        <v>27.1</v>
      </c>
      <c r="J11" s="261">
        <v>21.3</v>
      </c>
      <c r="K11" s="261">
        <v>190</v>
      </c>
      <c r="L11" s="261">
        <v>164.3</v>
      </c>
      <c r="M11" s="261">
        <v>25.7</v>
      </c>
      <c r="N11" s="261">
        <v>22.2</v>
      </c>
      <c r="O11" s="261">
        <v>187.7</v>
      </c>
      <c r="P11" s="261">
        <v>166.8</v>
      </c>
      <c r="Q11" s="261">
        <v>20.9</v>
      </c>
      <c r="R11" s="261">
        <v>21.7</v>
      </c>
      <c r="S11" s="261">
        <v>188.7</v>
      </c>
      <c r="T11" s="261">
        <v>168.1</v>
      </c>
      <c r="U11" s="261">
        <v>20.6</v>
      </c>
      <c r="V11" s="261">
        <v>20.6</v>
      </c>
      <c r="W11" s="261">
        <v>168</v>
      </c>
      <c r="X11" s="261">
        <v>156.7</v>
      </c>
      <c r="Y11" s="261">
        <v>11.3</v>
      </c>
      <c r="Z11" s="261">
        <v>22.4</v>
      </c>
      <c r="AA11" s="261">
        <v>184.3</v>
      </c>
      <c r="AB11" s="261">
        <v>162.4</v>
      </c>
      <c r="AC11" s="261">
        <v>21.9</v>
      </c>
      <c r="AD11" s="196"/>
    </row>
    <row r="12" spans="1:30" ht="17.25" customHeight="1">
      <c r="A12" s="155" t="s">
        <v>206</v>
      </c>
      <c r="B12" s="272">
        <v>21.6</v>
      </c>
      <c r="C12" s="261">
        <v>178.4</v>
      </c>
      <c r="D12" s="261">
        <v>162</v>
      </c>
      <c r="E12" s="261">
        <v>16.4</v>
      </c>
      <c r="F12" s="261">
        <v>21.7</v>
      </c>
      <c r="G12" s="261">
        <v>185.6</v>
      </c>
      <c r="H12" s="261">
        <v>162.2</v>
      </c>
      <c r="I12" s="261">
        <v>23.4</v>
      </c>
      <c r="J12" s="261">
        <v>21.3</v>
      </c>
      <c r="K12" s="261">
        <v>187.9</v>
      </c>
      <c r="L12" s="261">
        <v>163.2</v>
      </c>
      <c r="M12" s="261">
        <v>24.7</v>
      </c>
      <c r="N12" s="261">
        <v>21.7</v>
      </c>
      <c r="O12" s="261">
        <v>182.1</v>
      </c>
      <c r="P12" s="261">
        <v>162.2</v>
      </c>
      <c r="Q12" s="261">
        <v>19.9</v>
      </c>
      <c r="R12" s="261">
        <v>21.4</v>
      </c>
      <c r="S12" s="261">
        <v>185.6</v>
      </c>
      <c r="T12" s="261">
        <v>165.5</v>
      </c>
      <c r="U12" s="261">
        <v>20.1</v>
      </c>
      <c r="V12" s="261">
        <v>20.4</v>
      </c>
      <c r="W12" s="261">
        <v>166.7</v>
      </c>
      <c r="X12" s="261">
        <v>155.7</v>
      </c>
      <c r="Y12" s="261">
        <v>11</v>
      </c>
      <c r="Z12" s="261">
        <v>22</v>
      </c>
      <c r="AA12" s="261">
        <v>180.3</v>
      </c>
      <c r="AB12" s="261">
        <v>158.9</v>
      </c>
      <c r="AC12" s="261">
        <v>21.5</v>
      </c>
      <c r="AD12" s="196"/>
    </row>
    <row r="13" spans="1:30" s="236" customFormat="1" ht="17.25" customHeight="1">
      <c r="A13" s="257" t="s">
        <v>186</v>
      </c>
      <c r="B13" s="32">
        <f>AVERAGE(B15:B28)</f>
        <v>21.38333333333333</v>
      </c>
      <c r="C13" s="32">
        <f aca="true" t="shared" si="0" ref="C13:AC13">AVERAGE(C15:C28)</f>
        <v>175.275</v>
      </c>
      <c r="D13" s="32">
        <f t="shared" si="0"/>
        <v>160.75</v>
      </c>
      <c r="E13" s="32">
        <f t="shared" si="0"/>
        <v>14.525</v>
      </c>
      <c r="F13" s="32">
        <f t="shared" si="0"/>
        <v>21.733333333333334</v>
      </c>
      <c r="G13" s="32">
        <f t="shared" si="0"/>
        <v>185.79166666666666</v>
      </c>
      <c r="H13" s="32">
        <f t="shared" si="0"/>
        <v>163.375</v>
      </c>
      <c r="I13" s="32">
        <f t="shared" si="0"/>
        <v>22.416666666666668</v>
      </c>
      <c r="J13" s="32">
        <f t="shared" si="0"/>
        <v>21.366666666666664</v>
      </c>
      <c r="K13" s="32">
        <v>189.7</v>
      </c>
      <c r="L13" s="32">
        <f t="shared" si="0"/>
        <v>163.75000000000003</v>
      </c>
      <c r="M13" s="32">
        <f t="shared" si="0"/>
        <v>25.874999999999996</v>
      </c>
      <c r="N13" s="32">
        <f t="shared" si="0"/>
        <v>21.458333333333332</v>
      </c>
      <c r="O13" s="32">
        <v>180.8</v>
      </c>
      <c r="P13" s="32">
        <v>160.9</v>
      </c>
      <c r="Q13" s="32">
        <f t="shared" si="0"/>
        <v>19.891666666666666</v>
      </c>
      <c r="R13" s="32">
        <f t="shared" si="0"/>
        <v>20.991666666666667</v>
      </c>
      <c r="S13" s="32">
        <f t="shared" si="0"/>
        <v>182.725</v>
      </c>
      <c r="T13" s="32">
        <f t="shared" si="0"/>
        <v>162.86666666666667</v>
      </c>
      <c r="U13" s="32">
        <v>19.8</v>
      </c>
      <c r="V13" s="32">
        <f t="shared" si="0"/>
        <v>19.808333333333334</v>
      </c>
      <c r="W13" s="32">
        <f t="shared" si="0"/>
        <v>164.025</v>
      </c>
      <c r="X13" s="32">
        <f t="shared" si="0"/>
        <v>152.9</v>
      </c>
      <c r="Y13" s="32">
        <f t="shared" si="0"/>
        <v>11.125</v>
      </c>
      <c r="Z13" s="32">
        <f t="shared" si="0"/>
        <v>21.66666666666667</v>
      </c>
      <c r="AA13" s="32">
        <f t="shared" si="0"/>
        <v>179.14166666666665</v>
      </c>
      <c r="AB13" s="32">
        <f t="shared" si="0"/>
        <v>157.40833333333333</v>
      </c>
      <c r="AC13" s="32">
        <f t="shared" si="0"/>
        <v>21.733333333333334</v>
      </c>
      <c r="AD13" s="32"/>
    </row>
    <row r="14" spans="1:29" ht="17.25" customHeight="1">
      <c r="A14" s="83"/>
      <c r="B14" s="273"/>
      <c r="C14" s="273"/>
      <c r="D14" s="273"/>
      <c r="E14" s="273"/>
      <c r="F14" s="273"/>
      <c r="G14" s="273"/>
      <c r="H14" s="26"/>
      <c r="I14" s="273"/>
      <c r="J14" s="273"/>
      <c r="K14" s="273"/>
      <c r="L14" s="273"/>
      <c r="M14" s="273"/>
      <c r="N14" s="273"/>
      <c r="O14" s="273"/>
      <c r="P14" s="273"/>
      <c r="Q14" s="273"/>
      <c r="R14" s="273"/>
      <c r="S14" s="273"/>
      <c r="T14" s="273"/>
      <c r="U14" s="273"/>
      <c r="V14" s="273"/>
      <c r="W14" s="273"/>
      <c r="X14" s="273"/>
      <c r="Y14" s="273"/>
      <c r="Z14" s="273"/>
      <c r="AA14" s="273"/>
      <c r="AB14" s="273"/>
      <c r="AC14" s="273"/>
    </row>
    <row r="15" spans="1:30" ht="17.25" customHeight="1">
      <c r="A15" s="255" t="s">
        <v>293</v>
      </c>
      <c r="B15" s="196">
        <v>18.7</v>
      </c>
      <c r="C15" s="196">
        <v>155.3</v>
      </c>
      <c r="D15" s="197">
        <v>140.8</v>
      </c>
      <c r="E15" s="197">
        <v>14.5</v>
      </c>
      <c r="F15" s="197">
        <v>19.9</v>
      </c>
      <c r="G15" s="196">
        <v>168</v>
      </c>
      <c r="H15" s="197">
        <v>149.1</v>
      </c>
      <c r="I15" s="197">
        <v>18.9</v>
      </c>
      <c r="J15" s="197">
        <v>19.2</v>
      </c>
      <c r="K15" s="196">
        <v>168.2</v>
      </c>
      <c r="L15" s="197">
        <v>146.5</v>
      </c>
      <c r="M15" s="197">
        <v>21.7</v>
      </c>
      <c r="N15" s="197">
        <v>19</v>
      </c>
      <c r="O15" s="196">
        <v>160</v>
      </c>
      <c r="P15" s="197">
        <v>143.8</v>
      </c>
      <c r="Q15" s="197">
        <v>16.2</v>
      </c>
      <c r="R15" s="197">
        <v>19</v>
      </c>
      <c r="S15" s="196">
        <v>164.6</v>
      </c>
      <c r="T15" s="197">
        <v>147.4</v>
      </c>
      <c r="U15" s="197">
        <v>17.2</v>
      </c>
      <c r="V15" s="197">
        <v>18.9</v>
      </c>
      <c r="W15" s="197">
        <v>153.6</v>
      </c>
      <c r="X15" s="197">
        <v>145.6</v>
      </c>
      <c r="Y15" s="197">
        <v>8</v>
      </c>
      <c r="Z15" s="197">
        <v>20.9</v>
      </c>
      <c r="AA15" s="196">
        <v>173.5</v>
      </c>
      <c r="AB15" s="197">
        <v>150.4</v>
      </c>
      <c r="AC15" s="197">
        <v>23.1</v>
      </c>
      <c r="AD15" s="197"/>
    </row>
    <row r="16" spans="1:30" ht="17.25" customHeight="1">
      <c r="A16" s="123">
        <v>2</v>
      </c>
      <c r="B16" s="196">
        <v>22.1</v>
      </c>
      <c r="C16" s="196">
        <v>180.9</v>
      </c>
      <c r="D16" s="197">
        <v>165.2</v>
      </c>
      <c r="E16" s="197">
        <v>15.7</v>
      </c>
      <c r="F16" s="197">
        <v>21</v>
      </c>
      <c r="G16" s="196">
        <v>180.5</v>
      </c>
      <c r="H16" s="197">
        <v>156.4</v>
      </c>
      <c r="I16" s="197">
        <v>24.1</v>
      </c>
      <c r="J16" s="197">
        <v>22</v>
      </c>
      <c r="K16" s="196">
        <v>196.5</v>
      </c>
      <c r="L16" s="197">
        <v>168.5</v>
      </c>
      <c r="M16" s="197">
        <v>28</v>
      </c>
      <c r="N16" s="197">
        <v>21.5</v>
      </c>
      <c r="O16" s="196">
        <v>180.5</v>
      </c>
      <c r="P16" s="197">
        <v>162.2</v>
      </c>
      <c r="Q16" s="197">
        <v>18.3</v>
      </c>
      <c r="R16" s="197">
        <v>21.3</v>
      </c>
      <c r="S16" s="196">
        <v>189.5</v>
      </c>
      <c r="T16" s="197">
        <v>165.6</v>
      </c>
      <c r="U16" s="197">
        <v>23.9</v>
      </c>
      <c r="V16" s="197">
        <v>18.6</v>
      </c>
      <c r="W16" s="197">
        <v>152</v>
      </c>
      <c r="X16" s="197">
        <v>143.3</v>
      </c>
      <c r="Y16" s="197">
        <v>8.7</v>
      </c>
      <c r="Z16" s="197">
        <v>20.8</v>
      </c>
      <c r="AA16" s="196">
        <v>175.2</v>
      </c>
      <c r="AB16" s="197">
        <v>151.2</v>
      </c>
      <c r="AC16" s="197">
        <v>24</v>
      </c>
      <c r="AD16" s="197"/>
    </row>
    <row r="17" spans="1:30" ht="17.25" customHeight="1">
      <c r="A17" s="123">
        <v>3</v>
      </c>
      <c r="B17" s="196">
        <v>21.2</v>
      </c>
      <c r="C17" s="196">
        <v>174.9</v>
      </c>
      <c r="D17" s="197">
        <v>159.9</v>
      </c>
      <c r="E17" s="197">
        <v>15</v>
      </c>
      <c r="F17" s="197">
        <v>22.3</v>
      </c>
      <c r="G17" s="196">
        <v>191.3</v>
      </c>
      <c r="H17" s="197">
        <v>166</v>
      </c>
      <c r="I17" s="197">
        <v>25.3</v>
      </c>
      <c r="J17" s="197">
        <v>21.2</v>
      </c>
      <c r="K17" s="196">
        <v>193.7</v>
      </c>
      <c r="L17" s="197">
        <v>161.7</v>
      </c>
      <c r="M17" s="197">
        <v>32</v>
      </c>
      <c r="N17" s="197">
        <v>21.8</v>
      </c>
      <c r="O17" s="196">
        <v>182.6</v>
      </c>
      <c r="P17" s="197">
        <v>160.9</v>
      </c>
      <c r="Q17" s="197">
        <v>21.7</v>
      </c>
      <c r="R17" s="197">
        <v>21.3</v>
      </c>
      <c r="S17" s="196">
        <v>191</v>
      </c>
      <c r="T17" s="197">
        <v>165.9</v>
      </c>
      <c r="U17" s="197">
        <v>25.1</v>
      </c>
      <c r="V17" s="197">
        <v>21</v>
      </c>
      <c r="W17" s="197">
        <v>172.2</v>
      </c>
      <c r="X17" s="197">
        <v>161.4</v>
      </c>
      <c r="Y17" s="197">
        <v>10.8</v>
      </c>
      <c r="Z17" s="197">
        <v>22</v>
      </c>
      <c r="AA17" s="196">
        <v>182.9</v>
      </c>
      <c r="AB17" s="197">
        <v>159.6</v>
      </c>
      <c r="AC17" s="197">
        <v>23.3</v>
      </c>
      <c r="AD17" s="197"/>
    </row>
    <row r="18" spans="1:30" ht="17.25" customHeight="1">
      <c r="A18" s="123">
        <v>4</v>
      </c>
      <c r="B18" s="196">
        <v>22.6</v>
      </c>
      <c r="C18" s="196">
        <v>183.2</v>
      </c>
      <c r="D18" s="197">
        <v>170.1</v>
      </c>
      <c r="E18" s="197">
        <v>13.1</v>
      </c>
      <c r="F18" s="197">
        <v>22.9</v>
      </c>
      <c r="G18" s="196">
        <v>192.8</v>
      </c>
      <c r="H18" s="197">
        <v>171.3</v>
      </c>
      <c r="I18" s="197">
        <v>21.5</v>
      </c>
      <c r="J18" s="197">
        <v>22.7</v>
      </c>
      <c r="K18" s="196">
        <v>201</v>
      </c>
      <c r="L18" s="197">
        <v>173.6</v>
      </c>
      <c r="M18" s="197">
        <v>27.4</v>
      </c>
      <c r="N18" s="197">
        <v>22.3</v>
      </c>
      <c r="O18" s="196">
        <v>186.1</v>
      </c>
      <c r="P18" s="197">
        <v>167.3</v>
      </c>
      <c r="Q18" s="197">
        <v>18.8</v>
      </c>
      <c r="R18" s="197">
        <v>22</v>
      </c>
      <c r="S18" s="196">
        <v>192.9</v>
      </c>
      <c r="T18" s="197">
        <v>171.5</v>
      </c>
      <c r="U18" s="197">
        <v>21.4</v>
      </c>
      <c r="V18" s="197">
        <v>20.2</v>
      </c>
      <c r="W18" s="197">
        <v>166.4</v>
      </c>
      <c r="X18" s="197">
        <v>155.4</v>
      </c>
      <c r="Y18" s="197">
        <v>11</v>
      </c>
      <c r="Z18" s="197">
        <v>22.1</v>
      </c>
      <c r="AA18" s="196">
        <v>182.2</v>
      </c>
      <c r="AB18" s="197">
        <v>161.5</v>
      </c>
      <c r="AC18" s="197">
        <v>20.7</v>
      </c>
      <c r="AD18" s="197"/>
    </row>
    <row r="19" spans="1:30" ht="17.25" customHeight="1">
      <c r="A19" s="83"/>
      <c r="B19" s="273"/>
      <c r="C19" s="273"/>
      <c r="D19" s="197"/>
      <c r="E19" s="197"/>
      <c r="F19" s="197"/>
      <c r="G19" s="273"/>
      <c r="H19" s="197"/>
      <c r="I19" s="197"/>
      <c r="J19" s="197"/>
      <c r="K19" s="273"/>
      <c r="L19" s="197"/>
      <c r="M19" s="197"/>
      <c r="N19" s="197"/>
      <c r="O19" s="273"/>
      <c r="P19" s="197"/>
      <c r="Q19" s="197"/>
      <c r="R19" s="197"/>
      <c r="S19" s="273"/>
      <c r="T19" s="197"/>
      <c r="U19" s="197"/>
      <c r="V19" s="197"/>
      <c r="W19" s="197"/>
      <c r="X19" s="197"/>
      <c r="Y19" s="197"/>
      <c r="Z19" s="197"/>
      <c r="AA19" s="273"/>
      <c r="AB19" s="197"/>
      <c r="AC19" s="197"/>
      <c r="AD19" s="50"/>
    </row>
    <row r="20" spans="1:30" ht="17.25" customHeight="1">
      <c r="A20" s="123">
        <v>5</v>
      </c>
      <c r="B20" s="196">
        <v>19</v>
      </c>
      <c r="C20" s="196">
        <v>157.1</v>
      </c>
      <c r="D20" s="197">
        <v>143.5</v>
      </c>
      <c r="E20" s="197">
        <v>13.6</v>
      </c>
      <c r="F20" s="197">
        <v>20.1</v>
      </c>
      <c r="G20" s="196">
        <v>171</v>
      </c>
      <c r="H20" s="197">
        <v>151.9</v>
      </c>
      <c r="I20" s="197">
        <v>19.1</v>
      </c>
      <c r="J20" s="197">
        <v>19.4</v>
      </c>
      <c r="K20" s="196">
        <v>173.6</v>
      </c>
      <c r="L20" s="197">
        <v>148.3</v>
      </c>
      <c r="M20" s="197">
        <v>25.3</v>
      </c>
      <c r="N20" s="197">
        <v>20.1</v>
      </c>
      <c r="O20" s="196">
        <v>170.9</v>
      </c>
      <c r="P20" s="197">
        <v>152.3</v>
      </c>
      <c r="Q20" s="197">
        <v>18.6</v>
      </c>
      <c r="R20" s="197">
        <v>20.2</v>
      </c>
      <c r="S20" s="196">
        <v>175.6</v>
      </c>
      <c r="T20" s="197">
        <v>157.5</v>
      </c>
      <c r="U20" s="197">
        <v>18.1</v>
      </c>
      <c r="V20" s="197">
        <v>19.6</v>
      </c>
      <c r="W20" s="197">
        <v>162.2</v>
      </c>
      <c r="X20" s="197">
        <v>152.2</v>
      </c>
      <c r="Y20" s="197">
        <v>10</v>
      </c>
      <c r="Z20" s="197">
        <v>21.3</v>
      </c>
      <c r="AA20" s="196">
        <v>177.8</v>
      </c>
      <c r="AB20" s="197">
        <v>154.9</v>
      </c>
      <c r="AC20" s="197">
        <v>22.9</v>
      </c>
      <c r="AD20" s="197"/>
    </row>
    <row r="21" spans="1:30" ht="17.25" customHeight="1">
      <c r="A21" s="123">
        <v>6</v>
      </c>
      <c r="B21" s="196">
        <v>22.9</v>
      </c>
      <c r="C21" s="196">
        <v>186.1</v>
      </c>
      <c r="D21" s="197">
        <v>171.6</v>
      </c>
      <c r="E21" s="197">
        <v>14.5</v>
      </c>
      <c r="F21" s="197">
        <v>23.2</v>
      </c>
      <c r="G21" s="196">
        <v>192.6</v>
      </c>
      <c r="H21" s="197">
        <v>175</v>
      </c>
      <c r="I21" s="197">
        <v>17.6</v>
      </c>
      <c r="J21" s="197">
        <v>22.8</v>
      </c>
      <c r="K21" s="196">
        <v>201.2</v>
      </c>
      <c r="L21" s="197">
        <v>175.2</v>
      </c>
      <c r="M21" s="197">
        <v>26</v>
      </c>
      <c r="N21" s="197">
        <v>22.2</v>
      </c>
      <c r="O21" s="196">
        <v>187.5</v>
      </c>
      <c r="P21" s="197">
        <v>168.5</v>
      </c>
      <c r="Q21" s="197">
        <v>19</v>
      </c>
      <c r="R21" s="197">
        <v>22.1</v>
      </c>
      <c r="S21" s="196">
        <v>191.3</v>
      </c>
      <c r="T21" s="197">
        <v>171.5</v>
      </c>
      <c r="U21" s="197">
        <v>19.8</v>
      </c>
      <c r="V21" s="197">
        <v>20.7</v>
      </c>
      <c r="W21" s="197">
        <v>171.1</v>
      </c>
      <c r="X21" s="197">
        <v>160.1</v>
      </c>
      <c r="Y21" s="197">
        <v>11</v>
      </c>
      <c r="Z21" s="197">
        <v>22</v>
      </c>
      <c r="AA21" s="196">
        <v>183.3</v>
      </c>
      <c r="AB21" s="197">
        <v>159.5</v>
      </c>
      <c r="AC21" s="197">
        <v>23.8</v>
      </c>
      <c r="AD21" s="197"/>
    </row>
    <row r="22" spans="1:30" ht="17.25" customHeight="1">
      <c r="A22" s="123">
        <v>7</v>
      </c>
      <c r="B22" s="196">
        <v>22.7</v>
      </c>
      <c r="C22" s="196">
        <v>184.9</v>
      </c>
      <c r="D22" s="197">
        <v>170.4</v>
      </c>
      <c r="E22" s="197">
        <v>14.5</v>
      </c>
      <c r="F22" s="197">
        <v>22.5</v>
      </c>
      <c r="G22" s="196">
        <v>193.5</v>
      </c>
      <c r="H22" s="197">
        <v>169.6</v>
      </c>
      <c r="I22" s="197">
        <v>23.9</v>
      </c>
      <c r="J22" s="197">
        <v>22.2</v>
      </c>
      <c r="K22" s="196">
        <v>198.8</v>
      </c>
      <c r="L22" s="197">
        <v>172.1</v>
      </c>
      <c r="M22" s="197">
        <v>26.7</v>
      </c>
      <c r="N22" s="197">
        <v>22.7</v>
      </c>
      <c r="O22" s="196">
        <v>192.1</v>
      </c>
      <c r="P22" s="197">
        <v>168.9</v>
      </c>
      <c r="Q22" s="197">
        <v>23.2</v>
      </c>
      <c r="R22" s="197">
        <v>21.7</v>
      </c>
      <c r="S22" s="196">
        <v>185.9</v>
      </c>
      <c r="T22" s="197">
        <v>167.5</v>
      </c>
      <c r="U22" s="197">
        <v>18.4</v>
      </c>
      <c r="V22" s="197">
        <v>21.2</v>
      </c>
      <c r="W22" s="197">
        <v>174.1</v>
      </c>
      <c r="X22" s="197">
        <v>163.4</v>
      </c>
      <c r="Y22" s="197">
        <v>10.7</v>
      </c>
      <c r="Z22" s="197">
        <v>22.8</v>
      </c>
      <c r="AA22" s="196">
        <v>185</v>
      </c>
      <c r="AB22" s="197">
        <v>164.3</v>
      </c>
      <c r="AC22" s="197">
        <v>20.7</v>
      </c>
      <c r="AD22" s="197"/>
    </row>
    <row r="23" spans="1:30" ht="17.25" customHeight="1">
      <c r="A23" s="123">
        <v>8</v>
      </c>
      <c r="B23" s="196">
        <v>19.2</v>
      </c>
      <c r="C23" s="196">
        <v>156.7</v>
      </c>
      <c r="D23" s="197">
        <v>144.4</v>
      </c>
      <c r="E23" s="197">
        <v>12.3</v>
      </c>
      <c r="F23" s="197">
        <v>19.9</v>
      </c>
      <c r="G23" s="196">
        <v>169.3</v>
      </c>
      <c r="H23" s="197">
        <v>150.3</v>
      </c>
      <c r="I23" s="197">
        <v>19</v>
      </c>
      <c r="J23" s="197">
        <v>19.2</v>
      </c>
      <c r="K23" s="196">
        <v>173</v>
      </c>
      <c r="L23" s="197">
        <v>148.9</v>
      </c>
      <c r="M23" s="197">
        <v>24.1</v>
      </c>
      <c r="N23" s="197">
        <v>20.4</v>
      </c>
      <c r="O23" s="196">
        <v>170.7</v>
      </c>
      <c r="P23" s="197">
        <v>152.5</v>
      </c>
      <c r="Q23" s="197">
        <v>18.2</v>
      </c>
      <c r="R23" s="197">
        <v>19.9</v>
      </c>
      <c r="S23" s="196">
        <v>172</v>
      </c>
      <c r="T23" s="197">
        <v>153.3</v>
      </c>
      <c r="U23" s="197">
        <v>18.7</v>
      </c>
      <c r="V23" s="197">
        <v>20.1</v>
      </c>
      <c r="W23" s="197">
        <v>165.9</v>
      </c>
      <c r="X23" s="197">
        <v>154.9</v>
      </c>
      <c r="Y23" s="197">
        <v>11</v>
      </c>
      <c r="Z23" s="197">
        <v>21.6</v>
      </c>
      <c r="AA23" s="196">
        <v>175.4</v>
      </c>
      <c r="AB23" s="197">
        <v>157.3</v>
      </c>
      <c r="AC23" s="197">
        <v>18.1</v>
      </c>
      <c r="AD23" s="197"/>
    </row>
    <row r="24" spans="1:30" ht="17.25" customHeight="1">
      <c r="A24" s="83"/>
      <c r="B24" s="273"/>
      <c r="C24" s="273"/>
      <c r="D24" s="197"/>
      <c r="E24" s="197"/>
      <c r="F24" s="197"/>
      <c r="G24" s="273"/>
      <c r="H24" s="197"/>
      <c r="I24" s="197"/>
      <c r="J24" s="197"/>
      <c r="K24" s="273"/>
      <c r="L24" s="197"/>
      <c r="M24" s="197"/>
      <c r="N24" s="197"/>
      <c r="O24" s="273"/>
      <c r="P24" s="197"/>
      <c r="Q24" s="197"/>
      <c r="R24" s="197"/>
      <c r="S24" s="273"/>
      <c r="T24" s="197"/>
      <c r="U24" s="197"/>
      <c r="V24" s="197"/>
      <c r="W24" s="197"/>
      <c r="X24" s="197"/>
      <c r="Y24" s="197"/>
      <c r="Z24" s="197"/>
      <c r="AA24" s="273"/>
      <c r="AB24" s="197"/>
      <c r="AC24" s="197"/>
      <c r="AD24" s="50"/>
    </row>
    <row r="25" spans="1:30" ht="17.25" customHeight="1">
      <c r="A25" s="123">
        <v>9</v>
      </c>
      <c r="B25" s="196">
        <v>23</v>
      </c>
      <c r="C25" s="196">
        <v>187</v>
      </c>
      <c r="D25" s="197">
        <v>173</v>
      </c>
      <c r="E25" s="197">
        <v>14</v>
      </c>
      <c r="F25" s="197">
        <v>22</v>
      </c>
      <c r="G25" s="196">
        <v>188.2</v>
      </c>
      <c r="H25" s="197">
        <v>165.8</v>
      </c>
      <c r="I25" s="197">
        <v>22.4</v>
      </c>
      <c r="J25" s="197">
        <v>22.4</v>
      </c>
      <c r="K25" s="196">
        <v>197.2</v>
      </c>
      <c r="L25" s="197">
        <v>170.9</v>
      </c>
      <c r="M25" s="197">
        <v>26.3</v>
      </c>
      <c r="N25" s="197">
        <v>22</v>
      </c>
      <c r="O25" s="196">
        <v>185.3</v>
      </c>
      <c r="P25" s="197">
        <v>163</v>
      </c>
      <c r="Q25" s="197">
        <v>22.3</v>
      </c>
      <c r="R25" s="197">
        <v>21</v>
      </c>
      <c r="S25" s="196">
        <v>182</v>
      </c>
      <c r="T25" s="197">
        <v>162.6</v>
      </c>
      <c r="U25" s="197">
        <v>19.4</v>
      </c>
      <c r="V25" s="197">
        <v>18.4</v>
      </c>
      <c r="W25" s="197">
        <v>156.5</v>
      </c>
      <c r="X25" s="197">
        <v>142.2</v>
      </c>
      <c r="Y25" s="197">
        <v>14.3</v>
      </c>
      <c r="Z25" s="197">
        <v>21.3</v>
      </c>
      <c r="AA25" s="196">
        <v>175</v>
      </c>
      <c r="AB25" s="197">
        <v>154.6</v>
      </c>
      <c r="AC25" s="197">
        <v>20.4</v>
      </c>
      <c r="AD25" s="197"/>
    </row>
    <row r="26" spans="1:30" ht="17.25" customHeight="1">
      <c r="A26" s="123">
        <v>10</v>
      </c>
      <c r="B26" s="196">
        <v>21.7</v>
      </c>
      <c r="C26" s="196">
        <v>178.9</v>
      </c>
      <c r="D26" s="197">
        <v>163.2</v>
      </c>
      <c r="E26" s="197">
        <v>15.7</v>
      </c>
      <c r="F26" s="197">
        <v>22.5</v>
      </c>
      <c r="G26" s="196">
        <v>196.2</v>
      </c>
      <c r="H26" s="197">
        <v>169.9</v>
      </c>
      <c r="I26" s="197">
        <v>26.3</v>
      </c>
      <c r="J26" s="197">
        <v>21.6</v>
      </c>
      <c r="K26" s="196">
        <v>190.6</v>
      </c>
      <c r="L26" s="197">
        <v>165.4</v>
      </c>
      <c r="M26" s="197">
        <v>25.2</v>
      </c>
      <c r="N26" s="197">
        <v>22.2</v>
      </c>
      <c r="O26" s="196">
        <v>186.9</v>
      </c>
      <c r="P26" s="197">
        <v>166</v>
      </c>
      <c r="Q26" s="197">
        <v>20.9</v>
      </c>
      <c r="R26" s="197">
        <v>21.3</v>
      </c>
      <c r="S26" s="196">
        <v>183.1</v>
      </c>
      <c r="T26" s="197">
        <v>164.2</v>
      </c>
      <c r="U26" s="197">
        <v>18.9</v>
      </c>
      <c r="V26" s="197">
        <v>21.1</v>
      </c>
      <c r="W26" s="197">
        <v>175.6</v>
      </c>
      <c r="X26" s="197">
        <v>162.9</v>
      </c>
      <c r="Y26" s="197">
        <v>12.7</v>
      </c>
      <c r="Z26" s="197">
        <v>22</v>
      </c>
      <c r="AA26" s="196">
        <v>180.9</v>
      </c>
      <c r="AB26" s="197">
        <v>161</v>
      </c>
      <c r="AC26" s="197">
        <v>19.9</v>
      </c>
      <c r="AD26" s="197"/>
    </row>
    <row r="27" spans="1:30" ht="17.25" customHeight="1">
      <c r="A27" s="123">
        <v>11</v>
      </c>
      <c r="B27" s="196">
        <v>21.4</v>
      </c>
      <c r="C27" s="196">
        <v>178.6</v>
      </c>
      <c r="D27" s="197">
        <v>160.8</v>
      </c>
      <c r="E27" s="197">
        <v>17.8</v>
      </c>
      <c r="F27" s="197">
        <v>22.3</v>
      </c>
      <c r="G27" s="196">
        <v>194.7</v>
      </c>
      <c r="H27" s="197">
        <v>168.2</v>
      </c>
      <c r="I27" s="197">
        <v>26.5</v>
      </c>
      <c r="J27" s="197">
        <v>21.9</v>
      </c>
      <c r="K27" s="196">
        <v>191.6</v>
      </c>
      <c r="L27" s="197">
        <v>167.7</v>
      </c>
      <c r="M27" s="197">
        <v>23.9</v>
      </c>
      <c r="N27" s="197">
        <v>21.4</v>
      </c>
      <c r="O27" s="196">
        <v>181.3</v>
      </c>
      <c r="P27" s="197">
        <v>160.1</v>
      </c>
      <c r="Q27" s="197">
        <v>21.2</v>
      </c>
      <c r="R27" s="197">
        <v>20.9</v>
      </c>
      <c r="S27" s="196">
        <v>180.8</v>
      </c>
      <c r="T27" s="197">
        <v>162.5</v>
      </c>
      <c r="U27" s="197">
        <v>18.3</v>
      </c>
      <c r="V27" s="197">
        <v>19.2</v>
      </c>
      <c r="W27" s="197">
        <v>161.8</v>
      </c>
      <c r="X27" s="197">
        <v>149</v>
      </c>
      <c r="Y27" s="197">
        <v>12.8</v>
      </c>
      <c r="Z27" s="197">
        <v>21.6</v>
      </c>
      <c r="AA27" s="196">
        <v>178</v>
      </c>
      <c r="AB27" s="197">
        <v>157.6</v>
      </c>
      <c r="AC27" s="197">
        <v>20.4</v>
      </c>
      <c r="AD27" s="197"/>
    </row>
    <row r="28" spans="1:30" ht="17.25" customHeight="1">
      <c r="A28" s="123">
        <v>12</v>
      </c>
      <c r="B28" s="196">
        <v>22.1</v>
      </c>
      <c r="C28" s="196">
        <v>179.7</v>
      </c>
      <c r="D28" s="197">
        <v>166.1</v>
      </c>
      <c r="E28" s="197">
        <v>13.6</v>
      </c>
      <c r="F28" s="197">
        <v>22.2</v>
      </c>
      <c r="G28" s="196">
        <v>191.4</v>
      </c>
      <c r="H28" s="197">
        <v>167</v>
      </c>
      <c r="I28" s="197">
        <v>24.4</v>
      </c>
      <c r="J28" s="197">
        <v>21.8</v>
      </c>
      <c r="K28" s="196">
        <v>190.1</v>
      </c>
      <c r="L28" s="197">
        <v>166.2</v>
      </c>
      <c r="M28" s="197">
        <v>23.9</v>
      </c>
      <c r="N28" s="197">
        <v>21.9</v>
      </c>
      <c r="O28" s="196">
        <v>184.4</v>
      </c>
      <c r="P28" s="197">
        <v>164.1</v>
      </c>
      <c r="Q28" s="197">
        <v>20.3</v>
      </c>
      <c r="R28" s="197">
        <v>21.2</v>
      </c>
      <c r="S28" s="196">
        <v>184</v>
      </c>
      <c r="T28" s="197">
        <v>164.9</v>
      </c>
      <c r="U28" s="197">
        <v>19.1</v>
      </c>
      <c r="V28" s="197">
        <v>18.7</v>
      </c>
      <c r="W28" s="197">
        <v>156.9</v>
      </c>
      <c r="X28" s="197">
        <v>144.4</v>
      </c>
      <c r="Y28" s="197">
        <v>12.5</v>
      </c>
      <c r="Z28" s="197">
        <v>21.6</v>
      </c>
      <c r="AA28" s="196">
        <v>180.5</v>
      </c>
      <c r="AB28" s="197">
        <v>157</v>
      </c>
      <c r="AC28" s="197">
        <v>23.5</v>
      </c>
      <c r="AD28" s="197"/>
    </row>
    <row r="29" spans="1:29" ht="17.25" customHeight="1">
      <c r="A29" s="262"/>
      <c r="B29" s="196"/>
      <c r="C29" s="226"/>
      <c r="D29" s="226"/>
      <c r="E29" s="226"/>
      <c r="F29" s="226"/>
      <c r="G29" s="226"/>
      <c r="H29" s="196"/>
      <c r="I29" s="226"/>
      <c r="J29" s="226"/>
      <c r="K29" s="196"/>
      <c r="L29" s="226"/>
      <c r="M29" s="226"/>
      <c r="N29" s="226"/>
      <c r="O29" s="196"/>
      <c r="P29" s="226"/>
      <c r="Q29" s="226"/>
      <c r="R29" s="226"/>
      <c r="S29" s="196"/>
      <c r="T29" s="226"/>
      <c r="U29" s="226"/>
      <c r="V29" s="263"/>
      <c r="W29" s="263"/>
      <c r="X29" s="263"/>
      <c r="Y29" s="263"/>
      <c r="Z29" s="226"/>
      <c r="AA29" s="196"/>
      <c r="AB29" s="226"/>
      <c r="AC29" s="226"/>
    </row>
    <row r="30" spans="1:29" ht="17.25" customHeight="1">
      <c r="A30" s="268" t="s">
        <v>31</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row>
    <row r="31" spans="1:30" ht="17.25" customHeight="1">
      <c r="A31" s="155" t="s">
        <v>297</v>
      </c>
      <c r="B31" s="261">
        <v>22.2</v>
      </c>
      <c r="C31" s="261">
        <v>185.7</v>
      </c>
      <c r="D31" s="261">
        <v>166.5</v>
      </c>
      <c r="E31" s="261">
        <v>19.2</v>
      </c>
      <c r="F31" s="261">
        <v>22.5</v>
      </c>
      <c r="G31" s="261">
        <v>205.8</v>
      </c>
      <c r="H31" s="261">
        <v>172.2</v>
      </c>
      <c r="I31" s="261">
        <v>33.6</v>
      </c>
      <c r="J31" s="261">
        <v>21.2</v>
      </c>
      <c r="K31" s="261">
        <v>192.2</v>
      </c>
      <c r="L31" s="261">
        <v>164.2</v>
      </c>
      <c r="M31" s="261">
        <v>28</v>
      </c>
      <c r="N31" s="261">
        <v>22.2</v>
      </c>
      <c r="O31" s="261">
        <v>201.8</v>
      </c>
      <c r="P31" s="261">
        <v>171.6</v>
      </c>
      <c r="Q31" s="261">
        <v>30.2</v>
      </c>
      <c r="R31" s="261">
        <v>21.6</v>
      </c>
      <c r="S31" s="261">
        <v>192.5</v>
      </c>
      <c r="T31" s="261">
        <v>167.8</v>
      </c>
      <c r="U31" s="261">
        <v>24.7</v>
      </c>
      <c r="V31" s="261">
        <v>20.6</v>
      </c>
      <c r="W31" s="261">
        <v>168</v>
      </c>
      <c r="X31" s="261">
        <v>156.3</v>
      </c>
      <c r="Y31" s="261">
        <v>11.7</v>
      </c>
      <c r="Z31" s="261">
        <v>22.7</v>
      </c>
      <c r="AA31" s="261">
        <v>188.6</v>
      </c>
      <c r="AB31" s="261">
        <v>165</v>
      </c>
      <c r="AC31" s="261">
        <v>23.6</v>
      </c>
      <c r="AD31" s="196"/>
    </row>
    <row r="32" spans="1:30" ht="17.25" customHeight="1">
      <c r="A32" s="155" t="s">
        <v>206</v>
      </c>
      <c r="B32" s="261">
        <v>21.9</v>
      </c>
      <c r="C32" s="261">
        <v>186</v>
      </c>
      <c r="D32" s="261">
        <v>163.5</v>
      </c>
      <c r="E32" s="261">
        <v>22.5</v>
      </c>
      <c r="F32" s="261">
        <v>22</v>
      </c>
      <c r="G32" s="261">
        <v>196.4</v>
      </c>
      <c r="H32" s="261">
        <v>167</v>
      </c>
      <c r="I32" s="261">
        <v>29.3</v>
      </c>
      <c r="J32" s="261">
        <v>21.3</v>
      </c>
      <c r="K32" s="261">
        <v>190.4</v>
      </c>
      <c r="L32" s="261">
        <v>163.3</v>
      </c>
      <c r="M32" s="261">
        <v>27.1</v>
      </c>
      <c r="N32" s="261">
        <v>21.8</v>
      </c>
      <c r="O32" s="261">
        <v>194.2</v>
      </c>
      <c r="P32" s="261">
        <v>165.5</v>
      </c>
      <c r="Q32" s="261">
        <v>28.7</v>
      </c>
      <c r="R32" s="261">
        <v>21.3</v>
      </c>
      <c r="S32" s="261">
        <v>189</v>
      </c>
      <c r="T32" s="261">
        <v>165.1</v>
      </c>
      <c r="U32" s="261">
        <v>23.9</v>
      </c>
      <c r="V32" s="261">
        <v>20.3</v>
      </c>
      <c r="W32" s="261">
        <v>166.8</v>
      </c>
      <c r="X32" s="261">
        <v>155.3</v>
      </c>
      <c r="Y32" s="261">
        <v>11.4</v>
      </c>
      <c r="Z32" s="261">
        <v>22.2</v>
      </c>
      <c r="AA32" s="261">
        <v>183.9</v>
      </c>
      <c r="AB32" s="261">
        <v>160.9</v>
      </c>
      <c r="AC32" s="261">
        <v>23</v>
      </c>
      <c r="AD32" s="196"/>
    </row>
    <row r="33" spans="1:30" s="236" customFormat="1" ht="17.25" customHeight="1">
      <c r="A33" s="257" t="s">
        <v>186</v>
      </c>
      <c r="B33" s="32">
        <f>AVERAGE(B35:B48)</f>
        <v>21.916666666666668</v>
      </c>
      <c r="C33" s="32">
        <f aca="true" t="shared" si="1" ref="C33:AC33">AVERAGE(C35:C48)</f>
        <v>185.60000000000002</v>
      </c>
      <c r="D33" s="32">
        <f t="shared" si="1"/>
        <v>164.34166666666667</v>
      </c>
      <c r="E33" s="32">
        <f t="shared" si="1"/>
        <v>21.258333333333333</v>
      </c>
      <c r="F33" s="32">
        <f t="shared" si="1"/>
        <v>22</v>
      </c>
      <c r="G33" s="32">
        <f t="shared" si="1"/>
        <v>197.0666666666667</v>
      </c>
      <c r="H33" s="32">
        <f t="shared" si="1"/>
        <v>168.00833333333335</v>
      </c>
      <c r="I33" s="32">
        <f t="shared" si="1"/>
        <v>29.058333333333334</v>
      </c>
      <c r="J33" s="32">
        <f t="shared" si="1"/>
        <v>21.425</v>
      </c>
      <c r="K33" s="32">
        <f t="shared" si="1"/>
        <v>192.57499999999996</v>
      </c>
      <c r="L33" s="32">
        <f t="shared" si="1"/>
        <v>163.98333333333338</v>
      </c>
      <c r="M33" s="32">
        <f t="shared" si="1"/>
        <v>28.591666666666665</v>
      </c>
      <c r="N33" s="32">
        <v>21.6</v>
      </c>
      <c r="O33" s="32">
        <v>191</v>
      </c>
      <c r="P33" s="32">
        <v>163.5</v>
      </c>
      <c r="Q33" s="32">
        <f t="shared" si="1"/>
        <v>27.46666666666667</v>
      </c>
      <c r="R33" s="32">
        <f t="shared" si="1"/>
        <v>20.866666666666667</v>
      </c>
      <c r="S33" s="32">
        <f t="shared" si="1"/>
        <v>185.66666666666666</v>
      </c>
      <c r="T33" s="32">
        <f t="shared" si="1"/>
        <v>161.99166666666665</v>
      </c>
      <c r="U33" s="32">
        <f t="shared" si="1"/>
        <v>23.675</v>
      </c>
      <c r="V33" s="32">
        <f t="shared" si="1"/>
        <v>19.799999999999997</v>
      </c>
      <c r="W33" s="32">
        <f t="shared" si="1"/>
        <v>164.31666666666663</v>
      </c>
      <c r="X33" s="32">
        <f t="shared" si="1"/>
        <v>152.70000000000002</v>
      </c>
      <c r="Y33" s="32">
        <f t="shared" si="1"/>
        <v>11.616666666666667</v>
      </c>
      <c r="Z33" s="32">
        <v>21.9</v>
      </c>
      <c r="AA33" s="32">
        <f t="shared" si="1"/>
        <v>183.08333333333334</v>
      </c>
      <c r="AB33" s="32">
        <f t="shared" si="1"/>
        <v>159.76666666666668</v>
      </c>
      <c r="AC33" s="32">
        <f t="shared" si="1"/>
        <v>23.316666666666666</v>
      </c>
      <c r="AD33" s="32"/>
    </row>
    <row r="34" spans="1:29" ht="17.25" customHeight="1">
      <c r="A34" s="83"/>
      <c r="B34" s="273"/>
      <c r="C34" s="273"/>
      <c r="D34" s="273"/>
      <c r="E34" s="273"/>
      <c r="F34" s="273"/>
      <c r="G34" s="273"/>
      <c r="H34" s="26"/>
      <c r="I34" s="273"/>
      <c r="J34" s="273"/>
      <c r="K34" s="273"/>
      <c r="L34" s="273"/>
      <c r="M34" s="273"/>
      <c r="N34" s="273"/>
      <c r="O34" s="273"/>
      <c r="P34" s="273"/>
      <c r="Q34" s="273"/>
      <c r="R34" s="273"/>
      <c r="S34" s="273"/>
      <c r="T34" s="273"/>
      <c r="U34" s="273"/>
      <c r="V34" s="273"/>
      <c r="W34" s="273"/>
      <c r="X34" s="273"/>
      <c r="Y34" s="273"/>
      <c r="Z34" s="273"/>
      <c r="AA34" s="273"/>
      <c r="AB34" s="273"/>
      <c r="AC34" s="273"/>
    </row>
    <row r="35" spans="1:30" ht="17.25" customHeight="1">
      <c r="A35" s="255" t="s">
        <v>293</v>
      </c>
      <c r="B35" s="196">
        <v>19.2</v>
      </c>
      <c r="C35" s="196">
        <v>164.6</v>
      </c>
      <c r="D35" s="196">
        <v>144.1</v>
      </c>
      <c r="E35" s="196">
        <v>20.5</v>
      </c>
      <c r="F35" s="196">
        <v>20</v>
      </c>
      <c r="G35" s="196">
        <v>175.6</v>
      </c>
      <c r="H35" s="197">
        <v>151.7</v>
      </c>
      <c r="I35" s="197">
        <v>23.9</v>
      </c>
      <c r="J35" s="197">
        <v>19.3</v>
      </c>
      <c r="K35" s="196">
        <v>170.5</v>
      </c>
      <c r="L35" s="197">
        <v>146.6</v>
      </c>
      <c r="M35" s="197">
        <v>23.9</v>
      </c>
      <c r="N35" s="197">
        <v>19</v>
      </c>
      <c r="O35" s="196">
        <v>169.8</v>
      </c>
      <c r="P35" s="197">
        <v>145.9</v>
      </c>
      <c r="Q35" s="197">
        <v>23.9</v>
      </c>
      <c r="R35" s="197">
        <v>18.8</v>
      </c>
      <c r="S35" s="196">
        <v>165.7</v>
      </c>
      <c r="T35" s="197">
        <v>145.8</v>
      </c>
      <c r="U35" s="197">
        <v>19.9</v>
      </c>
      <c r="V35" s="197">
        <v>18.8</v>
      </c>
      <c r="W35" s="197">
        <v>153.8</v>
      </c>
      <c r="X35" s="197">
        <v>145.5</v>
      </c>
      <c r="Y35" s="197">
        <v>8.3</v>
      </c>
      <c r="Z35" s="197">
        <v>21</v>
      </c>
      <c r="AA35" s="196">
        <v>176.7</v>
      </c>
      <c r="AB35" s="197">
        <v>152</v>
      </c>
      <c r="AC35" s="197">
        <v>24.7</v>
      </c>
      <c r="AD35" s="197"/>
    </row>
    <row r="36" spans="1:30" ht="17.25" customHeight="1">
      <c r="A36" s="123">
        <v>2</v>
      </c>
      <c r="B36" s="196">
        <v>22.5</v>
      </c>
      <c r="C36" s="196">
        <v>188.3</v>
      </c>
      <c r="D36" s="196">
        <v>166</v>
      </c>
      <c r="E36" s="196">
        <v>22.3</v>
      </c>
      <c r="F36" s="196">
        <v>21</v>
      </c>
      <c r="G36" s="196">
        <v>190.8</v>
      </c>
      <c r="H36" s="197">
        <v>159.7</v>
      </c>
      <c r="I36" s="197">
        <v>31.1</v>
      </c>
      <c r="J36" s="197">
        <v>22.1</v>
      </c>
      <c r="K36" s="196">
        <v>199.7</v>
      </c>
      <c r="L36" s="197">
        <v>168.7</v>
      </c>
      <c r="M36" s="197">
        <v>31</v>
      </c>
      <c r="N36" s="197">
        <v>21.6</v>
      </c>
      <c r="O36" s="196">
        <v>192</v>
      </c>
      <c r="P36" s="197">
        <v>165.1</v>
      </c>
      <c r="Q36" s="197">
        <v>26.9</v>
      </c>
      <c r="R36" s="197">
        <v>21.3</v>
      </c>
      <c r="S36" s="196">
        <v>194.9</v>
      </c>
      <c r="T36" s="197">
        <v>166.2</v>
      </c>
      <c r="U36" s="197">
        <v>28.7</v>
      </c>
      <c r="V36" s="197">
        <v>18.7</v>
      </c>
      <c r="W36" s="197">
        <v>152.6</v>
      </c>
      <c r="X36" s="197">
        <v>143.4</v>
      </c>
      <c r="Y36" s="197">
        <v>9.2</v>
      </c>
      <c r="Z36" s="197">
        <v>21.1</v>
      </c>
      <c r="AA36" s="196">
        <v>179.5</v>
      </c>
      <c r="AB36" s="197">
        <v>153.7</v>
      </c>
      <c r="AC36" s="197">
        <v>25.8</v>
      </c>
      <c r="AD36" s="197"/>
    </row>
    <row r="37" spans="1:30" ht="17.25" customHeight="1">
      <c r="A37" s="123">
        <v>3</v>
      </c>
      <c r="B37" s="196">
        <v>22</v>
      </c>
      <c r="C37" s="196">
        <v>186.4</v>
      </c>
      <c r="D37" s="196">
        <v>164.5</v>
      </c>
      <c r="E37" s="196">
        <v>21.9</v>
      </c>
      <c r="F37" s="196">
        <v>22.7</v>
      </c>
      <c r="G37" s="196">
        <v>204</v>
      </c>
      <c r="H37" s="197">
        <v>171.8</v>
      </c>
      <c r="I37" s="197">
        <v>32.2</v>
      </c>
      <c r="J37" s="197">
        <v>21.2</v>
      </c>
      <c r="K37" s="196">
        <v>197.1</v>
      </c>
      <c r="L37" s="197">
        <v>161.8</v>
      </c>
      <c r="M37" s="197">
        <v>35.3</v>
      </c>
      <c r="N37" s="197">
        <v>21.8</v>
      </c>
      <c r="O37" s="196">
        <v>193.6</v>
      </c>
      <c r="P37" s="197">
        <v>162.9</v>
      </c>
      <c r="Q37" s="197">
        <v>30.7</v>
      </c>
      <c r="R37" s="197">
        <v>21.3</v>
      </c>
      <c r="S37" s="196">
        <v>195.7</v>
      </c>
      <c r="T37" s="197">
        <v>166.2</v>
      </c>
      <c r="U37" s="197">
        <v>29.5</v>
      </c>
      <c r="V37" s="197">
        <v>21</v>
      </c>
      <c r="W37" s="197">
        <v>172.2</v>
      </c>
      <c r="X37" s="197">
        <v>161.1</v>
      </c>
      <c r="Y37" s="197">
        <v>11.1</v>
      </c>
      <c r="Z37" s="197">
        <v>22.3</v>
      </c>
      <c r="AA37" s="196">
        <v>186.4</v>
      </c>
      <c r="AB37" s="197">
        <v>161.5</v>
      </c>
      <c r="AC37" s="197">
        <v>24.9</v>
      </c>
      <c r="AD37" s="197"/>
    </row>
    <row r="38" spans="1:30" ht="17.25" customHeight="1">
      <c r="A38" s="123">
        <v>4</v>
      </c>
      <c r="B38" s="196">
        <v>22.8</v>
      </c>
      <c r="C38" s="196">
        <v>189.6</v>
      </c>
      <c r="D38" s="196">
        <v>170.8</v>
      </c>
      <c r="E38" s="196">
        <v>18.8</v>
      </c>
      <c r="F38" s="196">
        <v>23.3</v>
      </c>
      <c r="G38" s="196">
        <v>203.8</v>
      </c>
      <c r="H38" s="197">
        <v>176.5</v>
      </c>
      <c r="I38" s="197">
        <v>27.3</v>
      </c>
      <c r="J38" s="197">
        <v>22.8</v>
      </c>
      <c r="K38" s="196">
        <v>204</v>
      </c>
      <c r="L38" s="197">
        <v>173.9</v>
      </c>
      <c r="M38" s="197">
        <v>30.1</v>
      </c>
      <c r="N38" s="197">
        <v>22.7</v>
      </c>
      <c r="O38" s="196">
        <v>200.6</v>
      </c>
      <c r="P38" s="197">
        <v>173.5</v>
      </c>
      <c r="Q38" s="197">
        <v>27.1</v>
      </c>
      <c r="R38" s="197">
        <v>21.9</v>
      </c>
      <c r="S38" s="196">
        <v>196.4</v>
      </c>
      <c r="T38" s="197">
        <v>170.7</v>
      </c>
      <c r="U38" s="197">
        <v>25.7</v>
      </c>
      <c r="V38" s="197">
        <v>20.1</v>
      </c>
      <c r="W38" s="197">
        <v>166</v>
      </c>
      <c r="X38" s="197">
        <v>154.6</v>
      </c>
      <c r="Y38" s="197">
        <v>11.4</v>
      </c>
      <c r="Z38" s="197">
        <v>22.4</v>
      </c>
      <c r="AA38" s="196">
        <v>185.8</v>
      </c>
      <c r="AB38" s="197">
        <v>163.7</v>
      </c>
      <c r="AC38" s="197">
        <v>22.1</v>
      </c>
      <c r="AD38" s="197"/>
    </row>
    <row r="39" spans="1:30" ht="17.25" customHeight="1">
      <c r="A39" s="83"/>
      <c r="B39" s="273"/>
      <c r="C39" s="273"/>
      <c r="D39" s="273"/>
      <c r="E39" s="273"/>
      <c r="F39" s="273"/>
      <c r="G39" s="273"/>
      <c r="H39" s="197"/>
      <c r="I39" s="197"/>
      <c r="J39" s="197"/>
      <c r="K39" s="273"/>
      <c r="L39" s="197"/>
      <c r="M39" s="197"/>
      <c r="N39" s="197"/>
      <c r="O39" s="273"/>
      <c r="P39" s="197"/>
      <c r="Q39" s="197"/>
      <c r="R39" s="197"/>
      <c r="S39" s="273"/>
      <c r="T39" s="197"/>
      <c r="U39" s="197"/>
      <c r="V39" s="197"/>
      <c r="W39" s="197"/>
      <c r="X39" s="197"/>
      <c r="Y39" s="197"/>
      <c r="Z39" s="197"/>
      <c r="AA39" s="273"/>
      <c r="AB39" s="197"/>
      <c r="AC39" s="197"/>
      <c r="AD39" s="50"/>
    </row>
    <row r="40" spans="1:30" ht="17.25" customHeight="1">
      <c r="A40" s="123">
        <v>5</v>
      </c>
      <c r="B40" s="196">
        <v>19.6</v>
      </c>
      <c r="C40" s="196">
        <v>168</v>
      </c>
      <c r="D40" s="196">
        <v>148.4</v>
      </c>
      <c r="E40" s="196">
        <v>19.6</v>
      </c>
      <c r="F40" s="196">
        <v>20.3</v>
      </c>
      <c r="G40" s="196">
        <v>179.9</v>
      </c>
      <c r="H40" s="197">
        <v>155.9</v>
      </c>
      <c r="I40" s="197">
        <v>24</v>
      </c>
      <c r="J40" s="197">
        <v>19.4</v>
      </c>
      <c r="K40" s="196">
        <v>176.3</v>
      </c>
      <c r="L40" s="197">
        <v>148.3</v>
      </c>
      <c r="M40" s="197">
        <v>28</v>
      </c>
      <c r="N40" s="197">
        <v>19.9</v>
      </c>
      <c r="O40" s="196">
        <v>179.3</v>
      </c>
      <c r="P40" s="197">
        <v>152.2</v>
      </c>
      <c r="Q40" s="197">
        <v>27.1</v>
      </c>
      <c r="R40" s="197">
        <v>20.2</v>
      </c>
      <c r="S40" s="196">
        <v>178.9</v>
      </c>
      <c r="T40" s="197">
        <v>157.4</v>
      </c>
      <c r="U40" s="197">
        <v>21.5</v>
      </c>
      <c r="V40" s="197">
        <v>19.5</v>
      </c>
      <c r="W40" s="197">
        <v>162</v>
      </c>
      <c r="X40" s="197">
        <v>151.5</v>
      </c>
      <c r="Y40" s="197">
        <v>10.5</v>
      </c>
      <c r="Z40" s="197">
        <v>21.6</v>
      </c>
      <c r="AA40" s="196">
        <v>181.9</v>
      </c>
      <c r="AB40" s="197">
        <v>157.2</v>
      </c>
      <c r="AC40" s="197">
        <v>24.7</v>
      </c>
      <c r="AD40" s="197"/>
    </row>
    <row r="41" spans="1:30" ht="17.25" customHeight="1">
      <c r="A41" s="123">
        <v>6</v>
      </c>
      <c r="B41" s="196">
        <v>23.5</v>
      </c>
      <c r="C41" s="196">
        <v>196.5</v>
      </c>
      <c r="D41" s="196">
        <v>175.6</v>
      </c>
      <c r="E41" s="196">
        <v>20.9</v>
      </c>
      <c r="F41" s="196">
        <v>23.4</v>
      </c>
      <c r="G41" s="196">
        <v>202.4</v>
      </c>
      <c r="H41" s="197">
        <v>179.4</v>
      </c>
      <c r="I41" s="197">
        <v>23</v>
      </c>
      <c r="J41" s="197">
        <v>22.9</v>
      </c>
      <c r="K41" s="196">
        <v>205</v>
      </c>
      <c r="L41" s="197">
        <v>176.1</v>
      </c>
      <c r="M41" s="197">
        <v>28.9</v>
      </c>
      <c r="N41" s="197">
        <v>22.5</v>
      </c>
      <c r="O41" s="196">
        <v>199.3</v>
      </c>
      <c r="P41" s="197">
        <v>171.8</v>
      </c>
      <c r="Q41" s="197">
        <v>27.5</v>
      </c>
      <c r="R41" s="197">
        <v>22</v>
      </c>
      <c r="S41" s="196">
        <v>194.6</v>
      </c>
      <c r="T41" s="197">
        <v>170.7</v>
      </c>
      <c r="U41" s="197">
        <v>23.9</v>
      </c>
      <c r="V41" s="197">
        <v>20.8</v>
      </c>
      <c r="W41" s="197">
        <v>172.1</v>
      </c>
      <c r="X41" s="197">
        <v>160.5</v>
      </c>
      <c r="Y41" s="197">
        <v>11.6</v>
      </c>
      <c r="Z41" s="197">
        <v>22.3</v>
      </c>
      <c r="AA41" s="196">
        <v>188.1</v>
      </c>
      <c r="AB41" s="197">
        <v>162.5</v>
      </c>
      <c r="AC41" s="197">
        <v>25.6</v>
      </c>
      <c r="AD41" s="197"/>
    </row>
    <row r="42" spans="1:30" ht="17.25" customHeight="1">
      <c r="A42" s="123">
        <v>7</v>
      </c>
      <c r="B42" s="196">
        <v>23.1</v>
      </c>
      <c r="C42" s="196">
        <v>193.6</v>
      </c>
      <c r="D42" s="196">
        <v>173.2</v>
      </c>
      <c r="E42" s="196">
        <v>20.4</v>
      </c>
      <c r="F42" s="196">
        <v>22.6</v>
      </c>
      <c r="G42" s="196">
        <v>205.2</v>
      </c>
      <c r="H42" s="197">
        <v>174</v>
      </c>
      <c r="I42" s="197">
        <v>31.2</v>
      </c>
      <c r="J42" s="197">
        <v>22.3</v>
      </c>
      <c r="K42" s="196">
        <v>202.2</v>
      </c>
      <c r="L42" s="197">
        <v>172.5</v>
      </c>
      <c r="M42" s="197">
        <v>29.7</v>
      </c>
      <c r="N42" s="197">
        <v>22.8</v>
      </c>
      <c r="O42" s="196">
        <v>202.3</v>
      </c>
      <c r="P42" s="197">
        <v>171.5</v>
      </c>
      <c r="Q42" s="197">
        <v>30.8</v>
      </c>
      <c r="R42" s="197">
        <v>21.5</v>
      </c>
      <c r="S42" s="196">
        <v>188.3</v>
      </c>
      <c r="T42" s="197">
        <v>166.1</v>
      </c>
      <c r="U42" s="197">
        <v>22.2</v>
      </c>
      <c r="V42" s="197">
        <v>21.2</v>
      </c>
      <c r="W42" s="197">
        <v>174.6</v>
      </c>
      <c r="X42" s="197">
        <v>163.5</v>
      </c>
      <c r="Y42" s="197">
        <v>11.1</v>
      </c>
      <c r="Z42" s="197">
        <v>23</v>
      </c>
      <c r="AA42" s="196">
        <v>188.1</v>
      </c>
      <c r="AB42" s="197">
        <v>166</v>
      </c>
      <c r="AC42" s="197">
        <v>22.1</v>
      </c>
      <c r="AD42" s="197"/>
    </row>
    <row r="43" spans="1:30" ht="17.25" customHeight="1">
      <c r="A43" s="123">
        <v>8</v>
      </c>
      <c r="B43" s="196">
        <v>19.9</v>
      </c>
      <c r="C43" s="196">
        <v>168.9</v>
      </c>
      <c r="D43" s="196">
        <v>149.8</v>
      </c>
      <c r="E43" s="196">
        <v>19.1</v>
      </c>
      <c r="F43" s="196">
        <v>20.5</v>
      </c>
      <c r="G43" s="196">
        <v>182</v>
      </c>
      <c r="H43" s="197">
        <v>156.7</v>
      </c>
      <c r="I43" s="197">
        <v>25.3</v>
      </c>
      <c r="J43" s="197">
        <v>19.3</v>
      </c>
      <c r="K43" s="196">
        <v>175.6</v>
      </c>
      <c r="L43" s="197">
        <v>148.9</v>
      </c>
      <c r="M43" s="197">
        <v>26.7</v>
      </c>
      <c r="N43" s="197">
        <v>20.3</v>
      </c>
      <c r="O43" s="196">
        <v>178.4</v>
      </c>
      <c r="P43" s="197">
        <v>153.9</v>
      </c>
      <c r="Q43" s="197">
        <v>24.5</v>
      </c>
      <c r="R43" s="197">
        <v>19.7</v>
      </c>
      <c r="S43" s="196">
        <v>174.7</v>
      </c>
      <c r="T43" s="197">
        <v>152.1</v>
      </c>
      <c r="U43" s="197">
        <v>22.6</v>
      </c>
      <c r="V43" s="197">
        <v>20.1</v>
      </c>
      <c r="W43" s="197">
        <v>165.7</v>
      </c>
      <c r="X43" s="197">
        <v>154.1</v>
      </c>
      <c r="Y43" s="197">
        <v>11.6</v>
      </c>
      <c r="Z43" s="197">
        <v>21.9</v>
      </c>
      <c r="AA43" s="196">
        <v>179.5</v>
      </c>
      <c r="AB43" s="197">
        <v>159.9</v>
      </c>
      <c r="AC43" s="197">
        <v>19.6</v>
      </c>
      <c r="AD43" s="197"/>
    </row>
    <row r="44" spans="1:30" ht="17.25" customHeight="1">
      <c r="A44" s="83"/>
      <c r="B44" s="273"/>
      <c r="C44" s="273"/>
      <c r="D44" s="273"/>
      <c r="E44" s="273"/>
      <c r="F44" s="273"/>
      <c r="G44" s="273"/>
      <c r="H44" s="197"/>
      <c r="I44" s="197"/>
      <c r="J44" s="197"/>
      <c r="K44" s="273"/>
      <c r="L44" s="197"/>
      <c r="M44" s="197"/>
      <c r="N44" s="197"/>
      <c r="O44" s="273"/>
      <c r="P44" s="197"/>
      <c r="Q44" s="197"/>
      <c r="R44" s="197"/>
      <c r="S44" s="273"/>
      <c r="T44" s="197"/>
      <c r="U44" s="197"/>
      <c r="V44" s="197"/>
      <c r="W44" s="197"/>
      <c r="X44" s="197"/>
      <c r="Y44" s="197"/>
      <c r="Z44" s="197"/>
      <c r="AA44" s="273"/>
      <c r="AB44" s="197"/>
      <c r="AC44" s="197"/>
      <c r="AD44" s="50"/>
    </row>
    <row r="45" spans="1:30" ht="17.25" customHeight="1">
      <c r="A45" s="123">
        <v>9</v>
      </c>
      <c r="B45" s="196">
        <v>23.4</v>
      </c>
      <c r="C45" s="196">
        <v>198</v>
      </c>
      <c r="D45" s="196">
        <v>176.6</v>
      </c>
      <c r="E45" s="196">
        <v>21.4</v>
      </c>
      <c r="F45" s="196">
        <v>22.3</v>
      </c>
      <c r="G45" s="196">
        <v>200.2</v>
      </c>
      <c r="H45" s="197">
        <v>170.6</v>
      </c>
      <c r="I45" s="197">
        <v>29.6</v>
      </c>
      <c r="J45" s="197">
        <v>22.4</v>
      </c>
      <c r="K45" s="196">
        <v>200</v>
      </c>
      <c r="L45" s="197">
        <v>170.9</v>
      </c>
      <c r="M45" s="197">
        <v>29.1</v>
      </c>
      <c r="N45" s="197">
        <v>22.2</v>
      </c>
      <c r="O45" s="196">
        <v>196.5</v>
      </c>
      <c r="P45" s="197">
        <v>167.5</v>
      </c>
      <c r="Q45" s="197">
        <v>29</v>
      </c>
      <c r="R45" s="197">
        <v>20.8</v>
      </c>
      <c r="S45" s="196">
        <v>184.2</v>
      </c>
      <c r="T45" s="197">
        <v>160.8</v>
      </c>
      <c r="U45" s="197">
        <v>23.4</v>
      </c>
      <c r="V45" s="197">
        <v>18.4</v>
      </c>
      <c r="W45" s="197">
        <v>156.6</v>
      </c>
      <c r="X45" s="197">
        <v>141.7</v>
      </c>
      <c r="Y45" s="197">
        <v>14.9</v>
      </c>
      <c r="Z45" s="197">
        <v>21.6</v>
      </c>
      <c r="AA45" s="196">
        <v>179.2</v>
      </c>
      <c r="AB45" s="197">
        <v>157.3</v>
      </c>
      <c r="AC45" s="197">
        <v>21.9</v>
      </c>
      <c r="AD45" s="197"/>
    </row>
    <row r="46" spans="1:30" ht="17.25" customHeight="1">
      <c r="A46" s="123">
        <v>10</v>
      </c>
      <c r="B46" s="196">
        <v>22.3</v>
      </c>
      <c r="C46" s="196">
        <v>191.2</v>
      </c>
      <c r="D46" s="196">
        <v>168</v>
      </c>
      <c r="E46" s="196">
        <v>23.2</v>
      </c>
      <c r="F46" s="196">
        <v>23.1</v>
      </c>
      <c r="G46" s="196">
        <v>211.9</v>
      </c>
      <c r="H46" s="197">
        <v>176.7</v>
      </c>
      <c r="I46" s="197">
        <v>35.2</v>
      </c>
      <c r="J46" s="197">
        <v>21.6</v>
      </c>
      <c r="K46" s="196">
        <v>193.6</v>
      </c>
      <c r="L46" s="197">
        <v>165.7</v>
      </c>
      <c r="M46" s="197">
        <v>27.9</v>
      </c>
      <c r="N46" s="197">
        <v>22.3</v>
      </c>
      <c r="O46" s="196">
        <v>196.7</v>
      </c>
      <c r="P46" s="197">
        <v>169</v>
      </c>
      <c r="Q46" s="197">
        <v>27.7</v>
      </c>
      <c r="R46" s="197">
        <v>21.1</v>
      </c>
      <c r="S46" s="196">
        <v>185.1</v>
      </c>
      <c r="T46" s="197">
        <v>162.8</v>
      </c>
      <c r="U46" s="197">
        <v>22.3</v>
      </c>
      <c r="V46" s="197">
        <v>21.1</v>
      </c>
      <c r="W46" s="197">
        <v>176</v>
      </c>
      <c r="X46" s="197">
        <v>162.9</v>
      </c>
      <c r="Y46" s="197">
        <v>13.1</v>
      </c>
      <c r="Z46" s="197">
        <v>22.3</v>
      </c>
      <c r="AA46" s="196">
        <v>184.4</v>
      </c>
      <c r="AB46" s="197">
        <v>163.2</v>
      </c>
      <c r="AC46" s="197">
        <v>21.2</v>
      </c>
      <c r="AD46" s="197"/>
    </row>
    <row r="47" spans="1:30" ht="17.25" customHeight="1">
      <c r="A47" s="123">
        <v>11</v>
      </c>
      <c r="B47" s="196">
        <v>22</v>
      </c>
      <c r="C47" s="196">
        <v>192.3</v>
      </c>
      <c r="D47" s="196">
        <v>165.6</v>
      </c>
      <c r="E47" s="196">
        <v>26.7</v>
      </c>
      <c r="F47" s="196">
        <v>22.5</v>
      </c>
      <c r="G47" s="196">
        <v>207.6</v>
      </c>
      <c r="H47" s="197">
        <v>172.2</v>
      </c>
      <c r="I47" s="197">
        <v>35.4</v>
      </c>
      <c r="J47" s="197">
        <v>21.9</v>
      </c>
      <c r="K47" s="196">
        <v>194.4</v>
      </c>
      <c r="L47" s="197">
        <v>168</v>
      </c>
      <c r="M47" s="197">
        <v>26.4</v>
      </c>
      <c r="N47" s="197">
        <v>21.4</v>
      </c>
      <c r="O47" s="196">
        <v>190.2</v>
      </c>
      <c r="P47" s="197">
        <v>162.6</v>
      </c>
      <c r="Q47" s="197">
        <v>27.6</v>
      </c>
      <c r="R47" s="197">
        <v>20.8</v>
      </c>
      <c r="S47" s="196">
        <v>183.2</v>
      </c>
      <c r="T47" s="197">
        <v>161.4</v>
      </c>
      <c r="U47" s="197">
        <v>21.8</v>
      </c>
      <c r="V47" s="197">
        <v>19.2</v>
      </c>
      <c r="W47" s="197">
        <v>162.6</v>
      </c>
      <c r="X47" s="197">
        <v>149.2</v>
      </c>
      <c r="Y47" s="197">
        <v>13.4</v>
      </c>
      <c r="Z47" s="197">
        <v>21.9</v>
      </c>
      <c r="AA47" s="196">
        <v>182.1</v>
      </c>
      <c r="AB47" s="197">
        <v>160.2</v>
      </c>
      <c r="AC47" s="197">
        <v>21.9</v>
      </c>
      <c r="AD47" s="197"/>
    </row>
    <row r="48" spans="1:30" ht="17.25" customHeight="1">
      <c r="A48" s="123">
        <v>12</v>
      </c>
      <c r="B48" s="196">
        <v>22.7</v>
      </c>
      <c r="C48" s="196">
        <v>189.8</v>
      </c>
      <c r="D48" s="196">
        <v>169.5</v>
      </c>
      <c r="E48" s="196">
        <v>20.3</v>
      </c>
      <c r="F48" s="196">
        <v>22.3</v>
      </c>
      <c r="G48" s="196">
        <v>201.4</v>
      </c>
      <c r="H48" s="197">
        <v>170.9</v>
      </c>
      <c r="I48" s="197">
        <v>30.5</v>
      </c>
      <c r="J48" s="197">
        <v>21.9</v>
      </c>
      <c r="K48" s="196">
        <v>192.5</v>
      </c>
      <c r="L48" s="197">
        <v>166.4</v>
      </c>
      <c r="M48" s="197">
        <v>26.1</v>
      </c>
      <c r="N48" s="197">
        <v>21.9</v>
      </c>
      <c r="O48" s="196">
        <v>191.9</v>
      </c>
      <c r="P48" s="197">
        <v>165.1</v>
      </c>
      <c r="Q48" s="197">
        <v>26.8</v>
      </c>
      <c r="R48" s="197">
        <v>21</v>
      </c>
      <c r="S48" s="196">
        <v>186.3</v>
      </c>
      <c r="T48" s="197">
        <v>163.7</v>
      </c>
      <c r="U48" s="197">
        <v>22.6</v>
      </c>
      <c r="V48" s="197">
        <v>18.7</v>
      </c>
      <c r="W48" s="197">
        <v>157.6</v>
      </c>
      <c r="X48" s="197">
        <v>144.4</v>
      </c>
      <c r="Y48" s="197">
        <v>13.2</v>
      </c>
      <c r="Z48" s="197">
        <v>22</v>
      </c>
      <c r="AA48" s="196">
        <v>185.3</v>
      </c>
      <c r="AB48" s="197">
        <v>160</v>
      </c>
      <c r="AC48" s="197">
        <v>25.3</v>
      </c>
      <c r="AD48" s="197"/>
    </row>
    <row r="49" spans="1:29" ht="17.25" customHeight="1">
      <c r="A49" s="262"/>
      <c r="B49" s="196"/>
      <c r="C49" s="226"/>
      <c r="D49" s="226"/>
      <c r="E49" s="226"/>
      <c r="F49" s="226"/>
      <c r="G49" s="226"/>
      <c r="H49" s="196"/>
      <c r="I49" s="226"/>
      <c r="J49" s="226"/>
      <c r="K49" s="196"/>
      <c r="L49" s="226"/>
      <c r="M49" s="226"/>
      <c r="N49" s="226"/>
      <c r="O49" s="196"/>
      <c r="P49" s="226"/>
      <c r="Q49" s="226"/>
      <c r="R49" s="226"/>
      <c r="S49" s="196"/>
      <c r="T49" s="226"/>
      <c r="U49" s="226"/>
      <c r="V49" s="263"/>
      <c r="W49" s="263"/>
      <c r="X49" s="263"/>
      <c r="Y49" s="263"/>
      <c r="Z49" s="226"/>
      <c r="AA49" s="196"/>
      <c r="AB49" s="226"/>
      <c r="AC49" s="226"/>
    </row>
    <row r="50" spans="1:29" ht="17.25" customHeight="1">
      <c r="A50" s="268" t="s">
        <v>32</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row>
    <row r="51" spans="1:30" ht="17.25" customHeight="1">
      <c r="A51" s="155" t="s">
        <v>297</v>
      </c>
      <c r="B51" s="261">
        <v>21.6</v>
      </c>
      <c r="C51" s="261">
        <v>172.2</v>
      </c>
      <c r="D51" s="261">
        <v>163.4</v>
      </c>
      <c r="E51" s="261">
        <v>8.8</v>
      </c>
      <c r="F51" s="261">
        <v>21.5</v>
      </c>
      <c r="G51" s="261">
        <v>170.7</v>
      </c>
      <c r="H51" s="261">
        <v>156.1</v>
      </c>
      <c r="I51" s="261">
        <v>14.6</v>
      </c>
      <c r="J51" s="261">
        <v>21.3</v>
      </c>
      <c r="K51" s="261">
        <v>172.3</v>
      </c>
      <c r="L51" s="261">
        <v>164.8</v>
      </c>
      <c r="M51" s="261">
        <v>7.5</v>
      </c>
      <c r="N51" s="261">
        <v>22.1</v>
      </c>
      <c r="O51" s="261">
        <v>176.6</v>
      </c>
      <c r="P51" s="261">
        <v>163</v>
      </c>
      <c r="Q51" s="261">
        <v>13.6</v>
      </c>
      <c r="R51" s="261">
        <v>21.9</v>
      </c>
      <c r="S51" s="261">
        <v>179.5</v>
      </c>
      <c r="T51" s="261">
        <v>169</v>
      </c>
      <c r="U51" s="261">
        <v>10.5</v>
      </c>
      <c r="V51" s="261">
        <v>20.9</v>
      </c>
      <c r="W51" s="261">
        <v>169</v>
      </c>
      <c r="X51" s="261">
        <v>162.1</v>
      </c>
      <c r="Y51" s="261">
        <v>6.9</v>
      </c>
      <c r="Z51" s="261">
        <v>19.5</v>
      </c>
      <c r="AA51" s="261">
        <v>136</v>
      </c>
      <c r="AB51" s="261">
        <v>133.9</v>
      </c>
      <c r="AC51" s="261">
        <v>2.1</v>
      </c>
      <c r="AD51" s="197"/>
    </row>
    <row r="52" spans="1:30" s="264" customFormat="1" ht="17.25" customHeight="1">
      <c r="A52" s="155" t="s">
        <v>206</v>
      </c>
      <c r="B52" s="272">
        <v>21.3</v>
      </c>
      <c r="C52" s="261">
        <v>171.4</v>
      </c>
      <c r="D52" s="261">
        <v>160.6</v>
      </c>
      <c r="E52" s="261">
        <v>10.9</v>
      </c>
      <c r="F52" s="261">
        <v>21.3</v>
      </c>
      <c r="G52" s="261">
        <v>165.5</v>
      </c>
      <c r="H52" s="261">
        <v>153.2</v>
      </c>
      <c r="I52" s="261">
        <v>12.3</v>
      </c>
      <c r="J52" s="261">
        <v>21.1</v>
      </c>
      <c r="K52" s="261">
        <v>170.6</v>
      </c>
      <c r="L52" s="261">
        <v>162.6</v>
      </c>
      <c r="M52" s="261">
        <v>8</v>
      </c>
      <c r="N52" s="261">
        <v>21.6</v>
      </c>
      <c r="O52" s="261">
        <v>171.7</v>
      </c>
      <c r="P52" s="261">
        <v>159.4</v>
      </c>
      <c r="Q52" s="261">
        <v>12.4</v>
      </c>
      <c r="R52" s="261">
        <v>21.6</v>
      </c>
      <c r="S52" s="261">
        <v>176.9</v>
      </c>
      <c r="T52" s="261">
        <v>166.5</v>
      </c>
      <c r="U52" s="261">
        <v>10.3</v>
      </c>
      <c r="V52" s="261">
        <v>20.5</v>
      </c>
      <c r="W52" s="261">
        <v>165.7</v>
      </c>
      <c r="X52" s="261">
        <v>159.2</v>
      </c>
      <c r="Y52" s="261">
        <v>6.5</v>
      </c>
      <c r="Z52" s="261">
        <v>19.4</v>
      </c>
      <c r="AA52" s="261">
        <v>137.4</v>
      </c>
      <c r="AB52" s="261">
        <v>135</v>
      </c>
      <c r="AC52" s="261">
        <v>2.5</v>
      </c>
      <c r="AD52" s="197"/>
    </row>
    <row r="53" spans="1:30" s="236" customFormat="1" ht="17.25" customHeight="1">
      <c r="A53" s="257" t="s">
        <v>186</v>
      </c>
      <c r="B53" s="32">
        <f>AVERAGE(B55:B68)</f>
        <v>20.9</v>
      </c>
      <c r="C53" s="32">
        <f aca="true" t="shared" si="2" ref="C53:AC53">AVERAGE(C55:C68)</f>
        <v>166.07500000000002</v>
      </c>
      <c r="D53" s="32">
        <f t="shared" si="2"/>
        <v>157.56666666666666</v>
      </c>
      <c r="E53" s="32">
        <f t="shared" si="2"/>
        <v>8.508333333333335</v>
      </c>
      <c r="F53" s="32">
        <f t="shared" si="2"/>
        <v>21.275</v>
      </c>
      <c r="G53" s="32">
        <f t="shared" si="2"/>
        <v>165.8</v>
      </c>
      <c r="H53" s="32">
        <f t="shared" si="2"/>
        <v>155.14999999999998</v>
      </c>
      <c r="I53" s="32">
        <v>10.6</v>
      </c>
      <c r="J53" s="32">
        <f t="shared" si="2"/>
        <v>21</v>
      </c>
      <c r="K53" s="32">
        <f t="shared" si="2"/>
        <v>170.14166666666665</v>
      </c>
      <c r="L53" s="32">
        <f t="shared" si="2"/>
        <v>162.11666666666665</v>
      </c>
      <c r="M53" s="32">
        <f t="shared" si="2"/>
        <v>8.025</v>
      </c>
      <c r="N53" s="32">
        <f t="shared" si="2"/>
        <v>21.349999999999998</v>
      </c>
      <c r="O53" s="32">
        <f t="shared" si="2"/>
        <v>171.07500000000002</v>
      </c>
      <c r="P53" s="32">
        <v>158.4</v>
      </c>
      <c r="Q53" s="32">
        <f t="shared" si="2"/>
        <v>12.741666666666667</v>
      </c>
      <c r="R53" s="32">
        <f t="shared" si="2"/>
        <v>21.275</v>
      </c>
      <c r="S53" s="32">
        <v>175.1</v>
      </c>
      <c r="T53" s="32">
        <f t="shared" si="2"/>
        <v>165.10833333333332</v>
      </c>
      <c r="U53" s="32">
        <v>10</v>
      </c>
      <c r="V53" s="32">
        <f t="shared" si="2"/>
        <v>19.883333333333336</v>
      </c>
      <c r="W53" s="32">
        <v>161.6</v>
      </c>
      <c r="X53" s="32">
        <f t="shared" si="2"/>
        <v>154.75833333333335</v>
      </c>
      <c r="Y53" s="32">
        <f t="shared" si="2"/>
        <v>6.75</v>
      </c>
      <c r="Z53" s="32">
        <f t="shared" si="2"/>
        <v>18.591666666666672</v>
      </c>
      <c r="AA53" s="32">
        <v>133</v>
      </c>
      <c r="AB53" s="32">
        <v>129.8</v>
      </c>
      <c r="AC53" s="32">
        <f t="shared" si="2"/>
        <v>3.158333333333333</v>
      </c>
      <c r="AD53" s="241"/>
    </row>
    <row r="54" spans="1:29" ht="17.25" customHeight="1">
      <c r="A54" s="83"/>
      <c r="B54" s="273"/>
      <c r="C54" s="273"/>
      <c r="D54" s="273"/>
      <c r="E54" s="273"/>
      <c r="F54" s="273"/>
      <c r="G54" s="273"/>
      <c r="H54" s="26"/>
      <c r="I54" s="273"/>
      <c r="J54" s="273"/>
      <c r="K54" s="273"/>
      <c r="L54" s="273"/>
      <c r="M54" s="273"/>
      <c r="N54" s="273"/>
      <c r="O54" s="273"/>
      <c r="P54" s="273"/>
      <c r="Q54" s="273"/>
      <c r="R54" s="273"/>
      <c r="S54" s="273"/>
      <c r="T54" s="273"/>
      <c r="U54" s="273"/>
      <c r="V54" s="273"/>
      <c r="W54" s="273"/>
      <c r="X54" s="273"/>
      <c r="Y54" s="273"/>
      <c r="Z54" s="273"/>
      <c r="AA54" s="273"/>
      <c r="AB54" s="273"/>
      <c r="AC54" s="273"/>
    </row>
    <row r="55" spans="1:30" ht="17.25" customHeight="1">
      <c r="A55" s="255" t="s">
        <v>293</v>
      </c>
      <c r="B55" s="196">
        <v>18.2</v>
      </c>
      <c r="C55" s="196">
        <v>146.8</v>
      </c>
      <c r="D55" s="196">
        <v>137.8</v>
      </c>
      <c r="E55" s="196">
        <v>9</v>
      </c>
      <c r="F55" s="196">
        <v>19.8</v>
      </c>
      <c r="G55" s="196">
        <v>153.6</v>
      </c>
      <c r="H55" s="197">
        <v>144.2</v>
      </c>
      <c r="I55" s="197">
        <v>9.4</v>
      </c>
      <c r="J55" s="197">
        <v>19</v>
      </c>
      <c r="K55" s="196">
        <v>152.2</v>
      </c>
      <c r="L55" s="197">
        <v>145.5</v>
      </c>
      <c r="M55" s="197">
        <v>6.7</v>
      </c>
      <c r="N55" s="197">
        <v>18.9</v>
      </c>
      <c r="O55" s="196">
        <v>151.2</v>
      </c>
      <c r="P55" s="197">
        <v>142</v>
      </c>
      <c r="Q55" s="197">
        <v>9.2</v>
      </c>
      <c r="R55" s="197">
        <v>19.6</v>
      </c>
      <c r="S55" s="196">
        <v>161.6</v>
      </c>
      <c r="T55" s="197">
        <v>151.4</v>
      </c>
      <c r="U55" s="197">
        <v>10.2</v>
      </c>
      <c r="V55" s="197">
        <v>18.9</v>
      </c>
      <c r="W55" s="197">
        <v>151.5</v>
      </c>
      <c r="X55" s="197">
        <v>146.6</v>
      </c>
      <c r="Y55" s="197">
        <v>4.9</v>
      </c>
      <c r="Z55" s="197">
        <v>18.7</v>
      </c>
      <c r="AA55" s="196">
        <v>133.3</v>
      </c>
      <c r="AB55" s="197">
        <v>130.6</v>
      </c>
      <c r="AC55" s="197">
        <v>2.7</v>
      </c>
      <c r="AD55" s="197"/>
    </row>
    <row r="56" spans="1:30" ht="17.25" customHeight="1">
      <c r="A56" s="124">
        <v>2</v>
      </c>
      <c r="B56" s="198">
        <v>21.8</v>
      </c>
      <c r="C56" s="196">
        <v>174</v>
      </c>
      <c r="D56" s="196">
        <v>164.5</v>
      </c>
      <c r="E56" s="196">
        <v>9.5</v>
      </c>
      <c r="F56" s="196">
        <v>21</v>
      </c>
      <c r="G56" s="196">
        <v>161.4</v>
      </c>
      <c r="H56" s="197">
        <v>150.2</v>
      </c>
      <c r="I56" s="197">
        <v>11.2</v>
      </c>
      <c r="J56" s="197">
        <v>21.7</v>
      </c>
      <c r="K56" s="196">
        <v>175.5</v>
      </c>
      <c r="L56" s="197">
        <v>167.2</v>
      </c>
      <c r="M56" s="197">
        <v>8.3</v>
      </c>
      <c r="N56" s="197">
        <v>21.4</v>
      </c>
      <c r="O56" s="196">
        <v>170.3</v>
      </c>
      <c r="P56" s="197">
        <v>159.7</v>
      </c>
      <c r="Q56" s="197">
        <v>10.6</v>
      </c>
      <c r="R56" s="197">
        <v>21.1</v>
      </c>
      <c r="S56" s="196">
        <v>175.4</v>
      </c>
      <c r="T56" s="197">
        <v>163.8</v>
      </c>
      <c r="U56" s="197">
        <v>11.6</v>
      </c>
      <c r="V56" s="197">
        <v>18.2</v>
      </c>
      <c r="W56" s="197">
        <v>146.4</v>
      </c>
      <c r="X56" s="197">
        <v>141.8</v>
      </c>
      <c r="Y56" s="197">
        <v>4.6</v>
      </c>
      <c r="Z56" s="197">
        <v>17.6</v>
      </c>
      <c r="AA56" s="196">
        <v>125.7</v>
      </c>
      <c r="AB56" s="197">
        <v>122.9</v>
      </c>
      <c r="AC56" s="197">
        <v>2.8</v>
      </c>
      <c r="AD56" s="197"/>
    </row>
    <row r="57" spans="1:30" ht="17.25" customHeight="1">
      <c r="A57" s="124">
        <v>3</v>
      </c>
      <c r="B57" s="198">
        <v>20.4</v>
      </c>
      <c r="C57" s="196">
        <v>164.2</v>
      </c>
      <c r="D57" s="196">
        <v>155.6</v>
      </c>
      <c r="E57" s="196">
        <v>8.6</v>
      </c>
      <c r="F57" s="196">
        <v>21.6</v>
      </c>
      <c r="G57" s="196">
        <v>168</v>
      </c>
      <c r="H57" s="197">
        <v>155.4</v>
      </c>
      <c r="I57" s="197">
        <v>12.6</v>
      </c>
      <c r="J57" s="197">
        <v>20.8</v>
      </c>
      <c r="K57" s="196">
        <v>171.4</v>
      </c>
      <c r="L57" s="197">
        <v>161.2</v>
      </c>
      <c r="M57" s="197">
        <v>10.2</v>
      </c>
      <c r="N57" s="197">
        <v>21.7</v>
      </c>
      <c r="O57" s="196">
        <v>172.8</v>
      </c>
      <c r="P57" s="197">
        <v>159.2</v>
      </c>
      <c r="Q57" s="197">
        <v>13.6</v>
      </c>
      <c r="R57" s="197">
        <v>21.2</v>
      </c>
      <c r="S57" s="196">
        <v>178.6</v>
      </c>
      <c r="T57" s="197">
        <v>165</v>
      </c>
      <c r="U57" s="197">
        <v>13.6</v>
      </c>
      <c r="V57" s="197">
        <v>21.1</v>
      </c>
      <c r="W57" s="197">
        <v>172.9</v>
      </c>
      <c r="X57" s="197">
        <v>164.5</v>
      </c>
      <c r="Y57" s="197">
        <v>8.4</v>
      </c>
      <c r="Z57" s="197">
        <v>19.7</v>
      </c>
      <c r="AA57" s="196">
        <v>142.1</v>
      </c>
      <c r="AB57" s="197">
        <v>137.4</v>
      </c>
      <c r="AC57" s="197">
        <v>4.7</v>
      </c>
      <c r="AD57" s="197"/>
    </row>
    <row r="58" spans="1:30" ht="17.25" customHeight="1">
      <c r="A58" s="124">
        <v>4</v>
      </c>
      <c r="B58" s="198">
        <v>22.4</v>
      </c>
      <c r="C58" s="196">
        <v>177.5</v>
      </c>
      <c r="D58" s="196">
        <v>169.5</v>
      </c>
      <c r="E58" s="196">
        <v>8</v>
      </c>
      <c r="F58" s="196">
        <v>22.1</v>
      </c>
      <c r="G58" s="196">
        <v>172.2</v>
      </c>
      <c r="H58" s="197">
        <v>161.5</v>
      </c>
      <c r="I58" s="197">
        <v>10.7</v>
      </c>
      <c r="J58" s="197">
        <v>22.3</v>
      </c>
      <c r="K58" s="196">
        <v>181.7</v>
      </c>
      <c r="L58" s="197">
        <v>171.7</v>
      </c>
      <c r="M58" s="197">
        <v>10</v>
      </c>
      <c r="N58" s="197">
        <v>21.8</v>
      </c>
      <c r="O58" s="196">
        <v>172.8</v>
      </c>
      <c r="P58" s="197">
        <v>161.6</v>
      </c>
      <c r="Q58" s="197">
        <v>11.2</v>
      </c>
      <c r="R58" s="197">
        <v>22.3</v>
      </c>
      <c r="S58" s="196">
        <v>184</v>
      </c>
      <c r="T58" s="197">
        <v>173.8</v>
      </c>
      <c r="U58" s="197">
        <v>10.2</v>
      </c>
      <c r="V58" s="197">
        <v>20.9</v>
      </c>
      <c r="W58" s="197">
        <v>170.1</v>
      </c>
      <c r="X58" s="197">
        <v>162.8</v>
      </c>
      <c r="Y58" s="197">
        <v>7.3</v>
      </c>
      <c r="Z58" s="197">
        <v>19.2</v>
      </c>
      <c r="AA58" s="196">
        <v>139.7</v>
      </c>
      <c r="AB58" s="197">
        <v>136.3</v>
      </c>
      <c r="AC58" s="197">
        <v>3.4</v>
      </c>
      <c r="AD58" s="197"/>
    </row>
    <row r="59" spans="1:30" ht="17.25" customHeight="1">
      <c r="A59" s="41"/>
      <c r="B59" s="274"/>
      <c r="C59" s="273"/>
      <c r="D59" s="273"/>
      <c r="E59" s="273"/>
      <c r="F59" s="273"/>
      <c r="G59" s="273"/>
      <c r="H59" s="197"/>
      <c r="I59" s="197"/>
      <c r="J59" s="197"/>
      <c r="K59" s="273"/>
      <c r="L59" s="197"/>
      <c r="M59" s="197"/>
      <c r="N59" s="197"/>
      <c r="O59" s="273"/>
      <c r="P59" s="197"/>
      <c r="Q59" s="197"/>
      <c r="R59" s="197"/>
      <c r="S59" s="273"/>
      <c r="T59" s="197"/>
      <c r="U59" s="197"/>
      <c r="V59" s="197"/>
      <c r="W59" s="197"/>
      <c r="X59" s="197"/>
      <c r="Y59" s="197"/>
      <c r="Z59" s="197"/>
      <c r="AA59" s="273"/>
      <c r="AB59" s="197"/>
      <c r="AC59" s="197"/>
      <c r="AD59" s="50"/>
    </row>
    <row r="60" spans="1:30" ht="17.25" customHeight="1">
      <c r="A60" s="124">
        <v>5</v>
      </c>
      <c r="B60" s="198">
        <v>18.5</v>
      </c>
      <c r="C60" s="196">
        <v>147.6</v>
      </c>
      <c r="D60" s="196">
        <v>139.2</v>
      </c>
      <c r="E60" s="196">
        <v>8.4</v>
      </c>
      <c r="F60" s="196">
        <v>19.6</v>
      </c>
      <c r="G60" s="196">
        <v>155.3</v>
      </c>
      <c r="H60" s="197">
        <v>144.8</v>
      </c>
      <c r="I60" s="197">
        <v>10.5</v>
      </c>
      <c r="J60" s="197">
        <v>19.1</v>
      </c>
      <c r="K60" s="196">
        <v>155.5</v>
      </c>
      <c r="L60" s="197">
        <v>147.8</v>
      </c>
      <c r="M60" s="197">
        <v>7.7</v>
      </c>
      <c r="N60" s="197">
        <v>20.3</v>
      </c>
      <c r="O60" s="196">
        <v>162.9</v>
      </c>
      <c r="P60" s="197">
        <v>152.3</v>
      </c>
      <c r="Q60" s="197">
        <v>10.6</v>
      </c>
      <c r="R60" s="197">
        <v>20.3</v>
      </c>
      <c r="S60" s="196">
        <v>167.6</v>
      </c>
      <c r="T60" s="197">
        <v>158</v>
      </c>
      <c r="U60" s="197">
        <v>9.6</v>
      </c>
      <c r="V60" s="197">
        <v>20.2</v>
      </c>
      <c r="W60" s="197">
        <v>163.6</v>
      </c>
      <c r="X60" s="197">
        <v>157.8</v>
      </c>
      <c r="Y60" s="197">
        <v>5.8</v>
      </c>
      <c r="Z60" s="197">
        <v>18.2</v>
      </c>
      <c r="AA60" s="196">
        <v>131.8</v>
      </c>
      <c r="AB60" s="197">
        <v>128.9</v>
      </c>
      <c r="AC60" s="197">
        <v>2.9</v>
      </c>
      <c r="AD60" s="197"/>
    </row>
    <row r="61" spans="1:30" ht="17.25" customHeight="1">
      <c r="A61" s="124">
        <v>6</v>
      </c>
      <c r="B61" s="198">
        <v>22.4</v>
      </c>
      <c r="C61" s="196">
        <v>176.9</v>
      </c>
      <c r="D61" s="196">
        <v>168.1</v>
      </c>
      <c r="E61" s="196">
        <v>8.8</v>
      </c>
      <c r="F61" s="196">
        <v>22.8</v>
      </c>
      <c r="G61" s="196">
        <v>175.6</v>
      </c>
      <c r="H61" s="197">
        <v>167.5</v>
      </c>
      <c r="I61" s="197">
        <v>8.2</v>
      </c>
      <c r="J61" s="197">
        <v>22</v>
      </c>
      <c r="K61" s="196">
        <v>176.9</v>
      </c>
      <c r="L61" s="197">
        <v>169.6</v>
      </c>
      <c r="M61" s="197">
        <v>7.3</v>
      </c>
      <c r="N61" s="197">
        <v>22</v>
      </c>
      <c r="O61" s="196">
        <v>176.3</v>
      </c>
      <c r="P61" s="197">
        <v>165.4</v>
      </c>
      <c r="Q61" s="197">
        <v>10.9</v>
      </c>
      <c r="R61" s="197">
        <v>22.3</v>
      </c>
      <c r="S61" s="196">
        <v>183</v>
      </c>
      <c r="T61" s="197">
        <v>173.6</v>
      </c>
      <c r="U61" s="197">
        <v>9.4</v>
      </c>
      <c r="V61" s="197">
        <v>20.2</v>
      </c>
      <c r="W61" s="197">
        <v>162.4</v>
      </c>
      <c r="X61" s="197">
        <v>156.9</v>
      </c>
      <c r="Y61" s="197">
        <v>5.5</v>
      </c>
      <c r="Z61" s="197">
        <v>17.8</v>
      </c>
      <c r="AA61" s="196">
        <v>129.3</v>
      </c>
      <c r="AB61" s="197">
        <v>125.9</v>
      </c>
      <c r="AC61" s="197">
        <v>3.4</v>
      </c>
      <c r="AD61" s="197"/>
    </row>
    <row r="62" spans="1:30" ht="17.25" customHeight="1">
      <c r="A62" s="124">
        <v>7</v>
      </c>
      <c r="B62" s="198">
        <v>22.3</v>
      </c>
      <c r="C62" s="196">
        <v>177.2</v>
      </c>
      <c r="D62" s="196">
        <v>168</v>
      </c>
      <c r="E62" s="196">
        <v>9.2</v>
      </c>
      <c r="F62" s="196">
        <v>22.3</v>
      </c>
      <c r="G62" s="196">
        <v>173.6</v>
      </c>
      <c r="H62" s="197">
        <v>162</v>
      </c>
      <c r="I62" s="197">
        <v>11.6</v>
      </c>
      <c r="J62" s="197">
        <v>21.8</v>
      </c>
      <c r="K62" s="196">
        <v>176.5</v>
      </c>
      <c r="L62" s="197">
        <v>169.5</v>
      </c>
      <c r="M62" s="197">
        <v>7</v>
      </c>
      <c r="N62" s="197">
        <v>22.6</v>
      </c>
      <c r="O62" s="196">
        <v>182.2</v>
      </c>
      <c r="P62" s="197">
        <v>166.3</v>
      </c>
      <c r="Q62" s="197">
        <v>15.9</v>
      </c>
      <c r="R62" s="197">
        <v>22.1</v>
      </c>
      <c r="S62" s="196">
        <v>179.6</v>
      </c>
      <c r="T62" s="197">
        <v>171</v>
      </c>
      <c r="U62" s="197">
        <v>8.6</v>
      </c>
      <c r="V62" s="197">
        <v>20.9</v>
      </c>
      <c r="W62" s="197">
        <v>169.7</v>
      </c>
      <c r="X62" s="197">
        <v>162.8</v>
      </c>
      <c r="Y62" s="197">
        <v>6.9</v>
      </c>
      <c r="Z62" s="197">
        <v>20.1</v>
      </c>
      <c r="AA62" s="196">
        <v>144.6</v>
      </c>
      <c r="AB62" s="197">
        <v>142.1</v>
      </c>
      <c r="AC62" s="197">
        <v>2.5</v>
      </c>
      <c r="AD62" s="197"/>
    </row>
    <row r="63" spans="1:30" ht="17.25" customHeight="1">
      <c r="A63" s="124">
        <v>8</v>
      </c>
      <c r="B63" s="198">
        <v>18.6</v>
      </c>
      <c r="C63" s="196">
        <v>146</v>
      </c>
      <c r="D63" s="196">
        <v>139.7</v>
      </c>
      <c r="E63" s="196">
        <v>6.3</v>
      </c>
      <c r="F63" s="196">
        <v>19</v>
      </c>
      <c r="G63" s="196">
        <v>147.7</v>
      </c>
      <c r="H63" s="197">
        <v>139.3</v>
      </c>
      <c r="I63" s="197">
        <v>8.4</v>
      </c>
      <c r="J63" s="197">
        <v>19.1</v>
      </c>
      <c r="K63" s="196">
        <v>156</v>
      </c>
      <c r="L63" s="197">
        <v>148.6</v>
      </c>
      <c r="M63" s="197">
        <v>7.4</v>
      </c>
      <c r="N63" s="197">
        <v>20.5</v>
      </c>
      <c r="O63" s="196">
        <v>163.1</v>
      </c>
      <c r="P63" s="197">
        <v>151.1</v>
      </c>
      <c r="Q63" s="197">
        <v>12</v>
      </c>
      <c r="R63" s="197">
        <v>20.2</v>
      </c>
      <c r="S63" s="196">
        <v>165.1</v>
      </c>
      <c r="T63" s="197">
        <v>156.4</v>
      </c>
      <c r="U63" s="197">
        <v>8.7</v>
      </c>
      <c r="V63" s="197">
        <v>20.9</v>
      </c>
      <c r="W63" s="197">
        <v>168.1</v>
      </c>
      <c r="X63" s="197">
        <v>161.7</v>
      </c>
      <c r="Y63" s="197">
        <v>6.4</v>
      </c>
      <c r="Z63" s="197">
        <v>18.3</v>
      </c>
      <c r="AA63" s="196">
        <v>129.5</v>
      </c>
      <c r="AB63" s="197">
        <v>127.5</v>
      </c>
      <c r="AC63" s="197">
        <v>2</v>
      </c>
      <c r="AD63" s="197"/>
    </row>
    <row r="64" spans="1:30" ht="17.25" customHeight="1">
      <c r="A64" s="41"/>
      <c r="B64" s="274"/>
      <c r="C64" s="273"/>
      <c r="D64" s="273"/>
      <c r="E64" s="273"/>
      <c r="F64" s="273"/>
      <c r="G64" s="273"/>
      <c r="H64" s="197"/>
      <c r="I64" s="197"/>
      <c r="J64" s="197"/>
      <c r="K64" s="273"/>
      <c r="L64" s="197"/>
      <c r="M64" s="197"/>
      <c r="N64" s="197"/>
      <c r="O64" s="273"/>
      <c r="P64" s="197"/>
      <c r="Q64" s="197"/>
      <c r="R64" s="197"/>
      <c r="S64" s="273"/>
      <c r="T64" s="197"/>
      <c r="U64" s="197"/>
      <c r="V64" s="197"/>
      <c r="W64" s="197"/>
      <c r="X64" s="197"/>
      <c r="Y64" s="197"/>
      <c r="Z64" s="197"/>
      <c r="AA64" s="273"/>
      <c r="AB64" s="197"/>
      <c r="AC64" s="197"/>
      <c r="AD64" s="50"/>
    </row>
    <row r="65" spans="1:30" ht="17.25" customHeight="1">
      <c r="A65" s="124">
        <v>9</v>
      </c>
      <c r="B65" s="198">
        <v>22.6</v>
      </c>
      <c r="C65" s="196">
        <v>177.3</v>
      </c>
      <c r="D65" s="196">
        <v>169.9</v>
      </c>
      <c r="E65" s="196">
        <v>7.4</v>
      </c>
      <c r="F65" s="196">
        <v>21.5</v>
      </c>
      <c r="G65" s="196">
        <v>167.4</v>
      </c>
      <c r="H65" s="197">
        <v>157.5</v>
      </c>
      <c r="I65" s="197">
        <v>9.9</v>
      </c>
      <c r="J65" s="197">
        <v>22.2</v>
      </c>
      <c r="K65" s="196">
        <v>179.3</v>
      </c>
      <c r="L65" s="197">
        <v>171.1</v>
      </c>
      <c r="M65" s="197">
        <v>8.2</v>
      </c>
      <c r="N65" s="197">
        <v>21.7</v>
      </c>
      <c r="O65" s="196">
        <v>174.3</v>
      </c>
      <c r="P65" s="197">
        <v>158.6</v>
      </c>
      <c r="Q65" s="197">
        <v>15.7</v>
      </c>
      <c r="R65" s="197">
        <v>21.6</v>
      </c>
      <c r="S65" s="196">
        <v>176.2</v>
      </c>
      <c r="T65" s="197">
        <v>167.1</v>
      </c>
      <c r="U65" s="197">
        <v>9.1</v>
      </c>
      <c r="V65" s="197">
        <v>18.8</v>
      </c>
      <c r="W65" s="197">
        <v>155</v>
      </c>
      <c r="X65" s="197">
        <v>146.3</v>
      </c>
      <c r="Y65" s="197">
        <v>8.7</v>
      </c>
      <c r="Z65" s="197">
        <v>17.8</v>
      </c>
      <c r="AA65" s="196">
        <v>125.6</v>
      </c>
      <c r="AB65" s="197">
        <v>123</v>
      </c>
      <c r="AC65" s="197">
        <v>2.6</v>
      </c>
      <c r="AD65" s="197"/>
    </row>
    <row r="66" spans="1:30" ht="17.25" customHeight="1">
      <c r="A66" s="124">
        <v>10</v>
      </c>
      <c r="B66" s="198">
        <v>21.1</v>
      </c>
      <c r="C66" s="196">
        <v>168.2</v>
      </c>
      <c r="D66" s="196">
        <v>159</v>
      </c>
      <c r="E66" s="196">
        <v>9.2</v>
      </c>
      <c r="F66" s="196">
        <v>21.6</v>
      </c>
      <c r="G66" s="196">
        <v>169</v>
      </c>
      <c r="H66" s="197">
        <v>158.1</v>
      </c>
      <c r="I66" s="197">
        <v>10.9</v>
      </c>
      <c r="J66" s="197">
        <v>21.1</v>
      </c>
      <c r="K66" s="196">
        <v>170.9</v>
      </c>
      <c r="L66" s="197">
        <v>163.1</v>
      </c>
      <c r="M66" s="197">
        <v>7.8</v>
      </c>
      <c r="N66" s="197">
        <v>22</v>
      </c>
      <c r="O66" s="196">
        <v>177.4</v>
      </c>
      <c r="P66" s="197">
        <v>163.1</v>
      </c>
      <c r="Q66" s="197">
        <v>14.3</v>
      </c>
      <c r="R66" s="197">
        <v>21.6</v>
      </c>
      <c r="S66" s="196">
        <v>178.1</v>
      </c>
      <c r="T66" s="197">
        <v>167.7</v>
      </c>
      <c r="U66" s="197">
        <v>10.4</v>
      </c>
      <c r="V66" s="197">
        <v>21</v>
      </c>
      <c r="W66" s="197">
        <v>172.9</v>
      </c>
      <c r="X66" s="197">
        <v>163.5</v>
      </c>
      <c r="Y66" s="197">
        <v>9.4</v>
      </c>
      <c r="Z66" s="197">
        <v>19.6</v>
      </c>
      <c r="AA66" s="196">
        <v>138.7</v>
      </c>
      <c r="AB66" s="197">
        <v>134.5</v>
      </c>
      <c r="AC66" s="197">
        <v>4.2</v>
      </c>
      <c r="AD66" s="197"/>
    </row>
    <row r="67" spans="1:30" ht="17.25" customHeight="1">
      <c r="A67" s="124">
        <v>11</v>
      </c>
      <c r="B67" s="198">
        <v>20.8</v>
      </c>
      <c r="C67" s="196">
        <v>166.4</v>
      </c>
      <c r="D67" s="196">
        <v>156.5</v>
      </c>
      <c r="E67" s="196">
        <v>9.9</v>
      </c>
      <c r="F67" s="196">
        <v>22</v>
      </c>
      <c r="G67" s="196">
        <v>172.1</v>
      </c>
      <c r="H67" s="197">
        <v>161.2</v>
      </c>
      <c r="I67" s="197">
        <v>10.9</v>
      </c>
      <c r="J67" s="197">
        <v>21.6</v>
      </c>
      <c r="K67" s="196">
        <v>173</v>
      </c>
      <c r="L67" s="197">
        <v>165.8</v>
      </c>
      <c r="M67" s="197">
        <v>7.2</v>
      </c>
      <c r="N67" s="197">
        <v>21.4</v>
      </c>
      <c r="O67" s="196">
        <v>172.7</v>
      </c>
      <c r="P67" s="197">
        <v>157.7</v>
      </c>
      <c r="Q67" s="197">
        <v>15</v>
      </c>
      <c r="R67" s="197">
        <v>21.3</v>
      </c>
      <c r="S67" s="196">
        <v>174.8</v>
      </c>
      <c r="T67" s="197">
        <v>165.5</v>
      </c>
      <c r="U67" s="197">
        <v>9.3</v>
      </c>
      <c r="V67" s="197">
        <v>18.9</v>
      </c>
      <c r="W67" s="197">
        <v>155</v>
      </c>
      <c r="X67" s="197">
        <v>147.7</v>
      </c>
      <c r="Y67" s="197">
        <v>7.3</v>
      </c>
      <c r="Z67" s="197">
        <v>18.3</v>
      </c>
      <c r="AA67" s="196">
        <v>130.7</v>
      </c>
      <c r="AB67" s="197">
        <v>127.3</v>
      </c>
      <c r="AC67" s="197">
        <v>3.4</v>
      </c>
      <c r="AD67" s="197"/>
    </row>
    <row r="68" spans="1:30" ht="17.25" customHeight="1">
      <c r="A68" s="275">
        <v>12</v>
      </c>
      <c r="B68" s="276">
        <v>21.7</v>
      </c>
      <c r="C68" s="277">
        <v>170.8</v>
      </c>
      <c r="D68" s="277">
        <v>163</v>
      </c>
      <c r="E68" s="277">
        <v>7.8</v>
      </c>
      <c r="F68" s="277">
        <v>22</v>
      </c>
      <c r="G68" s="277">
        <v>173.7</v>
      </c>
      <c r="H68" s="233">
        <v>160.1</v>
      </c>
      <c r="I68" s="233">
        <v>13.6</v>
      </c>
      <c r="J68" s="233">
        <v>21.3</v>
      </c>
      <c r="K68" s="277">
        <v>172.8</v>
      </c>
      <c r="L68" s="233">
        <v>164.3</v>
      </c>
      <c r="M68" s="233">
        <v>8.5</v>
      </c>
      <c r="N68" s="233">
        <v>21.9</v>
      </c>
      <c r="O68" s="277">
        <v>176.9</v>
      </c>
      <c r="P68" s="233">
        <v>163</v>
      </c>
      <c r="Q68" s="233">
        <v>13.9</v>
      </c>
      <c r="R68" s="233">
        <v>21.7</v>
      </c>
      <c r="S68" s="277">
        <v>178.2</v>
      </c>
      <c r="T68" s="233">
        <v>168</v>
      </c>
      <c r="U68" s="233">
        <v>10.2</v>
      </c>
      <c r="V68" s="233">
        <v>18.6</v>
      </c>
      <c r="W68" s="233">
        <v>150.5</v>
      </c>
      <c r="X68" s="233">
        <v>144.7</v>
      </c>
      <c r="Y68" s="233">
        <v>5.8</v>
      </c>
      <c r="Z68" s="233">
        <v>17.8</v>
      </c>
      <c r="AA68" s="277">
        <v>125.9</v>
      </c>
      <c r="AB68" s="233">
        <v>122.6</v>
      </c>
      <c r="AC68" s="233">
        <v>3.3</v>
      </c>
      <c r="AD68" s="197"/>
    </row>
    <row r="69" spans="1:29" ht="17.2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row>
    <row r="70" spans="1:29" ht="17.2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row>
  </sheetData>
  <sheetProtection/>
  <mergeCells count="33">
    <mergeCell ref="B7:B9"/>
    <mergeCell ref="C7:C9"/>
    <mergeCell ref="D7:D9"/>
    <mergeCell ref="E7:E9"/>
    <mergeCell ref="A3:AC3"/>
    <mergeCell ref="V5:Y6"/>
    <mergeCell ref="Z5:AC6"/>
    <mergeCell ref="B6:E6"/>
    <mergeCell ref="F6:I6"/>
    <mergeCell ref="J7:J9"/>
    <mergeCell ref="K7:K9"/>
    <mergeCell ref="L7:L9"/>
    <mergeCell ref="M7:M9"/>
    <mergeCell ref="F7:F9"/>
    <mergeCell ref="G7:G9"/>
    <mergeCell ref="H7:H9"/>
    <mergeCell ref="I7:I9"/>
    <mergeCell ref="R7:R9"/>
    <mergeCell ref="S7:S9"/>
    <mergeCell ref="T7:T9"/>
    <mergeCell ref="U7:U9"/>
    <mergeCell ref="N7:N9"/>
    <mergeCell ref="O7:O9"/>
    <mergeCell ref="P7:P9"/>
    <mergeCell ref="Q7:Q9"/>
    <mergeCell ref="Z7:Z9"/>
    <mergeCell ref="AA7:AA9"/>
    <mergeCell ref="AB7:AB9"/>
    <mergeCell ref="AC7:AC9"/>
    <mergeCell ref="V7:V9"/>
    <mergeCell ref="W7:W9"/>
    <mergeCell ref="X7:X9"/>
    <mergeCell ref="Y7:Y9"/>
  </mergeCells>
  <printOptions horizontalCentered="1"/>
  <pageMargins left="0.7874015748031497" right="0.7874015748031497" top="0.5905511811023623" bottom="0.3937007874015748" header="0" footer="0"/>
  <pageSetup fitToHeight="1" fitToWidth="1" horizontalDpi="600" verticalDpi="600" orientation="landscape" paperSize="8" scale="6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D77"/>
  <sheetViews>
    <sheetView zoomScaleSheetLayoutView="40" zoomScalePageLayoutView="0" workbookViewId="0" topLeftCell="A45">
      <selection activeCell="A52" sqref="A52"/>
    </sheetView>
  </sheetViews>
  <sheetFormatPr defaultColWidth="10.59765625" defaultRowHeight="17.25" customHeight="1"/>
  <cols>
    <col min="1" max="1" width="15.09765625" style="58" customWidth="1"/>
    <col min="2" max="29" width="8.09765625" style="58" customWidth="1"/>
    <col min="30" max="16384" width="10.59765625" style="58" customWidth="1"/>
  </cols>
  <sheetData>
    <row r="1" spans="1:29" s="57" customFormat="1" ht="17.25" customHeight="1">
      <c r="A1" s="1" t="s">
        <v>263</v>
      </c>
      <c r="AC1" s="2" t="s">
        <v>264</v>
      </c>
    </row>
    <row r="2" spans="1:29" ht="17.25" customHeight="1">
      <c r="A2" s="352" t="s">
        <v>511</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row>
    <row r="3" spans="2:29" ht="17.25" customHeight="1" thickBot="1">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50" t="s">
        <v>256</v>
      </c>
    </row>
    <row r="4" spans="1:29" ht="17.25" customHeight="1">
      <c r="A4" s="244" t="s">
        <v>23</v>
      </c>
      <c r="B4" s="359" t="s">
        <v>41</v>
      </c>
      <c r="C4" s="360"/>
      <c r="D4" s="360"/>
      <c r="E4" s="361"/>
      <c r="F4" s="359" t="s">
        <v>42</v>
      </c>
      <c r="G4" s="360"/>
      <c r="H4" s="360"/>
      <c r="I4" s="361"/>
      <c r="J4" s="365" t="s">
        <v>43</v>
      </c>
      <c r="K4" s="366"/>
      <c r="L4" s="366"/>
      <c r="M4" s="366"/>
      <c r="N4" s="366"/>
      <c r="O4" s="366"/>
      <c r="P4" s="366"/>
      <c r="Q4" s="366"/>
      <c r="R4" s="366"/>
      <c r="S4" s="366"/>
      <c r="T4" s="366"/>
      <c r="U4" s="366"/>
      <c r="V4" s="366"/>
      <c r="W4" s="366"/>
      <c r="X4" s="366"/>
      <c r="Y4" s="366"/>
      <c r="Z4" s="366"/>
      <c r="AA4" s="366"/>
      <c r="AB4" s="366"/>
      <c r="AC4" s="366"/>
    </row>
    <row r="5" spans="1:29" ht="17.25" customHeight="1">
      <c r="A5" s="259"/>
      <c r="B5" s="362"/>
      <c r="C5" s="363"/>
      <c r="D5" s="363"/>
      <c r="E5" s="364"/>
      <c r="F5" s="362"/>
      <c r="G5" s="363"/>
      <c r="H5" s="363"/>
      <c r="I5" s="364"/>
      <c r="J5" s="372" t="s">
        <v>44</v>
      </c>
      <c r="K5" s="373"/>
      <c r="L5" s="373"/>
      <c r="M5" s="374"/>
      <c r="N5" s="372" t="s">
        <v>45</v>
      </c>
      <c r="O5" s="373"/>
      <c r="P5" s="373"/>
      <c r="Q5" s="374"/>
      <c r="R5" s="372" t="s">
        <v>326</v>
      </c>
      <c r="S5" s="373"/>
      <c r="T5" s="373"/>
      <c r="U5" s="374"/>
      <c r="V5" s="372" t="s">
        <v>327</v>
      </c>
      <c r="W5" s="373"/>
      <c r="X5" s="373"/>
      <c r="Y5" s="374"/>
      <c r="Z5" s="372" t="s">
        <v>46</v>
      </c>
      <c r="AA5" s="373"/>
      <c r="AB5" s="373"/>
      <c r="AC5" s="373"/>
    </row>
    <row r="6" spans="1:29" ht="17.25" customHeight="1">
      <c r="A6" s="259"/>
      <c r="B6" s="597" t="s">
        <v>37</v>
      </c>
      <c r="C6" s="597" t="s">
        <v>38</v>
      </c>
      <c r="D6" s="597" t="s">
        <v>39</v>
      </c>
      <c r="E6" s="597" t="s">
        <v>40</v>
      </c>
      <c r="F6" s="597" t="s">
        <v>37</v>
      </c>
      <c r="G6" s="597" t="s">
        <v>38</v>
      </c>
      <c r="H6" s="597" t="s">
        <v>39</v>
      </c>
      <c r="I6" s="597" t="s">
        <v>40</v>
      </c>
      <c r="J6" s="597" t="s">
        <v>37</v>
      </c>
      <c r="K6" s="597" t="s">
        <v>38</v>
      </c>
      <c r="L6" s="597" t="s">
        <v>39</v>
      </c>
      <c r="M6" s="597" t="s">
        <v>40</v>
      </c>
      <c r="N6" s="597" t="s">
        <v>37</v>
      </c>
      <c r="O6" s="597" t="s">
        <v>38</v>
      </c>
      <c r="P6" s="597" t="s">
        <v>39</v>
      </c>
      <c r="Q6" s="597" t="s">
        <v>40</v>
      </c>
      <c r="R6" s="597" t="s">
        <v>37</v>
      </c>
      <c r="S6" s="597" t="s">
        <v>38</v>
      </c>
      <c r="T6" s="597" t="s">
        <v>39</v>
      </c>
      <c r="U6" s="597" t="s">
        <v>40</v>
      </c>
      <c r="V6" s="597" t="s">
        <v>37</v>
      </c>
      <c r="W6" s="597" t="s">
        <v>38</v>
      </c>
      <c r="X6" s="597" t="s">
        <v>39</v>
      </c>
      <c r="Y6" s="597" t="s">
        <v>40</v>
      </c>
      <c r="Z6" s="597" t="s">
        <v>37</v>
      </c>
      <c r="AA6" s="597" t="s">
        <v>38</v>
      </c>
      <c r="AB6" s="597" t="s">
        <v>39</v>
      </c>
      <c r="AC6" s="600" t="s">
        <v>40</v>
      </c>
    </row>
    <row r="7" spans="1:29" ht="17.25" customHeight="1">
      <c r="A7" s="595" t="s">
        <v>47</v>
      </c>
      <c r="B7" s="558"/>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64"/>
    </row>
    <row r="8" spans="1:29" ht="17.25" customHeight="1">
      <c r="A8" s="596"/>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65"/>
    </row>
    <row r="9" spans="1:29" ht="17.25" customHeight="1">
      <c r="A9" s="282" t="s">
        <v>36</v>
      </c>
      <c r="B9" s="278"/>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row>
    <row r="10" spans="1:30" ht="17.25" customHeight="1">
      <c r="A10" s="155" t="s">
        <v>297</v>
      </c>
      <c r="B10" s="261">
        <v>22.4</v>
      </c>
      <c r="C10" s="261">
        <v>172.9</v>
      </c>
      <c r="D10" s="261">
        <v>163</v>
      </c>
      <c r="E10" s="261">
        <v>9.9</v>
      </c>
      <c r="F10" s="261">
        <v>21.9</v>
      </c>
      <c r="G10" s="261">
        <v>161</v>
      </c>
      <c r="H10" s="261">
        <v>148.9</v>
      </c>
      <c r="I10" s="261">
        <v>12.1</v>
      </c>
      <c r="J10" s="261">
        <v>23.4</v>
      </c>
      <c r="K10" s="261">
        <v>178.7</v>
      </c>
      <c r="L10" s="261">
        <v>171.2</v>
      </c>
      <c r="M10" s="261">
        <v>7.5</v>
      </c>
      <c r="N10" s="261">
        <v>24</v>
      </c>
      <c r="O10" s="261">
        <v>186.3</v>
      </c>
      <c r="P10" s="261">
        <v>182.4</v>
      </c>
      <c r="Q10" s="261">
        <v>3.9</v>
      </c>
      <c r="R10" s="261">
        <v>24.1</v>
      </c>
      <c r="S10" s="261">
        <v>182.9</v>
      </c>
      <c r="T10" s="261">
        <v>175.7</v>
      </c>
      <c r="U10" s="261">
        <v>7.2</v>
      </c>
      <c r="V10" s="261">
        <v>22.4</v>
      </c>
      <c r="W10" s="261">
        <v>160.1</v>
      </c>
      <c r="X10" s="261">
        <v>156.1</v>
      </c>
      <c r="Y10" s="261">
        <v>4</v>
      </c>
      <c r="Z10" s="261">
        <v>23.3</v>
      </c>
      <c r="AA10" s="261">
        <v>184.6</v>
      </c>
      <c r="AB10" s="261">
        <v>171.9</v>
      </c>
      <c r="AC10" s="261">
        <v>12.7</v>
      </c>
      <c r="AD10" s="196"/>
    </row>
    <row r="11" spans="1:30" ht="17.25" customHeight="1">
      <c r="A11" s="155" t="s">
        <v>206</v>
      </c>
      <c r="B11" s="272">
        <v>22</v>
      </c>
      <c r="C11" s="261">
        <v>168.5</v>
      </c>
      <c r="D11" s="261">
        <v>158.6</v>
      </c>
      <c r="E11" s="261">
        <v>9.9</v>
      </c>
      <c r="F11" s="261">
        <v>19.9</v>
      </c>
      <c r="G11" s="261">
        <v>153.8</v>
      </c>
      <c r="H11" s="261">
        <v>144</v>
      </c>
      <c r="I11" s="261">
        <v>9.8</v>
      </c>
      <c r="J11" s="261">
        <v>23</v>
      </c>
      <c r="K11" s="261">
        <v>176.4</v>
      </c>
      <c r="L11" s="261">
        <v>168.6</v>
      </c>
      <c r="M11" s="261">
        <v>7.9</v>
      </c>
      <c r="N11" s="261">
        <v>24.2</v>
      </c>
      <c r="O11" s="261">
        <v>186.3</v>
      </c>
      <c r="P11" s="261">
        <v>182</v>
      </c>
      <c r="Q11" s="261">
        <v>4.3</v>
      </c>
      <c r="R11" s="261">
        <v>23.6</v>
      </c>
      <c r="S11" s="261">
        <v>179.7</v>
      </c>
      <c r="T11" s="261">
        <v>173</v>
      </c>
      <c r="U11" s="261">
        <v>6.7</v>
      </c>
      <c r="V11" s="261">
        <v>22.2</v>
      </c>
      <c r="W11" s="261">
        <v>161.2</v>
      </c>
      <c r="X11" s="261">
        <v>157.1</v>
      </c>
      <c r="Y11" s="261">
        <v>4.2</v>
      </c>
      <c r="Z11" s="261">
        <v>22.5</v>
      </c>
      <c r="AA11" s="261">
        <v>179.2</v>
      </c>
      <c r="AB11" s="261">
        <v>165.6</v>
      </c>
      <c r="AC11" s="261">
        <v>13.6</v>
      </c>
      <c r="AD11" s="196"/>
    </row>
    <row r="12" spans="1:30" s="236" customFormat="1" ht="17.25" customHeight="1">
      <c r="A12" s="257" t="s">
        <v>186</v>
      </c>
      <c r="B12" s="32">
        <f>AVERAGE(B14:B27)</f>
        <v>21.758333333333336</v>
      </c>
      <c r="C12" s="32">
        <v>168.1</v>
      </c>
      <c r="D12" s="32">
        <v>158.1</v>
      </c>
      <c r="E12" s="32">
        <f aca="true" t="shared" si="0" ref="E12:AC12">AVERAGE(E14:E27)</f>
        <v>9.983333333333334</v>
      </c>
      <c r="F12" s="32">
        <f t="shared" si="0"/>
        <v>19.325</v>
      </c>
      <c r="G12" s="32">
        <v>148.3</v>
      </c>
      <c r="H12" s="32">
        <v>138.7</v>
      </c>
      <c r="I12" s="32">
        <f t="shared" si="0"/>
        <v>9.608333333333333</v>
      </c>
      <c r="J12" s="32">
        <v>22.7</v>
      </c>
      <c r="K12" s="32">
        <f t="shared" si="0"/>
        <v>173.4083333333334</v>
      </c>
      <c r="L12" s="32">
        <f t="shared" si="0"/>
        <v>165.475</v>
      </c>
      <c r="M12" s="32">
        <f t="shared" si="0"/>
        <v>7.933333333333334</v>
      </c>
      <c r="N12" s="32">
        <f t="shared" si="0"/>
        <v>23.833333333333332</v>
      </c>
      <c r="O12" s="32">
        <v>179.9</v>
      </c>
      <c r="P12" s="32">
        <f t="shared" si="0"/>
        <v>175.44999999999996</v>
      </c>
      <c r="Q12" s="32">
        <f t="shared" si="0"/>
        <v>4.391666666666667</v>
      </c>
      <c r="R12" s="32">
        <f t="shared" si="0"/>
        <v>23.433333333333326</v>
      </c>
      <c r="S12" s="32">
        <f t="shared" si="0"/>
        <v>178.93333333333337</v>
      </c>
      <c r="T12" s="32">
        <f t="shared" si="0"/>
        <v>171.88333333333335</v>
      </c>
      <c r="U12" s="32">
        <f t="shared" si="0"/>
        <v>7.016666666666666</v>
      </c>
      <c r="V12" s="32">
        <f t="shared" si="0"/>
        <v>21.78333333333333</v>
      </c>
      <c r="W12" s="32">
        <f t="shared" si="0"/>
        <v>156.975</v>
      </c>
      <c r="X12" s="32">
        <f t="shared" si="0"/>
        <v>152.78333333333333</v>
      </c>
      <c r="Y12" s="32">
        <f t="shared" si="0"/>
        <v>4.191666666666667</v>
      </c>
      <c r="Z12" s="32">
        <f t="shared" si="0"/>
        <v>21.974999999999998</v>
      </c>
      <c r="AA12" s="32">
        <v>177.4</v>
      </c>
      <c r="AB12" s="32">
        <v>164</v>
      </c>
      <c r="AC12" s="32">
        <f t="shared" si="0"/>
        <v>13.383333333333333</v>
      </c>
      <c r="AD12" s="32"/>
    </row>
    <row r="13" spans="1:29" ht="17.25" customHeight="1">
      <c r="A13" s="83"/>
      <c r="B13" s="273"/>
      <c r="C13" s="273"/>
      <c r="D13" s="273"/>
      <c r="E13" s="273"/>
      <c r="F13" s="273"/>
      <c r="G13" s="273"/>
      <c r="H13" s="273"/>
      <c r="I13" s="273"/>
      <c r="J13" s="273"/>
      <c r="K13" s="273"/>
      <c r="L13" s="273"/>
      <c r="M13" s="273"/>
      <c r="N13" s="273"/>
      <c r="O13" s="273"/>
      <c r="P13" s="273"/>
      <c r="Q13" s="273"/>
      <c r="R13" s="273"/>
      <c r="S13" s="273"/>
      <c r="T13" s="273"/>
      <c r="U13" s="273"/>
      <c r="V13" s="273"/>
      <c r="W13" s="196"/>
      <c r="X13" s="273"/>
      <c r="Y13" s="273"/>
      <c r="Z13" s="273"/>
      <c r="AA13" s="273"/>
      <c r="AB13" s="273"/>
      <c r="AC13" s="273"/>
    </row>
    <row r="14" spans="1:30" ht="17.25" customHeight="1">
      <c r="A14" s="255" t="s">
        <v>293</v>
      </c>
      <c r="B14" s="196">
        <v>19.7</v>
      </c>
      <c r="C14" s="196">
        <v>151.7</v>
      </c>
      <c r="D14" s="196">
        <v>141.5</v>
      </c>
      <c r="E14" s="196">
        <v>10.2</v>
      </c>
      <c r="F14" s="196">
        <v>17.2</v>
      </c>
      <c r="G14" s="196">
        <v>133.6</v>
      </c>
      <c r="H14" s="196">
        <v>125.4</v>
      </c>
      <c r="I14" s="196">
        <v>8.2</v>
      </c>
      <c r="J14" s="196">
        <v>21.5</v>
      </c>
      <c r="K14" s="196">
        <v>163.8</v>
      </c>
      <c r="L14" s="196">
        <v>156.9</v>
      </c>
      <c r="M14" s="196">
        <v>6.9</v>
      </c>
      <c r="N14" s="196">
        <v>24.1</v>
      </c>
      <c r="O14" s="196">
        <v>181</v>
      </c>
      <c r="P14" s="196">
        <v>177.4</v>
      </c>
      <c r="Q14" s="196">
        <v>3.6</v>
      </c>
      <c r="R14" s="196">
        <v>21.7</v>
      </c>
      <c r="S14" s="196">
        <v>165.4</v>
      </c>
      <c r="T14" s="196">
        <v>158.6</v>
      </c>
      <c r="U14" s="196">
        <v>6.8</v>
      </c>
      <c r="V14" s="196">
        <v>20.8</v>
      </c>
      <c r="W14" s="196">
        <v>150.5</v>
      </c>
      <c r="X14" s="196">
        <v>147.2</v>
      </c>
      <c r="Y14" s="196">
        <v>3.3</v>
      </c>
      <c r="Z14" s="196">
        <v>20.5</v>
      </c>
      <c r="AA14" s="196">
        <v>162</v>
      </c>
      <c r="AB14" s="196">
        <v>150.5</v>
      </c>
      <c r="AC14" s="196">
        <v>11.5</v>
      </c>
      <c r="AD14" s="196"/>
    </row>
    <row r="15" spans="1:30" ht="17.25" customHeight="1">
      <c r="A15" s="123">
        <v>2</v>
      </c>
      <c r="B15" s="196">
        <v>21.8</v>
      </c>
      <c r="C15" s="196">
        <v>166.3</v>
      </c>
      <c r="D15" s="196">
        <v>157</v>
      </c>
      <c r="E15" s="196">
        <v>9.3</v>
      </c>
      <c r="F15" s="196">
        <v>18</v>
      </c>
      <c r="G15" s="196">
        <v>138.2</v>
      </c>
      <c r="H15" s="196">
        <v>129.8</v>
      </c>
      <c r="I15" s="196">
        <v>8.4</v>
      </c>
      <c r="J15" s="196">
        <v>22.3</v>
      </c>
      <c r="K15" s="196">
        <v>169.7</v>
      </c>
      <c r="L15" s="196">
        <v>161.8</v>
      </c>
      <c r="M15" s="196">
        <v>7.9</v>
      </c>
      <c r="N15" s="196">
        <v>22.9</v>
      </c>
      <c r="O15" s="196">
        <v>172.4</v>
      </c>
      <c r="P15" s="196">
        <v>168.1</v>
      </c>
      <c r="Q15" s="196">
        <v>4.3</v>
      </c>
      <c r="R15" s="196">
        <v>22.8</v>
      </c>
      <c r="S15" s="196">
        <v>175.2</v>
      </c>
      <c r="T15" s="196">
        <v>167.7</v>
      </c>
      <c r="U15" s="196">
        <v>7.5</v>
      </c>
      <c r="V15" s="196">
        <v>21.9</v>
      </c>
      <c r="W15" s="196">
        <v>159.2</v>
      </c>
      <c r="X15" s="196">
        <v>154.7</v>
      </c>
      <c r="Y15" s="196">
        <v>4.5</v>
      </c>
      <c r="Z15" s="196">
        <v>21.7</v>
      </c>
      <c r="AA15" s="196">
        <v>173</v>
      </c>
      <c r="AB15" s="196">
        <v>159.9</v>
      </c>
      <c r="AC15" s="196">
        <v>13.1</v>
      </c>
      <c r="AD15" s="196"/>
    </row>
    <row r="16" spans="1:30" ht="17.25" customHeight="1">
      <c r="A16" s="123">
        <v>3</v>
      </c>
      <c r="B16" s="196">
        <v>20.7</v>
      </c>
      <c r="C16" s="196">
        <v>159.7</v>
      </c>
      <c r="D16" s="196">
        <v>149.4</v>
      </c>
      <c r="E16" s="196">
        <v>10.3</v>
      </c>
      <c r="F16" s="196">
        <v>19.1</v>
      </c>
      <c r="G16" s="196">
        <v>146.3</v>
      </c>
      <c r="H16" s="196">
        <v>135.7</v>
      </c>
      <c r="I16" s="196">
        <v>10.6</v>
      </c>
      <c r="J16" s="196">
        <v>22.9</v>
      </c>
      <c r="K16" s="196">
        <v>173.6</v>
      </c>
      <c r="L16" s="196">
        <v>165.9</v>
      </c>
      <c r="M16" s="196">
        <v>7.7</v>
      </c>
      <c r="N16" s="196">
        <v>23</v>
      </c>
      <c r="O16" s="196">
        <v>173.5</v>
      </c>
      <c r="P16" s="196">
        <v>169.8</v>
      </c>
      <c r="Q16" s="196">
        <v>3.7</v>
      </c>
      <c r="R16" s="196">
        <v>23.7</v>
      </c>
      <c r="S16" s="196">
        <v>178</v>
      </c>
      <c r="T16" s="196">
        <v>171.6</v>
      </c>
      <c r="U16" s="196">
        <v>6.4</v>
      </c>
      <c r="V16" s="196">
        <v>22.5</v>
      </c>
      <c r="W16" s="196">
        <v>160.6</v>
      </c>
      <c r="X16" s="196">
        <v>156.2</v>
      </c>
      <c r="Y16" s="196">
        <v>4.4</v>
      </c>
      <c r="Z16" s="196">
        <v>22.5</v>
      </c>
      <c r="AA16" s="196">
        <v>179.7</v>
      </c>
      <c r="AB16" s="196">
        <v>166.2</v>
      </c>
      <c r="AC16" s="196">
        <v>13.5</v>
      </c>
      <c r="AD16" s="196"/>
    </row>
    <row r="17" spans="1:30" ht="17.25" customHeight="1">
      <c r="A17" s="123">
        <v>4</v>
      </c>
      <c r="B17" s="196">
        <v>23.1</v>
      </c>
      <c r="C17" s="196">
        <v>179.4</v>
      </c>
      <c r="D17" s="196">
        <v>167.8</v>
      </c>
      <c r="E17" s="196">
        <v>11.6</v>
      </c>
      <c r="F17" s="196">
        <v>19.7</v>
      </c>
      <c r="G17" s="196">
        <v>152.6</v>
      </c>
      <c r="H17" s="196">
        <v>142.3</v>
      </c>
      <c r="I17" s="196">
        <v>10.3</v>
      </c>
      <c r="J17" s="196">
        <v>23.1</v>
      </c>
      <c r="K17" s="196">
        <v>175.9</v>
      </c>
      <c r="L17" s="196">
        <v>167.5</v>
      </c>
      <c r="M17" s="196">
        <v>8.4</v>
      </c>
      <c r="N17" s="196">
        <v>23.8</v>
      </c>
      <c r="O17" s="196">
        <v>179.9</v>
      </c>
      <c r="P17" s="196">
        <v>175.9</v>
      </c>
      <c r="Q17" s="196">
        <v>4</v>
      </c>
      <c r="R17" s="196">
        <v>23.5</v>
      </c>
      <c r="S17" s="196">
        <v>178.8</v>
      </c>
      <c r="T17" s="196">
        <v>171.4</v>
      </c>
      <c r="U17" s="196">
        <v>7.4</v>
      </c>
      <c r="V17" s="196">
        <v>22.8</v>
      </c>
      <c r="W17" s="196">
        <v>162.7</v>
      </c>
      <c r="X17" s="196">
        <v>156.9</v>
      </c>
      <c r="Y17" s="196">
        <v>5.8</v>
      </c>
      <c r="Z17" s="196">
        <v>22.4</v>
      </c>
      <c r="AA17" s="196">
        <v>180.9</v>
      </c>
      <c r="AB17" s="196">
        <v>167.2</v>
      </c>
      <c r="AC17" s="196">
        <v>13.7</v>
      </c>
      <c r="AD17" s="196"/>
    </row>
    <row r="18" spans="1:30" ht="17.25" customHeight="1">
      <c r="A18" s="83"/>
      <c r="B18" s="273"/>
      <c r="C18" s="273"/>
      <c r="D18" s="273"/>
      <c r="E18" s="273"/>
      <c r="F18" s="273"/>
      <c r="G18" s="273"/>
      <c r="H18" s="273"/>
      <c r="I18" s="273"/>
      <c r="J18" s="273"/>
      <c r="K18" s="273"/>
      <c r="L18" s="273"/>
      <c r="M18" s="273"/>
      <c r="N18" s="273"/>
      <c r="O18" s="273"/>
      <c r="P18" s="273"/>
      <c r="Q18" s="273"/>
      <c r="R18" s="273"/>
      <c r="S18" s="273"/>
      <c r="T18" s="273"/>
      <c r="U18" s="273"/>
      <c r="V18" s="273"/>
      <c r="W18" s="196"/>
      <c r="X18" s="273"/>
      <c r="Y18" s="273"/>
      <c r="Z18" s="273"/>
      <c r="AA18" s="273"/>
      <c r="AB18" s="273"/>
      <c r="AC18" s="273"/>
      <c r="AD18" s="41"/>
    </row>
    <row r="19" spans="1:30" ht="17.25" customHeight="1">
      <c r="A19" s="123">
        <v>5</v>
      </c>
      <c r="B19" s="196">
        <v>20.3</v>
      </c>
      <c r="C19" s="196">
        <v>157.5</v>
      </c>
      <c r="D19" s="196">
        <v>147.5</v>
      </c>
      <c r="E19" s="196">
        <v>10</v>
      </c>
      <c r="F19" s="196">
        <v>19.8</v>
      </c>
      <c r="G19" s="196">
        <v>152.5</v>
      </c>
      <c r="H19" s="196">
        <v>142.8</v>
      </c>
      <c r="I19" s="196">
        <v>9.7</v>
      </c>
      <c r="J19" s="196">
        <v>22.2</v>
      </c>
      <c r="K19" s="196">
        <v>169.8</v>
      </c>
      <c r="L19" s="196">
        <v>162</v>
      </c>
      <c r="M19" s="196">
        <v>7.8</v>
      </c>
      <c r="N19" s="196">
        <v>24.1</v>
      </c>
      <c r="O19" s="196">
        <v>180.5</v>
      </c>
      <c r="P19" s="196">
        <v>176.6</v>
      </c>
      <c r="Q19" s="196">
        <v>3.9</v>
      </c>
      <c r="R19" s="196">
        <v>22</v>
      </c>
      <c r="S19" s="196">
        <v>168.3</v>
      </c>
      <c r="T19" s="196">
        <v>161.4</v>
      </c>
      <c r="U19" s="196">
        <v>6.9</v>
      </c>
      <c r="V19" s="196">
        <v>22.2</v>
      </c>
      <c r="W19" s="196">
        <v>159.7</v>
      </c>
      <c r="X19" s="196">
        <v>155.7</v>
      </c>
      <c r="Y19" s="196">
        <v>4</v>
      </c>
      <c r="Z19" s="196">
        <v>21.3</v>
      </c>
      <c r="AA19" s="196">
        <v>171.8</v>
      </c>
      <c r="AB19" s="196">
        <v>158.5</v>
      </c>
      <c r="AC19" s="196">
        <v>13.3</v>
      </c>
      <c r="AD19" s="196"/>
    </row>
    <row r="20" spans="1:30" ht="17.25" customHeight="1">
      <c r="A20" s="123">
        <v>6</v>
      </c>
      <c r="B20" s="196">
        <v>22.9</v>
      </c>
      <c r="C20" s="196">
        <v>176.1</v>
      </c>
      <c r="D20" s="196">
        <v>166.8</v>
      </c>
      <c r="E20" s="196">
        <v>9.3</v>
      </c>
      <c r="F20" s="196">
        <v>19.7</v>
      </c>
      <c r="G20" s="196">
        <v>152.2</v>
      </c>
      <c r="H20" s="196">
        <v>142.3</v>
      </c>
      <c r="I20" s="196">
        <v>9.9</v>
      </c>
      <c r="J20" s="196">
        <v>24.3</v>
      </c>
      <c r="K20" s="196">
        <v>184.4</v>
      </c>
      <c r="L20" s="196">
        <v>176</v>
      </c>
      <c r="M20" s="196">
        <v>8.4</v>
      </c>
      <c r="N20" s="196">
        <v>24.5</v>
      </c>
      <c r="O20" s="196">
        <v>184.4</v>
      </c>
      <c r="P20" s="196">
        <v>179.2</v>
      </c>
      <c r="Q20" s="196">
        <v>5.2</v>
      </c>
      <c r="R20" s="196">
        <v>25.5</v>
      </c>
      <c r="S20" s="196">
        <v>192.4</v>
      </c>
      <c r="T20" s="196">
        <v>184.5</v>
      </c>
      <c r="U20" s="196">
        <v>7.9</v>
      </c>
      <c r="V20" s="196">
        <v>24</v>
      </c>
      <c r="W20" s="196">
        <v>170.4</v>
      </c>
      <c r="X20" s="196">
        <v>166.2</v>
      </c>
      <c r="Y20" s="196">
        <v>4.2</v>
      </c>
      <c r="Z20" s="196">
        <v>23.4</v>
      </c>
      <c r="AA20" s="196">
        <v>188.1</v>
      </c>
      <c r="AB20" s="196">
        <v>174.5</v>
      </c>
      <c r="AC20" s="196">
        <v>13.6</v>
      </c>
      <c r="AD20" s="196"/>
    </row>
    <row r="21" spans="1:30" ht="17.25" customHeight="1">
      <c r="A21" s="123">
        <v>7</v>
      </c>
      <c r="B21" s="196">
        <v>23</v>
      </c>
      <c r="C21" s="196">
        <v>177.7</v>
      </c>
      <c r="D21" s="196">
        <v>168.2</v>
      </c>
      <c r="E21" s="196">
        <v>9.5</v>
      </c>
      <c r="F21" s="196">
        <v>20.3</v>
      </c>
      <c r="G21" s="196">
        <v>155.9</v>
      </c>
      <c r="H21" s="196">
        <v>145.9</v>
      </c>
      <c r="I21" s="196">
        <v>10</v>
      </c>
      <c r="J21" s="196">
        <v>23.3</v>
      </c>
      <c r="K21" s="196">
        <v>179.7</v>
      </c>
      <c r="L21" s="196">
        <v>172.1</v>
      </c>
      <c r="M21" s="196">
        <v>7.6</v>
      </c>
      <c r="N21" s="196">
        <v>23.6</v>
      </c>
      <c r="O21" s="196">
        <v>177.2</v>
      </c>
      <c r="P21" s="196">
        <v>172.6</v>
      </c>
      <c r="Q21" s="196">
        <v>4.6</v>
      </c>
      <c r="R21" s="196">
        <v>24.6</v>
      </c>
      <c r="S21" s="196">
        <v>191.4</v>
      </c>
      <c r="T21" s="196">
        <v>184.8</v>
      </c>
      <c r="U21" s="196">
        <v>6.6</v>
      </c>
      <c r="V21" s="196">
        <v>22.5</v>
      </c>
      <c r="W21" s="196">
        <v>164.9</v>
      </c>
      <c r="X21" s="196">
        <v>160.4</v>
      </c>
      <c r="Y21" s="196">
        <v>4.5</v>
      </c>
      <c r="Z21" s="196">
        <v>22.8</v>
      </c>
      <c r="AA21" s="196">
        <v>182.7</v>
      </c>
      <c r="AB21" s="196">
        <v>170.3</v>
      </c>
      <c r="AC21" s="196">
        <v>12.4</v>
      </c>
      <c r="AD21" s="196"/>
    </row>
    <row r="22" spans="1:30" ht="17.25" customHeight="1">
      <c r="A22" s="123">
        <v>8</v>
      </c>
      <c r="B22" s="196">
        <v>21.7</v>
      </c>
      <c r="C22" s="196">
        <v>167.6</v>
      </c>
      <c r="D22" s="196">
        <v>157.8</v>
      </c>
      <c r="E22" s="196">
        <v>9.8</v>
      </c>
      <c r="F22" s="196">
        <v>20.5</v>
      </c>
      <c r="G22" s="196">
        <v>157.1</v>
      </c>
      <c r="H22" s="196">
        <v>147.8</v>
      </c>
      <c r="I22" s="196">
        <v>9.3</v>
      </c>
      <c r="J22" s="196">
        <v>22</v>
      </c>
      <c r="K22" s="196">
        <v>168.9</v>
      </c>
      <c r="L22" s="196">
        <v>161.1</v>
      </c>
      <c r="M22" s="196">
        <v>7.8</v>
      </c>
      <c r="N22" s="196">
        <v>24.3</v>
      </c>
      <c r="O22" s="196">
        <v>184.6</v>
      </c>
      <c r="P22" s="196">
        <v>178.6</v>
      </c>
      <c r="Q22" s="196">
        <v>6</v>
      </c>
      <c r="R22" s="196">
        <v>24.6</v>
      </c>
      <c r="S22" s="196">
        <v>187.4</v>
      </c>
      <c r="T22" s="196">
        <v>180.9</v>
      </c>
      <c r="U22" s="196">
        <v>6.5</v>
      </c>
      <c r="V22" s="196">
        <v>18</v>
      </c>
      <c r="W22" s="196">
        <v>130.7</v>
      </c>
      <c r="X22" s="196">
        <v>126.8</v>
      </c>
      <c r="Y22" s="196">
        <v>3.9</v>
      </c>
      <c r="Z22" s="196">
        <v>21.5</v>
      </c>
      <c r="AA22" s="196">
        <v>172.5</v>
      </c>
      <c r="AB22" s="196">
        <v>160</v>
      </c>
      <c r="AC22" s="196">
        <v>12.5</v>
      </c>
      <c r="AD22" s="196"/>
    </row>
    <row r="23" spans="1:30" ht="17.25" customHeight="1">
      <c r="A23" s="83"/>
      <c r="B23" s="273"/>
      <c r="C23" s="273"/>
      <c r="D23" s="273"/>
      <c r="E23" s="273"/>
      <c r="F23" s="273"/>
      <c r="G23" s="273"/>
      <c r="H23" s="273"/>
      <c r="I23" s="273"/>
      <c r="J23" s="273"/>
      <c r="K23" s="273"/>
      <c r="L23" s="273"/>
      <c r="M23" s="273"/>
      <c r="N23" s="273"/>
      <c r="O23" s="273"/>
      <c r="P23" s="273"/>
      <c r="Q23" s="273"/>
      <c r="R23" s="273"/>
      <c r="S23" s="273"/>
      <c r="T23" s="273"/>
      <c r="U23" s="273"/>
      <c r="V23" s="273"/>
      <c r="W23" s="196"/>
      <c r="X23" s="273"/>
      <c r="Y23" s="273"/>
      <c r="Z23" s="273"/>
      <c r="AA23" s="273"/>
      <c r="AB23" s="273"/>
      <c r="AC23" s="273"/>
      <c r="AD23" s="41"/>
    </row>
    <row r="24" spans="1:30" ht="17.25" customHeight="1">
      <c r="A24" s="123">
        <v>9</v>
      </c>
      <c r="B24" s="196">
        <v>22.3</v>
      </c>
      <c r="C24" s="196">
        <v>171.6</v>
      </c>
      <c r="D24" s="196">
        <v>162.9</v>
      </c>
      <c r="E24" s="196">
        <v>8.7</v>
      </c>
      <c r="F24" s="196">
        <v>19</v>
      </c>
      <c r="G24" s="196">
        <v>147</v>
      </c>
      <c r="H24" s="196">
        <v>137.4</v>
      </c>
      <c r="I24" s="196">
        <v>9.6</v>
      </c>
      <c r="J24" s="196">
        <v>22.4</v>
      </c>
      <c r="K24" s="196">
        <v>171.7</v>
      </c>
      <c r="L24" s="196">
        <v>163.9</v>
      </c>
      <c r="M24" s="196">
        <v>7.8</v>
      </c>
      <c r="N24" s="196">
        <v>23.9</v>
      </c>
      <c r="O24" s="196">
        <v>180.2</v>
      </c>
      <c r="P24" s="196">
        <v>175.8</v>
      </c>
      <c r="Q24" s="196">
        <v>4.4</v>
      </c>
      <c r="R24" s="196">
        <v>23.2</v>
      </c>
      <c r="S24" s="196">
        <v>176.7</v>
      </c>
      <c r="T24" s="196">
        <v>169.7</v>
      </c>
      <c r="U24" s="196">
        <v>6.6</v>
      </c>
      <c r="V24" s="196">
        <v>21.9</v>
      </c>
      <c r="W24" s="196">
        <v>157.2</v>
      </c>
      <c r="X24" s="196">
        <v>153.3</v>
      </c>
      <c r="Y24" s="196">
        <v>3.9</v>
      </c>
      <c r="Z24" s="196">
        <v>21.4</v>
      </c>
      <c r="AA24" s="196">
        <v>173.5</v>
      </c>
      <c r="AB24" s="196">
        <v>160</v>
      </c>
      <c r="AC24" s="196">
        <v>13.5</v>
      </c>
      <c r="AD24" s="196"/>
    </row>
    <row r="25" spans="1:30" ht="17.25" customHeight="1">
      <c r="A25" s="123">
        <v>10</v>
      </c>
      <c r="B25" s="196">
        <v>21.5</v>
      </c>
      <c r="C25" s="196">
        <v>165.3</v>
      </c>
      <c r="D25" s="196">
        <v>155.6</v>
      </c>
      <c r="E25" s="196">
        <v>9.7</v>
      </c>
      <c r="F25" s="196">
        <v>20.1</v>
      </c>
      <c r="G25" s="196">
        <v>154.5</v>
      </c>
      <c r="H25" s="196">
        <v>144</v>
      </c>
      <c r="I25" s="196">
        <v>10.5</v>
      </c>
      <c r="J25" s="196">
        <v>23</v>
      </c>
      <c r="K25" s="196">
        <v>176.9</v>
      </c>
      <c r="L25" s="196">
        <v>168.5</v>
      </c>
      <c r="M25" s="196">
        <v>8.4</v>
      </c>
      <c r="N25" s="196">
        <v>23.7</v>
      </c>
      <c r="O25" s="196">
        <v>179.5</v>
      </c>
      <c r="P25" s="196">
        <v>174.8</v>
      </c>
      <c r="Q25" s="196">
        <v>4.7</v>
      </c>
      <c r="R25" s="196">
        <v>23.7</v>
      </c>
      <c r="S25" s="196">
        <v>181.5</v>
      </c>
      <c r="T25" s="196">
        <v>174.3</v>
      </c>
      <c r="U25" s="196">
        <v>7.2</v>
      </c>
      <c r="V25" s="196">
        <v>23.2</v>
      </c>
      <c r="W25" s="196">
        <v>166</v>
      </c>
      <c r="X25" s="196">
        <v>161.5</v>
      </c>
      <c r="Y25" s="196">
        <v>4.5</v>
      </c>
      <c r="Z25" s="196">
        <v>22</v>
      </c>
      <c r="AA25" s="196">
        <v>179.8</v>
      </c>
      <c r="AB25" s="196">
        <v>165.5</v>
      </c>
      <c r="AC25" s="196">
        <v>14.3</v>
      </c>
      <c r="AD25" s="196"/>
    </row>
    <row r="26" spans="1:30" ht="17.25" customHeight="1">
      <c r="A26" s="123">
        <v>11</v>
      </c>
      <c r="B26" s="196">
        <v>22</v>
      </c>
      <c r="C26" s="196">
        <v>170.2</v>
      </c>
      <c r="D26" s="196">
        <v>160.3</v>
      </c>
      <c r="E26" s="196">
        <v>9.9</v>
      </c>
      <c r="F26" s="196">
        <v>19.4</v>
      </c>
      <c r="G26" s="196">
        <v>148.5</v>
      </c>
      <c r="H26" s="196">
        <v>139.1</v>
      </c>
      <c r="I26" s="196">
        <v>9.4</v>
      </c>
      <c r="J26" s="196">
        <v>22.6</v>
      </c>
      <c r="K26" s="196">
        <v>174.9</v>
      </c>
      <c r="L26" s="196">
        <v>166.6</v>
      </c>
      <c r="M26" s="196">
        <v>8.3</v>
      </c>
      <c r="N26" s="196">
        <v>24.3</v>
      </c>
      <c r="O26" s="196">
        <v>184.4</v>
      </c>
      <c r="P26" s="196">
        <v>179.8</v>
      </c>
      <c r="Q26" s="196">
        <v>4.6</v>
      </c>
      <c r="R26" s="196">
        <v>22.9</v>
      </c>
      <c r="S26" s="196">
        <v>176.2</v>
      </c>
      <c r="T26" s="196">
        <v>169.4</v>
      </c>
      <c r="U26" s="196">
        <v>6.8</v>
      </c>
      <c r="V26" s="196">
        <v>21.8</v>
      </c>
      <c r="W26" s="196">
        <v>155.8</v>
      </c>
      <c r="X26" s="196">
        <v>152.1</v>
      </c>
      <c r="Y26" s="196">
        <v>3.7</v>
      </c>
      <c r="Z26" s="196">
        <v>22.1</v>
      </c>
      <c r="AA26" s="196">
        <v>181.9</v>
      </c>
      <c r="AB26" s="196">
        <v>167.2</v>
      </c>
      <c r="AC26" s="196">
        <v>14.7</v>
      </c>
      <c r="AD26" s="196"/>
    </row>
    <row r="27" spans="1:30" ht="17.25" customHeight="1">
      <c r="A27" s="123">
        <v>12</v>
      </c>
      <c r="B27" s="196">
        <v>22.1</v>
      </c>
      <c r="C27" s="196">
        <v>172.4</v>
      </c>
      <c r="D27" s="196">
        <v>160.9</v>
      </c>
      <c r="E27" s="196">
        <v>11.5</v>
      </c>
      <c r="F27" s="196">
        <v>19.1</v>
      </c>
      <c r="G27" s="196">
        <v>146.2</v>
      </c>
      <c r="H27" s="196">
        <v>136.8</v>
      </c>
      <c r="I27" s="196">
        <v>9.4</v>
      </c>
      <c r="J27" s="196">
        <v>22.1</v>
      </c>
      <c r="K27" s="196">
        <v>171.6</v>
      </c>
      <c r="L27" s="196">
        <v>163.4</v>
      </c>
      <c r="M27" s="196">
        <v>8.2</v>
      </c>
      <c r="N27" s="196">
        <v>23.8</v>
      </c>
      <c r="O27" s="196">
        <v>180.5</v>
      </c>
      <c r="P27" s="196">
        <v>176.8</v>
      </c>
      <c r="Q27" s="196">
        <v>3.7</v>
      </c>
      <c r="R27" s="196">
        <v>23</v>
      </c>
      <c r="S27" s="196">
        <v>175.9</v>
      </c>
      <c r="T27" s="196">
        <v>168.3</v>
      </c>
      <c r="U27" s="196">
        <v>7.6</v>
      </c>
      <c r="V27" s="196">
        <v>19.8</v>
      </c>
      <c r="W27" s="196">
        <v>146</v>
      </c>
      <c r="X27" s="196">
        <v>142.4</v>
      </c>
      <c r="Y27" s="196">
        <v>3.6</v>
      </c>
      <c r="Z27" s="196">
        <v>22.1</v>
      </c>
      <c r="AA27" s="196">
        <v>181.3</v>
      </c>
      <c r="AB27" s="196">
        <v>166.8</v>
      </c>
      <c r="AC27" s="196">
        <v>14.5</v>
      </c>
      <c r="AD27" s="196"/>
    </row>
    <row r="28" spans="1:29" ht="17.25" customHeight="1">
      <c r="A28" s="262"/>
      <c r="B28" s="196"/>
      <c r="C28" s="226"/>
      <c r="D28" s="226"/>
      <c r="E28" s="226"/>
      <c r="F28" s="226"/>
      <c r="G28" s="196"/>
      <c r="H28" s="226"/>
      <c r="I28" s="226"/>
      <c r="J28" s="226"/>
      <c r="K28" s="196"/>
      <c r="L28" s="226"/>
      <c r="M28" s="226"/>
      <c r="N28" s="226"/>
      <c r="O28" s="196"/>
      <c r="P28" s="226"/>
      <c r="Q28" s="226"/>
      <c r="R28" s="226"/>
      <c r="S28" s="196"/>
      <c r="T28" s="226"/>
      <c r="U28" s="226"/>
      <c r="V28" s="226"/>
      <c r="W28" s="196"/>
      <c r="X28" s="226"/>
      <c r="Y28" s="226"/>
      <c r="Z28" s="226"/>
      <c r="AA28" s="196"/>
      <c r="AB28" s="226"/>
      <c r="AC28" s="226"/>
    </row>
    <row r="29" spans="1:29" ht="17.25" customHeight="1">
      <c r="A29" s="268" t="s">
        <v>31</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row>
    <row r="30" spans="1:30" ht="17.25" customHeight="1">
      <c r="A30" s="155" t="s">
        <v>297</v>
      </c>
      <c r="B30" s="261">
        <v>22.9</v>
      </c>
      <c r="C30" s="261">
        <v>184.5</v>
      </c>
      <c r="D30" s="261">
        <v>171.4</v>
      </c>
      <c r="E30" s="261">
        <v>13.1</v>
      </c>
      <c r="F30" s="261">
        <v>21.5</v>
      </c>
      <c r="G30" s="261">
        <v>160.3</v>
      </c>
      <c r="H30" s="261">
        <v>147.4</v>
      </c>
      <c r="I30" s="261">
        <v>12.9</v>
      </c>
      <c r="J30" s="261">
        <v>23.4</v>
      </c>
      <c r="K30" s="261">
        <v>181.5</v>
      </c>
      <c r="L30" s="261">
        <v>172.5</v>
      </c>
      <c r="M30" s="261">
        <v>9</v>
      </c>
      <c r="N30" s="261">
        <v>25.4</v>
      </c>
      <c r="O30" s="261">
        <v>200.8</v>
      </c>
      <c r="P30" s="261">
        <v>196.1</v>
      </c>
      <c r="Q30" s="261">
        <v>4.7</v>
      </c>
      <c r="R30" s="261">
        <v>24.1</v>
      </c>
      <c r="S30" s="261">
        <v>184.8</v>
      </c>
      <c r="T30" s="261">
        <v>177.1</v>
      </c>
      <c r="U30" s="261">
        <v>7.7</v>
      </c>
      <c r="V30" s="261">
        <v>22.5</v>
      </c>
      <c r="W30" s="261">
        <v>161</v>
      </c>
      <c r="X30" s="261">
        <v>156.6</v>
      </c>
      <c r="Y30" s="261">
        <v>4.4</v>
      </c>
      <c r="Z30" s="261">
        <v>23.4</v>
      </c>
      <c r="AA30" s="261">
        <v>192.1</v>
      </c>
      <c r="AB30" s="261">
        <v>176.7</v>
      </c>
      <c r="AC30" s="261">
        <v>15.4</v>
      </c>
      <c r="AD30" s="196"/>
    </row>
    <row r="31" spans="1:30" ht="17.25" customHeight="1">
      <c r="A31" s="155" t="s">
        <v>206</v>
      </c>
      <c r="B31" s="272">
        <v>22.5</v>
      </c>
      <c r="C31" s="261">
        <v>180</v>
      </c>
      <c r="D31" s="261">
        <v>166.6</v>
      </c>
      <c r="E31" s="261">
        <v>13.4</v>
      </c>
      <c r="F31" s="261">
        <v>19.6</v>
      </c>
      <c r="G31" s="261">
        <v>153.9</v>
      </c>
      <c r="H31" s="261">
        <v>142.6</v>
      </c>
      <c r="I31" s="261">
        <v>11.3</v>
      </c>
      <c r="J31" s="261">
        <v>23.2</v>
      </c>
      <c r="K31" s="261">
        <v>180.9</v>
      </c>
      <c r="L31" s="261">
        <v>171.1</v>
      </c>
      <c r="M31" s="261">
        <v>9.8</v>
      </c>
      <c r="N31" s="261">
        <v>25.6</v>
      </c>
      <c r="O31" s="261">
        <v>200.9</v>
      </c>
      <c r="P31" s="261">
        <v>195.4</v>
      </c>
      <c r="Q31" s="261">
        <v>5.6</v>
      </c>
      <c r="R31" s="261">
        <v>23.7</v>
      </c>
      <c r="S31" s="261">
        <v>180.7</v>
      </c>
      <c r="T31" s="261">
        <v>174.3</v>
      </c>
      <c r="U31" s="261">
        <v>6.3</v>
      </c>
      <c r="V31" s="261">
        <v>22.4</v>
      </c>
      <c r="W31" s="261">
        <v>163</v>
      </c>
      <c r="X31" s="261">
        <v>158.4</v>
      </c>
      <c r="Y31" s="261">
        <v>4.6</v>
      </c>
      <c r="Z31" s="261">
        <v>22.8</v>
      </c>
      <c r="AA31" s="261">
        <v>189.5</v>
      </c>
      <c r="AB31" s="261">
        <v>172.6</v>
      </c>
      <c r="AC31" s="261">
        <v>16.9</v>
      </c>
      <c r="AD31" s="196"/>
    </row>
    <row r="32" spans="1:30" s="236" customFormat="1" ht="17.25" customHeight="1">
      <c r="A32" s="257" t="s">
        <v>186</v>
      </c>
      <c r="B32" s="32">
        <f>AVERAGE(B34:B47)</f>
        <v>22.233333333333334</v>
      </c>
      <c r="C32" s="32">
        <v>179.5</v>
      </c>
      <c r="D32" s="32">
        <v>166.1</v>
      </c>
      <c r="E32" s="32">
        <f aca="true" t="shared" si="1" ref="E32:AC32">AVERAGE(E34:E47)</f>
        <v>13.391666666666667</v>
      </c>
      <c r="F32" s="32">
        <v>19.1</v>
      </c>
      <c r="G32" s="32">
        <v>148.7</v>
      </c>
      <c r="H32" s="32">
        <v>137.8</v>
      </c>
      <c r="I32" s="32">
        <f t="shared" si="1"/>
        <v>10.924999999999999</v>
      </c>
      <c r="J32" s="32">
        <v>22.8</v>
      </c>
      <c r="K32" s="32">
        <v>178.2</v>
      </c>
      <c r="L32" s="32">
        <f t="shared" si="1"/>
        <v>168.15833333333333</v>
      </c>
      <c r="M32" s="32">
        <f t="shared" si="1"/>
        <v>9.958333333333332</v>
      </c>
      <c r="N32" s="32">
        <f t="shared" si="1"/>
        <v>25.175</v>
      </c>
      <c r="O32" s="32">
        <f t="shared" si="1"/>
        <v>193.81666666666663</v>
      </c>
      <c r="P32" s="32">
        <f t="shared" si="1"/>
        <v>188.1833333333333</v>
      </c>
      <c r="Q32" s="32">
        <f t="shared" si="1"/>
        <v>5.616666666666667</v>
      </c>
      <c r="R32" s="32">
        <f t="shared" si="1"/>
        <v>23.874999999999996</v>
      </c>
      <c r="S32" s="32">
        <v>181.6</v>
      </c>
      <c r="T32" s="32">
        <v>174.9</v>
      </c>
      <c r="U32" s="32">
        <f t="shared" si="1"/>
        <v>6.733333333333333</v>
      </c>
      <c r="V32" s="32">
        <f t="shared" si="1"/>
        <v>22.033333333333335</v>
      </c>
      <c r="W32" s="32">
        <v>159.1</v>
      </c>
      <c r="X32" s="32">
        <f t="shared" si="1"/>
        <v>154.50833333333335</v>
      </c>
      <c r="Y32" s="32">
        <f t="shared" si="1"/>
        <v>4.641666666666667</v>
      </c>
      <c r="Z32" s="32">
        <f t="shared" si="1"/>
        <v>22.21666666666667</v>
      </c>
      <c r="AA32" s="32">
        <v>188.5</v>
      </c>
      <c r="AB32" s="32">
        <v>171.4</v>
      </c>
      <c r="AC32" s="32">
        <f t="shared" si="1"/>
        <v>17.075</v>
      </c>
      <c r="AD32" s="32"/>
    </row>
    <row r="33" spans="1:29" ht="17.25" customHeight="1">
      <c r="A33" s="8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row>
    <row r="34" spans="1:30" ht="17.25" customHeight="1">
      <c r="A34" s="255" t="s">
        <v>293</v>
      </c>
      <c r="B34" s="196">
        <v>19.6</v>
      </c>
      <c r="C34" s="196">
        <v>158.8</v>
      </c>
      <c r="D34" s="196">
        <v>145.6</v>
      </c>
      <c r="E34" s="196">
        <v>13.2</v>
      </c>
      <c r="F34" s="196">
        <v>17.7</v>
      </c>
      <c r="G34" s="196">
        <v>137.9</v>
      </c>
      <c r="H34" s="196">
        <v>128.9</v>
      </c>
      <c r="I34" s="196">
        <v>9</v>
      </c>
      <c r="J34" s="196">
        <v>21.6</v>
      </c>
      <c r="K34" s="196">
        <v>167.3</v>
      </c>
      <c r="L34" s="196">
        <v>158.7</v>
      </c>
      <c r="M34" s="196">
        <v>8.6</v>
      </c>
      <c r="N34" s="196">
        <v>25.6</v>
      </c>
      <c r="O34" s="196">
        <v>196.5</v>
      </c>
      <c r="P34" s="196">
        <v>192.1</v>
      </c>
      <c r="Q34" s="196">
        <v>4.4</v>
      </c>
      <c r="R34" s="196">
        <v>21.7</v>
      </c>
      <c r="S34" s="196">
        <v>165.4</v>
      </c>
      <c r="T34" s="196">
        <v>158.9</v>
      </c>
      <c r="U34" s="196">
        <v>6.5</v>
      </c>
      <c r="V34" s="196">
        <v>20.9</v>
      </c>
      <c r="W34" s="196">
        <v>151.3</v>
      </c>
      <c r="X34" s="196">
        <v>147.7</v>
      </c>
      <c r="Y34" s="196">
        <v>3.6</v>
      </c>
      <c r="Z34" s="196">
        <v>20.6</v>
      </c>
      <c r="AA34" s="196">
        <v>171.8</v>
      </c>
      <c r="AB34" s="196">
        <v>156.7</v>
      </c>
      <c r="AC34" s="196">
        <v>15.1</v>
      </c>
      <c r="AD34" s="196"/>
    </row>
    <row r="35" spans="1:30" ht="17.25" customHeight="1">
      <c r="A35" s="123">
        <v>2</v>
      </c>
      <c r="B35" s="196">
        <v>22.4</v>
      </c>
      <c r="C35" s="196">
        <v>178.7</v>
      </c>
      <c r="D35" s="196">
        <v>166</v>
      </c>
      <c r="E35" s="196">
        <v>12.7</v>
      </c>
      <c r="F35" s="196">
        <v>18.1</v>
      </c>
      <c r="G35" s="196">
        <v>140.5</v>
      </c>
      <c r="H35" s="196">
        <v>130.5</v>
      </c>
      <c r="I35" s="196">
        <v>10</v>
      </c>
      <c r="J35" s="196">
        <v>22.4</v>
      </c>
      <c r="K35" s="196">
        <v>173.6</v>
      </c>
      <c r="L35" s="196">
        <v>164.3</v>
      </c>
      <c r="M35" s="196">
        <v>9.3</v>
      </c>
      <c r="N35" s="196">
        <v>24</v>
      </c>
      <c r="O35" s="196">
        <v>183</v>
      </c>
      <c r="P35" s="196">
        <v>177.6</v>
      </c>
      <c r="Q35" s="196">
        <v>5.4</v>
      </c>
      <c r="R35" s="196">
        <v>23.3</v>
      </c>
      <c r="S35" s="196">
        <v>179.5</v>
      </c>
      <c r="T35" s="196">
        <v>170.1</v>
      </c>
      <c r="U35" s="196">
        <v>6.4</v>
      </c>
      <c r="V35" s="196">
        <v>22.1</v>
      </c>
      <c r="W35" s="196">
        <v>160.4</v>
      </c>
      <c r="X35" s="196">
        <v>155.4</v>
      </c>
      <c r="Y35" s="196">
        <v>5</v>
      </c>
      <c r="Z35" s="196">
        <v>21.8</v>
      </c>
      <c r="AA35" s="196">
        <v>182</v>
      </c>
      <c r="AB35" s="196">
        <v>166.6</v>
      </c>
      <c r="AC35" s="196">
        <v>15.4</v>
      </c>
      <c r="AD35" s="196"/>
    </row>
    <row r="36" spans="1:30" ht="17.25" customHeight="1">
      <c r="A36" s="123">
        <v>3</v>
      </c>
      <c r="B36" s="196">
        <v>21.6</v>
      </c>
      <c r="C36" s="196">
        <v>174.2</v>
      </c>
      <c r="D36" s="196">
        <v>159.9</v>
      </c>
      <c r="E36" s="196">
        <v>14.3</v>
      </c>
      <c r="F36" s="196">
        <v>18.9</v>
      </c>
      <c r="G36" s="196">
        <v>145.8</v>
      </c>
      <c r="H36" s="196">
        <v>133.2</v>
      </c>
      <c r="I36" s="196">
        <v>12.6</v>
      </c>
      <c r="J36" s="196">
        <v>23.1</v>
      </c>
      <c r="K36" s="196">
        <v>179.1</v>
      </c>
      <c r="L36" s="196">
        <v>169.1</v>
      </c>
      <c r="M36" s="196">
        <v>10</v>
      </c>
      <c r="N36" s="196">
        <v>24</v>
      </c>
      <c r="O36" s="196">
        <v>184.4</v>
      </c>
      <c r="P36" s="196">
        <v>179.5</v>
      </c>
      <c r="Q36" s="196">
        <v>4.9</v>
      </c>
      <c r="R36" s="196">
        <v>24.2</v>
      </c>
      <c r="S36" s="196">
        <v>182.6</v>
      </c>
      <c r="T36" s="196">
        <v>175.9</v>
      </c>
      <c r="U36" s="196">
        <v>6.7</v>
      </c>
      <c r="V36" s="196">
        <v>22.5</v>
      </c>
      <c r="W36" s="196">
        <v>161.5</v>
      </c>
      <c r="X36" s="196">
        <v>156.6</v>
      </c>
      <c r="Y36" s="196">
        <v>4.9</v>
      </c>
      <c r="Z36" s="196">
        <v>23</v>
      </c>
      <c r="AA36" s="196">
        <v>191.7</v>
      </c>
      <c r="AB36" s="196">
        <v>174.6</v>
      </c>
      <c r="AC36" s="196">
        <v>17.1</v>
      </c>
      <c r="AD36" s="196"/>
    </row>
    <row r="37" spans="1:30" ht="17.25" customHeight="1">
      <c r="A37" s="123">
        <v>4</v>
      </c>
      <c r="B37" s="196">
        <v>23.9</v>
      </c>
      <c r="C37" s="196">
        <v>194</v>
      </c>
      <c r="D37" s="196">
        <v>178</v>
      </c>
      <c r="E37" s="196">
        <v>16</v>
      </c>
      <c r="F37" s="196">
        <v>19.4</v>
      </c>
      <c r="G37" s="196">
        <v>151.1</v>
      </c>
      <c r="H37" s="196">
        <v>140.3</v>
      </c>
      <c r="I37" s="196">
        <v>10.8</v>
      </c>
      <c r="J37" s="196">
        <v>23.2</v>
      </c>
      <c r="K37" s="196">
        <v>181.3</v>
      </c>
      <c r="L37" s="196">
        <v>170.2</v>
      </c>
      <c r="M37" s="196">
        <v>11.1</v>
      </c>
      <c r="N37" s="196">
        <v>25.3</v>
      </c>
      <c r="O37" s="196">
        <v>196.5</v>
      </c>
      <c r="P37" s="196">
        <v>190.9</v>
      </c>
      <c r="Q37" s="196">
        <v>5.6</v>
      </c>
      <c r="R37" s="196">
        <v>23.9</v>
      </c>
      <c r="S37" s="196">
        <v>181.6</v>
      </c>
      <c r="T37" s="196">
        <v>172.7</v>
      </c>
      <c r="U37" s="196">
        <v>8.9</v>
      </c>
      <c r="V37" s="196">
        <v>22.9</v>
      </c>
      <c r="W37" s="196">
        <v>163.8</v>
      </c>
      <c r="X37" s="196">
        <v>157.2</v>
      </c>
      <c r="Y37" s="196">
        <v>6.6</v>
      </c>
      <c r="Z37" s="196">
        <v>22.6</v>
      </c>
      <c r="AA37" s="196">
        <v>191.3</v>
      </c>
      <c r="AB37" s="196">
        <v>173.7</v>
      </c>
      <c r="AC37" s="196">
        <v>17.6</v>
      </c>
      <c r="AD37" s="196"/>
    </row>
    <row r="38" spans="1:30" ht="17.25" customHeight="1">
      <c r="A38" s="8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41"/>
    </row>
    <row r="39" spans="1:30" ht="17.25" customHeight="1">
      <c r="A39" s="123">
        <v>5</v>
      </c>
      <c r="B39" s="196">
        <v>20.4</v>
      </c>
      <c r="C39" s="196">
        <v>166.1</v>
      </c>
      <c r="D39" s="196">
        <v>152.7</v>
      </c>
      <c r="E39" s="196">
        <v>13.4</v>
      </c>
      <c r="F39" s="196">
        <v>19.8</v>
      </c>
      <c r="G39" s="196">
        <v>153.9</v>
      </c>
      <c r="H39" s="196">
        <v>143.4</v>
      </c>
      <c r="I39" s="196">
        <v>10.5</v>
      </c>
      <c r="J39" s="196">
        <v>22.5</v>
      </c>
      <c r="K39" s="196">
        <v>176.7</v>
      </c>
      <c r="L39" s="196">
        <v>166.9</v>
      </c>
      <c r="M39" s="196">
        <v>9.8</v>
      </c>
      <c r="N39" s="196">
        <v>25.5</v>
      </c>
      <c r="O39" s="196">
        <v>197.1</v>
      </c>
      <c r="P39" s="196">
        <v>191.5</v>
      </c>
      <c r="Q39" s="196">
        <v>5.6</v>
      </c>
      <c r="R39" s="196">
        <v>22.5</v>
      </c>
      <c r="S39" s="196">
        <v>171.6</v>
      </c>
      <c r="T39" s="196">
        <v>165.2</v>
      </c>
      <c r="U39" s="196">
        <v>6.4</v>
      </c>
      <c r="V39" s="196">
        <v>22.4</v>
      </c>
      <c r="W39" s="196">
        <v>162.7</v>
      </c>
      <c r="X39" s="196">
        <v>158.1</v>
      </c>
      <c r="Y39" s="196">
        <v>4.6</v>
      </c>
      <c r="Z39" s="196">
        <v>21.5</v>
      </c>
      <c r="AA39" s="196">
        <v>183.3</v>
      </c>
      <c r="AB39" s="196">
        <v>166.4</v>
      </c>
      <c r="AC39" s="196">
        <v>16.9</v>
      </c>
      <c r="AD39" s="196"/>
    </row>
    <row r="40" spans="1:30" ht="17.25" customHeight="1">
      <c r="A40" s="123">
        <v>6</v>
      </c>
      <c r="B40" s="196">
        <v>23.5</v>
      </c>
      <c r="C40" s="196">
        <v>188.6</v>
      </c>
      <c r="D40" s="196">
        <v>176</v>
      </c>
      <c r="E40" s="196">
        <v>12.6</v>
      </c>
      <c r="F40" s="196">
        <v>19.5</v>
      </c>
      <c r="G40" s="196">
        <v>152.1</v>
      </c>
      <c r="H40" s="196">
        <v>141.2</v>
      </c>
      <c r="I40" s="196">
        <v>10.9</v>
      </c>
      <c r="J40" s="196">
        <v>24.4</v>
      </c>
      <c r="K40" s="196">
        <v>189.4</v>
      </c>
      <c r="L40" s="196">
        <v>179.1</v>
      </c>
      <c r="M40" s="196">
        <v>10.3</v>
      </c>
      <c r="N40" s="196">
        <v>25.8</v>
      </c>
      <c r="O40" s="196">
        <v>197.5</v>
      </c>
      <c r="P40" s="196">
        <v>191</v>
      </c>
      <c r="Q40" s="196">
        <v>6.5</v>
      </c>
      <c r="R40" s="196">
        <v>26.1</v>
      </c>
      <c r="S40" s="196">
        <v>197.4</v>
      </c>
      <c r="T40" s="196">
        <v>189.7</v>
      </c>
      <c r="U40" s="196">
        <v>7.7</v>
      </c>
      <c r="V40" s="196">
        <v>24.2</v>
      </c>
      <c r="W40" s="196">
        <v>172.7</v>
      </c>
      <c r="X40" s="196">
        <v>168.1</v>
      </c>
      <c r="Y40" s="196">
        <v>4.6</v>
      </c>
      <c r="Z40" s="196">
        <v>23.6</v>
      </c>
      <c r="AA40" s="196">
        <v>198.9</v>
      </c>
      <c r="AB40" s="196">
        <v>181.6</v>
      </c>
      <c r="AC40" s="196">
        <v>17.3</v>
      </c>
      <c r="AD40" s="196"/>
    </row>
    <row r="41" spans="1:30" ht="17.25" customHeight="1">
      <c r="A41" s="123">
        <v>7</v>
      </c>
      <c r="B41" s="196">
        <v>23.6</v>
      </c>
      <c r="C41" s="196">
        <v>189.7</v>
      </c>
      <c r="D41" s="196">
        <v>177.3</v>
      </c>
      <c r="E41" s="196">
        <v>12.4</v>
      </c>
      <c r="F41" s="196">
        <v>20.2</v>
      </c>
      <c r="G41" s="196">
        <v>157.3</v>
      </c>
      <c r="H41" s="196">
        <v>145.7</v>
      </c>
      <c r="I41" s="196">
        <v>11.6</v>
      </c>
      <c r="J41" s="196">
        <v>23.4</v>
      </c>
      <c r="K41" s="196">
        <v>184.7</v>
      </c>
      <c r="L41" s="196">
        <v>175.1</v>
      </c>
      <c r="M41" s="196">
        <v>9.6</v>
      </c>
      <c r="N41" s="196">
        <v>25</v>
      </c>
      <c r="O41" s="196">
        <v>193.1</v>
      </c>
      <c r="P41" s="196">
        <v>187.4</v>
      </c>
      <c r="Q41" s="196">
        <v>5.7</v>
      </c>
      <c r="R41" s="196">
        <v>25.2</v>
      </c>
      <c r="S41" s="196">
        <v>193.6</v>
      </c>
      <c r="T41" s="196">
        <v>187.4</v>
      </c>
      <c r="U41" s="196">
        <v>6.2</v>
      </c>
      <c r="V41" s="196">
        <v>22.8</v>
      </c>
      <c r="W41" s="196">
        <v>167.3</v>
      </c>
      <c r="X41" s="196">
        <v>162.3</v>
      </c>
      <c r="Y41" s="196">
        <v>5</v>
      </c>
      <c r="Z41" s="196">
        <v>23</v>
      </c>
      <c r="AA41" s="196">
        <v>194.3</v>
      </c>
      <c r="AB41" s="196">
        <v>178.4</v>
      </c>
      <c r="AC41" s="196">
        <v>15.9</v>
      </c>
      <c r="AD41" s="196"/>
    </row>
    <row r="42" spans="1:30" ht="17.25" customHeight="1">
      <c r="A42" s="123">
        <v>8</v>
      </c>
      <c r="B42" s="196">
        <v>21.9</v>
      </c>
      <c r="C42" s="196">
        <v>177.3</v>
      </c>
      <c r="D42" s="196">
        <v>164.6</v>
      </c>
      <c r="E42" s="196">
        <v>12.7</v>
      </c>
      <c r="F42" s="196">
        <v>20.3</v>
      </c>
      <c r="G42" s="196">
        <v>157.1</v>
      </c>
      <c r="H42" s="196">
        <v>146.5</v>
      </c>
      <c r="I42" s="196">
        <v>10.6</v>
      </c>
      <c r="J42" s="196">
        <v>21.5</v>
      </c>
      <c r="K42" s="196">
        <v>168.5</v>
      </c>
      <c r="L42" s="196">
        <v>159</v>
      </c>
      <c r="M42" s="196">
        <v>9.5</v>
      </c>
      <c r="N42" s="196">
        <v>26</v>
      </c>
      <c r="O42" s="196">
        <v>201.3</v>
      </c>
      <c r="P42" s="196">
        <v>193.9</v>
      </c>
      <c r="Q42" s="196">
        <v>7.4</v>
      </c>
      <c r="R42" s="196">
        <v>25.2</v>
      </c>
      <c r="S42" s="196">
        <v>190.6</v>
      </c>
      <c r="T42" s="196">
        <v>185.1</v>
      </c>
      <c r="U42" s="196">
        <v>5.5</v>
      </c>
      <c r="V42" s="196">
        <v>18.4</v>
      </c>
      <c r="W42" s="196">
        <v>132.9</v>
      </c>
      <c r="X42" s="196">
        <v>128.4</v>
      </c>
      <c r="Y42" s="196">
        <v>4.5</v>
      </c>
      <c r="Z42" s="196">
        <v>21.6</v>
      </c>
      <c r="AA42" s="196">
        <v>182.1</v>
      </c>
      <c r="AB42" s="196">
        <v>166.3</v>
      </c>
      <c r="AC42" s="196">
        <v>15.8</v>
      </c>
      <c r="AD42" s="196"/>
    </row>
    <row r="43" spans="1:30" ht="17.25" customHeight="1">
      <c r="A43" s="8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41"/>
    </row>
    <row r="44" spans="1:30" ht="17.25" customHeight="1">
      <c r="A44" s="123">
        <v>9</v>
      </c>
      <c r="B44" s="196">
        <v>22.9</v>
      </c>
      <c r="C44" s="196">
        <v>183.4</v>
      </c>
      <c r="D44" s="196">
        <v>171.6</v>
      </c>
      <c r="E44" s="196">
        <v>11.8</v>
      </c>
      <c r="F44" s="196">
        <v>18.4</v>
      </c>
      <c r="G44" s="196">
        <v>144.3</v>
      </c>
      <c r="H44" s="196">
        <v>133</v>
      </c>
      <c r="I44" s="196">
        <v>11.3</v>
      </c>
      <c r="J44" s="196">
        <v>22.6</v>
      </c>
      <c r="K44" s="196">
        <v>177.5</v>
      </c>
      <c r="L44" s="196">
        <v>167.7</v>
      </c>
      <c r="M44" s="196">
        <v>9.8</v>
      </c>
      <c r="N44" s="196">
        <v>25.4</v>
      </c>
      <c r="O44" s="196">
        <v>195.1</v>
      </c>
      <c r="P44" s="196">
        <v>190</v>
      </c>
      <c r="Q44" s="196">
        <v>5.1</v>
      </c>
      <c r="R44" s="196">
        <v>23.6</v>
      </c>
      <c r="S44" s="196">
        <v>178.8</v>
      </c>
      <c r="T44" s="196">
        <v>173.7</v>
      </c>
      <c r="U44" s="196">
        <v>5.8</v>
      </c>
      <c r="V44" s="196">
        <v>22.3</v>
      </c>
      <c r="W44" s="196">
        <v>160.8</v>
      </c>
      <c r="X44" s="196">
        <v>156.4</v>
      </c>
      <c r="Y44" s="196">
        <v>4.4</v>
      </c>
      <c r="Z44" s="196">
        <v>21.7</v>
      </c>
      <c r="AA44" s="196">
        <v>185.8</v>
      </c>
      <c r="AB44" s="196">
        <v>168.5</v>
      </c>
      <c r="AC44" s="196">
        <v>17.3</v>
      </c>
      <c r="AD44" s="196"/>
    </row>
    <row r="45" spans="1:30" ht="17.25" customHeight="1">
      <c r="A45" s="123">
        <v>10</v>
      </c>
      <c r="B45" s="196">
        <v>22</v>
      </c>
      <c r="C45" s="196">
        <v>177.2</v>
      </c>
      <c r="D45" s="196">
        <v>163.9</v>
      </c>
      <c r="E45" s="196">
        <v>13.3</v>
      </c>
      <c r="F45" s="196">
        <v>20.1</v>
      </c>
      <c r="G45" s="196">
        <v>156.7</v>
      </c>
      <c r="H45" s="196">
        <v>144.8</v>
      </c>
      <c r="I45" s="196">
        <v>11.9</v>
      </c>
      <c r="J45" s="196">
        <v>23.3</v>
      </c>
      <c r="K45" s="196">
        <v>182.9</v>
      </c>
      <c r="L45" s="196">
        <v>172.4</v>
      </c>
      <c r="M45" s="196">
        <v>10.5</v>
      </c>
      <c r="N45" s="196">
        <v>25.2</v>
      </c>
      <c r="O45" s="196">
        <v>194</v>
      </c>
      <c r="P45" s="196">
        <v>188</v>
      </c>
      <c r="Q45" s="196">
        <v>5.8</v>
      </c>
      <c r="R45" s="196">
        <v>24</v>
      </c>
      <c r="S45" s="196">
        <v>183.5</v>
      </c>
      <c r="T45" s="196">
        <v>177.3</v>
      </c>
      <c r="U45" s="196">
        <v>6.2</v>
      </c>
      <c r="V45" s="196">
        <v>23.5</v>
      </c>
      <c r="W45" s="196">
        <v>167.9</v>
      </c>
      <c r="X45" s="196">
        <v>163.3</v>
      </c>
      <c r="Y45" s="196">
        <v>4.6</v>
      </c>
      <c r="Z45" s="196">
        <v>22.4</v>
      </c>
      <c r="AA45" s="196">
        <v>192.2</v>
      </c>
      <c r="AB45" s="196">
        <v>173.6</v>
      </c>
      <c r="AC45" s="196">
        <v>18.6</v>
      </c>
      <c r="AD45" s="196"/>
    </row>
    <row r="46" spans="1:30" ht="17.25" customHeight="1">
      <c r="A46" s="123">
        <v>11</v>
      </c>
      <c r="B46" s="196">
        <v>22.4</v>
      </c>
      <c r="C46" s="196">
        <v>180.8</v>
      </c>
      <c r="D46" s="196">
        <v>167.5</v>
      </c>
      <c r="E46" s="196">
        <v>13.3</v>
      </c>
      <c r="F46" s="196">
        <v>18.8</v>
      </c>
      <c r="G46" s="196">
        <v>146.6</v>
      </c>
      <c r="H46" s="196">
        <v>135.4</v>
      </c>
      <c r="I46" s="196">
        <v>11.2</v>
      </c>
      <c r="J46" s="196">
        <v>22.8</v>
      </c>
      <c r="K46" s="196">
        <v>180</v>
      </c>
      <c r="L46" s="196">
        <v>169.3</v>
      </c>
      <c r="M46" s="196">
        <v>10.7</v>
      </c>
      <c r="N46" s="196">
        <v>25.2</v>
      </c>
      <c r="O46" s="196">
        <v>195.7</v>
      </c>
      <c r="P46" s="196">
        <v>189.7</v>
      </c>
      <c r="Q46" s="196">
        <v>6</v>
      </c>
      <c r="R46" s="196">
        <v>23.4</v>
      </c>
      <c r="S46" s="196">
        <v>180.3</v>
      </c>
      <c r="T46" s="196">
        <v>173.1</v>
      </c>
      <c r="U46" s="196">
        <v>7.2</v>
      </c>
      <c r="V46" s="196">
        <v>22.3</v>
      </c>
      <c r="W46" s="196">
        <v>158.5</v>
      </c>
      <c r="X46" s="196">
        <v>154.4</v>
      </c>
      <c r="Y46" s="196">
        <v>4.1</v>
      </c>
      <c r="Z46" s="196">
        <v>22.3</v>
      </c>
      <c r="AA46" s="196">
        <v>193.5</v>
      </c>
      <c r="AB46" s="196">
        <v>174.4</v>
      </c>
      <c r="AC46" s="196">
        <v>19.1</v>
      </c>
      <c r="AD46" s="196"/>
    </row>
    <row r="47" spans="1:30" ht="17.25" customHeight="1">
      <c r="A47" s="123">
        <v>12</v>
      </c>
      <c r="B47" s="196">
        <v>22.6</v>
      </c>
      <c r="C47" s="196">
        <v>183.9</v>
      </c>
      <c r="D47" s="196">
        <v>168.9</v>
      </c>
      <c r="E47" s="196">
        <v>15</v>
      </c>
      <c r="F47" s="196">
        <v>18.8</v>
      </c>
      <c r="G47" s="196">
        <v>146.2</v>
      </c>
      <c r="H47" s="196">
        <v>135.5</v>
      </c>
      <c r="I47" s="196">
        <v>10.7</v>
      </c>
      <c r="J47" s="196">
        <v>22.1</v>
      </c>
      <c r="K47" s="196">
        <v>176.4</v>
      </c>
      <c r="L47" s="196">
        <v>166.1</v>
      </c>
      <c r="M47" s="196">
        <v>10.3</v>
      </c>
      <c r="N47" s="196">
        <v>25.1</v>
      </c>
      <c r="O47" s="196">
        <v>191.6</v>
      </c>
      <c r="P47" s="196">
        <v>186.6</v>
      </c>
      <c r="Q47" s="196">
        <v>5</v>
      </c>
      <c r="R47" s="196">
        <v>23.4</v>
      </c>
      <c r="S47" s="196">
        <v>178.3</v>
      </c>
      <c r="T47" s="196">
        <v>171</v>
      </c>
      <c r="U47" s="196">
        <v>7.3</v>
      </c>
      <c r="V47" s="196">
        <v>20.1</v>
      </c>
      <c r="W47" s="196">
        <v>150</v>
      </c>
      <c r="X47" s="196">
        <v>146.2</v>
      </c>
      <c r="Y47" s="196">
        <v>3.8</v>
      </c>
      <c r="Z47" s="196">
        <v>22.5</v>
      </c>
      <c r="AA47" s="196">
        <v>193.9</v>
      </c>
      <c r="AB47" s="196">
        <v>175.1</v>
      </c>
      <c r="AC47" s="196">
        <v>18.8</v>
      </c>
      <c r="AD47" s="196"/>
    </row>
    <row r="48" spans="1:29" ht="17.25" customHeight="1">
      <c r="A48" s="262"/>
      <c r="B48" s="196"/>
      <c r="C48" s="226"/>
      <c r="D48" s="226"/>
      <c r="E48" s="226"/>
      <c r="F48" s="226"/>
      <c r="G48" s="196"/>
      <c r="H48" s="226"/>
      <c r="I48" s="226"/>
      <c r="J48" s="226"/>
      <c r="K48" s="196"/>
      <c r="L48" s="226"/>
      <c r="M48" s="226"/>
      <c r="N48" s="226"/>
      <c r="O48" s="196"/>
      <c r="P48" s="226"/>
      <c r="Q48" s="226"/>
      <c r="R48" s="226"/>
      <c r="S48" s="196"/>
      <c r="T48" s="226"/>
      <c r="U48" s="226"/>
      <c r="V48" s="226"/>
      <c r="W48" s="196"/>
      <c r="X48" s="226"/>
      <c r="Y48" s="226"/>
      <c r="Z48" s="226"/>
      <c r="AA48" s="196"/>
      <c r="AB48" s="226"/>
      <c r="AC48" s="226"/>
    </row>
    <row r="49" spans="1:29" ht="17.25" customHeight="1">
      <c r="A49" s="268" t="s">
        <v>32</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row>
    <row r="50" spans="1:30" ht="17.25" customHeight="1">
      <c r="A50" s="155" t="s">
        <v>297</v>
      </c>
      <c r="B50" s="261">
        <v>21.5</v>
      </c>
      <c r="C50" s="261">
        <v>154.6</v>
      </c>
      <c r="D50" s="261">
        <v>149.7</v>
      </c>
      <c r="E50" s="261">
        <v>4.9</v>
      </c>
      <c r="F50" s="261">
        <v>22.2</v>
      </c>
      <c r="G50" s="261">
        <v>161.5</v>
      </c>
      <c r="H50" s="261">
        <v>150.1</v>
      </c>
      <c r="I50" s="261">
        <v>11.4</v>
      </c>
      <c r="J50" s="261">
        <v>23.4</v>
      </c>
      <c r="K50" s="261">
        <v>175.8</v>
      </c>
      <c r="L50" s="261">
        <v>169.9</v>
      </c>
      <c r="M50" s="261">
        <v>5.9</v>
      </c>
      <c r="N50" s="261">
        <v>23.1</v>
      </c>
      <c r="O50" s="261">
        <v>177.5</v>
      </c>
      <c r="P50" s="261">
        <v>174</v>
      </c>
      <c r="Q50" s="261">
        <v>3.5</v>
      </c>
      <c r="R50" s="261">
        <v>24</v>
      </c>
      <c r="S50" s="261">
        <v>182.3</v>
      </c>
      <c r="T50" s="261">
        <v>175.3</v>
      </c>
      <c r="U50" s="261">
        <v>7</v>
      </c>
      <c r="V50" s="261">
        <v>22.3</v>
      </c>
      <c r="W50" s="261">
        <v>157.5</v>
      </c>
      <c r="X50" s="261">
        <v>154.6</v>
      </c>
      <c r="Y50" s="261">
        <v>2.9</v>
      </c>
      <c r="Z50" s="261">
        <v>23.2</v>
      </c>
      <c r="AA50" s="261">
        <v>172.2</v>
      </c>
      <c r="AB50" s="261">
        <v>164</v>
      </c>
      <c r="AC50" s="261">
        <v>8.2</v>
      </c>
      <c r="AD50" s="196"/>
    </row>
    <row r="51" spans="1:30" ht="17.25" customHeight="1">
      <c r="A51" s="155" t="s">
        <v>206</v>
      </c>
      <c r="B51" s="261">
        <v>21.3</v>
      </c>
      <c r="C51" s="261">
        <v>151.4</v>
      </c>
      <c r="D51" s="261">
        <v>146.8</v>
      </c>
      <c r="E51" s="261">
        <v>4.6</v>
      </c>
      <c r="F51" s="261">
        <v>20.1</v>
      </c>
      <c r="G51" s="261">
        <v>153.8</v>
      </c>
      <c r="H51" s="261">
        <v>145.3</v>
      </c>
      <c r="I51" s="261">
        <v>8.5</v>
      </c>
      <c r="J51" s="261">
        <v>22.9</v>
      </c>
      <c r="K51" s="261">
        <v>172</v>
      </c>
      <c r="L51" s="261">
        <v>166.1</v>
      </c>
      <c r="M51" s="261">
        <v>5.9</v>
      </c>
      <c r="N51" s="261">
        <v>23.3</v>
      </c>
      <c r="O51" s="261">
        <v>177.4</v>
      </c>
      <c r="P51" s="261">
        <v>173.8</v>
      </c>
      <c r="Q51" s="261">
        <v>3.5</v>
      </c>
      <c r="R51" s="261">
        <v>23.5</v>
      </c>
      <c r="S51" s="261">
        <v>179.5</v>
      </c>
      <c r="T51" s="261">
        <v>172.6</v>
      </c>
      <c r="U51" s="261">
        <v>6.8</v>
      </c>
      <c r="V51" s="261">
        <v>21.8</v>
      </c>
      <c r="W51" s="261">
        <v>156.2</v>
      </c>
      <c r="X51" s="261">
        <v>153.4</v>
      </c>
      <c r="Y51" s="261">
        <v>2.8</v>
      </c>
      <c r="Z51" s="261">
        <v>21.9</v>
      </c>
      <c r="AA51" s="261">
        <v>162.4</v>
      </c>
      <c r="AB51" s="261">
        <v>154.2</v>
      </c>
      <c r="AC51" s="261">
        <v>8.2</v>
      </c>
      <c r="AD51" s="196"/>
    </row>
    <row r="52" spans="1:30" s="236" customFormat="1" ht="17.25" customHeight="1">
      <c r="A52" s="257" t="s">
        <v>186</v>
      </c>
      <c r="B52" s="32">
        <f>AVERAGE(B54:B67)</f>
        <v>21.075000000000003</v>
      </c>
      <c r="C52" s="32">
        <v>151</v>
      </c>
      <c r="D52" s="32">
        <v>146.1</v>
      </c>
      <c r="E52" s="32">
        <f aca="true" t="shared" si="2" ref="E52:AC52">AVERAGE(E54:E67)</f>
        <v>4.908333333333334</v>
      </c>
      <c r="F52" s="32">
        <v>19.4</v>
      </c>
      <c r="G52" s="32">
        <v>148</v>
      </c>
      <c r="H52" s="32">
        <v>139.5</v>
      </c>
      <c r="I52" s="32">
        <f t="shared" si="2"/>
        <v>8.525</v>
      </c>
      <c r="J52" s="32">
        <f t="shared" si="2"/>
        <v>22.549999999999997</v>
      </c>
      <c r="K52" s="32">
        <f t="shared" si="2"/>
        <v>168.725</v>
      </c>
      <c r="L52" s="32">
        <f t="shared" si="2"/>
        <v>162.81666666666666</v>
      </c>
      <c r="M52" s="32">
        <f t="shared" si="2"/>
        <v>5.908333333333332</v>
      </c>
      <c r="N52" s="32">
        <f t="shared" si="2"/>
        <v>23.08333333333334</v>
      </c>
      <c r="O52" s="32">
        <f t="shared" si="2"/>
        <v>171.95000000000002</v>
      </c>
      <c r="P52" s="32">
        <f t="shared" si="2"/>
        <v>168.25833333333335</v>
      </c>
      <c r="Q52" s="32">
        <f t="shared" si="2"/>
        <v>3.6916666666666664</v>
      </c>
      <c r="R52" s="32">
        <f t="shared" si="2"/>
        <v>23.333333333333332</v>
      </c>
      <c r="S52" s="32">
        <f t="shared" si="2"/>
        <v>178.08333333333334</v>
      </c>
      <c r="T52" s="32">
        <f t="shared" si="2"/>
        <v>171.01666666666665</v>
      </c>
      <c r="U52" s="32">
        <f t="shared" si="2"/>
        <v>7.083333333333332</v>
      </c>
      <c r="V52" s="32">
        <f t="shared" si="2"/>
        <v>21.066666666666666</v>
      </c>
      <c r="W52" s="32">
        <v>150.6</v>
      </c>
      <c r="X52" s="32">
        <v>147.7</v>
      </c>
      <c r="Y52" s="32">
        <f t="shared" si="2"/>
        <v>2.9250000000000003</v>
      </c>
      <c r="Z52" s="32">
        <f t="shared" si="2"/>
        <v>21.608333333333334</v>
      </c>
      <c r="AA52" s="32">
        <v>160.3</v>
      </c>
      <c r="AB52" s="32">
        <v>152.6</v>
      </c>
      <c r="AC52" s="32">
        <f t="shared" si="2"/>
        <v>7.666666666666665</v>
      </c>
      <c r="AD52" s="32"/>
    </row>
    <row r="53" spans="1:29" ht="17.25" customHeight="1">
      <c r="A53" s="8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row>
    <row r="54" spans="1:30" ht="17.25" customHeight="1">
      <c r="A54" s="255" t="s">
        <v>293</v>
      </c>
      <c r="B54" s="196">
        <v>19.8</v>
      </c>
      <c r="C54" s="196">
        <v>141.1</v>
      </c>
      <c r="D54" s="196">
        <v>135.4</v>
      </c>
      <c r="E54" s="196">
        <v>5.7</v>
      </c>
      <c r="F54" s="196">
        <v>16.8</v>
      </c>
      <c r="G54" s="196">
        <v>129.9</v>
      </c>
      <c r="H54" s="196">
        <v>122.4</v>
      </c>
      <c r="I54" s="196">
        <v>7.5</v>
      </c>
      <c r="J54" s="196">
        <v>21.5</v>
      </c>
      <c r="K54" s="196">
        <v>160.2</v>
      </c>
      <c r="L54" s="196">
        <v>155.1</v>
      </c>
      <c r="M54" s="196">
        <v>5.1</v>
      </c>
      <c r="N54" s="196">
        <v>23.2</v>
      </c>
      <c r="O54" s="196">
        <v>172</v>
      </c>
      <c r="P54" s="196">
        <v>168.9</v>
      </c>
      <c r="Q54" s="196">
        <v>3.1</v>
      </c>
      <c r="R54" s="196">
        <v>21.7</v>
      </c>
      <c r="S54" s="196">
        <v>165.4</v>
      </c>
      <c r="T54" s="196">
        <v>158.5</v>
      </c>
      <c r="U54" s="196">
        <v>6.9</v>
      </c>
      <c r="V54" s="196">
        <v>20.4</v>
      </c>
      <c r="W54" s="196">
        <v>148.4</v>
      </c>
      <c r="X54" s="196">
        <v>145.9</v>
      </c>
      <c r="Y54" s="196">
        <v>2.5</v>
      </c>
      <c r="Z54" s="196">
        <v>20.2</v>
      </c>
      <c r="AA54" s="196">
        <v>146.1</v>
      </c>
      <c r="AB54" s="196">
        <v>140.4</v>
      </c>
      <c r="AC54" s="196">
        <v>5.7</v>
      </c>
      <c r="AD54" s="196"/>
    </row>
    <row r="55" spans="1:30" ht="17.25" customHeight="1">
      <c r="A55" s="123">
        <v>2</v>
      </c>
      <c r="B55" s="196">
        <v>20.9</v>
      </c>
      <c r="C55" s="196">
        <v>147.5</v>
      </c>
      <c r="D55" s="196">
        <v>143.4</v>
      </c>
      <c r="E55" s="196">
        <v>4.1</v>
      </c>
      <c r="F55" s="196">
        <v>18</v>
      </c>
      <c r="G55" s="196">
        <v>136.3</v>
      </c>
      <c r="H55" s="196">
        <v>129.2</v>
      </c>
      <c r="I55" s="196">
        <v>7.1</v>
      </c>
      <c r="J55" s="196">
        <v>22.2</v>
      </c>
      <c r="K55" s="196">
        <v>165.7</v>
      </c>
      <c r="L55" s="196">
        <v>159.3</v>
      </c>
      <c r="M55" s="196">
        <v>6.4</v>
      </c>
      <c r="N55" s="196">
        <v>22.3</v>
      </c>
      <c r="O55" s="196">
        <v>166.3</v>
      </c>
      <c r="P55" s="196">
        <v>162.7</v>
      </c>
      <c r="Q55" s="196">
        <v>3.6</v>
      </c>
      <c r="R55" s="196">
        <v>22.7</v>
      </c>
      <c r="S55" s="196">
        <v>174.8</v>
      </c>
      <c r="T55" s="196">
        <v>167.2</v>
      </c>
      <c r="U55" s="196">
        <v>7.8</v>
      </c>
      <c r="V55" s="196">
        <v>21.5</v>
      </c>
      <c r="W55" s="196">
        <v>155.7</v>
      </c>
      <c r="X55" s="196">
        <v>152.7</v>
      </c>
      <c r="Y55" s="196">
        <v>3</v>
      </c>
      <c r="Z55" s="196">
        <v>21.5</v>
      </c>
      <c r="AA55" s="196">
        <v>157.3</v>
      </c>
      <c r="AB55" s="196">
        <v>148.3</v>
      </c>
      <c r="AC55" s="196">
        <v>9</v>
      </c>
      <c r="AD55" s="196"/>
    </row>
    <row r="56" spans="1:30" ht="17.25" customHeight="1">
      <c r="A56" s="123">
        <v>3</v>
      </c>
      <c r="B56" s="196">
        <v>19.5</v>
      </c>
      <c r="C56" s="196">
        <v>138.1</v>
      </c>
      <c r="D56" s="196">
        <v>133.7</v>
      </c>
      <c r="E56" s="196">
        <v>4.4</v>
      </c>
      <c r="F56" s="196">
        <v>19.2</v>
      </c>
      <c r="G56" s="196">
        <v>146.7</v>
      </c>
      <c r="H56" s="196">
        <v>137.9</v>
      </c>
      <c r="I56" s="196">
        <v>8.8</v>
      </c>
      <c r="J56" s="196">
        <v>22.7</v>
      </c>
      <c r="K56" s="196">
        <v>168</v>
      </c>
      <c r="L56" s="196">
        <v>162.6</v>
      </c>
      <c r="M56" s="196">
        <v>5.4</v>
      </c>
      <c r="N56" s="196">
        <v>22.4</v>
      </c>
      <c r="O56" s="196">
        <v>167.2</v>
      </c>
      <c r="P56" s="196">
        <v>164.2</v>
      </c>
      <c r="Q56" s="196">
        <v>3</v>
      </c>
      <c r="R56" s="196">
        <v>23.5</v>
      </c>
      <c r="S56" s="196">
        <v>176.6</v>
      </c>
      <c r="T56" s="196">
        <v>170.3</v>
      </c>
      <c r="U56" s="196">
        <v>6.3</v>
      </c>
      <c r="V56" s="196">
        <v>22.4</v>
      </c>
      <c r="W56" s="196">
        <v>157.8</v>
      </c>
      <c r="X56" s="196">
        <v>154.9</v>
      </c>
      <c r="Y56" s="196">
        <v>2.9</v>
      </c>
      <c r="Z56" s="196">
        <v>21.7</v>
      </c>
      <c r="AA56" s="196">
        <v>159.5</v>
      </c>
      <c r="AB56" s="196">
        <v>152.1</v>
      </c>
      <c r="AC56" s="196">
        <v>7.4</v>
      </c>
      <c r="AD56" s="196"/>
    </row>
    <row r="57" spans="1:30" ht="17.25" customHeight="1">
      <c r="A57" s="123">
        <v>4</v>
      </c>
      <c r="B57" s="196">
        <v>22.1</v>
      </c>
      <c r="C57" s="196">
        <v>157.8</v>
      </c>
      <c r="D57" s="196">
        <v>152.6</v>
      </c>
      <c r="E57" s="196">
        <v>5.2</v>
      </c>
      <c r="F57" s="196">
        <v>20</v>
      </c>
      <c r="G57" s="196">
        <v>153.9</v>
      </c>
      <c r="H57" s="196">
        <v>144</v>
      </c>
      <c r="I57" s="196">
        <v>9.9</v>
      </c>
      <c r="J57" s="196">
        <v>22.9</v>
      </c>
      <c r="K57" s="196">
        <v>170.6</v>
      </c>
      <c r="L57" s="196">
        <v>164.8</v>
      </c>
      <c r="M57" s="196">
        <v>5.8</v>
      </c>
      <c r="N57" s="196">
        <v>22.9</v>
      </c>
      <c r="O57" s="196">
        <v>170.4</v>
      </c>
      <c r="P57" s="196">
        <v>167.2</v>
      </c>
      <c r="Q57" s="196">
        <v>3.2</v>
      </c>
      <c r="R57" s="196">
        <v>23.4</v>
      </c>
      <c r="S57" s="196">
        <v>178.1</v>
      </c>
      <c r="T57" s="196">
        <v>171.1</v>
      </c>
      <c r="U57" s="196">
        <v>7</v>
      </c>
      <c r="V57" s="196">
        <v>22.6</v>
      </c>
      <c r="W57" s="196">
        <v>159.1</v>
      </c>
      <c r="X57" s="196">
        <v>155.7</v>
      </c>
      <c r="Y57" s="196">
        <v>3.4</v>
      </c>
      <c r="Z57" s="196">
        <v>22.2</v>
      </c>
      <c r="AA57" s="196">
        <v>164.6</v>
      </c>
      <c r="AB57" s="196">
        <v>157.1</v>
      </c>
      <c r="AC57" s="196">
        <v>7.5</v>
      </c>
      <c r="AD57" s="196"/>
    </row>
    <row r="58" spans="1:30" ht="17.25" customHeight="1">
      <c r="A58" s="83"/>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41"/>
    </row>
    <row r="59" spans="1:30" ht="17.25" customHeight="1">
      <c r="A59" s="123">
        <v>5</v>
      </c>
      <c r="B59" s="196">
        <v>20.2</v>
      </c>
      <c r="C59" s="196">
        <v>144.8</v>
      </c>
      <c r="D59" s="196">
        <v>139.8</v>
      </c>
      <c r="E59" s="196">
        <v>5</v>
      </c>
      <c r="F59" s="196">
        <v>19.7</v>
      </c>
      <c r="G59" s="196">
        <v>151.2</v>
      </c>
      <c r="H59" s="196">
        <v>142.3</v>
      </c>
      <c r="I59" s="196">
        <v>8.9</v>
      </c>
      <c r="J59" s="196">
        <v>21.9</v>
      </c>
      <c r="K59" s="196">
        <v>162.8</v>
      </c>
      <c r="L59" s="196">
        <v>157.1</v>
      </c>
      <c r="M59" s="196">
        <v>5.7</v>
      </c>
      <c r="N59" s="196">
        <v>23.3</v>
      </c>
      <c r="O59" s="196">
        <v>170.9</v>
      </c>
      <c r="P59" s="196">
        <v>168</v>
      </c>
      <c r="Q59" s="196">
        <v>2.9</v>
      </c>
      <c r="R59" s="196">
        <v>21.9</v>
      </c>
      <c r="S59" s="196">
        <v>167.3</v>
      </c>
      <c r="T59" s="196">
        <v>160.3</v>
      </c>
      <c r="U59" s="196">
        <v>7</v>
      </c>
      <c r="V59" s="196">
        <v>21.4</v>
      </c>
      <c r="W59" s="196">
        <v>151.2</v>
      </c>
      <c r="X59" s="196">
        <v>148.8</v>
      </c>
      <c r="Y59" s="196">
        <v>2.4</v>
      </c>
      <c r="Z59" s="196">
        <v>20.9</v>
      </c>
      <c r="AA59" s="196">
        <v>154.3</v>
      </c>
      <c r="AB59" s="196">
        <v>146.4</v>
      </c>
      <c r="AC59" s="196">
        <v>7.9</v>
      </c>
      <c r="AD59" s="196"/>
    </row>
    <row r="60" spans="1:30" ht="17.25" customHeight="1">
      <c r="A60" s="123">
        <v>6</v>
      </c>
      <c r="B60" s="196">
        <v>22.1</v>
      </c>
      <c r="C60" s="196">
        <v>157.3</v>
      </c>
      <c r="D60" s="196">
        <v>153</v>
      </c>
      <c r="E60" s="196">
        <v>4.3</v>
      </c>
      <c r="F60" s="196">
        <v>19.9</v>
      </c>
      <c r="G60" s="196">
        <v>152.2</v>
      </c>
      <c r="H60" s="196">
        <v>143.2</v>
      </c>
      <c r="I60" s="196">
        <v>9</v>
      </c>
      <c r="J60" s="196">
        <v>24.2</v>
      </c>
      <c r="K60" s="196">
        <v>179.4</v>
      </c>
      <c r="L60" s="196">
        <v>172.9</v>
      </c>
      <c r="M60" s="196">
        <v>6.5</v>
      </c>
      <c r="N60" s="196">
        <v>23.7</v>
      </c>
      <c r="O60" s="196">
        <v>176.8</v>
      </c>
      <c r="P60" s="196">
        <v>172.4</v>
      </c>
      <c r="Q60" s="196">
        <v>4.4</v>
      </c>
      <c r="R60" s="196">
        <v>25.3</v>
      </c>
      <c r="S60" s="196">
        <v>191</v>
      </c>
      <c r="T60" s="196">
        <v>183.1</v>
      </c>
      <c r="U60" s="196">
        <v>7.9</v>
      </c>
      <c r="V60" s="196">
        <v>23.3</v>
      </c>
      <c r="W60" s="196">
        <v>164</v>
      </c>
      <c r="X60" s="196">
        <v>160.8</v>
      </c>
      <c r="Y60" s="196">
        <v>3.2</v>
      </c>
      <c r="Z60" s="196">
        <v>23.2</v>
      </c>
      <c r="AA60" s="196">
        <v>171.9</v>
      </c>
      <c r="AB60" s="196">
        <v>163.9</v>
      </c>
      <c r="AC60" s="196">
        <v>8</v>
      </c>
      <c r="AD60" s="196"/>
    </row>
    <row r="61" spans="1:30" ht="17.25" customHeight="1">
      <c r="A61" s="124">
        <v>7</v>
      </c>
      <c r="B61" s="198">
        <v>22.1</v>
      </c>
      <c r="C61" s="196">
        <v>159.7</v>
      </c>
      <c r="D61" s="196">
        <v>154.6</v>
      </c>
      <c r="E61" s="196">
        <v>5.1</v>
      </c>
      <c r="F61" s="196">
        <v>20.3</v>
      </c>
      <c r="G61" s="196">
        <v>154.8</v>
      </c>
      <c r="H61" s="196">
        <v>146</v>
      </c>
      <c r="I61" s="196">
        <v>8.8</v>
      </c>
      <c r="J61" s="196">
        <v>23.2</v>
      </c>
      <c r="K61" s="196">
        <v>174.9</v>
      </c>
      <c r="L61" s="196">
        <v>169.2</v>
      </c>
      <c r="M61" s="196">
        <v>5.7</v>
      </c>
      <c r="N61" s="196">
        <v>22.8</v>
      </c>
      <c r="O61" s="196">
        <v>168.4</v>
      </c>
      <c r="P61" s="196">
        <v>164.4</v>
      </c>
      <c r="Q61" s="196">
        <v>4</v>
      </c>
      <c r="R61" s="196">
        <v>24.5</v>
      </c>
      <c r="S61" s="196">
        <v>190.7</v>
      </c>
      <c r="T61" s="196">
        <v>184</v>
      </c>
      <c r="U61" s="196">
        <v>6.7</v>
      </c>
      <c r="V61" s="196">
        <v>21.9</v>
      </c>
      <c r="W61" s="196">
        <v>157.9</v>
      </c>
      <c r="X61" s="196">
        <v>154.9</v>
      </c>
      <c r="Y61" s="196">
        <v>3</v>
      </c>
      <c r="Z61" s="196">
        <v>22.4</v>
      </c>
      <c r="AA61" s="196">
        <v>165.4</v>
      </c>
      <c r="AB61" s="196">
        <v>158.3</v>
      </c>
      <c r="AC61" s="196">
        <v>7.1</v>
      </c>
      <c r="AD61" s="196"/>
    </row>
    <row r="62" spans="1:30" ht="17.25" customHeight="1">
      <c r="A62" s="124">
        <v>8</v>
      </c>
      <c r="B62" s="198">
        <v>21.3</v>
      </c>
      <c r="C62" s="196">
        <v>153.4</v>
      </c>
      <c r="D62" s="196">
        <v>147.8</v>
      </c>
      <c r="E62" s="196">
        <v>5.6</v>
      </c>
      <c r="F62" s="196">
        <v>20.7</v>
      </c>
      <c r="G62" s="196">
        <v>157.1</v>
      </c>
      <c r="H62" s="196">
        <v>148.9</v>
      </c>
      <c r="I62" s="196">
        <v>8.2</v>
      </c>
      <c r="J62" s="196">
        <v>22.5</v>
      </c>
      <c r="K62" s="196">
        <v>169.2</v>
      </c>
      <c r="L62" s="196">
        <v>163.1</v>
      </c>
      <c r="M62" s="196">
        <v>6.1</v>
      </c>
      <c r="N62" s="196">
        <v>23.4</v>
      </c>
      <c r="O62" s="196">
        <v>175.4</v>
      </c>
      <c r="P62" s="196">
        <v>170.3</v>
      </c>
      <c r="Q62" s="196">
        <v>5.1</v>
      </c>
      <c r="R62" s="196">
        <v>24.5</v>
      </c>
      <c r="S62" s="196">
        <v>186.5</v>
      </c>
      <c r="T62" s="196">
        <v>179.7</v>
      </c>
      <c r="U62" s="196">
        <v>6.8</v>
      </c>
      <c r="V62" s="196">
        <v>17</v>
      </c>
      <c r="W62" s="196">
        <v>124.5</v>
      </c>
      <c r="X62" s="196">
        <v>122.1</v>
      </c>
      <c r="Y62" s="196">
        <v>2.4</v>
      </c>
      <c r="Z62" s="196">
        <v>21.4</v>
      </c>
      <c r="AA62" s="196">
        <v>158.2</v>
      </c>
      <c r="AB62" s="196">
        <v>150.7</v>
      </c>
      <c r="AC62" s="196">
        <v>7.5</v>
      </c>
      <c r="AD62" s="196"/>
    </row>
    <row r="63" spans="1:30" ht="17.25" customHeight="1">
      <c r="A63" s="41"/>
      <c r="B63" s="274"/>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41"/>
    </row>
    <row r="64" spans="1:30" ht="17.25" customHeight="1">
      <c r="A64" s="124">
        <v>9</v>
      </c>
      <c r="B64" s="198">
        <v>21.5</v>
      </c>
      <c r="C64" s="196">
        <v>154.1</v>
      </c>
      <c r="D64" s="196">
        <v>150</v>
      </c>
      <c r="E64" s="196">
        <v>4.1</v>
      </c>
      <c r="F64" s="196">
        <v>19.6</v>
      </c>
      <c r="G64" s="196">
        <v>149.2</v>
      </c>
      <c r="H64" s="196">
        <v>140.9</v>
      </c>
      <c r="I64" s="196">
        <v>8.3</v>
      </c>
      <c r="J64" s="196">
        <v>22.2</v>
      </c>
      <c r="K64" s="196">
        <v>166.1</v>
      </c>
      <c r="L64" s="196">
        <v>160.3</v>
      </c>
      <c r="M64" s="196">
        <v>5.8</v>
      </c>
      <c r="N64" s="196">
        <v>23.1</v>
      </c>
      <c r="O64" s="196">
        <v>172.2</v>
      </c>
      <c r="P64" s="196">
        <v>168.2</v>
      </c>
      <c r="Q64" s="196">
        <v>4</v>
      </c>
      <c r="R64" s="196">
        <v>23.1</v>
      </c>
      <c r="S64" s="196">
        <v>175.6</v>
      </c>
      <c r="T64" s="196">
        <v>168.8</v>
      </c>
      <c r="U64" s="196">
        <v>6.8</v>
      </c>
      <c r="V64" s="196">
        <v>20.6</v>
      </c>
      <c r="W64" s="196">
        <v>146.7</v>
      </c>
      <c r="X64" s="196">
        <v>144.5</v>
      </c>
      <c r="Y64" s="196">
        <v>2.2</v>
      </c>
      <c r="Z64" s="196">
        <v>20.9</v>
      </c>
      <c r="AA64" s="196">
        <v>155.1</v>
      </c>
      <c r="AB64" s="196">
        <v>147.4</v>
      </c>
      <c r="AC64" s="196">
        <v>7.7</v>
      </c>
      <c r="AD64" s="196"/>
    </row>
    <row r="65" spans="1:30" ht="17.25" customHeight="1">
      <c r="A65" s="124">
        <v>10</v>
      </c>
      <c r="B65" s="198">
        <v>20.7</v>
      </c>
      <c r="C65" s="196">
        <v>147.6</v>
      </c>
      <c r="D65" s="196">
        <v>143.2</v>
      </c>
      <c r="E65" s="196">
        <v>4.4</v>
      </c>
      <c r="F65" s="196">
        <v>20.1</v>
      </c>
      <c r="G65" s="196">
        <v>152.9</v>
      </c>
      <c r="H65" s="196">
        <v>143.4</v>
      </c>
      <c r="I65" s="196">
        <v>9.5</v>
      </c>
      <c r="J65" s="196">
        <v>22.7</v>
      </c>
      <c r="K65" s="196">
        <v>171.2</v>
      </c>
      <c r="L65" s="196">
        <v>164.8</v>
      </c>
      <c r="M65" s="196">
        <v>6.4</v>
      </c>
      <c r="N65" s="196">
        <v>23</v>
      </c>
      <c r="O65" s="196">
        <v>171.5</v>
      </c>
      <c r="P65" s="196">
        <v>167.4</v>
      </c>
      <c r="Q65" s="196">
        <v>4.1</v>
      </c>
      <c r="R65" s="196">
        <v>23.7</v>
      </c>
      <c r="S65" s="196">
        <v>180.9</v>
      </c>
      <c r="T65" s="196">
        <v>173.4</v>
      </c>
      <c r="U65" s="196">
        <v>7.5</v>
      </c>
      <c r="V65" s="196">
        <v>22.2</v>
      </c>
      <c r="W65" s="196">
        <v>160.5</v>
      </c>
      <c r="X65" s="196">
        <v>156.2</v>
      </c>
      <c r="Y65" s="196">
        <v>4.3</v>
      </c>
      <c r="Z65" s="196">
        <v>21.5</v>
      </c>
      <c r="AA65" s="196">
        <v>161.4</v>
      </c>
      <c r="AB65" s="196">
        <v>153.4</v>
      </c>
      <c r="AC65" s="196">
        <v>8</v>
      </c>
      <c r="AD65" s="196"/>
    </row>
    <row r="66" spans="1:30" ht="17.25" customHeight="1">
      <c r="A66" s="124">
        <v>11</v>
      </c>
      <c r="B66" s="198">
        <v>21.4</v>
      </c>
      <c r="C66" s="196">
        <v>154.3</v>
      </c>
      <c r="D66" s="196">
        <v>149.5</v>
      </c>
      <c r="E66" s="196">
        <v>4.8</v>
      </c>
      <c r="F66" s="196">
        <v>19.8</v>
      </c>
      <c r="G66" s="196">
        <v>150</v>
      </c>
      <c r="H66" s="196">
        <v>142.1</v>
      </c>
      <c r="I66" s="196">
        <v>7.9</v>
      </c>
      <c r="J66" s="196">
        <v>22.5</v>
      </c>
      <c r="K66" s="196">
        <v>169.8</v>
      </c>
      <c r="L66" s="196">
        <v>163.9</v>
      </c>
      <c r="M66" s="196">
        <v>5.9</v>
      </c>
      <c r="N66" s="196">
        <v>23.8</v>
      </c>
      <c r="O66" s="196">
        <v>178.1</v>
      </c>
      <c r="P66" s="196">
        <v>174.2</v>
      </c>
      <c r="Q66" s="196">
        <v>3.9</v>
      </c>
      <c r="R66" s="196">
        <v>22.8</v>
      </c>
      <c r="S66" s="196">
        <v>174.9</v>
      </c>
      <c r="T66" s="196">
        <v>168.3</v>
      </c>
      <c r="U66" s="196">
        <v>6.6</v>
      </c>
      <c r="V66" s="196">
        <v>20.6</v>
      </c>
      <c r="W66" s="196">
        <v>148.2</v>
      </c>
      <c r="X66" s="196">
        <v>145.4</v>
      </c>
      <c r="Y66" s="196">
        <v>2.8</v>
      </c>
      <c r="Z66" s="196">
        <v>21.8</v>
      </c>
      <c r="AA66" s="196">
        <v>164.5</v>
      </c>
      <c r="AB66" s="196">
        <v>156.4</v>
      </c>
      <c r="AC66" s="196">
        <v>8.1</v>
      </c>
      <c r="AD66" s="196"/>
    </row>
    <row r="67" spans="1:30" ht="17.25" customHeight="1" thickBot="1">
      <c r="A67" s="279">
        <v>12</v>
      </c>
      <c r="B67" s="280">
        <v>21.3</v>
      </c>
      <c r="C67" s="281">
        <v>155</v>
      </c>
      <c r="D67" s="281">
        <v>148.8</v>
      </c>
      <c r="E67" s="281">
        <v>6.2</v>
      </c>
      <c r="F67" s="281">
        <v>19.3</v>
      </c>
      <c r="G67" s="281">
        <v>146.3</v>
      </c>
      <c r="H67" s="281">
        <v>137.9</v>
      </c>
      <c r="I67" s="281">
        <v>8.4</v>
      </c>
      <c r="J67" s="281">
        <v>22.1</v>
      </c>
      <c r="K67" s="281">
        <v>166.8</v>
      </c>
      <c r="L67" s="281">
        <v>160.7</v>
      </c>
      <c r="M67" s="281">
        <v>6.1</v>
      </c>
      <c r="N67" s="281">
        <v>23.1</v>
      </c>
      <c r="O67" s="281">
        <v>174.2</v>
      </c>
      <c r="P67" s="281">
        <v>171.2</v>
      </c>
      <c r="Q67" s="281">
        <v>3</v>
      </c>
      <c r="R67" s="281">
        <v>22.9</v>
      </c>
      <c r="S67" s="281">
        <v>175.2</v>
      </c>
      <c r="T67" s="281">
        <v>167.5</v>
      </c>
      <c r="U67" s="281">
        <v>7.7</v>
      </c>
      <c r="V67" s="281">
        <v>18.9</v>
      </c>
      <c r="W67" s="281">
        <v>134.8</v>
      </c>
      <c r="X67" s="281">
        <v>131.8</v>
      </c>
      <c r="Y67" s="281">
        <v>3</v>
      </c>
      <c r="Z67" s="281">
        <v>21.6</v>
      </c>
      <c r="AA67" s="281">
        <v>162.4</v>
      </c>
      <c r="AB67" s="281">
        <v>154.3</v>
      </c>
      <c r="AC67" s="281">
        <v>8.1</v>
      </c>
      <c r="AD67" s="196"/>
    </row>
    <row r="68" spans="1:29" ht="17.25" customHeight="1">
      <c r="A68" s="133"/>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row>
    <row r="69" spans="1:29" ht="17.2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row>
    <row r="70" spans="1:29" ht="17.2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row>
    <row r="71" spans="1:29" ht="17.2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row>
    <row r="72" spans="1:29" ht="17.2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row>
    <row r="73" spans="1:29" ht="17.2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row>
    <row r="74" spans="1:29" ht="17.2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row>
    <row r="75" spans="1:29" ht="17.2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row>
    <row r="76" spans="1:29" ht="17.2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row>
    <row r="77" spans="1:29" ht="17.2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row>
  </sheetData>
  <sheetProtection/>
  <mergeCells count="38">
    <mergeCell ref="I6:I8"/>
    <mergeCell ref="N5:Q5"/>
    <mergeCell ref="R5:U5"/>
    <mergeCell ref="V5:Y5"/>
    <mergeCell ref="Z5:AC5"/>
    <mergeCell ref="B6:B8"/>
    <mergeCell ref="C6:C8"/>
    <mergeCell ref="D6:D8"/>
    <mergeCell ref="E6:E8"/>
    <mergeCell ref="J6:J8"/>
    <mergeCell ref="K6:K8"/>
    <mergeCell ref="L6:L8"/>
    <mergeCell ref="AA6:AA8"/>
    <mergeCell ref="AB6:AB8"/>
    <mergeCell ref="R6:R8"/>
    <mergeCell ref="S6:S8"/>
    <mergeCell ref="X6:X8"/>
    <mergeCell ref="Y6:Y8"/>
    <mergeCell ref="A2:AC2"/>
    <mergeCell ref="B4:E5"/>
    <mergeCell ref="F4:I5"/>
    <mergeCell ref="J4:AC4"/>
    <mergeCell ref="J5:M5"/>
    <mergeCell ref="P6:P8"/>
    <mergeCell ref="Q6:Q8"/>
    <mergeCell ref="AC6:AC8"/>
    <mergeCell ref="V6:V8"/>
    <mergeCell ref="W6:W8"/>
    <mergeCell ref="A7:A8"/>
    <mergeCell ref="Z6:Z8"/>
    <mergeCell ref="M6:M8"/>
    <mergeCell ref="F6:F8"/>
    <mergeCell ref="G6:G8"/>
    <mergeCell ref="H6:H8"/>
    <mergeCell ref="T6:T8"/>
    <mergeCell ref="U6:U8"/>
    <mergeCell ref="N6:N8"/>
    <mergeCell ref="O6:O8"/>
  </mergeCells>
  <printOptions horizontalCentered="1"/>
  <pageMargins left="0.7874015748031497" right="0.7874015748031497" top="0.5905511811023623" bottom="0.3937007874015748" header="0" footer="0"/>
  <pageSetup fitToHeight="1" fitToWidth="1" horizontalDpi="600" verticalDpi="600" orientation="landscape" paperSize="8"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M69"/>
  <sheetViews>
    <sheetView tabSelected="1" zoomScaleSheetLayoutView="40" zoomScalePageLayoutView="0" workbookViewId="0" topLeftCell="A1">
      <selection activeCell="A3" sqref="A3:W3"/>
    </sheetView>
  </sheetViews>
  <sheetFormatPr defaultColWidth="10.59765625" defaultRowHeight="15"/>
  <cols>
    <col min="1" max="1" width="15.09765625" style="58" customWidth="1"/>
    <col min="2" max="2" width="13.5" style="58" customWidth="1"/>
    <col min="3" max="3" width="11.09765625" style="58" customWidth="1"/>
    <col min="4" max="7" width="10.09765625" style="58" customWidth="1"/>
    <col min="8" max="8" width="11" style="58" customWidth="1"/>
    <col min="9" max="14" width="10.09765625" style="58" customWidth="1"/>
    <col min="15" max="15" width="11" style="58" customWidth="1"/>
    <col min="16" max="22" width="10.09765625" style="58" customWidth="1"/>
    <col min="23" max="23" width="11" style="58" customWidth="1"/>
    <col min="24" max="16384" width="10.59765625" style="58" customWidth="1"/>
  </cols>
  <sheetData>
    <row r="1" spans="1:23" s="57" customFormat="1" ht="19.5" customHeight="1">
      <c r="A1" s="1" t="s">
        <v>274</v>
      </c>
      <c r="W1" s="2" t="s">
        <v>275</v>
      </c>
    </row>
    <row r="2" spans="1:23" s="57" customFormat="1" ht="19.5" customHeight="1">
      <c r="A2" s="1"/>
      <c r="W2" s="2"/>
    </row>
    <row r="3" spans="1:23" ht="19.5" customHeight="1">
      <c r="A3" s="352" t="s">
        <v>512</v>
      </c>
      <c r="B3" s="352"/>
      <c r="C3" s="352"/>
      <c r="D3" s="352"/>
      <c r="E3" s="352"/>
      <c r="F3" s="352"/>
      <c r="G3" s="352"/>
      <c r="H3" s="352"/>
      <c r="I3" s="352"/>
      <c r="J3" s="352"/>
      <c r="K3" s="352"/>
      <c r="L3" s="352"/>
      <c r="M3" s="352"/>
      <c r="N3" s="352"/>
      <c r="O3" s="352"/>
      <c r="P3" s="352"/>
      <c r="Q3" s="352"/>
      <c r="R3" s="352"/>
      <c r="S3" s="352"/>
      <c r="T3" s="352"/>
      <c r="U3" s="352"/>
      <c r="V3" s="352"/>
      <c r="W3" s="352"/>
    </row>
    <row r="4" spans="2:23" ht="18" customHeight="1" thickBot="1">
      <c r="B4" s="80"/>
      <c r="C4" s="80"/>
      <c r="D4" s="80"/>
      <c r="E4" s="80"/>
      <c r="F4" s="80"/>
      <c r="G4" s="80"/>
      <c r="H4" s="80"/>
      <c r="I4" s="80"/>
      <c r="J4" s="80"/>
      <c r="K4" s="80"/>
      <c r="L4" s="283"/>
      <c r="M4" s="283"/>
      <c r="N4" s="80"/>
      <c r="O4" s="80"/>
      <c r="P4" s="80"/>
      <c r="Q4" s="80"/>
      <c r="R4" s="80"/>
      <c r="S4" s="80"/>
      <c r="T4" s="80"/>
      <c r="U4" s="80"/>
      <c r="V4" s="80"/>
      <c r="W4" s="50" t="s">
        <v>185</v>
      </c>
    </row>
    <row r="5" spans="1:23" ht="16.5" customHeight="1">
      <c r="A5" s="244" t="s">
        <v>23</v>
      </c>
      <c r="B5" s="489" t="s">
        <v>328</v>
      </c>
      <c r="C5" s="489" t="s">
        <v>265</v>
      </c>
      <c r="D5" s="486" t="s">
        <v>329</v>
      </c>
      <c r="E5" s="365" t="s">
        <v>266</v>
      </c>
      <c r="F5" s="366"/>
      <c r="G5" s="366"/>
      <c r="H5" s="366"/>
      <c r="I5" s="366"/>
      <c r="J5" s="366"/>
      <c r="K5" s="366"/>
      <c r="L5" s="366"/>
      <c r="M5" s="366"/>
      <c r="N5" s="367"/>
      <c r="O5" s="489" t="s">
        <v>267</v>
      </c>
      <c r="P5" s="489" t="s">
        <v>330</v>
      </c>
      <c r="Q5" s="489" t="s">
        <v>331</v>
      </c>
      <c r="R5" s="489" t="s">
        <v>332</v>
      </c>
      <c r="S5" s="365" t="s">
        <v>268</v>
      </c>
      <c r="T5" s="366"/>
      <c r="U5" s="366"/>
      <c r="V5" s="366"/>
      <c r="W5" s="366"/>
    </row>
    <row r="6" spans="1:23" ht="16.5" customHeight="1">
      <c r="A6" s="259"/>
      <c r="B6" s="558"/>
      <c r="C6" s="558"/>
      <c r="D6" s="555"/>
      <c r="E6" s="597" t="s">
        <v>269</v>
      </c>
      <c r="F6" s="597" t="s">
        <v>333</v>
      </c>
      <c r="G6" s="597" t="s">
        <v>334</v>
      </c>
      <c r="H6" s="614" t="s">
        <v>270</v>
      </c>
      <c r="I6" s="617" t="s">
        <v>271</v>
      </c>
      <c r="J6" s="617" t="s">
        <v>344</v>
      </c>
      <c r="K6" s="597" t="s">
        <v>335</v>
      </c>
      <c r="L6" s="620" t="s">
        <v>470</v>
      </c>
      <c r="M6" s="620" t="s">
        <v>471</v>
      </c>
      <c r="N6" s="597" t="s">
        <v>472</v>
      </c>
      <c r="O6" s="558"/>
      <c r="P6" s="558"/>
      <c r="Q6" s="558"/>
      <c r="R6" s="558"/>
      <c r="S6" s="597" t="s">
        <v>473</v>
      </c>
      <c r="T6" s="597" t="s">
        <v>474</v>
      </c>
      <c r="U6" s="473" t="s">
        <v>475</v>
      </c>
      <c r="V6" s="473" t="s">
        <v>336</v>
      </c>
      <c r="W6" s="610" t="s">
        <v>272</v>
      </c>
    </row>
    <row r="7" spans="1:23" ht="16.5" customHeight="1">
      <c r="A7" s="595" t="s">
        <v>27</v>
      </c>
      <c r="B7" s="558"/>
      <c r="C7" s="613" t="s">
        <v>273</v>
      </c>
      <c r="D7" s="555"/>
      <c r="E7" s="558"/>
      <c r="F7" s="558"/>
      <c r="G7" s="558"/>
      <c r="H7" s="615"/>
      <c r="I7" s="618"/>
      <c r="J7" s="618"/>
      <c r="K7" s="558"/>
      <c r="L7" s="558"/>
      <c r="M7" s="558"/>
      <c r="N7" s="558"/>
      <c r="O7" s="558"/>
      <c r="P7" s="558"/>
      <c r="Q7" s="558"/>
      <c r="R7" s="558"/>
      <c r="S7" s="558"/>
      <c r="T7" s="558"/>
      <c r="U7" s="555"/>
      <c r="V7" s="555"/>
      <c r="W7" s="611"/>
    </row>
    <row r="8" spans="1:23" ht="16.5" customHeight="1">
      <c r="A8" s="596"/>
      <c r="B8" s="559"/>
      <c r="C8" s="559"/>
      <c r="D8" s="556"/>
      <c r="E8" s="559"/>
      <c r="F8" s="559"/>
      <c r="G8" s="559"/>
      <c r="H8" s="616"/>
      <c r="I8" s="619"/>
      <c r="J8" s="619"/>
      <c r="K8" s="559"/>
      <c r="L8" s="559"/>
      <c r="M8" s="559"/>
      <c r="N8" s="559"/>
      <c r="O8" s="559"/>
      <c r="P8" s="559"/>
      <c r="Q8" s="559"/>
      <c r="R8" s="559"/>
      <c r="S8" s="559"/>
      <c r="T8" s="559"/>
      <c r="U8" s="556"/>
      <c r="V8" s="556"/>
      <c r="W8" s="612"/>
    </row>
    <row r="9" spans="1:24" ht="16.5" customHeight="1">
      <c r="A9" s="36" t="s">
        <v>36</v>
      </c>
      <c r="B9" s="284"/>
      <c r="C9" s="285"/>
      <c r="D9" s="285"/>
      <c r="E9" s="285"/>
      <c r="F9" s="285"/>
      <c r="G9" s="285"/>
      <c r="H9" s="285"/>
      <c r="I9" s="285"/>
      <c r="J9" s="285"/>
      <c r="K9" s="285"/>
      <c r="L9" s="285"/>
      <c r="M9" s="285"/>
      <c r="N9" s="285"/>
      <c r="O9" s="285"/>
      <c r="P9" s="285"/>
      <c r="Q9" s="285"/>
      <c r="R9" s="285"/>
      <c r="S9" s="285"/>
      <c r="T9" s="285"/>
      <c r="U9" s="285"/>
      <c r="V9" s="285"/>
      <c r="W9" s="285"/>
      <c r="X9" s="40"/>
    </row>
    <row r="10" spans="1:23" ht="16.5" customHeight="1">
      <c r="A10" s="155" t="s">
        <v>297</v>
      </c>
      <c r="B10" s="286">
        <v>187510</v>
      </c>
      <c r="C10" s="286">
        <v>130704</v>
      </c>
      <c r="D10" s="286">
        <v>11648</v>
      </c>
      <c r="E10" s="286">
        <v>66643</v>
      </c>
      <c r="F10" s="286">
        <v>5445</v>
      </c>
      <c r="G10" s="286">
        <v>10375</v>
      </c>
      <c r="H10" s="286">
        <v>5624</v>
      </c>
      <c r="I10" s="286">
        <v>2373</v>
      </c>
      <c r="J10" s="286">
        <v>2101</v>
      </c>
      <c r="K10" s="286">
        <v>1715</v>
      </c>
      <c r="L10" s="286">
        <v>14387</v>
      </c>
      <c r="M10" s="286">
        <v>15719</v>
      </c>
      <c r="N10" s="286">
        <v>8905</v>
      </c>
      <c r="O10" s="286">
        <v>1481</v>
      </c>
      <c r="P10" s="286">
        <v>18446</v>
      </c>
      <c r="Q10" s="286">
        <v>24332</v>
      </c>
      <c r="R10" s="286">
        <v>7606</v>
      </c>
      <c r="S10" s="286">
        <v>56806</v>
      </c>
      <c r="T10" s="286">
        <v>11127</v>
      </c>
      <c r="U10" s="286">
        <v>14507</v>
      </c>
      <c r="V10" s="286">
        <v>13544</v>
      </c>
      <c r="W10" s="286">
        <v>17628</v>
      </c>
    </row>
    <row r="11" spans="1:24" ht="16.5" customHeight="1">
      <c r="A11" s="155" t="s">
        <v>206</v>
      </c>
      <c r="B11" s="287">
        <v>191268</v>
      </c>
      <c r="C11" s="287">
        <v>133522</v>
      </c>
      <c r="D11" s="287">
        <v>11863</v>
      </c>
      <c r="E11" s="287">
        <v>68341</v>
      </c>
      <c r="F11" s="287">
        <v>5342</v>
      </c>
      <c r="G11" s="287">
        <v>10613</v>
      </c>
      <c r="H11" s="287">
        <v>5714</v>
      </c>
      <c r="I11" s="287">
        <v>2360</v>
      </c>
      <c r="J11" s="287">
        <v>2163</v>
      </c>
      <c r="K11" s="287">
        <v>1814</v>
      </c>
      <c r="L11" s="287">
        <v>13556</v>
      </c>
      <c r="M11" s="287">
        <v>17600</v>
      </c>
      <c r="N11" s="287">
        <v>9180</v>
      </c>
      <c r="O11" s="287">
        <v>1491</v>
      </c>
      <c r="P11" s="287">
        <v>18743</v>
      </c>
      <c r="Q11" s="287">
        <v>24854</v>
      </c>
      <c r="R11" s="287">
        <v>7673</v>
      </c>
      <c r="S11" s="287">
        <v>57746</v>
      </c>
      <c r="T11" s="287">
        <v>10864</v>
      </c>
      <c r="U11" s="287">
        <v>14723</v>
      </c>
      <c r="V11" s="287">
        <v>13646</v>
      </c>
      <c r="W11" s="287">
        <v>18514</v>
      </c>
      <c r="X11" s="40"/>
    </row>
    <row r="12" spans="1:24" s="236" customFormat="1" ht="16.5" customHeight="1">
      <c r="A12" s="257" t="s">
        <v>186</v>
      </c>
      <c r="B12" s="296">
        <f>AVERAGE(B14:B27)</f>
        <v>195479.08333333334</v>
      </c>
      <c r="C12" s="296">
        <v>136939</v>
      </c>
      <c r="D12" s="296">
        <f aca="true" t="shared" si="0" ref="D12:W12">AVERAGE(D14:D27)</f>
        <v>12263</v>
      </c>
      <c r="E12" s="296">
        <f t="shared" si="0"/>
        <v>70627.58333333333</v>
      </c>
      <c r="F12" s="296">
        <v>5233</v>
      </c>
      <c r="G12" s="296">
        <v>11037</v>
      </c>
      <c r="H12" s="296">
        <f t="shared" si="0"/>
        <v>5799</v>
      </c>
      <c r="I12" s="296">
        <f t="shared" si="0"/>
        <v>2397.6666666666665</v>
      </c>
      <c r="J12" s="296">
        <v>2222</v>
      </c>
      <c r="K12" s="296">
        <f t="shared" si="0"/>
        <v>1825.25</v>
      </c>
      <c r="L12" s="296">
        <f t="shared" si="0"/>
        <v>13711</v>
      </c>
      <c r="M12" s="296">
        <v>19047</v>
      </c>
      <c r="N12" s="296">
        <f t="shared" si="0"/>
        <v>9354.833333333334</v>
      </c>
      <c r="O12" s="296">
        <v>1430</v>
      </c>
      <c r="P12" s="296">
        <f t="shared" si="0"/>
        <v>18964.166666666668</v>
      </c>
      <c r="Q12" s="296">
        <f t="shared" si="0"/>
        <v>26638.666666666668</v>
      </c>
      <c r="R12" s="296">
        <v>6421</v>
      </c>
      <c r="S12" s="296">
        <v>58542</v>
      </c>
      <c r="T12" s="296">
        <f t="shared" si="0"/>
        <v>11120.5</v>
      </c>
      <c r="U12" s="296">
        <f t="shared" si="0"/>
        <v>14675.083333333334</v>
      </c>
      <c r="V12" s="296">
        <v>13656</v>
      </c>
      <c r="W12" s="296">
        <f t="shared" si="0"/>
        <v>19087.083333333332</v>
      </c>
      <c r="X12" s="258"/>
    </row>
    <row r="13" spans="1:24" ht="16.5" customHeight="1">
      <c r="A13" s="83"/>
      <c r="B13" s="288"/>
      <c r="C13" s="288"/>
      <c r="D13" s="288"/>
      <c r="E13" s="288"/>
      <c r="F13" s="288"/>
      <c r="G13" s="288"/>
      <c r="H13" s="288"/>
      <c r="I13" s="288"/>
      <c r="J13" s="288"/>
      <c r="K13" s="288"/>
      <c r="L13" s="288"/>
      <c r="M13" s="288"/>
      <c r="N13" s="288"/>
      <c r="O13" s="288"/>
      <c r="P13" s="288"/>
      <c r="Q13" s="288"/>
      <c r="R13" s="288"/>
      <c r="S13" s="288"/>
      <c r="T13" s="288"/>
      <c r="U13" s="288"/>
      <c r="V13" s="288"/>
      <c r="W13" s="288"/>
      <c r="X13" s="40"/>
    </row>
    <row r="14" spans="1:24" ht="16.5" customHeight="1">
      <c r="A14" s="255" t="s">
        <v>293</v>
      </c>
      <c r="B14" s="288">
        <v>191357</v>
      </c>
      <c r="C14" s="288">
        <v>134169</v>
      </c>
      <c r="D14" s="288">
        <v>11635</v>
      </c>
      <c r="E14" s="288">
        <v>68253</v>
      </c>
      <c r="F14" s="288">
        <v>5184</v>
      </c>
      <c r="G14" s="288">
        <v>10705</v>
      </c>
      <c r="H14" s="288">
        <v>5685</v>
      </c>
      <c r="I14" s="288">
        <v>2306</v>
      </c>
      <c r="J14" s="288">
        <v>2166</v>
      </c>
      <c r="K14" s="288">
        <v>1789</v>
      </c>
      <c r="L14" s="288">
        <v>13304</v>
      </c>
      <c r="M14" s="288">
        <v>17985</v>
      </c>
      <c r="N14" s="288">
        <v>9129</v>
      </c>
      <c r="O14" s="288">
        <v>1435</v>
      </c>
      <c r="P14" s="288">
        <v>18953</v>
      </c>
      <c r="Q14" s="288">
        <v>25805</v>
      </c>
      <c r="R14" s="288">
        <v>7533</v>
      </c>
      <c r="S14" s="288">
        <v>57188</v>
      </c>
      <c r="T14" s="288">
        <v>10997</v>
      </c>
      <c r="U14" s="288">
        <v>14724</v>
      </c>
      <c r="V14" s="288">
        <v>13716</v>
      </c>
      <c r="W14" s="288">
        <v>17751</v>
      </c>
      <c r="X14" s="40"/>
    </row>
    <row r="15" spans="1:24" ht="16.5" customHeight="1">
      <c r="A15" s="123">
        <v>2</v>
      </c>
      <c r="B15" s="288">
        <v>191601</v>
      </c>
      <c r="C15" s="288">
        <v>134363</v>
      </c>
      <c r="D15" s="288">
        <v>11819</v>
      </c>
      <c r="E15" s="288">
        <v>68241</v>
      </c>
      <c r="F15" s="288">
        <v>5202</v>
      </c>
      <c r="G15" s="288">
        <v>10706</v>
      </c>
      <c r="H15" s="288">
        <v>5682</v>
      </c>
      <c r="I15" s="288">
        <v>2293</v>
      </c>
      <c r="J15" s="288">
        <v>2165</v>
      </c>
      <c r="K15" s="288">
        <v>1802</v>
      </c>
      <c r="L15" s="288">
        <v>13286</v>
      </c>
      <c r="M15" s="288">
        <v>17931</v>
      </c>
      <c r="N15" s="288">
        <v>9174</v>
      </c>
      <c r="O15" s="288">
        <v>1421</v>
      </c>
      <c r="P15" s="288">
        <v>19085</v>
      </c>
      <c r="Q15" s="288">
        <v>25787</v>
      </c>
      <c r="R15" s="288">
        <v>7450</v>
      </c>
      <c r="S15" s="288">
        <v>57238</v>
      </c>
      <c r="T15" s="288">
        <v>10949</v>
      </c>
      <c r="U15" s="288">
        <v>14675</v>
      </c>
      <c r="V15" s="288">
        <v>13665</v>
      </c>
      <c r="W15" s="288">
        <v>17911</v>
      </c>
      <c r="X15" s="40"/>
    </row>
    <row r="16" spans="1:24" ht="16.5" customHeight="1">
      <c r="A16" s="123">
        <v>3</v>
      </c>
      <c r="B16" s="288">
        <v>190485</v>
      </c>
      <c r="C16" s="288">
        <v>133293</v>
      </c>
      <c r="D16" s="288">
        <v>12386</v>
      </c>
      <c r="E16" s="288">
        <v>68244</v>
      </c>
      <c r="F16" s="288">
        <v>5160</v>
      </c>
      <c r="G16" s="288">
        <v>10741</v>
      </c>
      <c r="H16" s="288">
        <v>5696</v>
      </c>
      <c r="I16" s="288">
        <v>2370</v>
      </c>
      <c r="J16" s="288">
        <v>2169</v>
      </c>
      <c r="K16" s="288">
        <v>1792</v>
      </c>
      <c r="L16" s="288">
        <v>13279</v>
      </c>
      <c r="M16" s="288">
        <v>17883</v>
      </c>
      <c r="N16" s="288">
        <v>9154</v>
      </c>
      <c r="O16" s="288">
        <v>1421</v>
      </c>
      <c r="P16" s="288">
        <v>18634</v>
      </c>
      <c r="Q16" s="288">
        <v>25988</v>
      </c>
      <c r="R16" s="288">
        <v>6032</v>
      </c>
      <c r="S16" s="288">
        <v>57192</v>
      </c>
      <c r="T16" s="288">
        <v>10947</v>
      </c>
      <c r="U16" s="288">
        <v>14366</v>
      </c>
      <c r="V16" s="288">
        <v>13252</v>
      </c>
      <c r="W16" s="288">
        <v>18627</v>
      </c>
      <c r="X16" s="40"/>
    </row>
    <row r="17" spans="1:24" ht="16.5" customHeight="1">
      <c r="A17" s="123">
        <v>4</v>
      </c>
      <c r="B17" s="288">
        <v>196819</v>
      </c>
      <c r="C17" s="288">
        <v>138230</v>
      </c>
      <c r="D17" s="288">
        <v>12607</v>
      </c>
      <c r="E17" s="288">
        <v>71258</v>
      </c>
      <c r="F17" s="288">
        <v>5346</v>
      </c>
      <c r="G17" s="288">
        <v>11053</v>
      </c>
      <c r="H17" s="288">
        <v>5836</v>
      </c>
      <c r="I17" s="288">
        <v>2436</v>
      </c>
      <c r="J17" s="288">
        <v>2237</v>
      </c>
      <c r="K17" s="288">
        <v>1841</v>
      </c>
      <c r="L17" s="288">
        <v>13908</v>
      </c>
      <c r="M17" s="288">
        <v>19143</v>
      </c>
      <c r="N17" s="288">
        <v>9458</v>
      </c>
      <c r="O17" s="288">
        <v>1447</v>
      </c>
      <c r="P17" s="288">
        <v>18901</v>
      </c>
      <c r="Q17" s="288">
        <v>27185</v>
      </c>
      <c r="R17" s="288">
        <v>6235</v>
      </c>
      <c r="S17" s="288">
        <v>58589</v>
      </c>
      <c r="T17" s="288">
        <v>10934</v>
      </c>
      <c r="U17" s="288">
        <v>14775</v>
      </c>
      <c r="V17" s="288">
        <v>13664</v>
      </c>
      <c r="W17" s="288">
        <v>19216</v>
      </c>
      <c r="X17" s="40"/>
    </row>
    <row r="18" spans="1:24" ht="16.5" customHeight="1">
      <c r="A18" s="83"/>
      <c r="B18" s="288"/>
      <c r="C18" s="288"/>
      <c r="D18" s="288"/>
      <c r="E18" s="288"/>
      <c r="F18" s="288"/>
      <c r="G18" s="288"/>
      <c r="H18" s="288"/>
      <c r="I18" s="288"/>
      <c r="J18" s="288"/>
      <c r="K18" s="288"/>
      <c r="L18" s="288"/>
      <c r="M18" s="288"/>
      <c r="N18" s="288"/>
      <c r="O18" s="288"/>
      <c r="P18" s="288"/>
      <c r="Q18" s="288"/>
      <c r="R18" s="288"/>
      <c r="S18" s="288"/>
      <c r="T18" s="288"/>
      <c r="U18" s="288"/>
      <c r="V18" s="288"/>
      <c r="W18" s="288"/>
      <c r="X18" s="40"/>
    </row>
    <row r="19" spans="1:24" ht="16.5" customHeight="1">
      <c r="A19" s="123">
        <v>5</v>
      </c>
      <c r="B19" s="288">
        <v>197324</v>
      </c>
      <c r="C19" s="288">
        <v>138537</v>
      </c>
      <c r="D19" s="288">
        <v>12352</v>
      </c>
      <c r="E19" s="288">
        <v>71739</v>
      </c>
      <c r="F19" s="288">
        <v>5341</v>
      </c>
      <c r="G19" s="288">
        <v>11107</v>
      </c>
      <c r="H19" s="288">
        <v>5859</v>
      </c>
      <c r="I19" s="288">
        <v>2441</v>
      </c>
      <c r="J19" s="288">
        <v>2245</v>
      </c>
      <c r="K19" s="288">
        <v>1841</v>
      </c>
      <c r="L19" s="288">
        <v>13878</v>
      </c>
      <c r="M19" s="288">
        <v>19562</v>
      </c>
      <c r="N19" s="288">
        <v>9465</v>
      </c>
      <c r="O19" s="288">
        <v>1451</v>
      </c>
      <c r="P19" s="288">
        <v>18941</v>
      </c>
      <c r="Q19" s="288">
        <v>27239</v>
      </c>
      <c r="R19" s="288">
        <v>6215</v>
      </c>
      <c r="S19" s="288">
        <v>58787</v>
      </c>
      <c r="T19" s="288">
        <v>11130</v>
      </c>
      <c r="U19" s="288">
        <v>14682</v>
      </c>
      <c r="V19" s="288">
        <v>13699</v>
      </c>
      <c r="W19" s="288">
        <v>19276</v>
      </c>
      <c r="X19" s="40"/>
    </row>
    <row r="20" spans="1:24" ht="16.5" customHeight="1">
      <c r="A20" s="123">
        <v>6</v>
      </c>
      <c r="B20" s="288">
        <v>197295</v>
      </c>
      <c r="C20" s="288">
        <v>138313</v>
      </c>
      <c r="D20" s="288">
        <v>12373</v>
      </c>
      <c r="E20" s="288">
        <v>71549</v>
      </c>
      <c r="F20" s="288">
        <v>5299</v>
      </c>
      <c r="G20" s="288">
        <v>11057</v>
      </c>
      <c r="H20" s="288">
        <v>5849</v>
      </c>
      <c r="I20" s="288">
        <v>2434</v>
      </c>
      <c r="J20" s="288">
        <v>2244</v>
      </c>
      <c r="K20" s="288">
        <v>1841</v>
      </c>
      <c r="L20" s="288">
        <v>13879</v>
      </c>
      <c r="M20" s="288">
        <v>19495</v>
      </c>
      <c r="N20" s="288">
        <v>9451</v>
      </c>
      <c r="O20" s="288">
        <v>1471</v>
      </c>
      <c r="P20" s="288">
        <v>18986</v>
      </c>
      <c r="Q20" s="288">
        <v>27117</v>
      </c>
      <c r="R20" s="288">
        <v>6212</v>
      </c>
      <c r="S20" s="288">
        <v>58982</v>
      </c>
      <c r="T20" s="288">
        <v>11029</v>
      </c>
      <c r="U20" s="288">
        <v>14688</v>
      </c>
      <c r="V20" s="288">
        <v>13667</v>
      </c>
      <c r="W20" s="288">
        <v>19598</v>
      </c>
      <c r="X20" s="40"/>
    </row>
    <row r="21" spans="1:24" ht="16.5" customHeight="1">
      <c r="A21" s="123">
        <v>7</v>
      </c>
      <c r="B21" s="288">
        <v>197370</v>
      </c>
      <c r="C21" s="288">
        <v>138084</v>
      </c>
      <c r="D21" s="288">
        <v>12360</v>
      </c>
      <c r="E21" s="288">
        <v>71464</v>
      </c>
      <c r="F21" s="288">
        <v>5273</v>
      </c>
      <c r="G21" s="288">
        <v>11065</v>
      </c>
      <c r="H21" s="288">
        <v>5860</v>
      </c>
      <c r="I21" s="288">
        <v>2429</v>
      </c>
      <c r="J21" s="288">
        <v>2248</v>
      </c>
      <c r="K21" s="288">
        <v>1831</v>
      </c>
      <c r="L21" s="288">
        <v>13852</v>
      </c>
      <c r="M21" s="288">
        <v>19490</v>
      </c>
      <c r="N21" s="288">
        <v>9416</v>
      </c>
      <c r="O21" s="288">
        <v>1425</v>
      </c>
      <c r="P21" s="288">
        <v>18958</v>
      </c>
      <c r="Q21" s="288">
        <v>27082</v>
      </c>
      <c r="R21" s="288">
        <v>6191</v>
      </c>
      <c r="S21" s="288">
        <v>59286</v>
      </c>
      <c r="T21" s="288">
        <v>11264</v>
      </c>
      <c r="U21" s="288">
        <v>14744</v>
      </c>
      <c r="V21" s="288">
        <v>13646</v>
      </c>
      <c r="W21" s="288">
        <v>19632</v>
      </c>
      <c r="X21" s="40"/>
    </row>
    <row r="22" spans="1:24" ht="16.5" customHeight="1">
      <c r="A22" s="123">
        <v>8</v>
      </c>
      <c r="B22" s="288">
        <v>197430</v>
      </c>
      <c r="C22" s="288">
        <v>138214</v>
      </c>
      <c r="D22" s="288">
        <v>12398</v>
      </c>
      <c r="E22" s="288">
        <v>71455</v>
      </c>
      <c r="F22" s="288">
        <v>5240</v>
      </c>
      <c r="G22" s="288">
        <v>11073</v>
      </c>
      <c r="H22" s="288">
        <v>5841</v>
      </c>
      <c r="I22" s="288">
        <v>2421</v>
      </c>
      <c r="J22" s="288">
        <v>2242</v>
      </c>
      <c r="K22" s="288">
        <v>1838</v>
      </c>
      <c r="L22" s="288">
        <v>13847</v>
      </c>
      <c r="M22" s="288">
        <v>19499</v>
      </c>
      <c r="N22" s="288">
        <v>9454</v>
      </c>
      <c r="O22" s="288">
        <v>1428</v>
      </c>
      <c r="P22" s="288">
        <v>18993</v>
      </c>
      <c r="Q22" s="288">
        <v>27163</v>
      </c>
      <c r="R22" s="288">
        <v>6177</v>
      </c>
      <c r="S22" s="288">
        <v>59216</v>
      </c>
      <c r="T22" s="288">
        <v>11294</v>
      </c>
      <c r="U22" s="288">
        <v>14718</v>
      </c>
      <c r="V22" s="288">
        <v>13658</v>
      </c>
      <c r="W22" s="288">
        <v>19546</v>
      </c>
      <c r="X22" s="40"/>
    </row>
    <row r="23" spans="1:24" ht="16.5" customHeight="1">
      <c r="A23" s="83"/>
      <c r="B23" s="288"/>
      <c r="C23" s="288"/>
      <c r="D23" s="288"/>
      <c r="F23" s="288"/>
      <c r="G23" s="288"/>
      <c r="H23" s="288"/>
      <c r="I23" s="288"/>
      <c r="J23" s="288"/>
      <c r="K23" s="288"/>
      <c r="L23" s="288"/>
      <c r="M23" s="288"/>
      <c r="N23" s="288"/>
      <c r="O23" s="288"/>
      <c r="P23" s="288"/>
      <c r="Q23" s="288"/>
      <c r="R23" s="288"/>
      <c r="S23" s="288"/>
      <c r="T23" s="288"/>
      <c r="U23" s="288"/>
      <c r="V23" s="288"/>
      <c r="W23" s="288"/>
      <c r="X23" s="40"/>
    </row>
    <row r="24" spans="1:24" ht="16.5" customHeight="1">
      <c r="A24" s="123">
        <v>9</v>
      </c>
      <c r="B24" s="288">
        <v>196874</v>
      </c>
      <c r="C24" s="288">
        <v>137621</v>
      </c>
      <c r="D24" s="288">
        <v>12371</v>
      </c>
      <c r="E24" s="288">
        <v>71288</v>
      </c>
      <c r="F24" s="288">
        <v>5191</v>
      </c>
      <c r="G24" s="288">
        <v>11184</v>
      </c>
      <c r="H24" s="288">
        <v>5822</v>
      </c>
      <c r="I24" s="288">
        <v>2416</v>
      </c>
      <c r="J24" s="288">
        <v>2254</v>
      </c>
      <c r="K24" s="288">
        <v>1828</v>
      </c>
      <c r="L24" s="288">
        <v>13804</v>
      </c>
      <c r="M24" s="288">
        <v>19407</v>
      </c>
      <c r="N24" s="288">
        <v>9382</v>
      </c>
      <c r="O24" s="288">
        <v>1428</v>
      </c>
      <c r="P24" s="288">
        <v>18966</v>
      </c>
      <c r="Q24" s="288">
        <v>26756</v>
      </c>
      <c r="R24" s="288">
        <v>6210</v>
      </c>
      <c r="S24" s="288">
        <v>59253</v>
      </c>
      <c r="T24" s="288">
        <v>11404</v>
      </c>
      <c r="U24" s="288">
        <v>14684</v>
      </c>
      <c r="V24" s="288">
        <v>13683</v>
      </c>
      <c r="W24" s="288">
        <v>19482</v>
      </c>
      <c r="X24" s="40"/>
    </row>
    <row r="25" spans="1:24" ht="16.5" customHeight="1">
      <c r="A25" s="123">
        <v>10</v>
      </c>
      <c r="B25" s="288">
        <v>196641</v>
      </c>
      <c r="C25" s="288">
        <v>137750</v>
      </c>
      <c r="D25" s="288">
        <v>12310</v>
      </c>
      <c r="E25" s="288">
        <v>71406</v>
      </c>
      <c r="F25" s="288">
        <v>5172</v>
      </c>
      <c r="G25" s="288">
        <v>11282</v>
      </c>
      <c r="H25" s="288">
        <v>5831</v>
      </c>
      <c r="I25" s="288">
        <v>2408</v>
      </c>
      <c r="J25" s="288">
        <v>2243</v>
      </c>
      <c r="K25" s="288">
        <v>1826</v>
      </c>
      <c r="L25" s="288">
        <v>13808</v>
      </c>
      <c r="M25" s="288">
        <v>19444</v>
      </c>
      <c r="N25" s="288">
        <v>9392</v>
      </c>
      <c r="O25" s="288">
        <v>1422</v>
      </c>
      <c r="P25" s="288">
        <v>19120</v>
      </c>
      <c r="Q25" s="288">
        <v>26635</v>
      </c>
      <c r="R25" s="288">
        <v>6258</v>
      </c>
      <c r="S25" s="288">
        <v>58891</v>
      </c>
      <c r="T25" s="288">
        <v>11138</v>
      </c>
      <c r="U25" s="288">
        <v>14747</v>
      </c>
      <c r="V25" s="288">
        <v>13658</v>
      </c>
      <c r="W25" s="288">
        <v>19348</v>
      </c>
      <c r="X25" s="40"/>
    </row>
    <row r="26" spans="1:24" ht="16.5" customHeight="1">
      <c r="A26" s="123">
        <v>11</v>
      </c>
      <c r="B26" s="288">
        <v>196517</v>
      </c>
      <c r="C26" s="288">
        <v>137605</v>
      </c>
      <c r="D26" s="288">
        <v>12310</v>
      </c>
      <c r="E26" s="288">
        <v>71397</v>
      </c>
      <c r="F26" s="288">
        <v>5169</v>
      </c>
      <c r="G26" s="288">
        <v>11308</v>
      </c>
      <c r="H26" s="288">
        <v>5822</v>
      </c>
      <c r="I26" s="288">
        <v>2407</v>
      </c>
      <c r="J26" s="288">
        <v>2231</v>
      </c>
      <c r="K26" s="288">
        <v>1842</v>
      </c>
      <c r="L26" s="288">
        <v>13840</v>
      </c>
      <c r="M26" s="288">
        <v>19392</v>
      </c>
      <c r="N26" s="288">
        <v>9386</v>
      </c>
      <c r="O26" s="288">
        <v>1416</v>
      </c>
      <c r="P26" s="288">
        <v>19058</v>
      </c>
      <c r="Q26" s="288">
        <v>26532</v>
      </c>
      <c r="R26" s="288">
        <v>6287</v>
      </c>
      <c r="S26" s="288">
        <v>58912</v>
      </c>
      <c r="T26" s="288">
        <v>11169</v>
      </c>
      <c r="U26" s="288">
        <v>14678</v>
      </c>
      <c r="V26" s="288">
        <v>13808</v>
      </c>
      <c r="W26" s="288">
        <v>19257</v>
      </c>
      <c r="X26" s="40"/>
    </row>
    <row r="27" spans="1:24" ht="16.5" customHeight="1">
      <c r="A27" s="123">
        <v>12</v>
      </c>
      <c r="B27" s="288">
        <v>196036</v>
      </c>
      <c r="C27" s="288">
        <v>137080</v>
      </c>
      <c r="D27" s="288">
        <v>12235</v>
      </c>
      <c r="E27" s="288">
        <v>71237</v>
      </c>
      <c r="F27" s="288">
        <v>5210</v>
      </c>
      <c r="G27" s="288">
        <v>11169</v>
      </c>
      <c r="H27" s="288">
        <v>5805</v>
      </c>
      <c r="I27" s="288">
        <v>2411</v>
      </c>
      <c r="J27" s="288">
        <v>2231</v>
      </c>
      <c r="K27" s="288">
        <v>1832</v>
      </c>
      <c r="L27" s="288">
        <v>13847</v>
      </c>
      <c r="M27" s="288">
        <v>19355</v>
      </c>
      <c r="N27" s="288">
        <v>9397</v>
      </c>
      <c r="O27" s="288">
        <v>1406</v>
      </c>
      <c r="P27" s="288">
        <v>18975</v>
      </c>
      <c r="Q27" s="288">
        <v>26375</v>
      </c>
      <c r="R27" s="288">
        <v>6244</v>
      </c>
      <c r="S27" s="288">
        <v>58956</v>
      </c>
      <c r="T27" s="288">
        <v>11191</v>
      </c>
      <c r="U27" s="288">
        <v>14620</v>
      </c>
      <c r="V27" s="288">
        <v>13744</v>
      </c>
      <c r="W27" s="288">
        <v>19401</v>
      </c>
      <c r="X27" s="40"/>
    </row>
    <row r="28" spans="1:24" ht="16.5" customHeight="1">
      <c r="A28" s="262"/>
      <c r="B28" s="288"/>
      <c r="C28" s="288"/>
      <c r="D28" s="288"/>
      <c r="E28" s="288"/>
      <c r="F28" s="288"/>
      <c r="G28" s="288"/>
      <c r="H28" s="288"/>
      <c r="I28" s="288"/>
      <c r="J28" s="288"/>
      <c r="K28" s="288"/>
      <c r="L28" s="288"/>
      <c r="M28" s="288"/>
      <c r="N28" s="288"/>
      <c r="O28" s="288"/>
      <c r="P28" s="288"/>
      <c r="Q28" s="288"/>
      <c r="R28" s="288"/>
      <c r="S28" s="288"/>
      <c r="T28" s="288"/>
      <c r="U28" s="288"/>
      <c r="V28" s="288"/>
      <c r="W28" s="288"/>
      <c r="X28" s="40"/>
    </row>
    <row r="29" spans="1:24" ht="16.5" customHeight="1">
      <c r="A29" s="35" t="s">
        <v>31</v>
      </c>
      <c r="B29" s="288"/>
      <c r="C29" s="288"/>
      <c r="D29" s="288"/>
      <c r="E29" s="288"/>
      <c r="F29" s="288"/>
      <c r="G29" s="288"/>
      <c r="H29" s="288"/>
      <c r="I29" s="288"/>
      <c r="J29" s="288"/>
      <c r="K29" s="288"/>
      <c r="L29" s="288"/>
      <c r="M29" s="288"/>
      <c r="N29" s="288"/>
      <c r="O29" s="288"/>
      <c r="P29" s="288"/>
      <c r="Q29" s="288"/>
      <c r="R29" s="288"/>
      <c r="S29" s="288"/>
      <c r="T29" s="288"/>
      <c r="U29" s="288"/>
      <c r="V29" s="288"/>
      <c r="W29" s="288"/>
      <c r="X29" s="40"/>
    </row>
    <row r="30" spans="1:24" ht="16.5" customHeight="1">
      <c r="A30" s="155" t="s">
        <v>297</v>
      </c>
      <c r="B30" s="286">
        <v>113569</v>
      </c>
      <c r="C30" s="286">
        <v>84957</v>
      </c>
      <c r="D30" s="286">
        <v>9696</v>
      </c>
      <c r="E30" s="286">
        <v>38113</v>
      </c>
      <c r="F30" s="286">
        <v>2908</v>
      </c>
      <c r="G30" s="286">
        <v>4599</v>
      </c>
      <c r="H30" s="286">
        <v>786</v>
      </c>
      <c r="I30" s="286">
        <v>1634</v>
      </c>
      <c r="J30" s="286">
        <v>1040</v>
      </c>
      <c r="K30" s="286">
        <v>1130</v>
      </c>
      <c r="L30" s="286">
        <v>12773</v>
      </c>
      <c r="M30" s="286">
        <v>6938</v>
      </c>
      <c r="N30" s="286">
        <v>6307</v>
      </c>
      <c r="O30" s="286">
        <v>1336</v>
      </c>
      <c r="P30" s="286">
        <v>16943</v>
      </c>
      <c r="Q30" s="286">
        <v>14919</v>
      </c>
      <c r="R30" s="286">
        <v>3572</v>
      </c>
      <c r="S30" s="286">
        <v>28613</v>
      </c>
      <c r="T30" s="286">
        <v>4174</v>
      </c>
      <c r="U30" s="286">
        <v>3341</v>
      </c>
      <c r="V30" s="286">
        <v>10168</v>
      </c>
      <c r="W30" s="286">
        <v>10931</v>
      </c>
      <c r="X30" s="40"/>
    </row>
    <row r="31" spans="1:39" ht="16.5" customHeight="1">
      <c r="A31" s="155" t="s">
        <v>206</v>
      </c>
      <c r="B31" s="289">
        <v>114923</v>
      </c>
      <c r="C31" s="287">
        <v>85847</v>
      </c>
      <c r="D31" s="287">
        <v>9742</v>
      </c>
      <c r="E31" s="287">
        <v>38627</v>
      </c>
      <c r="F31" s="287">
        <v>2759</v>
      </c>
      <c r="G31" s="287">
        <v>4652</v>
      </c>
      <c r="H31" s="287">
        <v>836</v>
      </c>
      <c r="I31" s="287">
        <v>1623</v>
      </c>
      <c r="J31" s="287">
        <v>1041</v>
      </c>
      <c r="K31" s="287">
        <v>1183</v>
      </c>
      <c r="L31" s="287">
        <v>11825</v>
      </c>
      <c r="M31" s="287">
        <v>8137</v>
      </c>
      <c r="N31" s="287">
        <v>6570</v>
      </c>
      <c r="O31" s="287">
        <v>1348</v>
      </c>
      <c r="P31" s="287">
        <v>17297</v>
      </c>
      <c r="Q31" s="287">
        <v>14862</v>
      </c>
      <c r="R31" s="287">
        <v>3591</v>
      </c>
      <c r="S31" s="287">
        <v>29076</v>
      </c>
      <c r="T31" s="287">
        <v>4126</v>
      </c>
      <c r="U31" s="287">
        <v>3383</v>
      </c>
      <c r="V31" s="287">
        <v>10124</v>
      </c>
      <c r="W31" s="287">
        <v>11444</v>
      </c>
      <c r="X31" s="167"/>
      <c r="Y31" s="167"/>
      <c r="Z31" s="167"/>
      <c r="AA31" s="167"/>
      <c r="AB31" s="167"/>
      <c r="AC31" s="167"/>
      <c r="AD31" s="167"/>
      <c r="AE31" s="167"/>
      <c r="AF31" s="167"/>
      <c r="AG31" s="167"/>
      <c r="AH31" s="167"/>
      <c r="AI31" s="167"/>
      <c r="AJ31" s="167"/>
      <c r="AK31" s="167"/>
      <c r="AL31" s="167"/>
      <c r="AM31" s="167"/>
    </row>
    <row r="32" spans="1:24" s="14" customFormat="1" ht="16.5" customHeight="1">
      <c r="A32" s="257" t="s">
        <v>186</v>
      </c>
      <c r="B32" s="296">
        <v>117443</v>
      </c>
      <c r="C32" s="296">
        <v>88410</v>
      </c>
      <c r="D32" s="296">
        <v>10114</v>
      </c>
      <c r="E32" s="296">
        <v>40273</v>
      </c>
      <c r="F32" s="296">
        <v>2780</v>
      </c>
      <c r="G32" s="296">
        <v>4784</v>
      </c>
      <c r="H32" s="296">
        <v>943</v>
      </c>
      <c r="I32" s="296">
        <v>1632</v>
      </c>
      <c r="J32" s="296">
        <v>1048</v>
      </c>
      <c r="K32" s="296">
        <v>1168</v>
      </c>
      <c r="L32" s="296">
        <v>11904</v>
      </c>
      <c r="M32" s="296">
        <v>9289</v>
      </c>
      <c r="N32" s="296">
        <v>6726</v>
      </c>
      <c r="O32" s="296">
        <v>1283</v>
      </c>
      <c r="P32" s="296">
        <v>17453</v>
      </c>
      <c r="Q32" s="296">
        <v>15980</v>
      </c>
      <c r="R32" s="296">
        <v>2896</v>
      </c>
      <c r="S32" s="296">
        <v>29034</v>
      </c>
      <c r="T32" s="296">
        <v>4007</v>
      </c>
      <c r="U32" s="296">
        <v>3297</v>
      </c>
      <c r="V32" s="296">
        <v>10161</v>
      </c>
      <c r="W32" s="296">
        <v>11568</v>
      </c>
      <c r="X32" s="19"/>
    </row>
    <row r="33" spans="1:24" ht="16.5" customHeight="1">
      <c r="A33" s="83"/>
      <c r="B33" s="290"/>
      <c r="C33" s="287"/>
      <c r="D33" s="287"/>
      <c r="E33" s="287"/>
      <c r="F33" s="287"/>
      <c r="G33" s="287"/>
      <c r="H33" s="287"/>
      <c r="I33" s="287"/>
      <c r="J33" s="287"/>
      <c r="K33" s="287"/>
      <c r="L33" s="287"/>
      <c r="M33" s="287"/>
      <c r="N33" s="287"/>
      <c r="O33" s="287"/>
      <c r="P33" s="287"/>
      <c r="Q33" s="287"/>
      <c r="R33" s="287"/>
      <c r="S33" s="287"/>
      <c r="T33" s="287"/>
      <c r="U33" s="287"/>
      <c r="V33" s="287"/>
      <c r="W33" s="287"/>
      <c r="X33" s="40"/>
    </row>
    <row r="34" spans="1:24" ht="16.5" customHeight="1">
      <c r="A34" s="255" t="s">
        <v>293</v>
      </c>
      <c r="B34" s="288">
        <v>115432</v>
      </c>
      <c r="C34" s="288">
        <v>86636</v>
      </c>
      <c r="D34" s="288">
        <v>9664</v>
      </c>
      <c r="E34" s="288">
        <v>38741</v>
      </c>
      <c r="F34" s="288">
        <v>2708</v>
      </c>
      <c r="G34" s="288">
        <v>4703</v>
      </c>
      <c r="H34" s="288">
        <v>883</v>
      </c>
      <c r="I34" s="288">
        <v>1583</v>
      </c>
      <c r="J34" s="288">
        <v>1046</v>
      </c>
      <c r="K34" s="288">
        <v>1165</v>
      </c>
      <c r="L34" s="288">
        <v>11549</v>
      </c>
      <c r="M34" s="288">
        <v>8534</v>
      </c>
      <c r="N34" s="288">
        <v>6570</v>
      </c>
      <c r="O34" s="288">
        <v>1291</v>
      </c>
      <c r="P34" s="288">
        <v>17477</v>
      </c>
      <c r="Q34" s="288">
        <v>15536</v>
      </c>
      <c r="R34" s="288">
        <v>3546</v>
      </c>
      <c r="S34" s="288">
        <v>28796</v>
      </c>
      <c r="T34" s="288">
        <v>3995</v>
      </c>
      <c r="U34" s="288">
        <v>3353</v>
      </c>
      <c r="V34" s="288">
        <v>10210</v>
      </c>
      <c r="W34" s="288">
        <v>11238</v>
      </c>
      <c r="X34" s="40"/>
    </row>
    <row r="35" spans="1:24" ht="16.5" customHeight="1">
      <c r="A35" s="123">
        <v>2</v>
      </c>
      <c r="B35" s="288">
        <v>115525</v>
      </c>
      <c r="C35" s="288">
        <v>86657</v>
      </c>
      <c r="D35" s="288">
        <v>9702</v>
      </c>
      <c r="E35" s="288">
        <v>38801</v>
      </c>
      <c r="F35" s="288">
        <v>2739</v>
      </c>
      <c r="G35" s="288">
        <v>4695</v>
      </c>
      <c r="H35" s="288">
        <v>876</v>
      </c>
      <c r="I35" s="288">
        <v>1578</v>
      </c>
      <c r="J35" s="288">
        <v>1040</v>
      </c>
      <c r="K35" s="288">
        <v>1168</v>
      </c>
      <c r="L35" s="288">
        <v>11542</v>
      </c>
      <c r="M35" s="288">
        <v>8508</v>
      </c>
      <c r="N35" s="288">
        <v>6655</v>
      </c>
      <c r="O35" s="288">
        <v>1283</v>
      </c>
      <c r="P35" s="288">
        <v>17503</v>
      </c>
      <c r="Q35" s="288">
        <v>15496</v>
      </c>
      <c r="R35" s="288">
        <v>3486</v>
      </c>
      <c r="S35" s="288">
        <v>28868</v>
      </c>
      <c r="T35" s="288">
        <v>3947</v>
      </c>
      <c r="U35" s="288">
        <v>3317</v>
      </c>
      <c r="V35" s="288">
        <v>10189</v>
      </c>
      <c r="W35" s="288">
        <v>11410</v>
      </c>
      <c r="X35" s="40"/>
    </row>
    <row r="36" spans="1:24" ht="16.5" customHeight="1">
      <c r="A36" s="123">
        <v>3</v>
      </c>
      <c r="B36" s="288">
        <v>114861</v>
      </c>
      <c r="C36" s="288">
        <v>86103</v>
      </c>
      <c r="D36" s="288">
        <v>10083</v>
      </c>
      <c r="E36" s="288">
        <v>38814</v>
      </c>
      <c r="F36" s="288">
        <v>2731</v>
      </c>
      <c r="G36" s="288">
        <v>4704</v>
      </c>
      <c r="H36" s="288">
        <v>870</v>
      </c>
      <c r="I36" s="288">
        <v>1619</v>
      </c>
      <c r="J36" s="288">
        <v>1042</v>
      </c>
      <c r="K36" s="288">
        <v>1168</v>
      </c>
      <c r="L36" s="288">
        <v>11525</v>
      </c>
      <c r="M36" s="288">
        <v>8529</v>
      </c>
      <c r="N36" s="288">
        <v>6626</v>
      </c>
      <c r="O36" s="288">
        <v>1283</v>
      </c>
      <c r="P36" s="288">
        <v>17223</v>
      </c>
      <c r="Q36" s="288">
        <v>15493</v>
      </c>
      <c r="R36" s="288">
        <v>2795</v>
      </c>
      <c r="S36" s="288">
        <v>28758</v>
      </c>
      <c r="T36" s="288">
        <v>4056</v>
      </c>
      <c r="U36" s="288">
        <v>3244</v>
      </c>
      <c r="V36" s="288">
        <v>10020</v>
      </c>
      <c r="W36" s="288">
        <v>11438</v>
      </c>
      <c r="X36" s="40"/>
    </row>
    <row r="37" spans="1:24" ht="16.5" customHeight="1">
      <c r="A37" s="123">
        <v>4</v>
      </c>
      <c r="B37" s="288">
        <v>118005</v>
      </c>
      <c r="C37" s="288">
        <v>88970</v>
      </c>
      <c r="D37" s="288">
        <v>10307</v>
      </c>
      <c r="E37" s="288">
        <v>40553</v>
      </c>
      <c r="F37" s="288">
        <v>2846</v>
      </c>
      <c r="G37" s="288">
        <v>4824</v>
      </c>
      <c r="H37" s="288">
        <v>903</v>
      </c>
      <c r="I37" s="288">
        <v>1664</v>
      </c>
      <c r="J37" s="288">
        <v>1062</v>
      </c>
      <c r="K37" s="288">
        <v>1200</v>
      </c>
      <c r="L37" s="288">
        <v>12026</v>
      </c>
      <c r="M37" s="288">
        <v>9223</v>
      </c>
      <c r="N37" s="288">
        <v>6805</v>
      </c>
      <c r="O37" s="288">
        <v>1297</v>
      </c>
      <c r="P37" s="288">
        <v>17359</v>
      </c>
      <c r="Q37" s="288">
        <v>16258</v>
      </c>
      <c r="R37" s="288">
        <v>2782</v>
      </c>
      <c r="S37" s="288">
        <v>29035</v>
      </c>
      <c r="T37" s="288">
        <v>4023</v>
      </c>
      <c r="U37" s="288">
        <v>3261</v>
      </c>
      <c r="V37" s="288">
        <v>10121</v>
      </c>
      <c r="W37" s="288">
        <v>11630</v>
      </c>
      <c r="X37" s="40"/>
    </row>
    <row r="38" spans="1:24" ht="16.5" customHeight="1">
      <c r="A38" s="83"/>
      <c r="B38" s="288"/>
      <c r="C38" s="288"/>
      <c r="D38" s="288"/>
      <c r="E38" s="288"/>
      <c r="F38" s="288"/>
      <c r="G38" s="288"/>
      <c r="H38" s="288"/>
      <c r="I38" s="288"/>
      <c r="J38" s="288"/>
      <c r="K38" s="288"/>
      <c r="L38" s="288"/>
      <c r="M38" s="288"/>
      <c r="N38" s="288"/>
      <c r="O38" s="288"/>
      <c r="P38" s="288"/>
      <c r="Q38" s="288"/>
      <c r="R38" s="288"/>
      <c r="S38" s="288"/>
      <c r="T38" s="288"/>
      <c r="U38" s="288"/>
      <c r="V38" s="288"/>
      <c r="W38" s="288"/>
      <c r="X38" s="40"/>
    </row>
    <row r="39" spans="1:24" ht="16.5" customHeight="1">
      <c r="A39" s="123">
        <v>5</v>
      </c>
      <c r="B39" s="288">
        <v>118182</v>
      </c>
      <c r="C39" s="288">
        <v>89154</v>
      </c>
      <c r="D39" s="288">
        <v>10196</v>
      </c>
      <c r="E39" s="288">
        <v>40787</v>
      </c>
      <c r="F39" s="288">
        <v>2860</v>
      </c>
      <c r="G39" s="288">
        <v>4828</v>
      </c>
      <c r="H39" s="288">
        <v>908</v>
      </c>
      <c r="I39" s="288">
        <v>1661</v>
      </c>
      <c r="J39" s="288">
        <v>1047</v>
      </c>
      <c r="K39" s="288">
        <v>1170</v>
      </c>
      <c r="L39" s="288">
        <v>12033</v>
      </c>
      <c r="M39" s="288">
        <v>9488</v>
      </c>
      <c r="N39" s="288">
        <v>6792</v>
      </c>
      <c r="O39" s="288">
        <v>1297</v>
      </c>
      <c r="P39" s="288">
        <v>17410</v>
      </c>
      <c r="Q39" s="288">
        <v>16265</v>
      </c>
      <c r="R39" s="288">
        <v>2782</v>
      </c>
      <c r="S39" s="288">
        <v>29028</v>
      </c>
      <c r="T39" s="288">
        <v>4040</v>
      </c>
      <c r="U39" s="288">
        <v>3231</v>
      </c>
      <c r="V39" s="288">
        <v>10158</v>
      </c>
      <c r="W39" s="288">
        <v>11599</v>
      </c>
      <c r="X39" s="40"/>
    </row>
    <row r="40" spans="1:24" ht="16.5" customHeight="1">
      <c r="A40" s="123">
        <v>6</v>
      </c>
      <c r="B40" s="288">
        <v>118304</v>
      </c>
      <c r="C40" s="288">
        <v>89161</v>
      </c>
      <c r="D40" s="288">
        <v>10238</v>
      </c>
      <c r="E40" s="288">
        <v>40690</v>
      </c>
      <c r="F40" s="288">
        <v>2828</v>
      </c>
      <c r="G40" s="288">
        <v>4776</v>
      </c>
      <c r="H40" s="288">
        <v>912</v>
      </c>
      <c r="I40" s="288">
        <v>1657</v>
      </c>
      <c r="J40" s="288">
        <v>1049</v>
      </c>
      <c r="K40" s="288">
        <v>1165</v>
      </c>
      <c r="L40" s="288">
        <v>12035</v>
      </c>
      <c r="M40" s="288">
        <v>9490</v>
      </c>
      <c r="N40" s="288">
        <v>6778</v>
      </c>
      <c r="O40" s="288">
        <v>1316</v>
      </c>
      <c r="P40" s="288">
        <v>17425</v>
      </c>
      <c r="Q40" s="288">
        <v>16295</v>
      </c>
      <c r="R40" s="288">
        <v>2780</v>
      </c>
      <c r="S40" s="288">
        <v>29143</v>
      </c>
      <c r="T40" s="288">
        <v>4020</v>
      </c>
      <c r="U40" s="288">
        <v>3274</v>
      </c>
      <c r="V40" s="288">
        <v>10158</v>
      </c>
      <c r="W40" s="288">
        <v>11691</v>
      </c>
      <c r="X40" s="40"/>
    </row>
    <row r="41" spans="1:24" ht="16.5" customHeight="1">
      <c r="A41" s="123">
        <v>7</v>
      </c>
      <c r="B41" s="288">
        <v>118466</v>
      </c>
      <c r="C41" s="288">
        <v>89264</v>
      </c>
      <c r="D41" s="288">
        <v>10219</v>
      </c>
      <c r="E41" s="288">
        <v>40735</v>
      </c>
      <c r="F41" s="288">
        <v>2821</v>
      </c>
      <c r="G41" s="288">
        <v>4791</v>
      </c>
      <c r="H41" s="288">
        <v>970</v>
      </c>
      <c r="I41" s="288">
        <v>1647</v>
      </c>
      <c r="J41" s="288">
        <v>1050</v>
      </c>
      <c r="K41" s="288">
        <v>1155</v>
      </c>
      <c r="L41" s="288">
        <v>12015</v>
      </c>
      <c r="M41" s="288">
        <v>9538</v>
      </c>
      <c r="N41" s="288">
        <v>6748</v>
      </c>
      <c r="O41" s="288">
        <v>1277</v>
      </c>
      <c r="P41" s="288">
        <v>17580</v>
      </c>
      <c r="Q41" s="288">
        <v>16275</v>
      </c>
      <c r="R41" s="288">
        <v>2761</v>
      </c>
      <c r="S41" s="288">
        <v>29202</v>
      </c>
      <c r="T41" s="288">
        <v>3973</v>
      </c>
      <c r="U41" s="288">
        <v>3330</v>
      </c>
      <c r="V41" s="288">
        <v>10152</v>
      </c>
      <c r="W41" s="288">
        <v>11747</v>
      </c>
      <c r="X41" s="40"/>
    </row>
    <row r="42" spans="1:24" ht="16.5" customHeight="1">
      <c r="A42" s="123">
        <v>8</v>
      </c>
      <c r="B42" s="288">
        <v>118387</v>
      </c>
      <c r="C42" s="288">
        <v>89200</v>
      </c>
      <c r="D42" s="288">
        <v>10266</v>
      </c>
      <c r="E42" s="288">
        <v>40830</v>
      </c>
      <c r="F42" s="288">
        <v>2779</v>
      </c>
      <c r="G42" s="288">
        <v>4778</v>
      </c>
      <c r="H42" s="288">
        <v>978</v>
      </c>
      <c r="I42" s="288">
        <v>1637</v>
      </c>
      <c r="J42" s="288">
        <v>1047</v>
      </c>
      <c r="K42" s="288">
        <v>1160</v>
      </c>
      <c r="L42" s="288">
        <v>12020</v>
      </c>
      <c r="M42" s="288">
        <v>9634</v>
      </c>
      <c r="N42" s="288">
        <v>6797</v>
      </c>
      <c r="O42" s="288">
        <v>1280</v>
      </c>
      <c r="P42" s="288">
        <v>17469</v>
      </c>
      <c r="Q42" s="288">
        <v>16196</v>
      </c>
      <c r="R42" s="288">
        <v>2748</v>
      </c>
      <c r="S42" s="288">
        <v>29187</v>
      </c>
      <c r="T42" s="288">
        <v>3990</v>
      </c>
      <c r="U42" s="288">
        <v>3307</v>
      </c>
      <c r="V42" s="288">
        <v>10180</v>
      </c>
      <c r="W42" s="288">
        <v>11710</v>
      </c>
      <c r="X42" s="40"/>
    </row>
    <row r="43" spans="1:24" ht="16.5" customHeight="1">
      <c r="A43" s="83"/>
      <c r="B43" s="288"/>
      <c r="C43" s="288"/>
      <c r="D43" s="288"/>
      <c r="E43" s="288"/>
      <c r="F43" s="288"/>
      <c r="G43" s="288"/>
      <c r="H43" s="288"/>
      <c r="I43" s="288"/>
      <c r="J43" s="288"/>
      <c r="K43" s="288"/>
      <c r="L43" s="288"/>
      <c r="M43" s="288"/>
      <c r="N43" s="288"/>
      <c r="P43" s="288"/>
      <c r="Q43" s="288"/>
      <c r="R43" s="288"/>
      <c r="S43" s="288"/>
      <c r="T43" s="288"/>
      <c r="U43" s="288"/>
      <c r="V43" s="288"/>
      <c r="W43" s="288"/>
      <c r="X43" s="40"/>
    </row>
    <row r="44" spans="1:24" ht="16.5" customHeight="1">
      <c r="A44" s="123">
        <v>9</v>
      </c>
      <c r="B44" s="288">
        <v>118002</v>
      </c>
      <c r="C44" s="288">
        <v>88939</v>
      </c>
      <c r="D44" s="288">
        <v>10240</v>
      </c>
      <c r="E44" s="288">
        <v>40719</v>
      </c>
      <c r="F44" s="288">
        <v>2752</v>
      </c>
      <c r="G44" s="288">
        <v>4803</v>
      </c>
      <c r="H44" s="288">
        <v>997</v>
      </c>
      <c r="I44" s="288">
        <v>1635</v>
      </c>
      <c r="J44" s="288">
        <v>1053</v>
      </c>
      <c r="K44" s="288">
        <v>1159</v>
      </c>
      <c r="L44" s="288">
        <v>11983</v>
      </c>
      <c r="M44" s="288">
        <v>9606</v>
      </c>
      <c r="N44" s="288">
        <v>6731</v>
      </c>
      <c r="O44" s="288">
        <v>1280</v>
      </c>
      <c r="P44" s="288">
        <v>17455</v>
      </c>
      <c r="Q44" s="288">
        <v>16066</v>
      </c>
      <c r="R44" s="288">
        <v>2765</v>
      </c>
      <c r="S44" s="288">
        <v>29063</v>
      </c>
      <c r="T44" s="288">
        <v>3946</v>
      </c>
      <c r="U44" s="288">
        <v>3291</v>
      </c>
      <c r="V44" s="288">
        <v>10182</v>
      </c>
      <c r="W44" s="288">
        <v>11644</v>
      </c>
      <c r="X44" s="40"/>
    </row>
    <row r="45" spans="1:24" ht="16.5" customHeight="1">
      <c r="A45" s="123">
        <v>10</v>
      </c>
      <c r="B45" s="288">
        <v>118200</v>
      </c>
      <c r="C45" s="288">
        <v>89148</v>
      </c>
      <c r="D45" s="288">
        <v>10157</v>
      </c>
      <c r="E45" s="288">
        <v>40847</v>
      </c>
      <c r="F45" s="288">
        <v>2770</v>
      </c>
      <c r="G45" s="288">
        <v>4812</v>
      </c>
      <c r="H45" s="288">
        <v>1008</v>
      </c>
      <c r="I45" s="288">
        <v>1636</v>
      </c>
      <c r="J45" s="288">
        <v>1049</v>
      </c>
      <c r="K45" s="288">
        <v>1158</v>
      </c>
      <c r="L45" s="288">
        <v>12013</v>
      </c>
      <c r="M45" s="288">
        <v>9667</v>
      </c>
      <c r="N45" s="288">
        <v>6734</v>
      </c>
      <c r="O45" s="288">
        <v>1274</v>
      </c>
      <c r="P45" s="288">
        <v>17608</v>
      </c>
      <c r="Q45" s="288">
        <v>16071</v>
      </c>
      <c r="R45" s="288">
        <v>2780</v>
      </c>
      <c r="S45" s="288">
        <v>29052</v>
      </c>
      <c r="T45" s="288">
        <v>3993</v>
      </c>
      <c r="U45" s="288">
        <v>3297</v>
      </c>
      <c r="V45" s="288">
        <v>10187</v>
      </c>
      <c r="W45" s="288">
        <v>11575</v>
      </c>
      <c r="X45" s="40"/>
    </row>
    <row r="46" spans="1:24" ht="16.5" customHeight="1">
      <c r="A46" s="123">
        <v>11</v>
      </c>
      <c r="B46" s="288">
        <v>118131</v>
      </c>
      <c r="C46" s="288">
        <v>89035</v>
      </c>
      <c r="D46" s="288">
        <v>10181</v>
      </c>
      <c r="E46" s="288">
        <v>40914</v>
      </c>
      <c r="F46" s="288">
        <v>2762</v>
      </c>
      <c r="G46" s="288">
        <v>4849</v>
      </c>
      <c r="H46" s="288">
        <v>1012</v>
      </c>
      <c r="I46" s="288">
        <v>1636</v>
      </c>
      <c r="J46" s="288">
        <v>1046</v>
      </c>
      <c r="K46" s="288">
        <v>1178</v>
      </c>
      <c r="L46" s="288">
        <v>12045</v>
      </c>
      <c r="M46" s="288">
        <v>9652</v>
      </c>
      <c r="N46" s="288">
        <v>6734</v>
      </c>
      <c r="O46" s="288">
        <v>1268</v>
      </c>
      <c r="P46" s="288">
        <v>17504</v>
      </c>
      <c r="Q46" s="288">
        <v>15982</v>
      </c>
      <c r="R46" s="288">
        <v>2773</v>
      </c>
      <c r="S46" s="288">
        <v>29096</v>
      </c>
      <c r="T46" s="288">
        <v>4039</v>
      </c>
      <c r="U46" s="288">
        <v>3344</v>
      </c>
      <c r="V46" s="288">
        <v>10191</v>
      </c>
      <c r="W46" s="288">
        <v>11522</v>
      </c>
      <c r="X46" s="40"/>
    </row>
    <row r="47" spans="1:24" ht="16.5" customHeight="1">
      <c r="A47" s="123">
        <v>12</v>
      </c>
      <c r="B47" s="288">
        <v>117831</v>
      </c>
      <c r="C47" s="288">
        <v>88656</v>
      </c>
      <c r="D47" s="288">
        <v>10124</v>
      </c>
      <c r="E47" s="288">
        <v>40846</v>
      </c>
      <c r="F47" s="288">
        <v>2770</v>
      </c>
      <c r="G47" s="288">
        <v>4836</v>
      </c>
      <c r="H47" s="288">
        <v>1003</v>
      </c>
      <c r="I47" s="288">
        <v>1626</v>
      </c>
      <c r="J47" s="288">
        <v>1044</v>
      </c>
      <c r="K47" s="288">
        <v>1174</v>
      </c>
      <c r="L47" s="288">
        <v>12061</v>
      </c>
      <c r="M47" s="288">
        <v>9594</v>
      </c>
      <c r="N47" s="288">
        <v>6738</v>
      </c>
      <c r="O47" s="288">
        <v>1260</v>
      </c>
      <c r="P47" s="288">
        <v>17433</v>
      </c>
      <c r="Q47" s="288">
        <v>15827</v>
      </c>
      <c r="R47" s="288">
        <v>2752</v>
      </c>
      <c r="S47" s="288">
        <v>29175</v>
      </c>
      <c r="T47" s="288">
        <v>4067</v>
      </c>
      <c r="U47" s="288">
        <v>3312</v>
      </c>
      <c r="V47" s="288">
        <v>10187</v>
      </c>
      <c r="W47" s="288">
        <v>11609</v>
      </c>
      <c r="X47" s="40"/>
    </row>
    <row r="48" spans="1:24" ht="16.5" customHeight="1">
      <c r="A48" s="262"/>
      <c r="B48" s="288"/>
      <c r="C48" s="288"/>
      <c r="D48" s="288"/>
      <c r="E48" s="288"/>
      <c r="F48" s="288"/>
      <c r="G48" s="288"/>
      <c r="H48" s="288"/>
      <c r="I48" s="288"/>
      <c r="J48" s="288"/>
      <c r="K48" s="288"/>
      <c r="L48" s="288"/>
      <c r="M48" s="288"/>
      <c r="N48" s="288"/>
      <c r="P48" s="288"/>
      <c r="Q48" s="288"/>
      <c r="R48" s="288"/>
      <c r="S48" s="288"/>
      <c r="T48" s="288"/>
      <c r="U48" s="288"/>
      <c r="V48" s="288"/>
      <c r="W48" s="288"/>
      <c r="X48" s="40"/>
    </row>
    <row r="49" spans="1:24" ht="16.5" customHeight="1">
      <c r="A49" s="35" t="s">
        <v>32</v>
      </c>
      <c r="B49" s="288"/>
      <c r="C49" s="288"/>
      <c r="D49" s="288"/>
      <c r="E49" s="288"/>
      <c r="F49" s="288"/>
      <c r="G49" s="288"/>
      <c r="H49" s="288"/>
      <c r="I49" s="288"/>
      <c r="J49" s="288"/>
      <c r="K49" s="288"/>
      <c r="L49" s="288"/>
      <c r="M49" s="288"/>
      <c r="N49" s="288"/>
      <c r="O49" s="288"/>
      <c r="P49" s="288"/>
      <c r="Q49" s="288"/>
      <c r="R49" s="288"/>
      <c r="S49" s="288"/>
      <c r="T49" s="288"/>
      <c r="U49" s="288"/>
      <c r="V49" s="288"/>
      <c r="W49" s="288"/>
      <c r="X49" s="40"/>
    </row>
    <row r="50" spans="1:24" ht="16.5" customHeight="1">
      <c r="A50" s="155" t="s">
        <v>297</v>
      </c>
      <c r="B50" s="286">
        <v>73941</v>
      </c>
      <c r="C50" s="286">
        <v>45747</v>
      </c>
      <c r="D50" s="286">
        <v>1952</v>
      </c>
      <c r="E50" s="286">
        <v>28530</v>
      </c>
      <c r="F50" s="286">
        <v>2537</v>
      </c>
      <c r="G50" s="286">
        <v>5777</v>
      </c>
      <c r="H50" s="286">
        <v>4839</v>
      </c>
      <c r="I50" s="286">
        <v>739</v>
      </c>
      <c r="J50" s="286">
        <v>1061</v>
      </c>
      <c r="K50" s="286">
        <v>586</v>
      </c>
      <c r="L50" s="286">
        <v>1614</v>
      </c>
      <c r="M50" s="286">
        <v>8782</v>
      </c>
      <c r="N50" s="286">
        <v>2598</v>
      </c>
      <c r="O50" s="286">
        <v>145</v>
      </c>
      <c r="P50" s="286">
        <v>1503</v>
      </c>
      <c r="Q50" s="286">
        <v>9413</v>
      </c>
      <c r="R50" s="286">
        <v>4034</v>
      </c>
      <c r="S50" s="286">
        <v>28194</v>
      </c>
      <c r="T50" s="286">
        <v>6953</v>
      </c>
      <c r="U50" s="286">
        <v>11166</v>
      </c>
      <c r="V50" s="286">
        <v>3377</v>
      </c>
      <c r="W50" s="286">
        <v>6698</v>
      </c>
      <c r="X50" s="40"/>
    </row>
    <row r="51" spans="1:24" ht="16.5" customHeight="1">
      <c r="A51" s="155" t="s">
        <v>206</v>
      </c>
      <c r="B51" s="291">
        <v>76346</v>
      </c>
      <c r="C51" s="286">
        <v>47675</v>
      </c>
      <c r="D51" s="286">
        <v>2121</v>
      </c>
      <c r="E51" s="286">
        <v>29714</v>
      </c>
      <c r="F51" s="286">
        <v>2583</v>
      </c>
      <c r="G51" s="286">
        <v>5960</v>
      </c>
      <c r="H51" s="286">
        <v>4878</v>
      </c>
      <c r="I51" s="286">
        <v>737</v>
      </c>
      <c r="J51" s="286">
        <v>1122</v>
      </c>
      <c r="K51" s="286">
        <v>630</v>
      </c>
      <c r="L51" s="286">
        <v>1731</v>
      </c>
      <c r="M51" s="286">
        <v>9463</v>
      </c>
      <c r="N51" s="286">
        <v>2610</v>
      </c>
      <c r="O51" s="286">
        <v>143</v>
      </c>
      <c r="P51" s="286">
        <v>1446</v>
      </c>
      <c r="Q51" s="286">
        <v>9992</v>
      </c>
      <c r="R51" s="286">
        <v>4083</v>
      </c>
      <c r="S51" s="286">
        <v>28670</v>
      </c>
      <c r="T51" s="286">
        <v>6738</v>
      </c>
      <c r="U51" s="286">
        <v>11340</v>
      </c>
      <c r="V51" s="286">
        <v>3522</v>
      </c>
      <c r="W51" s="286">
        <v>7070</v>
      </c>
      <c r="X51" s="40"/>
    </row>
    <row r="52" spans="1:24" s="14" customFormat="1" ht="16.5" customHeight="1">
      <c r="A52" s="257" t="s">
        <v>186</v>
      </c>
      <c r="B52" s="296">
        <f>AVERAGE(B54:B67)</f>
        <v>78035.25</v>
      </c>
      <c r="C52" s="296">
        <f aca="true" t="shared" si="1" ref="C52:W52">AVERAGE(C54:C67)</f>
        <v>48528</v>
      </c>
      <c r="D52" s="296">
        <f t="shared" si="1"/>
        <v>2148.25</v>
      </c>
      <c r="E52" s="296">
        <v>30354</v>
      </c>
      <c r="F52" s="296">
        <v>2451</v>
      </c>
      <c r="G52" s="296">
        <f t="shared" si="1"/>
        <v>6254.25</v>
      </c>
      <c r="H52" s="296">
        <f t="shared" si="1"/>
        <v>4855.666666666667</v>
      </c>
      <c r="I52" s="296">
        <f t="shared" si="1"/>
        <v>766.0833333333334</v>
      </c>
      <c r="J52" s="296">
        <v>1176</v>
      </c>
      <c r="K52" s="296">
        <f t="shared" si="1"/>
        <v>656.9166666666666</v>
      </c>
      <c r="L52" s="296">
        <f t="shared" si="1"/>
        <v>1807.0833333333333</v>
      </c>
      <c r="M52" s="296">
        <v>9758</v>
      </c>
      <c r="N52" s="296">
        <f t="shared" si="1"/>
        <v>2629.1666666666665</v>
      </c>
      <c r="O52" s="296">
        <f t="shared" si="1"/>
        <v>147.08333333333334</v>
      </c>
      <c r="P52" s="296">
        <f t="shared" si="1"/>
        <v>1510.3333333333333</v>
      </c>
      <c r="Q52" s="296">
        <f t="shared" si="1"/>
        <v>10658.666666666666</v>
      </c>
      <c r="R52" s="296">
        <f t="shared" si="1"/>
        <v>3524.5</v>
      </c>
      <c r="S52" s="296">
        <v>29508</v>
      </c>
      <c r="T52" s="296">
        <f t="shared" si="1"/>
        <v>7113.083333333333</v>
      </c>
      <c r="U52" s="296">
        <v>11379</v>
      </c>
      <c r="V52" s="296">
        <f t="shared" si="1"/>
        <v>3493.75</v>
      </c>
      <c r="W52" s="296">
        <f t="shared" si="1"/>
        <v>7519.333333333333</v>
      </c>
      <c r="X52" s="19"/>
    </row>
    <row r="53" spans="1:24" ht="16.5" customHeight="1">
      <c r="A53" s="83"/>
      <c r="B53" s="288"/>
      <c r="C53" s="288"/>
      <c r="D53" s="288"/>
      <c r="E53" s="288"/>
      <c r="F53" s="288"/>
      <c r="G53" s="288"/>
      <c r="H53" s="288"/>
      <c r="I53" s="288"/>
      <c r="J53" s="288"/>
      <c r="K53" s="288"/>
      <c r="L53" s="288"/>
      <c r="M53" s="288"/>
      <c r="N53" s="288"/>
      <c r="O53" s="288"/>
      <c r="P53" s="288"/>
      <c r="Q53" s="288"/>
      <c r="R53" s="288"/>
      <c r="S53" s="288"/>
      <c r="T53" s="288"/>
      <c r="U53" s="288"/>
      <c r="V53" s="288"/>
      <c r="W53" s="288"/>
      <c r="X53" s="40"/>
    </row>
    <row r="54" spans="1:24" ht="16.5" customHeight="1">
      <c r="A54" s="255" t="s">
        <v>293</v>
      </c>
      <c r="B54" s="288">
        <v>75925</v>
      </c>
      <c r="C54" s="288">
        <v>47533</v>
      </c>
      <c r="D54" s="288">
        <v>1971</v>
      </c>
      <c r="E54" s="288">
        <v>29512</v>
      </c>
      <c r="F54" s="288">
        <v>2476</v>
      </c>
      <c r="G54" s="288">
        <v>6002</v>
      </c>
      <c r="H54" s="288">
        <v>4802</v>
      </c>
      <c r="I54" s="288">
        <v>723</v>
      </c>
      <c r="J54" s="288">
        <v>1120</v>
      </c>
      <c r="K54" s="288">
        <v>624</v>
      </c>
      <c r="L54" s="288">
        <v>1755</v>
      </c>
      <c r="M54" s="288">
        <v>9451</v>
      </c>
      <c r="N54" s="288">
        <v>2559</v>
      </c>
      <c r="O54" s="288">
        <v>144</v>
      </c>
      <c r="P54" s="288">
        <v>1476</v>
      </c>
      <c r="Q54" s="288">
        <v>10269</v>
      </c>
      <c r="R54" s="288">
        <v>3987</v>
      </c>
      <c r="S54" s="288">
        <v>28392</v>
      </c>
      <c r="T54" s="288">
        <v>7002</v>
      </c>
      <c r="U54" s="288">
        <v>11371</v>
      </c>
      <c r="V54" s="288">
        <v>3506</v>
      </c>
      <c r="W54" s="288">
        <v>6513</v>
      </c>
      <c r="X54" s="40"/>
    </row>
    <row r="55" spans="1:24" ht="16.5" customHeight="1">
      <c r="A55" s="123">
        <v>2</v>
      </c>
      <c r="B55" s="288">
        <v>76076</v>
      </c>
      <c r="C55" s="288">
        <v>47706</v>
      </c>
      <c r="D55" s="288">
        <v>2117</v>
      </c>
      <c r="E55" s="288">
        <v>29440</v>
      </c>
      <c r="F55" s="288">
        <v>2463</v>
      </c>
      <c r="G55" s="288">
        <v>6011</v>
      </c>
      <c r="H55" s="288">
        <v>4806</v>
      </c>
      <c r="I55" s="288">
        <v>715</v>
      </c>
      <c r="J55" s="288">
        <v>1125</v>
      </c>
      <c r="K55" s="288">
        <v>634</v>
      </c>
      <c r="L55" s="288">
        <v>1744</v>
      </c>
      <c r="M55" s="288">
        <v>9423</v>
      </c>
      <c r="N55" s="288">
        <v>2519</v>
      </c>
      <c r="O55" s="288">
        <v>138</v>
      </c>
      <c r="P55" s="288">
        <v>1582</v>
      </c>
      <c r="Q55" s="288">
        <v>10291</v>
      </c>
      <c r="R55" s="288">
        <v>3964</v>
      </c>
      <c r="S55" s="288">
        <v>28370</v>
      </c>
      <c r="T55" s="288">
        <v>7002</v>
      </c>
      <c r="U55" s="288">
        <v>11358</v>
      </c>
      <c r="V55" s="288">
        <v>3476</v>
      </c>
      <c r="W55" s="288">
        <v>6501</v>
      </c>
      <c r="X55" s="40"/>
    </row>
    <row r="56" spans="1:24" ht="16.5" customHeight="1">
      <c r="A56" s="123">
        <v>3</v>
      </c>
      <c r="B56" s="288">
        <v>75624</v>
      </c>
      <c r="C56" s="288">
        <v>47190</v>
      </c>
      <c r="D56" s="288">
        <v>2303</v>
      </c>
      <c r="E56" s="288">
        <v>29430</v>
      </c>
      <c r="F56" s="288">
        <v>2429</v>
      </c>
      <c r="G56" s="288">
        <v>6037</v>
      </c>
      <c r="H56" s="288">
        <v>4826</v>
      </c>
      <c r="I56" s="288">
        <v>751</v>
      </c>
      <c r="J56" s="288">
        <v>1127</v>
      </c>
      <c r="K56" s="288">
        <v>624</v>
      </c>
      <c r="L56" s="288">
        <v>1754</v>
      </c>
      <c r="M56" s="288">
        <v>9354</v>
      </c>
      <c r="N56" s="288">
        <v>2528</v>
      </c>
      <c r="O56" s="288">
        <v>138</v>
      </c>
      <c r="P56" s="288">
        <v>1411</v>
      </c>
      <c r="Q56" s="288">
        <v>10495</v>
      </c>
      <c r="R56" s="288">
        <v>3237</v>
      </c>
      <c r="S56" s="288">
        <v>28434</v>
      </c>
      <c r="T56" s="288">
        <v>6891</v>
      </c>
      <c r="U56" s="288">
        <v>11122</v>
      </c>
      <c r="V56" s="288">
        <v>3232</v>
      </c>
      <c r="W56" s="288">
        <v>7189</v>
      </c>
      <c r="X56" s="40"/>
    </row>
    <row r="57" spans="1:24" ht="16.5" customHeight="1">
      <c r="A57" s="123">
        <v>4</v>
      </c>
      <c r="B57" s="288">
        <v>78814</v>
      </c>
      <c r="C57" s="288">
        <v>49260</v>
      </c>
      <c r="D57" s="288">
        <v>2300</v>
      </c>
      <c r="E57" s="288">
        <v>30705</v>
      </c>
      <c r="F57" s="288">
        <v>2500</v>
      </c>
      <c r="G57" s="288">
        <v>6229</v>
      </c>
      <c r="H57" s="288">
        <v>4933</v>
      </c>
      <c r="I57" s="288">
        <v>772</v>
      </c>
      <c r="J57" s="288">
        <v>1175</v>
      </c>
      <c r="K57" s="288">
        <v>641</v>
      </c>
      <c r="L57" s="288">
        <v>1882</v>
      </c>
      <c r="M57" s="288">
        <v>9920</v>
      </c>
      <c r="N57" s="288">
        <v>2653</v>
      </c>
      <c r="O57" s="288">
        <v>150</v>
      </c>
      <c r="P57" s="288">
        <v>1542</v>
      </c>
      <c r="Q57" s="288">
        <v>10927</v>
      </c>
      <c r="R57" s="288">
        <v>3453</v>
      </c>
      <c r="S57" s="288">
        <v>29554</v>
      </c>
      <c r="T57" s="288">
        <v>6911</v>
      </c>
      <c r="U57" s="288">
        <v>11514</v>
      </c>
      <c r="V57" s="288">
        <v>3543</v>
      </c>
      <c r="W57" s="288">
        <v>7586</v>
      </c>
      <c r="X57" s="40"/>
    </row>
    <row r="58" spans="1:24" ht="16.5" customHeight="1">
      <c r="A58" s="41"/>
      <c r="B58" s="292"/>
      <c r="C58" s="288"/>
      <c r="D58" s="288"/>
      <c r="E58" s="288"/>
      <c r="G58" s="288"/>
      <c r="H58" s="288"/>
      <c r="I58" s="288"/>
      <c r="J58" s="288"/>
      <c r="K58" s="288"/>
      <c r="L58" s="288"/>
      <c r="M58" s="288"/>
      <c r="N58" s="288"/>
      <c r="O58" s="288"/>
      <c r="P58" s="288"/>
      <c r="Q58" s="288"/>
      <c r="R58" s="288"/>
      <c r="S58" s="288"/>
      <c r="T58" s="288"/>
      <c r="U58" s="288"/>
      <c r="V58" s="288"/>
      <c r="W58" s="288"/>
      <c r="X58" s="40"/>
    </row>
    <row r="59" spans="1:24" ht="16.5" customHeight="1">
      <c r="A59" s="124">
        <v>5</v>
      </c>
      <c r="B59" s="292">
        <v>79142</v>
      </c>
      <c r="C59" s="288">
        <v>49383</v>
      </c>
      <c r="D59" s="288">
        <v>2156</v>
      </c>
      <c r="E59" s="288">
        <v>30952</v>
      </c>
      <c r="F59" s="288">
        <v>2481</v>
      </c>
      <c r="G59" s="288">
        <v>6279</v>
      </c>
      <c r="H59" s="288">
        <v>4951</v>
      </c>
      <c r="I59" s="288">
        <v>780</v>
      </c>
      <c r="J59" s="288">
        <v>1198</v>
      </c>
      <c r="K59" s="288">
        <v>671</v>
      </c>
      <c r="L59" s="288">
        <v>1845</v>
      </c>
      <c r="M59" s="288">
        <v>10074</v>
      </c>
      <c r="N59" s="288">
        <v>2673</v>
      </c>
      <c r="O59" s="288">
        <v>154</v>
      </c>
      <c r="P59" s="288">
        <v>1531</v>
      </c>
      <c r="Q59" s="288">
        <v>10974</v>
      </c>
      <c r="R59" s="288">
        <v>3433</v>
      </c>
      <c r="S59" s="288">
        <v>29759</v>
      </c>
      <c r="T59" s="288">
        <v>7090</v>
      </c>
      <c r="U59" s="288">
        <v>11451</v>
      </c>
      <c r="V59" s="288">
        <v>3541</v>
      </c>
      <c r="W59" s="288">
        <v>7677</v>
      </c>
      <c r="X59" s="40"/>
    </row>
    <row r="60" spans="1:24" ht="16.5" customHeight="1">
      <c r="A60" s="124">
        <v>6</v>
      </c>
      <c r="B60" s="292">
        <v>78991</v>
      </c>
      <c r="C60" s="288">
        <v>49152</v>
      </c>
      <c r="D60" s="288">
        <v>2135</v>
      </c>
      <c r="E60" s="288">
        <v>30859</v>
      </c>
      <c r="F60" s="288">
        <v>2471</v>
      </c>
      <c r="G60" s="288">
        <v>6281</v>
      </c>
      <c r="H60" s="288">
        <v>4937</v>
      </c>
      <c r="I60" s="288">
        <v>777</v>
      </c>
      <c r="J60" s="288">
        <v>1195</v>
      </c>
      <c r="K60" s="288">
        <v>676</v>
      </c>
      <c r="L60" s="288">
        <v>1844</v>
      </c>
      <c r="M60" s="288">
        <v>10005</v>
      </c>
      <c r="N60" s="288">
        <v>2673</v>
      </c>
      <c r="O60" s="288">
        <v>155</v>
      </c>
      <c r="P60" s="288">
        <v>1561</v>
      </c>
      <c r="Q60" s="288">
        <v>10822</v>
      </c>
      <c r="R60" s="288">
        <v>3432</v>
      </c>
      <c r="S60" s="288">
        <v>29839</v>
      </c>
      <c r="T60" s="288">
        <v>7009</v>
      </c>
      <c r="U60" s="288">
        <v>11414</v>
      </c>
      <c r="V60" s="288">
        <v>3509</v>
      </c>
      <c r="W60" s="288">
        <v>7907</v>
      </c>
      <c r="X60" s="40"/>
    </row>
    <row r="61" spans="1:24" ht="16.5" customHeight="1">
      <c r="A61" s="124">
        <v>7</v>
      </c>
      <c r="B61" s="292">
        <v>78904</v>
      </c>
      <c r="C61" s="288">
        <v>48820</v>
      </c>
      <c r="D61" s="288">
        <v>2141</v>
      </c>
      <c r="E61" s="288">
        <v>30729</v>
      </c>
      <c r="F61" s="288">
        <v>2452</v>
      </c>
      <c r="G61" s="288">
        <v>6274</v>
      </c>
      <c r="H61" s="288">
        <v>4890</v>
      </c>
      <c r="I61" s="288">
        <v>782</v>
      </c>
      <c r="J61" s="288">
        <v>1198</v>
      </c>
      <c r="K61" s="288">
        <v>676</v>
      </c>
      <c r="L61" s="288">
        <v>1837</v>
      </c>
      <c r="M61" s="288">
        <v>9952</v>
      </c>
      <c r="N61" s="288">
        <v>2668</v>
      </c>
      <c r="O61" s="288">
        <v>148</v>
      </c>
      <c r="P61" s="288">
        <v>1378</v>
      </c>
      <c r="Q61" s="288">
        <v>10807</v>
      </c>
      <c r="R61" s="288">
        <v>3430</v>
      </c>
      <c r="S61" s="288">
        <v>30084</v>
      </c>
      <c r="T61" s="288">
        <v>7291</v>
      </c>
      <c r="U61" s="288">
        <v>11414</v>
      </c>
      <c r="V61" s="288">
        <v>3494</v>
      </c>
      <c r="W61" s="288">
        <v>7885</v>
      </c>
      <c r="X61" s="40"/>
    </row>
    <row r="62" spans="1:24" ht="16.5" customHeight="1">
      <c r="A62" s="124">
        <v>8</v>
      </c>
      <c r="B62" s="292">
        <v>79043</v>
      </c>
      <c r="C62" s="288">
        <v>49014</v>
      </c>
      <c r="D62" s="288">
        <v>2132</v>
      </c>
      <c r="E62" s="288">
        <v>30625</v>
      </c>
      <c r="F62" s="288">
        <v>2461</v>
      </c>
      <c r="G62" s="288">
        <v>6295</v>
      </c>
      <c r="H62" s="288">
        <v>4863</v>
      </c>
      <c r="I62" s="288">
        <v>784</v>
      </c>
      <c r="J62" s="288">
        <v>1195</v>
      </c>
      <c r="K62" s="288">
        <v>678</v>
      </c>
      <c r="L62" s="288">
        <v>1827</v>
      </c>
      <c r="M62" s="288">
        <v>9865</v>
      </c>
      <c r="N62" s="288">
        <v>2657</v>
      </c>
      <c r="O62" s="288">
        <v>148</v>
      </c>
      <c r="P62" s="288">
        <v>1524</v>
      </c>
      <c r="Q62" s="288">
        <v>10967</v>
      </c>
      <c r="R62" s="288">
        <v>3429</v>
      </c>
      <c r="S62" s="288">
        <v>30029</v>
      </c>
      <c r="T62" s="288">
        <v>7304</v>
      </c>
      <c r="U62" s="288">
        <v>11411</v>
      </c>
      <c r="V62" s="288">
        <v>3478</v>
      </c>
      <c r="W62" s="288">
        <v>7836</v>
      </c>
      <c r="X62" s="40"/>
    </row>
    <row r="63" spans="1:24" ht="16.5" customHeight="1">
      <c r="A63" s="41"/>
      <c r="B63" s="292"/>
      <c r="C63" s="288"/>
      <c r="D63" s="288"/>
      <c r="E63" s="288"/>
      <c r="G63" s="288"/>
      <c r="H63" s="288"/>
      <c r="I63" s="288"/>
      <c r="J63" s="288"/>
      <c r="K63" s="288"/>
      <c r="L63" s="288"/>
      <c r="M63" s="288"/>
      <c r="N63" s="288"/>
      <c r="O63" s="288"/>
      <c r="P63" s="288"/>
      <c r="Q63" s="288"/>
      <c r="R63" s="288"/>
      <c r="S63" s="288"/>
      <c r="T63" s="288"/>
      <c r="U63" s="288"/>
      <c r="V63" s="288"/>
      <c r="W63" s="288"/>
      <c r="X63" s="40"/>
    </row>
    <row r="64" spans="1:24" ht="16.5" customHeight="1">
      <c r="A64" s="124">
        <v>9</v>
      </c>
      <c r="B64" s="292">
        <v>78872</v>
      </c>
      <c r="C64" s="288">
        <v>48682</v>
      </c>
      <c r="D64" s="288">
        <v>2131</v>
      </c>
      <c r="E64" s="288">
        <v>30569</v>
      </c>
      <c r="F64" s="288">
        <v>2439</v>
      </c>
      <c r="G64" s="288">
        <v>6381</v>
      </c>
      <c r="H64" s="288">
        <v>4825</v>
      </c>
      <c r="I64" s="288">
        <v>781</v>
      </c>
      <c r="J64" s="288">
        <v>1201</v>
      </c>
      <c r="K64" s="288">
        <v>669</v>
      </c>
      <c r="L64" s="288">
        <v>1821</v>
      </c>
      <c r="M64" s="288">
        <v>9801</v>
      </c>
      <c r="N64" s="288">
        <v>2651</v>
      </c>
      <c r="O64" s="288">
        <v>148</v>
      </c>
      <c r="P64" s="288">
        <v>1511</v>
      </c>
      <c r="Q64" s="288">
        <v>10690</v>
      </c>
      <c r="R64" s="288">
        <v>3445</v>
      </c>
      <c r="S64" s="288">
        <v>30190</v>
      </c>
      <c r="T64" s="288">
        <v>7458</v>
      </c>
      <c r="U64" s="288">
        <v>11393</v>
      </c>
      <c r="V64" s="288">
        <v>3501</v>
      </c>
      <c r="W64" s="288">
        <v>7838</v>
      </c>
      <c r="X64" s="40"/>
    </row>
    <row r="65" spans="1:24" ht="16.5" customHeight="1">
      <c r="A65" s="124">
        <v>10</v>
      </c>
      <c r="B65" s="292">
        <v>78441</v>
      </c>
      <c r="C65" s="288">
        <v>48602</v>
      </c>
      <c r="D65" s="288">
        <v>2153</v>
      </c>
      <c r="E65" s="288">
        <v>30559</v>
      </c>
      <c r="F65" s="288">
        <v>2402</v>
      </c>
      <c r="G65" s="288">
        <v>6470</v>
      </c>
      <c r="H65" s="288">
        <v>4823</v>
      </c>
      <c r="I65" s="288">
        <v>772</v>
      </c>
      <c r="J65" s="288">
        <v>1194</v>
      </c>
      <c r="K65" s="288">
        <v>668</v>
      </c>
      <c r="L65" s="288">
        <v>1795</v>
      </c>
      <c r="M65" s="288">
        <v>9777</v>
      </c>
      <c r="N65" s="288">
        <v>2658</v>
      </c>
      <c r="O65" s="288">
        <v>148</v>
      </c>
      <c r="P65" s="288">
        <v>1512</v>
      </c>
      <c r="Q65" s="288">
        <v>10564</v>
      </c>
      <c r="R65" s="288">
        <v>3478</v>
      </c>
      <c r="S65" s="288">
        <v>29839</v>
      </c>
      <c r="T65" s="288">
        <v>7145</v>
      </c>
      <c r="U65" s="288">
        <v>11450</v>
      </c>
      <c r="V65" s="288">
        <v>3471</v>
      </c>
      <c r="W65" s="288">
        <v>7773</v>
      </c>
      <c r="X65" s="40"/>
    </row>
    <row r="66" spans="1:24" ht="16.5" customHeight="1">
      <c r="A66" s="124">
        <v>11</v>
      </c>
      <c r="B66" s="292">
        <v>78386</v>
      </c>
      <c r="C66" s="288">
        <v>48570</v>
      </c>
      <c r="D66" s="288">
        <v>2129</v>
      </c>
      <c r="E66" s="288">
        <v>30483</v>
      </c>
      <c r="F66" s="288">
        <v>2407</v>
      </c>
      <c r="G66" s="288">
        <v>6459</v>
      </c>
      <c r="H66" s="288">
        <v>4810</v>
      </c>
      <c r="I66" s="288">
        <v>771</v>
      </c>
      <c r="J66" s="288">
        <v>1185</v>
      </c>
      <c r="K66" s="288">
        <v>664</v>
      </c>
      <c r="L66" s="288">
        <v>1795</v>
      </c>
      <c r="M66" s="288">
        <v>9740</v>
      </c>
      <c r="N66" s="288">
        <v>2652</v>
      </c>
      <c r="O66" s="288">
        <v>148</v>
      </c>
      <c r="P66" s="288">
        <v>1554</v>
      </c>
      <c r="Q66" s="288">
        <v>10550</v>
      </c>
      <c r="R66" s="288">
        <v>3514</v>
      </c>
      <c r="S66" s="288">
        <v>29816</v>
      </c>
      <c r="T66" s="288">
        <v>7130</v>
      </c>
      <c r="U66" s="288">
        <v>11334</v>
      </c>
      <c r="V66" s="288">
        <v>3617</v>
      </c>
      <c r="W66" s="288">
        <v>7735</v>
      </c>
      <c r="X66" s="40"/>
    </row>
    <row r="67" spans="1:24" ht="16.5" customHeight="1">
      <c r="A67" s="230">
        <v>12</v>
      </c>
      <c r="B67" s="293">
        <v>78205</v>
      </c>
      <c r="C67" s="294">
        <v>48424</v>
      </c>
      <c r="D67" s="294">
        <v>2111</v>
      </c>
      <c r="E67" s="294">
        <v>30391</v>
      </c>
      <c r="F67" s="295">
        <v>2440</v>
      </c>
      <c r="G67" s="294">
        <v>6333</v>
      </c>
      <c r="H67" s="294">
        <v>4802</v>
      </c>
      <c r="I67" s="294">
        <v>785</v>
      </c>
      <c r="J67" s="294">
        <v>1187</v>
      </c>
      <c r="K67" s="294">
        <v>658</v>
      </c>
      <c r="L67" s="294">
        <v>1786</v>
      </c>
      <c r="M67" s="294">
        <v>9741</v>
      </c>
      <c r="N67" s="294">
        <v>2659</v>
      </c>
      <c r="O67" s="294">
        <v>146</v>
      </c>
      <c r="P67" s="294">
        <v>1542</v>
      </c>
      <c r="Q67" s="294">
        <v>10548</v>
      </c>
      <c r="R67" s="294">
        <v>3492</v>
      </c>
      <c r="S67" s="294">
        <v>29781</v>
      </c>
      <c r="T67" s="294">
        <v>7124</v>
      </c>
      <c r="U67" s="294">
        <v>11308</v>
      </c>
      <c r="V67" s="294">
        <v>3557</v>
      </c>
      <c r="W67" s="294">
        <v>7792</v>
      </c>
      <c r="X67" s="40"/>
    </row>
    <row r="68" spans="1:24" ht="15" customHeight="1">
      <c r="A68" s="60" t="s">
        <v>233</v>
      </c>
      <c r="B68" s="60"/>
      <c r="C68" s="60"/>
      <c r="D68" s="60"/>
      <c r="E68" s="60"/>
      <c r="F68" s="60"/>
      <c r="G68" s="60"/>
      <c r="H68" s="60"/>
      <c r="I68" s="60"/>
      <c r="J68" s="60"/>
      <c r="K68" s="60"/>
      <c r="L68" s="60"/>
      <c r="M68" s="60"/>
      <c r="N68" s="60"/>
      <c r="O68" s="60"/>
      <c r="P68" s="60"/>
      <c r="Q68" s="60"/>
      <c r="R68" s="60"/>
      <c r="S68" s="60"/>
      <c r="T68" s="60"/>
      <c r="U68" s="60"/>
      <c r="V68" s="60"/>
      <c r="W68" s="60"/>
      <c r="X68" s="40"/>
    </row>
    <row r="69" spans="1:24" ht="14.25">
      <c r="A69" s="60"/>
      <c r="B69" s="60"/>
      <c r="C69" s="60"/>
      <c r="D69" s="60"/>
      <c r="E69" s="60"/>
      <c r="F69" s="60"/>
      <c r="G69" s="60"/>
      <c r="H69" s="60"/>
      <c r="I69" s="60"/>
      <c r="J69" s="60"/>
      <c r="K69" s="60"/>
      <c r="L69" s="60"/>
      <c r="M69" s="60"/>
      <c r="N69" s="60"/>
      <c r="O69" s="60"/>
      <c r="P69" s="60"/>
      <c r="Q69" s="60"/>
      <c r="R69" s="60"/>
      <c r="S69" s="60"/>
      <c r="T69" s="60"/>
      <c r="U69" s="60"/>
      <c r="V69" s="60"/>
      <c r="W69" s="60"/>
      <c r="X69" s="40"/>
    </row>
  </sheetData>
  <sheetProtection/>
  <mergeCells count="27">
    <mergeCell ref="R5:R8"/>
    <mergeCell ref="B5:B8"/>
    <mergeCell ref="C5:C6"/>
    <mergeCell ref="D5:D8"/>
    <mergeCell ref="E5:N5"/>
    <mergeCell ref="N6:N8"/>
    <mergeCell ref="Q5:Q8"/>
    <mergeCell ref="S5:W5"/>
    <mergeCell ref="E6:E8"/>
    <mergeCell ref="F6:F8"/>
    <mergeCell ref="G6:G8"/>
    <mergeCell ref="H6:H8"/>
    <mergeCell ref="I6:I8"/>
    <mergeCell ref="J6:J8"/>
    <mergeCell ref="K6:K8"/>
    <mergeCell ref="L6:L8"/>
    <mergeCell ref="M6:M8"/>
    <mergeCell ref="A3:W3"/>
    <mergeCell ref="W6:W8"/>
    <mergeCell ref="A7:A8"/>
    <mergeCell ref="C7:C8"/>
    <mergeCell ref="S6:S8"/>
    <mergeCell ref="T6:T8"/>
    <mergeCell ref="U6:U8"/>
    <mergeCell ref="V6:V8"/>
    <mergeCell ref="O5:O8"/>
    <mergeCell ref="P5:P8"/>
  </mergeCells>
  <printOptions horizontalCentered="1"/>
  <pageMargins left="0.7874015748031497" right="0.7874015748031497" top="0.5905511811023623" bottom="0.3937007874015748" header="0" footer="0"/>
  <pageSetup fitToHeight="1" fitToWidth="1" horizontalDpi="600" verticalDpi="600" orientation="landscape" paperSize="8"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85"/>
  <sheetViews>
    <sheetView zoomScale="75" zoomScaleNormal="75" zoomScaleSheetLayoutView="55" zoomScalePageLayoutView="0" workbookViewId="0" topLeftCell="A1">
      <selection activeCell="A1" sqref="A1"/>
    </sheetView>
  </sheetViews>
  <sheetFormatPr defaultColWidth="10.59765625" defaultRowHeight="17.25" customHeight="1"/>
  <cols>
    <col min="1" max="1" width="2.59765625" style="58" customWidth="1"/>
    <col min="2" max="2" width="24.59765625" style="58" customWidth="1"/>
    <col min="3" max="6" width="14.69921875" style="58" customWidth="1"/>
    <col min="7" max="10" width="11.8984375" style="58" customWidth="1"/>
    <col min="11" max="11" width="7.5" style="58" customWidth="1"/>
    <col min="12" max="12" width="24.59765625" style="58" customWidth="1"/>
    <col min="13" max="18" width="16.09765625" style="58" customWidth="1"/>
    <col min="19" max="16384" width="10.59765625" style="58" customWidth="1"/>
  </cols>
  <sheetData>
    <row r="1" spans="1:18" s="57" customFormat="1" ht="17.25" customHeight="1">
      <c r="A1" s="1" t="s">
        <v>187</v>
      </c>
      <c r="R1" s="2" t="s">
        <v>188</v>
      </c>
    </row>
    <row r="2" spans="1:18" ht="17.25" customHeight="1">
      <c r="A2" s="352" t="s">
        <v>505</v>
      </c>
      <c r="B2" s="352"/>
      <c r="C2" s="352"/>
      <c r="D2" s="352"/>
      <c r="E2" s="352"/>
      <c r="F2" s="352"/>
      <c r="G2" s="352"/>
      <c r="H2" s="352"/>
      <c r="I2" s="352"/>
      <c r="J2" s="352"/>
      <c r="K2" s="5"/>
      <c r="L2" s="59"/>
      <c r="M2" s="59"/>
      <c r="N2" s="59"/>
      <c r="O2" s="59"/>
      <c r="P2" s="59"/>
      <c r="Q2" s="59"/>
      <c r="R2" s="59"/>
    </row>
    <row r="3" spans="1:18" ht="17.25" customHeight="1">
      <c r="A3" s="59"/>
      <c r="B3" s="59"/>
      <c r="C3" s="59"/>
      <c r="D3" s="59"/>
      <c r="E3" s="59"/>
      <c r="F3" s="59"/>
      <c r="G3" s="59"/>
      <c r="H3" s="59"/>
      <c r="I3" s="59"/>
      <c r="J3" s="59"/>
      <c r="K3" s="5"/>
      <c r="L3" s="59"/>
      <c r="M3" s="59"/>
      <c r="N3" s="59"/>
      <c r="O3" s="59"/>
      <c r="P3" s="59"/>
      <c r="Q3" s="59"/>
      <c r="R3" s="59"/>
    </row>
    <row r="4" spans="1:18" ht="17.25" customHeight="1">
      <c r="A4" s="388" t="s">
        <v>298</v>
      </c>
      <c r="B4" s="388"/>
      <c r="C4" s="388"/>
      <c r="D4" s="388"/>
      <c r="E4" s="388"/>
      <c r="F4" s="388"/>
      <c r="G4" s="388"/>
      <c r="H4" s="388"/>
      <c r="I4" s="388"/>
      <c r="J4" s="388"/>
      <c r="K4" s="60"/>
      <c r="L4" s="388" t="s">
        <v>300</v>
      </c>
      <c r="M4" s="388"/>
      <c r="N4" s="388"/>
      <c r="O4" s="388"/>
      <c r="P4" s="388"/>
      <c r="Q4" s="388"/>
      <c r="R4" s="388"/>
    </row>
    <row r="5" spans="1:18" ht="17.25" customHeight="1" thickBot="1">
      <c r="A5" s="60"/>
      <c r="B5" s="60"/>
      <c r="C5" s="60"/>
      <c r="D5" s="60"/>
      <c r="E5" s="60"/>
      <c r="F5" s="60"/>
      <c r="G5" s="60"/>
      <c r="H5" s="60"/>
      <c r="J5" s="50"/>
      <c r="K5" s="60"/>
      <c r="L5" s="80"/>
      <c r="M5" s="81"/>
      <c r="N5" s="81"/>
      <c r="O5" s="81"/>
      <c r="P5" s="81"/>
      <c r="Q5" s="81"/>
      <c r="R5" s="81"/>
    </row>
    <row r="6" spans="1:18" ht="17.25" customHeight="1">
      <c r="A6" s="391" t="s">
        <v>189</v>
      </c>
      <c r="B6" s="361"/>
      <c r="C6" s="359" t="s">
        <v>103</v>
      </c>
      <c r="D6" s="360"/>
      <c r="E6" s="361"/>
      <c r="F6" s="359" t="s">
        <v>281</v>
      </c>
      <c r="G6" s="394"/>
      <c r="H6" s="359" t="s">
        <v>104</v>
      </c>
      <c r="I6" s="360"/>
      <c r="J6" s="360"/>
      <c r="K6" s="61"/>
      <c r="L6" s="395" t="s">
        <v>190</v>
      </c>
      <c r="M6" s="406" t="s">
        <v>358</v>
      </c>
      <c r="N6" s="407"/>
      <c r="O6" s="407"/>
      <c r="P6" s="407"/>
      <c r="Q6" s="407"/>
      <c r="R6" s="407"/>
    </row>
    <row r="7" spans="1:19" ht="17.25" customHeight="1">
      <c r="A7" s="392"/>
      <c r="B7" s="393"/>
      <c r="C7" s="362"/>
      <c r="D7" s="363"/>
      <c r="E7" s="364"/>
      <c r="F7" s="362" t="s">
        <v>280</v>
      </c>
      <c r="G7" s="364"/>
      <c r="H7" s="362"/>
      <c r="I7" s="363"/>
      <c r="J7" s="363"/>
      <c r="K7" s="3"/>
      <c r="L7" s="396"/>
      <c r="M7" s="408" t="s">
        <v>348</v>
      </c>
      <c r="N7" s="410" t="s">
        <v>106</v>
      </c>
      <c r="O7" s="410" t="s">
        <v>107</v>
      </c>
      <c r="P7" s="398" t="s">
        <v>108</v>
      </c>
      <c r="Q7" s="398" t="s">
        <v>282</v>
      </c>
      <c r="R7" s="404" t="s">
        <v>109</v>
      </c>
      <c r="S7" s="84"/>
    </row>
    <row r="8" spans="1:19" ht="17.25" customHeight="1">
      <c r="A8" s="363"/>
      <c r="B8" s="364"/>
      <c r="C8" s="94" t="s">
        <v>277</v>
      </c>
      <c r="D8" s="94" t="s">
        <v>279</v>
      </c>
      <c r="E8" s="94" t="s">
        <v>191</v>
      </c>
      <c r="F8" s="95" t="s">
        <v>110</v>
      </c>
      <c r="G8" s="95" t="s">
        <v>160</v>
      </c>
      <c r="H8" s="94" t="s">
        <v>277</v>
      </c>
      <c r="I8" s="94" t="s">
        <v>279</v>
      </c>
      <c r="J8" s="96" t="s">
        <v>191</v>
      </c>
      <c r="K8" s="3"/>
      <c r="L8" s="397"/>
      <c r="M8" s="409"/>
      <c r="N8" s="411"/>
      <c r="O8" s="411"/>
      <c r="P8" s="399"/>
      <c r="Q8" s="399"/>
      <c r="R8" s="405"/>
      <c r="S8" s="84"/>
    </row>
    <row r="9" spans="1:19" ht="17.25" customHeight="1">
      <c r="A9" s="389" t="s">
        <v>351</v>
      </c>
      <c r="B9" s="390"/>
      <c r="C9" s="235">
        <f>SUM(C31,C53)</f>
        <v>538155</v>
      </c>
      <c r="D9" s="235">
        <f>SUM(D31,D53)</f>
        <v>567684</v>
      </c>
      <c r="E9" s="235">
        <f>SUM(E31,E53)</f>
        <v>582600</v>
      </c>
      <c r="F9" s="317">
        <f>E9-D9</f>
        <v>14916</v>
      </c>
      <c r="G9" s="318">
        <f>100*(E9-D9)/D9</f>
        <v>2.627518126281523</v>
      </c>
      <c r="H9" s="319">
        <f>100*C9/C$9</f>
        <v>100</v>
      </c>
      <c r="I9" s="319">
        <f>100*D9/D$9</f>
        <v>100</v>
      </c>
      <c r="J9" s="319">
        <f>100*E9/E$9</f>
        <v>100</v>
      </c>
      <c r="K9" s="61"/>
      <c r="L9" s="10" t="s">
        <v>352</v>
      </c>
      <c r="M9" s="323">
        <f aca="true" t="shared" si="0" ref="M9:R9">SUM(M30,M51)</f>
        <v>582600</v>
      </c>
      <c r="N9" s="324">
        <f t="shared" si="0"/>
        <v>400295</v>
      </c>
      <c r="O9" s="324">
        <f t="shared" si="0"/>
        <v>23047</v>
      </c>
      <c r="P9" s="324">
        <f t="shared" si="0"/>
        <v>24140</v>
      </c>
      <c r="Q9" s="324">
        <f t="shared" si="0"/>
        <v>73922</v>
      </c>
      <c r="R9" s="324">
        <f t="shared" si="0"/>
        <v>61141</v>
      </c>
      <c r="S9" s="84"/>
    </row>
    <row r="10" spans="1:18" ht="17.25" customHeight="1">
      <c r="A10" s="61"/>
      <c r="B10" s="67"/>
      <c r="C10" s="41"/>
      <c r="D10" s="41"/>
      <c r="E10" s="41"/>
      <c r="F10" s="311"/>
      <c r="G10" s="312"/>
      <c r="H10" s="41"/>
      <c r="I10" s="41"/>
      <c r="J10" s="41"/>
      <c r="K10" s="61"/>
      <c r="L10" s="61"/>
      <c r="M10" s="20"/>
      <c r="N10" s="21"/>
      <c r="O10" s="21"/>
      <c r="P10" s="21"/>
      <c r="Q10" s="21"/>
      <c r="R10" s="21"/>
    </row>
    <row r="11" spans="1:18" ht="17.25" customHeight="1">
      <c r="A11" s="400" t="s">
        <v>355</v>
      </c>
      <c r="B11" s="401"/>
      <c r="C11" s="40">
        <f>SUM(C12:C14)</f>
        <v>75557</v>
      </c>
      <c r="D11" s="40">
        <f>SUM(D12:D14)</f>
        <v>62602</v>
      </c>
      <c r="E11" s="40">
        <f>SUM(E12:E14)</f>
        <v>50076</v>
      </c>
      <c r="F11" s="309">
        <f>E11-D11</f>
        <v>-12526</v>
      </c>
      <c r="G11" s="310">
        <f>100*(E11-D11)/D11</f>
        <v>-20.008945401105397</v>
      </c>
      <c r="H11" s="97">
        <f>100*C11/C$9</f>
        <v>14.040007061162676</v>
      </c>
      <c r="I11" s="97">
        <f aca="true" t="shared" si="1" ref="I11:J14">100*D11/D$9</f>
        <v>11.027613954242149</v>
      </c>
      <c r="J11" s="97">
        <f t="shared" si="1"/>
        <v>8.595262615859939</v>
      </c>
      <c r="K11" s="3"/>
      <c r="L11" s="68" t="s">
        <v>111</v>
      </c>
      <c r="M11" s="44">
        <v>42570</v>
      </c>
      <c r="N11" s="45">
        <v>1654</v>
      </c>
      <c r="O11" s="45">
        <v>80</v>
      </c>
      <c r="P11" s="45">
        <v>685</v>
      </c>
      <c r="Q11" s="45">
        <v>22401</v>
      </c>
      <c r="R11" s="45">
        <v>17731</v>
      </c>
    </row>
    <row r="12" spans="1:18" ht="17.25" customHeight="1">
      <c r="A12" s="60"/>
      <c r="B12" s="69" t="s">
        <v>111</v>
      </c>
      <c r="C12" s="40">
        <f>SUM(C34,C56)</f>
        <v>68241</v>
      </c>
      <c r="D12" s="40">
        <f>SUM(D34,D56)</f>
        <v>54803</v>
      </c>
      <c r="E12" s="40">
        <f>SUM(E34,E56)</f>
        <v>42570</v>
      </c>
      <c r="F12" s="309">
        <f>E12-D12</f>
        <v>-12233</v>
      </c>
      <c r="G12" s="310">
        <f>100*(E12-D12)/D12</f>
        <v>-22.321770705983248</v>
      </c>
      <c r="H12" s="97">
        <f>100*C12/C$9</f>
        <v>12.680547425927475</v>
      </c>
      <c r="I12" s="97">
        <f t="shared" si="1"/>
        <v>9.653786261370763</v>
      </c>
      <c r="J12" s="97">
        <f t="shared" si="1"/>
        <v>7.306900102986612</v>
      </c>
      <c r="K12" s="60"/>
      <c r="L12" s="68" t="s">
        <v>112</v>
      </c>
      <c r="M12" s="44">
        <v>1618</v>
      </c>
      <c r="N12" s="45">
        <v>967</v>
      </c>
      <c r="O12" s="45">
        <v>37</v>
      </c>
      <c r="P12" s="45">
        <v>64</v>
      </c>
      <c r="Q12" s="45">
        <v>393</v>
      </c>
      <c r="R12" s="45">
        <v>157</v>
      </c>
    </row>
    <row r="13" spans="1:18" ht="17.25" customHeight="1">
      <c r="A13" s="60"/>
      <c r="B13" s="69" t="s">
        <v>112</v>
      </c>
      <c r="C13" s="40">
        <f aca="true" t="shared" si="2" ref="C13:E14">SUM(C35,C57)</f>
        <v>1240</v>
      </c>
      <c r="D13" s="40">
        <f t="shared" si="2"/>
        <v>1350</v>
      </c>
      <c r="E13" s="40">
        <f t="shared" si="2"/>
        <v>1618</v>
      </c>
      <c r="F13" s="309">
        <f>E13-D13</f>
        <v>268</v>
      </c>
      <c r="G13" s="310">
        <f>100*(E13-D13)/D13</f>
        <v>19.85185185185185</v>
      </c>
      <c r="H13" s="97">
        <f>100*C13/C$9</f>
        <v>0.2304168873280003</v>
      </c>
      <c r="I13" s="97">
        <f t="shared" si="1"/>
        <v>0.2378083581710952</v>
      </c>
      <c r="J13" s="97">
        <f t="shared" si="1"/>
        <v>0.2777205629934775</v>
      </c>
      <c r="K13" s="3"/>
      <c r="L13" s="68" t="s">
        <v>192</v>
      </c>
      <c r="M13" s="44">
        <v>5888</v>
      </c>
      <c r="N13" s="45">
        <v>3062</v>
      </c>
      <c r="O13" s="45">
        <v>101</v>
      </c>
      <c r="P13" s="45">
        <v>355</v>
      </c>
      <c r="Q13" s="45">
        <v>1411</v>
      </c>
      <c r="R13" s="45">
        <v>957</v>
      </c>
    </row>
    <row r="14" spans="1:18" ht="17.25" customHeight="1">
      <c r="A14" s="60"/>
      <c r="B14" s="69" t="s">
        <v>113</v>
      </c>
      <c r="C14" s="40">
        <f t="shared" si="2"/>
        <v>6076</v>
      </c>
      <c r="D14" s="40">
        <f t="shared" si="2"/>
        <v>6449</v>
      </c>
      <c r="E14" s="40">
        <f t="shared" si="2"/>
        <v>5888</v>
      </c>
      <c r="F14" s="309">
        <f>E14-D14</f>
        <v>-561</v>
      </c>
      <c r="G14" s="310">
        <f>100*(E14-D14)/D14</f>
        <v>-8.699023104357265</v>
      </c>
      <c r="H14" s="97">
        <f>100*C14/C$9</f>
        <v>1.1290427479072014</v>
      </c>
      <c r="I14" s="97">
        <f t="shared" si="1"/>
        <v>1.136019334700291</v>
      </c>
      <c r="J14" s="97">
        <f t="shared" si="1"/>
        <v>1.010641949879849</v>
      </c>
      <c r="K14" s="3"/>
      <c r="L14" s="68" t="s">
        <v>114</v>
      </c>
      <c r="M14" s="44">
        <v>392</v>
      </c>
      <c r="N14" s="45">
        <v>321</v>
      </c>
      <c r="O14" s="45">
        <v>43</v>
      </c>
      <c r="P14" s="45">
        <v>9</v>
      </c>
      <c r="Q14" s="45">
        <v>15</v>
      </c>
      <c r="R14" s="45">
        <v>4</v>
      </c>
    </row>
    <row r="15" spans="1:18" ht="17.25" customHeight="1">
      <c r="A15" s="3"/>
      <c r="B15" s="69"/>
      <c r="C15" s="41"/>
      <c r="D15" s="41"/>
      <c r="E15" s="41"/>
      <c r="F15" s="42"/>
      <c r="G15" s="43"/>
      <c r="H15" s="41"/>
      <c r="I15" s="41"/>
      <c r="J15" s="41"/>
      <c r="K15" s="60"/>
      <c r="L15" s="68" t="s">
        <v>115</v>
      </c>
      <c r="M15" s="44">
        <v>53866</v>
      </c>
      <c r="N15" s="45">
        <v>36172</v>
      </c>
      <c r="O15" s="45">
        <v>3426</v>
      </c>
      <c r="P15" s="45">
        <v>4228</v>
      </c>
      <c r="Q15" s="45">
        <v>6466</v>
      </c>
      <c r="R15" s="45">
        <v>3569</v>
      </c>
    </row>
    <row r="16" spans="1:18" ht="17.25" customHeight="1">
      <c r="A16" s="400" t="s">
        <v>356</v>
      </c>
      <c r="B16" s="401"/>
      <c r="C16" s="40">
        <f>SUM(C17:C19)</f>
        <v>186364</v>
      </c>
      <c r="D16" s="40">
        <f>SUM(D17:D19)</f>
        <v>193667</v>
      </c>
      <c r="E16" s="40">
        <f>SUM(E17:E19)</f>
        <v>198597</v>
      </c>
      <c r="F16" s="309">
        <f>E16-D16</f>
        <v>4930</v>
      </c>
      <c r="G16" s="310">
        <f>100*(E16-D16)/D16</f>
        <v>2.5456066340677554</v>
      </c>
      <c r="H16" s="97">
        <f>100*C16/C$9</f>
        <v>34.63017160483504</v>
      </c>
      <c r="I16" s="97">
        <f aca="true" t="shared" si="3" ref="I16:J19">100*D16/D$9</f>
        <v>34.11528244586777</v>
      </c>
      <c r="J16" s="97">
        <f t="shared" si="3"/>
        <v>34.08805355303811</v>
      </c>
      <c r="K16" s="60"/>
      <c r="L16" s="86"/>
      <c r="M16" s="46"/>
      <c r="N16" s="46"/>
      <c r="O16" s="46"/>
      <c r="P16" s="46"/>
      <c r="Q16" s="46"/>
      <c r="R16" s="46"/>
    </row>
    <row r="17" spans="1:18" ht="17.25" customHeight="1">
      <c r="A17" s="60"/>
      <c r="B17" s="69" t="s">
        <v>114</v>
      </c>
      <c r="C17" s="40">
        <f>SUM(C39,C61)</f>
        <v>536</v>
      </c>
      <c r="D17" s="40">
        <f>SUM(D39,D61)</f>
        <v>394</v>
      </c>
      <c r="E17" s="40">
        <f>SUM(E39,E61)</f>
        <v>392</v>
      </c>
      <c r="F17" s="309">
        <f>E17-D17</f>
        <v>-2</v>
      </c>
      <c r="G17" s="310">
        <f>100*(E17-D17)/D17</f>
        <v>-0.5076142131979695</v>
      </c>
      <c r="H17" s="97">
        <f>100*C17/C$9</f>
        <v>0.09959955774823238</v>
      </c>
      <c r="I17" s="97">
        <f t="shared" si="3"/>
        <v>0.06940480971808259</v>
      </c>
      <c r="J17" s="97">
        <f t="shared" si="3"/>
        <v>0.06728458633710951</v>
      </c>
      <c r="K17" s="60"/>
      <c r="L17" s="68" t="s">
        <v>116</v>
      </c>
      <c r="M17" s="44">
        <v>144339</v>
      </c>
      <c r="N17" s="45">
        <v>105377</v>
      </c>
      <c r="O17" s="45">
        <v>6619</v>
      </c>
      <c r="P17" s="45">
        <v>5498</v>
      </c>
      <c r="Q17" s="45">
        <v>12912</v>
      </c>
      <c r="R17" s="45">
        <v>13922</v>
      </c>
    </row>
    <row r="18" spans="1:18" ht="17.25" customHeight="1">
      <c r="A18" s="60"/>
      <c r="B18" s="69" t="s">
        <v>115</v>
      </c>
      <c r="C18" s="40">
        <f aca="true" t="shared" si="4" ref="C18:E19">SUM(C40,C62)</f>
        <v>48526</v>
      </c>
      <c r="D18" s="40">
        <f t="shared" si="4"/>
        <v>53025</v>
      </c>
      <c r="E18" s="40">
        <f t="shared" si="4"/>
        <v>53866</v>
      </c>
      <c r="F18" s="309">
        <f>E18-D18</f>
        <v>841</v>
      </c>
      <c r="G18" s="310">
        <f>100*(E18-D18)/D18</f>
        <v>1.586044318717586</v>
      </c>
      <c r="H18" s="97">
        <f>100*C18/C$9</f>
        <v>9.017104737482695</v>
      </c>
      <c r="I18" s="97">
        <f t="shared" si="3"/>
        <v>9.340583845942461</v>
      </c>
      <c r="J18" s="97">
        <f t="shared" si="3"/>
        <v>9.24579471335393</v>
      </c>
      <c r="K18" s="60"/>
      <c r="L18" s="68" t="s">
        <v>117</v>
      </c>
      <c r="M18" s="44">
        <v>2657</v>
      </c>
      <c r="N18" s="45">
        <v>2641</v>
      </c>
      <c r="O18" s="45">
        <v>16</v>
      </c>
      <c r="P18" s="45" t="s">
        <v>349</v>
      </c>
      <c r="Q18" s="45" t="s">
        <v>349</v>
      </c>
      <c r="R18" s="45" t="s">
        <v>349</v>
      </c>
    </row>
    <row r="19" spans="1:18" ht="17.25" customHeight="1">
      <c r="A19" s="60"/>
      <c r="B19" s="69" t="s">
        <v>116</v>
      </c>
      <c r="C19" s="40">
        <f t="shared" si="4"/>
        <v>137302</v>
      </c>
      <c r="D19" s="40">
        <f t="shared" si="4"/>
        <v>140248</v>
      </c>
      <c r="E19" s="40">
        <f t="shared" si="4"/>
        <v>144339</v>
      </c>
      <c r="F19" s="309">
        <f>E19-D19</f>
        <v>4091</v>
      </c>
      <c r="G19" s="310">
        <f>100*(E19-D19)/D19</f>
        <v>2.916975643146426</v>
      </c>
      <c r="H19" s="97">
        <f>100*C19/C$9</f>
        <v>25.51346730960411</v>
      </c>
      <c r="I19" s="97">
        <f t="shared" si="3"/>
        <v>24.70529379020723</v>
      </c>
      <c r="J19" s="97">
        <f t="shared" si="3"/>
        <v>24.774974253347064</v>
      </c>
      <c r="K19" s="3"/>
      <c r="L19" s="68" t="s">
        <v>118</v>
      </c>
      <c r="M19" s="44">
        <v>33614</v>
      </c>
      <c r="N19" s="45">
        <v>31118</v>
      </c>
      <c r="O19" s="45">
        <v>907</v>
      </c>
      <c r="P19" s="45">
        <v>294</v>
      </c>
      <c r="Q19" s="45">
        <v>1004</v>
      </c>
      <c r="R19" s="45">
        <v>290</v>
      </c>
    </row>
    <row r="20" spans="1:18" ht="17.25" customHeight="1">
      <c r="A20" s="60"/>
      <c r="B20" s="69"/>
      <c r="C20" s="41"/>
      <c r="D20" s="41"/>
      <c r="E20" s="41"/>
      <c r="F20" s="42"/>
      <c r="G20" s="43"/>
      <c r="H20" s="41"/>
      <c r="I20" s="41"/>
      <c r="J20" s="41"/>
      <c r="K20" s="60"/>
      <c r="L20" s="68" t="s">
        <v>41</v>
      </c>
      <c r="M20" s="44">
        <v>129739</v>
      </c>
      <c r="N20" s="45">
        <v>79357</v>
      </c>
      <c r="O20" s="45">
        <v>7589</v>
      </c>
      <c r="P20" s="45">
        <v>8386</v>
      </c>
      <c r="Q20" s="45">
        <v>16267</v>
      </c>
      <c r="R20" s="45">
        <v>18134</v>
      </c>
    </row>
    <row r="21" spans="1:18" ht="17.25" customHeight="1">
      <c r="A21" s="400" t="s">
        <v>357</v>
      </c>
      <c r="B21" s="401"/>
      <c r="C21" s="40">
        <f>SUM(C22:C28)</f>
        <v>275065</v>
      </c>
      <c r="D21" s="40">
        <f>SUM(D22:D28)</f>
        <v>311169</v>
      </c>
      <c r="E21" s="40">
        <f>SUM(E22:E28)</f>
        <v>333410</v>
      </c>
      <c r="F21" s="309">
        <f aca="true" t="shared" si="5" ref="F21:F29">E21-D21</f>
        <v>22241</v>
      </c>
      <c r="G21" s="310">
        <f aca="true" t="shared" si="6" ref="G21:G29">100*(E21-D21)/D21</f>
        <v>7.147562899903268</v>
      </c>
      <c r="H21" s="97">
        <f aca="true" t="shared" si="7" ref="H21:H29">100*C21/C$9</f>
        <v>51.112597671674514</v>
      </c>
      <c r="I21" s="97">
        <f aca="true" t="shared" si="8" ref="I21:J29">100*D21/D$9</f>
        <v>54.813769632401126</v>
      </c>
      <c r="J21" s="97">
        <f t="shared" si="8"/>
        <v>57.22794370065225</v>
      </c>
      <c r="K21" s="60"/>
      <c r="L21" s="68" t="s">
        <v>119</v>
      </c>
      <c r="M21" s="44">
        <v>16677</v>
      </c>
      <c r="N21" s="45">
        <v>15853</v>
      </c>
      <c r="O21" s="45">
        <v>284</v>
      </c>
      <c r="P21" s="45">
        <v>82</v>
      </c>
      <c r="Q21" s="45">
        <v>370</v>
      </c>
      <c r="R21" s="45">
        <v>88</v>
      </c>
    </row>
    <row r="22" spans="1:18" ht="17.25" customHeight="1">
      <c r="A22" s="60"/>
      <c r="B22" s="69" t="s">
        <v>117</v>
      </c>
      <c r="C22" s="40">
        <f>SUM(C44,C66)</f>
        <v>2737</v>
      </c>
      <c r="D22" s="40">
        <f>SUM(D44,D66)</f>
        <v>2869</v>
      </c>
      <c r="E22" s="40">
        <f>SUM(E44,E66)</f>
        <v>2657</v>
      </c>
      <c r="F22" s="309">
        <f t="shared" si="5"/>
        <v>-212</v>
      </c>
      <c r="G22" s="310">
        <f t="shared" si="6"/>
        <v>-7.389334262809341</v>
      </c>
      <c r="H22" s="97">
        <f t="shared" si="7"/>
        <v>0.508589532755433</v>
      </c>
      <c r="I22" s="97">
        <f t="shared" si="8"/>
        <v>0.5053867996984238</v>
      </c>
      <c r="J22" s="97">
        <f t="shared" si="8"/>
        <v>0.45605904565739785</v>
      </c>
      <c r="K22" s="60"/>
      <c r="L22" s="86"/>
      <c r="M22" s="46"/>
      <c r="N22" s="46"/>
      <c r="O22" s="46"/>
      <c r="P22" s="46"/>
      <c r="Q22" s="46"/>
      <c r="R22" s="46"/>
    </row>
    <row r="23" spans="1:18" ht="17.25" customHeight="1">
      <c r="A23" s="60"/>
      <c r="B23" s="69" t="s">
        <v>118</v>
      </c>
      <c r="C23" s="40">
        <f aca="true" t="shared" si="9" ref="C23:E28">SUM(C45,C67)</f>
        <v>32756</v>
      </c>
      <c r="D23" s="40">
        <f t="shared" si="9"/>
        <v>34184</v>
      </c>
      <c r="E23" s="40">
        <f t="shared" si="9"/>
        <v>33614</v>
      </c>
      <c r="F23" s="309">
        <f t="shared" si="5"/>
        <v>-570</v>
      </c>
      <c r="G23" s="310">
        <f t="shared" si="6"/>
        <v>-1.6674467587175286</v>
      </c>
      <c r="H23" s="97">
        <f t="shared" si="7"/>
        <v>6.086722226867724</v>
      </c>
      <c r="I23" s="97">
        <f t="shared" si="8"/>
        <v>6.021659937570902</v>
      </c>
      <c r="J23" s="97">
        <f t="shared" si="8"/>
        <v>5.769653278407141</v>
      </c>
      <c r="K23" s="60"/>
      <c r="L23" s="68" t="s">
        <v>120</v>
      </c>
      <c r="M23" s="44">
        <v>2696</v>
      </c>
      <c r="N23" s="45">
        <v>1239</v>
      </c>
      <c r="O23" s="45">
        <v>541</v>
      </c>
      <c r="P23" s="45">
        <v>145</v>
      </c>
      <c r="Q23" s="45">
        <v>562</v>
      </c>
      <c r="R23" s="45">
        <v>207</v>
      </c>
    </row>
    <row r="24" spans="1:18" ht="17.25" customHeight="1">
      <c r="A24" s="60"/>
      <c r="B24" s="69" t="s">
        <v>41</v>
      </c>
      <c r="C24" s="40">
        <f t="shared" si="9"/>
        <v>107760</v>
      </c>
      <c r="D24" s="40">
        <f t="shared" si="9"/>
        <v>123171</v>
      </c>
      <c r="E24" s="40">
        <f t="shared" si="9"/>
        <v>129739</v>
      </c>
      <c r="F24" s="309">
        <f t="shared" si="5"/>
        <v>6568</v>
      </c>
      <c r="G24" s="310">
        <f t="shared" si="6"/>
        <v>5.332424028383304</v>
      </c>
      <c r="H24" s="97">
        <f t="shared" si="7"/>
        <v>20.023970789084927</v>
      </c>
      <c r="I24" s="97">
        <f t="shared" si="8"/>
        <v>21.697106136512566</v>
      </c>
      <c r="J24" s="97">
        <f t="shared" si="8"/>
        <v>22.268966700995538</v>
      </c>
      <c r="K24" s="3"/>
      <c r="L24" s="68" t="s">
        <v>121</v>
      </c>
      <c r="M24" s="44">
        <v>128237</v>
      </c>
      <c r="N24" s="45">
        <v>102275</v>
      </c>
      <c r="O24" s="45">
        <v>3404</v>
      </c>
      <c r="P24" s="45">
        <v>4387</v>
      </c>
      <c r="Q24" s="45">
        <v>12090</v>
      </c>
      <c r="R24" s="45">
        <v>6075</v>
      </c>
    </row>
    <row r="25" spans="1:18" ht="17.25" customHeight="1">
      <c r="A25" s="60"/>
      <c r="B25" s="69" t="s">
        <v>119</v>
      </c>
      <c r="C25" s="40">
        <f t="shared" si="9"/>
        <v>13442</v>
      </c>
      <c r="D25" s="40">
        <f t="shared" si="9"/>
        <v>15534</v>
      </c>
      <c r="E25" s="40">
        <f t="shared" si="9"/>
        <v>16677</v>
      </c>
      <c r="F25" s="309">
        <f t="shared" si="5"/>
        <v>1143</v>
      </c>
      <c r="G25" s="310">
        <f t="shared" si="6"/>
        <v>7.358053302433372</v>
      </c>
      <c r="H25" s="97">
        <f t="shared" si="7"/>
        <v>2.4977933866636937</v>
      </c>
      <c r="I25" s="97">
        <f t="shared" si="8"/>
        <v>2.7363815080220686</v>
      </c>
      <c r="J25" s="97">
        <f t="shared" si="8"/>
        <v>2.8625128733264678</v>
      </c>
      <c r="K25" s="3"/>
      <c r="L25" s="68" t="s">
        <v>350</v>
      </c>
      <c r="M25" s="44">
        <v>19790</v>
      </c>
      <c r="N25" s="45">
        <v>19790</v>
      </c>
      <c r="O25" s="45" t="s">
        <v>349</v>
      </c>
      <c r="P25" s="45" t="s">
        <v>349</v>
      </c>
      <c r="Q25" s="45" t="s">
        <v>349</v>
      </c>
      <c r="R25" s="45" t="s">
        <v>349</v>
      </c>
    </row>
    <row r="26" spans="1:18" ht="17.25" customHeight="1">
      <c r="A26" s="3"/>
      <c r="B26" s="69" t="s">
        <v>120</v>
      </c>
      <c r="C26" s="40">
        <f t="shared" si="9"/>
        <v>2214</v>
      </c>
      <c r="D26" s="40">
        <f t="shared" si="9"/>
        <v>2409</v>
      </c>
      <c r="E26" s="40">
        <f t="shared" si="9"/>
        <v>2696</v>
      </c>
      <c r="F26" s="309">
        <f t="shared" si="5"/>
        <v>287</v>
      </c>
      <c r="G26" s="310">
        <f t="shared" si="6"/>
        <v>11.913657119136571</v>
      </c>
      <c r="H26" s="97">
        <f t="shared" si="7"/>
        <v>0.411405635922736</v>
      </c>
      <c r="I26" s="97">
        <f t="shared" si="8"/>
        <v>0.4243558035808654</v>
      </c>
      <c r="J26" s="97">
        <f t="shared" si="8"/>
        <v>0.4627531754205287</v>
      </c>
      <c r="K26" s="60"/>
      <c r="L26" s="68" t="s">
        <v>122</v>
      </c>
      <c r="M26" s="44">
        <v>517</v>
      </c>
      <c r="N26" s="45">
        <v>469</v>
      </c>
      <c r="O26" s="45" t="s">
        <v>349</v>
      </c>
      <c r="P26" s="45">
        <v>7</v>
      </c>
      <c r="Q26" s="45">
        <v>31</v>
      </c>
      <c r="R26" s="45">
        <v>7</v>
      </c>
    </row>
    <row r="27" spans="1:18" ht="17.25" customHeight="1">
      <c r="A27" s="60"/>
      <c r="B27" s="69" t="s">
        <v>121</v>
      </c>
      <c r="C27" s="40">
        <f t="shared" si="9"/>
        <v>97880</v>
      </c>
      <c r="D27" s="40">
        <f t="shared" si="9"/>
        <v>113322</v>
      </c>
      <c r="E27" s="40">
        <f t="shared" si="9"/>
        <v>128237</v>
      </c>
      <c r="F27" s="309">
        <f t="shared" si="5"/>
        <v>14915</v>
      </c>
      <c r="G27" s="310">
        <f t="shared" si="6"/>
        <v>13.161610278674926</v>
      </c>
      <c r="H27" s="97">
        <f t="shared" si="7"/>
        <v>18.18806849327796</v>
      </c>
      <c r="I27" s="97">
        <f t="shared" si="8"/>
        <v>19.962162047899888</v>
      </c>
      <c r="J27" s="97">
        <f t="shared" si="8"/>
        <v>22.01115688293855</v>
      </c>
      <c r="K27" s="60"/>
      <c r="L27" s="84"/>
      <c r="M27" s="47"/>
      <c r="N27" s="48"/>
      <c r="O27" s="48"/>
      <c r="P27" s="48"/>
      <c r="Q27" s="48"/>
      <c r="R27" s="48"/>
    </row>
    <row r="28" spans="1:18" ht="17.25" customHeight="1">
      <c r="A28" s="60"/>
      <c r="B28" s="69" t="s">
        <v>350</v>
      </c>
      <c r="C28" s="40">
        <f t="shared" si="9"/>
        <v>18276</v>
      </c>
      <c r="D28" s="40">
        <f t="shared" si="9"/>
        <v>19680</v>
      </c>
      <c r="E28" s="40">
        <f t="shared" si="9"/>
        <v>19790</v>
      </c>
      <c r="F28" s="309">
        <f t="shared" si="5"/>
        <v>110</v>
      </c>
      <c r="G28" s="310">
        <f t="shared" si="6"/>
        <v>0.5589430894308943</v>
      </c>
      <c r="H28" s="97">
        <f t="shared" si="7"/>
        <v>3.396047607102043</v>
      </c>
      <c r="I28" s="97">
        <f t="shared" si="8"/>
        <v>3.4667173991164097</v>
      </c>
      <c r="J28" s="97">
        <f t="shared" si="8"/>
        <v>3.3968417439066254</v>
      </c>
      <c r="K28" s="60"/>
      <c r="L28" s="68"/>
      <c r="M28" s="49"/>
      <c r="N28" s="50"/>
      <c r="O28" s="50"/>
      <c r="P28" s="50"/>
      <c r="Q28" s="50"/>
      <c r="R28" s="50"/>
    </row>
    <row r="29" spans="1:18" ht="17.25" customHeight="1">
      <c r="A29" s="384" t="s">
        <v>123</v>
      </c>
      <c r="B29" s="401"/>
      <c r="C29" s="40">
        <f>SUM(C51,C73)</f>
        <v>1169</v>
      </c>
      <c r="D29" s="40">
        <f>SUM(D51,D73)</f>
        <v>246</v>
      </c>
      <c r="E29" s="40">
        <f>SUM(E51,E73)</f>
        <v>517</v>
      </c>
      <c r="F29" s="309">
        <f t="shared" si="5"/>
        <v>271</v>
      </c>
      <c r="G29" s="310">
        <f t="shared" si="6"/>
        <v>110.16260162601625</v>
      </c>
      <c r="H29" s="97">
        <f t="shared" si="7"/>
        <v>0.21722366232776802</v>
      </c>
      <c r="I29" s="97">
        <f t="shared" si="8"/>
        <v>0.04333396748895512</v>
      </c>
      <c r="J29" s="97">
        <f t="shared" si="8"/>
        <v>0.0887401304497082</v>
      </c>
      <c r="K29" s="60"/>
      <c r="M29" s="47"/>
      <c r="N29" s="48"/>
      <c r="O29" s="48"/>
      <c r="P29" s="48"/>
      <c r="Q29" s="48"/>
      <c r="R29" s="48"/>
    </row>
    <row r="30" spans="1:19" ht="17.25" customHeight="1">
      <c r="A30" s="61"/>
      <c r="B30" s="69"/>
      <c r="C30" s="41"/>
      <c r="D30" s="41"/>
      <c r="E30" s="41"/>
      <c r="F30" s="42"/>
      <c r="G30" s="43"/>
      <c r="H30" s="41"/>
      <c r="I30" s="41"/>
      <c r="J30" s="41"/>
      <c r="K30" s="60"/>
      <c r="L30" s="15" t="s">
        <v>31</v>
      </c>
      <c r="M30" s="325">
        <f aca="true" t="shared" si="10" ref="M30:R30">SUM(M32:M47)</f>
        <v>331010</v>
      </c>
      <c r="N30" s="326">
        <f t="shared" si="10"/>
        <v>230090</v>
      </c>
      <c r="O30" s="326">
        <f t="shared" si="10"/>
        <v>18558</v>
      </c>
      <c r="P30" s="326">
        <f t="shared" si="10"/>
        <v>20401</v>
      </c>
      <c r="Q30" s="326">
        <f t="shared" si="10"/>
        <v>51937</v>
      </c>
      <c r="R30" s="326">
        <f t="shared" si="10"/>
        <v>10000</v>
      </c>
      <c r="S30" s="14"/>
    </row>
    <row r="31" spans="1:19" s="14" customFormat="1" ht="17.25" customHeight="1">
      <c r="A31" s="87" t="s">
        <v>31</v>
      </c>
      <c r="B31" s="11"/>
      <c r="C31" s="235">
        <f>SUM(C33,C38,C43,C51)</f>
        <v>311317</v>
      </c>
      <c r="D31" s="235">
        <f>SUM(D33,D38,D43,D51)</f>
        <v>324454</v>
      </c>
      <c r="E31" s="235">
        <f>SUM(E33,E38,E43,E51)</f>
        <v>331010</v>
      </c>
      <c r="F31" s="320">
        <f>E31-D31</f>
        <v>6556</v>
      </c>
      <c r="G31" s="321">
        <f>100*(E31-D31)/D31</f>
        <v>2.020625419936262</v>
      </c>
      <c r="H31" s="319">
        <f>100*C31/C$31</f>
        <v>100</v>
      </c>
      <c r="I31" s="319">
        <f>100*D31/D$31</f>
        <v>100</v>
      </c>
      <c r="J31" s="319">
        <f>100*E31/E$31</f>
        <v>100</v>
      </c>
      <c r="K31" s="3"/>
      <c r="L31" s="68"/>
      <c r="M31" s="47"/>
      <c r="N31" s="48"/>
      <c r="O31" s="48"/>
      <c r="P31" s="48"/>
      <c r="Q31" s="48"/>
      <c r="R31" s="48"/>
      <c r="S31" s="58"/>
    </row>
    <row r="32" spans="1:18" ht="17.25" customHeight="1">
      <c r="A32" s="3"/>
      <c r="B32" s="69"/>
      <c r="C32" s="41"/>
      <c r="D32" s="41"/>
      <c r="E32" s="41"/>
      <c r="F32" s="42"/>
      <c r="G32" s="43"/>
      <c r="H32" s="41"/>
      <c r="I32" s="41"/>
      <c r="J32" s="41"/>
      <c r="K32" s="60"/>
      <c r="L32" s="68" t="s">
        <v>111</v>
      </c>
      <c r="M32" s="44">
        <v>21458</v>
      </c>
      <c r="N32" s="88">
        <v>984</v>
      </c>
      <c r="O32" s="88">
        <v>70</v>
      </c>
      <c r="P32" s="88">
        <v>640</v>
      </c>
      <c r="Q32" s="88">
        <v>17887</v>
      </c>
      <c r="R32" s="88">
        <v>1869</v>
      </c>
    </row>
    <row r="33" spans="1:18" ht="17.25" customHeight="1">
      <c r="A33" s="400" t="s">
        <v>355</v>
      </c>
      <c r="B33" s="401"/>
      <c r="C33" s="40">
        <v>36931</v>
      </c>
      <c r="D33" s="40">
        <v>32028</v>
      </c>
      <c r="E33" s="40">
        <v>27671</v>
      </c>
      <c r="F33" s="309">
        <f>E33-D33</f>
        <v>-4357</v>
      </c>
      <c r="G33" s="310">
        <f>100*(E33-D33)/D33</f>
        <v>-13.603721743474459</v>
      </c>
      <c r="H33" s="97">
        <f>100*C33/C$31</f>
        <v>11.862827921379173</v>
      </c>
      <c r="I33" s="97">
        <f aca="true" t="shared" si="11" ref="I33:J36">100*D33/D$31</f>
        <v>9.871353103983925</v>
      </c>
      <c r="J33" s="97">
        <f t="shared" si="11"/>
        <v>8.359566176248451</v>
      </c>
      <c r="K33" s="60"/>
      <c r="L33" s="68" t="s">
        <v>112</v>
      </c>
      <c r="M33" s="44">
        <v>1144</v>
      </c>
      <c r="N33" s="88">
        <v>624</v>
      </c>
      <c r="O33" s="88">
        <v>35</v>
      </c>
      <c r="P33" s="88">
        <v>64</v>
      </c>
      <c r="Q33" s="88">
        <v>379</v>
      </c>
      <c r="R33" s="88">
        <v>42</v>
      </c>
    </row>
    <row r="34" spans="1:18" ht="17.25" customHeight="1">
      <c r="A34" s="60"/>
      <c r="B34" s="69" t="s">
        <v>111</v>
      </c>
      <c r="C34" s="40">
        <v>30686</v>
      </c>
      <c r="D34" s="40">
        <v>25547</v>
      </c>
      <c r="E34" s="40">
        <v>21458</v>
      </c>
      <c r="F34" s="309">
        <f>E34-D34</f>
        <v>-4089</v>
      </c>
      <c r="G34" s="310">
        <f>100*(E34-D34)/D34</f>
        <v>-16.005793243825106</v>
      </c>
      <c r="H34" s="97">
        <f>100*C34/C$31</f>
        <v>9.856834030907404</v>
      </c>
      <c r="I34" s="97">
        <f t="shared" si="11"/>
        <v>7.873843441597268</v>
      </c>
      <c r="J34" s="97">
        <f t="shared" si="11"/>
        <v>6.4825836077459895</v>
      </c>
      <c r="K34" s="60"/>
      <c r="L34" s="68" t="s">
        <v>113</v>
      </c>
      <c r="M34" s="44">
        <v>5069</v>
      </c>
      <c r="N34" s="88">
        <v>2910</v>
      </c>
      <c r="O34" s="88">
        <v>92</v>
      </c>
      <c r="P34" s="88">
        <v>351</v>
      </c>
      <c r="Q34" s="88">
        <v>1365</v>
      </c>
      <c r="R34" s="88">
        <v>349</v>
      </c>
    </row>
    <row r="35" spans="1:18" ht="17.25" customHeight="1">
      <c r="A35" s="60"/>
      <c r="B35" s="69" t="s">
        <v>112</v>
      </c>
      <c r="C35" s="40">
        <v>919</v>
      </c>
      <c r="D35" s="40">
        <v>967</v>
      </c>
      <c r="E35" s="40">
        <v>1144</v>
      </c>
      <c r="F35" s="309">
        <f>E35-D35</f>
        <v>177</v>
      </c>
      <c r="G35" s="310">
        <f>100*(E35-D35)/D35</f>
        <v>18.30403309203723</v>
      </c>
      <c r="H35" s="97">
        <f>100*C35/C$31</f>
        <v>0.29519749965469283</v>
      </c>
      <c r="I35" s="97">
        <f t="shared" si="11"/>
        <v>0.29803916733959207</v>
      </c>
      <c r="J35" s="97">
        <f t="shared" si="11"/>
        <v>0.3456088939911181</v>
      </c>
      <c r="K35" s="60"/>
      <c r="L35" s="68" t="s">
        <v>114</v>
      </c>
      <c r="M35" s="44">
        <v>312</v>
      </c>
      <c r="N35" s="88">
        <v>251</v>
      </c>
      <c r="O35" s="88">
        <v>37</v>
      </c>
      <c r="P35" s="88">
        <v>9</v>
      </c>
      <c r="Q35" s="88">
        <v>15</v>
      </c>
      <c r="R35" s="88" t="s">
        <v>349</v>
      </c>
    </row>
    <row r="36" spans="1:18" ht="17.25" customHeight="1">
      <c r="A36" s="3"/>
      <c r="B36" s="69" t="s">
        <v>113</v>
      </c>
      <c r="C36" s="40">
        <v>5326</v>
      </c>
      <c r="D36" s="40">
        <v>5514</v>
      </c>
      <c r="E36" s="40">
        <v>5069</v>
      </c>
      <c r="F36" s="309">
        <f>E36-D36</f>
        <v>-445</v>
      </c>
      <c r="G36" s="310">
        <f>100*(E36-D36)/D36</f>
        <v>-8.070366340224883</v>
      </c>
      <c r="H36" s="97">
        <f>100*C36/C$31</f>
        <v>1.7107963908170771</v>
      </c>
      <c r="I36" s="97">
        <f t="shared" si="11"/>
        <v>1.6994704950470636</v>
      </c>
      <c r="J36" s="97">
        <f t="shared" si="11"/>
        <v>1.531373674511344</v>
      </c>
      <c r="K36" s="3"/>
      <c r="L36" s="68" t="s">
        <v>115</v>
      </c>
      <c r="M36" s="44">
        <v>45900</v>
      </c>
      <c r="N36" s="88">
        <v>31132</v>
      </c>
      <c r="O36" s="88">
        <v>2938</v>
      </c>
      <c r="P36" s="88">
        <v>4191</v>
      </c>
      <c r="Q36" s="88">
        <v>6454</v>
      </c>
      <c r="R36" s="88">
        <v>1181</v>
      </c>
    </row>
    <row r="37" spans="1:18" ht="17.25" customHeight="1">
      <c r="A37" s="60"/>
      <c r="B37" s="69"/>
      <c r="C37" s="41"/>
      <c r="D37" s="41"/>
      <c r="E37" s="41"/>
      <c r="F37" s="42"/>
      <c r="G37" s="43"/>
      <c r="H37" s="41"/>
      <c r="I37" s="41"/>
      <c r="J37" s="41"/>
      <c r="K37" s="3"/>
      <c r="L37" s="86"/>
      <c r="M37" s="46"/>
      <c r="N37" s="46"/>
      <c r="O37" s="46"/>
      <c r="P37" s="46"/>
      <c r="Q37" s="46"/>
      <c r="R37" s="46"/>
    </row>
    <row r="38" spans="1:18" ht="17.25" customHeight="1">
      <c r="A38" s="400" t="s">
        <v>356</v>
      </c>
      <c r="B38" s="401"/>
      <c r="C38" s="40">
        <v>119106</v>
      </c>
      <c r="D38" s="40">
        <v>121298</v>
      </c>
      <c r="E38" s="40">
        <v>123106</v>
      </c>
      <c r="F38" s="309">
        <f>E38-D38</f>
        <v>1808</v>
      </c>
      <c r="G38" s="310">
        <f>100*(E38-D38)/D38</f>
        <v>1.4905439496117001</v>
      </c>
      <c r="H38" s="97">
        <f>100*C38/C$31</f>
        <v>38.258752332831165</v>
      </c>
      <c r="I38" s="97">
        <f aca="true" t="shared" si="12" ref="I38:J41">100*D38/D$31</f>
        <v>37.38526879002879</v>
      </c>
      <c r="J38" s="97">
        <f t="shared" si="12"/>
        <v>37.19102141929247</v>
      </c>
      <c r="K38" s="60"/>
      <c r="L38" s="68" t="s">
        <v>116</v>
      </c>
      <c r="M38" s="44">
        <v>76894</v>
      </c>
      <c r="N38" s="88">
        <v>56057</v>
      </c>
      <c r="O38" s="88">
        <v>5304</v>
      </c>
      <c r="P38" s="88">
        <v>5189</v>
      </c>
      <c r="Q38" s="88">
        <v>7625</v>
      </c>
      <c r="R38" s="88">
        <v>2714</v>
      </c>
    </row>
    <row r="39" spans="1:18" ht="17.25" customHeight="1">
      <c r="A39" s="60"/>
      <c r="B39" s="69" t="s">
        <v>114</v>
      </c>
      <c r="C39" s="40">
        <v>422</v>
      </c>
      <c r="D39" s="40">
        <v>304</v>
      </c>
      <c r="E39" s="40">
        <v>312</v>
      </c>
      <c r="F39" s="309">
        <f>E39-D39</f>
        <v>8</v>
      </c>
      <c r="G39" s="310">
        <f>100*(E39-D39)/D39</f>
        <v>2.6315789473684212</v>
      </c>
      <c r="H39" s="97">
        <f>100*C39/C$31</f>
        <v>0.13555315000465762</v>
      </c>
      <c r="I39" s="97">
        <f t="shared" si="12"/>
        <v>0.09369587060107133</v>
      </c>
      <c r="J39" s="97">
        <f t="shared" si="12"/>
        <v>0.09425697108848675</v>
      </c>
      <c r="K39" s="60"/>
      <c r="L39" s="68" t="s">
        <v>117</v>
      </c>
      <c r="M39" s="44">
        <v>2354</v>
      </c>
      <c r="N39" s="88">
        <v>2338</v>
      </c>
      <c r="O39" s="88">
        <v>16</v>
      </c>
      <c r="P39" s="88" t="s">
        <v>349</v>
      </c>
      <c r="Q39" s="88" t="s">
        <v>349</v>
      </c>
      <c r="R39" s="88" t="s">
        <v>349</v>
      </c>
    </row>
    <row r="40" spans="1:18" ht="17.25" customHeight="1">
      <c r="A40" s="60"/>
      <c r="B40" s="69" t="s">
        <v>115</v>
      </c>
      <c r="C40" s="40">
        <v>42518</v>
      </c>
      <c r="D40" s="40">
        <v>45523</v>
      </c>
      <c r="E40" s="40">
        <v>45900</v>
      </c>
      <c r="F40" s="309">
        <f>E40-D40</f>
        <v>377</v>
      </c>
      <c r="G40" s="310">
        <f>100*(E40-D40)/D40</f>
        <v>0.8281528018803682</v>
      </c>
      <c r="H40" s="97">
        <f>100*C40/C$31</f>
        <v>13.657461686962163</v>
      </c>
      <c r="I40" s="97">
        <f t="shared" si="12"/>
        <v>14.030648412409771</v>
      </c>
      <c r="J40" s="97">
        <f t="shared" si="12"/>
        <v>13.866650554363916</v>
      </c>
      <c r="K40" s="3"/>
      <c r="L40" s="68" t="s">
        <v>118</v>
      </c>
      <c r="M40" s="44">
        <v>28793</v>
      </c>
      <c r="N40" s="88">
        <v>26686</v>
      </c>
      <c r="O40" s="88">
        <v>803</v>
      </c>
      <c r="P40" s="88">
        <v>279</v>
      </c>
      <c r="Q40" s="88">
        <v>966</v>
      </c>
      <c r="R40" s="88">
        <v>59</v>
      </c>
    </row>
    <row r="41" spans="1:18" ht="17.25" customHeight="1">
      <c r="A41" s="60"/>
      <c r="B41" s="69" t="s">
        <v>116</v>
      </c>
      <c r="C41" s="40">
        <v>76166</v>
      </c>
      <c r="D41" s="40">
        <v>75471</v>
      </c>
      <c r="E41" s="40">
        <v>76894</v>
      </c>
      <c r="F41" s="309">
        <f>E41-D41</f>
        <v>1423</v>
      </c>
      <c r="G41" s="310">
        <f>100*(E41-D41)/D41</f>
        <v>1.8854924408050775</v>
      </c>
      <c r="H41" s="97">
        <f>100*C41/C$31</f>
        <v>24.465737495864342</v>
      </c>
      <c r="I41" s="97">
        <f t="shared" si="12"/>
        <v>23.260924507017943</v>
      </c>
      <c r="J41" s="97">
        <f t="shared" si="12"/>
        <v>23.230113893840066</v>
      </c>
      <c r="K41" s="60"/>
      <c r="L41" s="68" t="s">
        <v>41</v>
      </c>
      <c r="M41" s="44">
        <v>65636</v>
      </c>
      <c r="N41" s="88">
        <v>40126</v>
      </c>
      <c r="O41" s="88">
        <v>5850</v>
      </c>
      <c r="P41" s="88">
        <v>6100</v>
      </c>
      <c r="Q41" s="88">
        <v>10684</v>
      </c>
      <c r="R41" s="88">
        <v>2873</v>
      </c>
    </row>
    <row r="42" spans="1:18" ht="17.25" customHeight="1">
      <c r="A42" s="60"/>
      <c r="B42" s="69"/>
      <c r="C42" s="41"/>
      <c r="D42" s="41"/>
      <c r="E42" s="41"/>
      <c r="F42" s="42"/>
      <c r="G42" s="43"/>
      <c r="H42" s="41"/>
      <c r="I42" s="41"/>
      <c r="J42" s="41"/>
      <c r="K42" s="60"/>
      <c r="L42" s="68" t="s">
        <v>119</v>
      </c>
      <c r="M42" s="44">
        <v>8262</v>
      </c>
      <c r="N42" s="88">
        <v>7623</v>
      </c>
      <c r="O42" s="88">
        <v>261</v>
      </c>
      <c r="P42" s="88">
        <v>62</v>
      </c>
      <c r="Q42" s="88">
        <v>305</v>
      </c>
      <c r="R42" s="88">
        <v>11</v>
      </c>
    </row>
    <row r="43" spans="1:18" ht="17.25" customHeight="1">
      <c r="A43" s="400" t="s">
        <v>357</v>
      </c>
      <c r="B43" s="401"/>
      <c r="C43" s="40">
        <v>154820</v>
      </c>
      <c r="D43" s="40">
        <v>171043</v>
      </c>
      <c r="E43" s="40">
        <v>179982</v>
      </c>
      <c r="F43" s="309">
        <f aca="true" t="shared" si="13" ref="F43:F51">E43-D43</f>
        <v>8939</v>
      </c>
      <c r="G43" s="310">
        <f aca="true" t="shared" si="14" ref="G43:G51">100*(E43-D43)/D43</f>
        <v>5.226171196716615</v>
      </c>
      <c r="H43" s="97">
        <f>100*C43/C$31</f>
        <v>49.730660387964676</v>
      </c>
      <c r="I43" s="97">
        <f aca="true" t="shared" si="15" ref="I43:J51">100*D43/D$31</f>
        <v>52.71718024743107</v>
      </c>
      <c r="J43" s="97">
        <f t="shared" si="15"/>
        <v>54.373583879641096</v>
      </c>
      <c r="K43" s="3"/>
      <c r="L43" s="86"/>
      <c r="M43" s="46"/>
      <c r="N43" s="46"/>
      <c r="O43" s="46"/>
      <c r="P43" s="46"/>
      <c r="Q43" s="46"/>
      <c r="R43" s="46"/>
    </row>
    <row r="44" spans="1:18" ht="17.25" customHeight="1">
      <c r="A44" s="60"/>
      <c r="B44" s="69" t="s">
        <v>117</v>
      </c>
      <c r="C44" s="40">
        <v>2419</v>
      </c>
      <c r="D44" s="40">
        <v>2523</v>
      </c>
      <c r="E44" s="40">
        <v>2354</v>
      </c>
      <c r="F44" s="309">
        <f t="shared" si="13"/>
        <v>-169</v>
      </c>
      <c r="G44" s="310">
        <f t="shared" si="14"/>
        <v>-6.698374950455807</v>
      </c>
      <c r="H44" s="97">
        <f aca="true" t="shared" si="16" ref="H44:H51">100*C44/C$31</f>
        <v>0.7770214925622436</v>
      </c>
      <c r="I44" s="97">
        <f t="shared" si="15"/>
        <v>0.7776140839687599</v>
      </c>
      <c r="J44" s="97">
        <f t="shared" si="15"/>
        <v>0.7111567626355699</v>
      </c>
      <c r="K44" s="3"/>
      <c r="L44" s="68" t="s">
        <v>120</v>
      </c>
      <c r="M44" s="44">
        <v>1709</v>
      </c>
      <c r="N44" s="88">
        <v>721</v>
      </c>
      <c r="O44" s="88">
        <v>400</v>
      </c>
      <c r="P44" s="88">
        <v>136</v>
      </c>
      <c r="Q44" s="88">
        <v>434</v>
      </c>
      <c r="R44" s="88">
        <v>17</v>
      </c>
    </row>
    <row r="45" spans="1:18" ht="17.25" customHeight="1">
      <c r="A45" s="60"/>
      <c r="B45" s="69" t="s">
        <v>118</v>
      </c>
      <c r="C45" s="40">
        <v>28296</v>
      </c>
      <c r="D45" s="40">
        <v>29490</v>
      </c>
      <c r="E45" s="40">
        <v>28793</v>
      </c>
      <c r="F45" s="309">
        <f t="shared" si="13"/>
        <v>-697</v>
      </c>
      <c r="G45" s="310">
        <f t="shared" si="14"/>
        <v>-2.363513055272974</v>
      </c>
      <c r="H45" s="97">
        <f t="shared" si="16"/>
        <v>9.089127802208038</v>
      </c>
      <c r="I45" s="97">
        <f t="shared" si="15"/>
        <v>9.089115868505242</v>
      </c>
      <c r="J45" s="97">
        <f t="shared" si="15"/>
        <v>8.698528745355125</v>
      </c>
      <c r="K45" s="60"/>
      <c r="L45" s="68" t="s">
        <v>121</v>
      </c>
      <c r="M45" s="44">
        <v>57205</v>
      </c>
      <c r="N45" s="88">
        <v>44387</v>
      </c>
      <c r="O45" s="88">
        <v>2752</v>
      </c>
      <c r="P45" s="88">
        <v>3378</v>
      </c>
      <c r="Q45" s="88">
        <v>5803</v>
      </c>
      <c r="R45" s="88">
        <v>884</v>
      </c>
    </row>
    <row r="46" spans="1:18" ht="17.25" customHeight="1">
      <c r="A46" s="60"/>
      <c r="B46" s="69" t="s">
        <v>41</v>
      </c>
      <c r="C46" s="40">
        <v>56539</v>
      </c>
      <c r="D46" s="40">
        <v>63264</v>
      </c>
      <c r="E46" s="40">
        <v>65636</v>
      </c>
      <c r="F46" s="309">
        <f t="shared" si="13"/>
        <v>2372</v>
      </c>
      <c r="G46" s="310">
        <f t="shared" si="14"/>
        <v>3.7493677288821448</v>
      </c>
      <c r="H46" s="97">
        <f t="shared" si="16"/>
        <v>18.161231156666677</v>
      </c>
      <c r="I46" s="97">
        <f t="shared" si="15"/>
        <v>19.498603808244003</v>
      </c>
      <c r="J46" s="97">
        <f t="shared" si="15"/>
        <v>19.829008187063835</v>
      </c>
      <c r="K46" s="60"/>
      <c r="L46" s="68" t="s">
        <v>350</v>
      </c>
      <c r="M46" s="44">
        <v>16023</v>
      </c>
      <c r="N46" s="88">
        <v>16023</v>
      </c>
      <c r="O46" s="88" t="s">
        <v>349</v>
      </c>
      <c r="P46" s="88" t="s">
        <v>349</v>
      </c>
      <c r="Q46" s="88" t="s">
        <v>349</v>
      </c>
      <c r="R46" s="88" t="s">
        <v>349</v>
      </c>
    </row>
    <row r="47" spans="1:18" ht="17.25" customHeight="1">
      <c r="A47" s="60"/>
      <c r="B47" s="69" t="s">
        <v>119</v>
      </c>
      <c r="C47" s="40">
        <v>6625</v>
      </c>
      <c r="D47" s="40">
        <v>7742</v>
      </c>
      <c r="E47" s="40">
        <v>8262</v>
      </c>
      <c r="F47" s="309">
        <f t="shared" si="13"/>
        <v>520</v>
      </c>
      <c r="G47" s="310">
        <f t="shared" si="14"/>
        <v>6.716610694910876</v>
      </c>
      <c r="H47" s="97">
        <f t="shared" si="16"/>
        <v>2.128055968675016</v>
      </c>
      <c r="I47" s="97">
        <f t="shared" si="15"/>
        <v>2.3861625993207047</v>
      </c>
      <c r="J47" s="97">
        <f t="shared" si="15"/>
        <v>2.4959970997855048</v>
      </c>
      <c r="K47" s="60"/>
      <c r="L47" s="68" t="s">
        <v>122</v>
      </c>
      <c r="M47" s="44">
        <v>251</v>
      </c>
      <c r="N47" s="88">
        <v>228</v>
      </c>
      <c r="O47" s="88" t="s">
        <v>349</v>
      </c>
      <c r="P47" s="88">
        <v>2</v>
      </c>
      <c r="Q47" s="88">
        <v>20</v>
      </c>
      <c r="R47" s="88">
        <v>1</v>
      </c>
    </row>
    <row r="48" spans="1:18" ht="17.25" customHeight="1">
      <c r="A48" s="60"/>
      <c r="B48" s="69" t="s">
        <v>120</v>
      </c>
      <c r="C48" s="40">
        <v>1488</v>
      </c>
      <c r="D48" s="40">
        <v>1603</v>
      </c>
      <c r="E48" s="40">
        <v>1709</v>
      </c>
      <c r="F48" s="309">
        <f t="shared" si="13"/>
        <v>106</v>
      </c>
      <c r="G48" s="310">
        <f t="shared" si="14"/>
        <v>6.6126013724267</v>
      </c>
      <c r="H48" s="97">
        <f t="shared" si="16"/>
        <v>0.4779694009642904</v>
      </c>
      <c r="I48" s="97">
        <f t="shared" si="15"/>
        <v>0.49406079136025444</v>
      </c>
      <c r="J48" s="97">
        <f t="shared" si="15"/>
        <v>0.5162986012507175</v>
      </c>
      <c r="K48" s="3"/>
      <c r="L48" s="84"/>
      <c r="M48" s="47"/>
      <c r="N48" s="48"/>
      <c r="O48" s="48"/>
      <c r="P48" s="48"/>
      <c r="Q48" s="48"/>
      <c r="R48" s="48"/>
    </row>
    <row r="49" spans="1:18" ht="17.25" customHeight="1">
      <c r="A49" s="60"/>
      <c r="B49" s="69" t="s">
        <v>121</v>
      </c>
      <c r="C49" s="40">
        <v>44535</v>
      </c>
      <c r="D49" s="40">
        <v>50505</v>
      </c>
      <c r="E49" s="40">
        <v>57205</v>
      </c>
      <c r="F49" s="309">
        <f t="shared" si="13"/>
        <v>6700</v>
      </c>
      <c r="G49" s="310">
        <f t="shared" si="14"/>
        <v>13.266013266013266</v>
      </c>
      <c r="H49" s="97">
        <f t="shared" si="16"/>
        <v>14.305354349425183</v>
      </c>
      <c r="I49" s="97">
        <f t="shared" si="15"/>
        <v>15.56615113390496</v>
      </c>
      <c r="J49" s="97">
        <f t="shared" si="15"/>
        <v>17.281955227938735</v>
      </c>
      <c r="K49" s="60"/>
      <c r="L49" s="68"/>
      <c r="M49" s="49"/>
      <c r="N49" s="50"/>
      <c r="O49" s="50"/>
      <c r="P49" s="50"/>
      <c r="Q49" s="50"/>
      <c r="R49" s="50"/>
    </row>
    <row r="50" spans="1:18" ht="17.25" customHeight="1">
      <c r="A50" s="60"/>
      <c r="B50" s="69" t="s">
        <v>350</v>
      </c>
      <c r="C50" s="40">
        <v>14918</v>
      </c>
      <c r="D50" s="40">
        <v>15916</v>
      </c>
      <c r="E50" s="40">
        <v>16023</v>
      </c>
      <c r="F50" s="309">
        <f t="shared" si="13"/>
        <v>107</v>
      </c>
      <c r="G50" s="310">
        <f t="shared" si="14"/>
        <v>0.6722794672028147</v>
      </c>
      <c r="H50" s="97">
        <f t="shared" si="16"/>
        <v>4.791900217463229</v>
      </c>
      <c r="I50" s="97">
        <f t="shared" si="15"/>
        <v>4.905471962127143</v>
      </c>
      <c r="J50" s="97">
        <f t="shared" si="15"/>
        <v>4.840639255611613</v>
      </c>
      <c r="K50" s="60"/>
      <c r="M50" s="47"/>
      <c r="N50" s="48"/>
      <c r="O50" s="48"/>
      <c r="P50" s="48"/>
      <c r="Q50" s="48"/>
      <c r="R50" s="48"/>
    </row>
    <row r="51" spans="1:19" ht="17.25" customHeight="1">
      <c r="A51" s="384" t="s">
        <v>123</v>
      </c>
      <c r="B51" s="401"/>
      <c r="C51" s="40">
        <v>460</v>
      </c>
      <c r="D51" s="40">
        <v>85</v>
      </c>
      <c r="E51" s="40">
        <v>251</v>
      </c>
      <c r="F51" s="309">
        <f t="shared" si="13"/>
        <v>166</v>
      </c>
      <c r="G51" s="310">
        <f t="shared" si="14"/>
        <v>195.2941176470588</v>
      </c>
      <c r="H51" s="97">
        <f t="shared" si="16"/>
        <v>0.14775935782498226</v>
      </c>
      <c r="I51" s="97">
        <f t="shared" si="15"/>
        <v>0.026197858556220605</v>
      </c>
      <c r="J51" s="97">
        <f t="shared" si="15"/>
        <v>0.07582852481798133</v>
      </c>
      <c r="K51" s="3"/>
      <c r="L51" s="16" t="s">
        <v>124</v>
      </c>
      <c r="M51" s="325">
        <f aca="true" t="shared" si="17" ref="M51:R51">SUM(M53:M69)</f>
        <v>251590</v>
      </c>
      <c r="N51" s="326">
        <f t="shared" si="17"/>
        <v>170205</v>
      </c>
      <c r="O51" s="326">
        <f t="shared" si="17"/>
        <v>4489</v>
      </c>
      <c r="P51" s="326">
        <f t="shared" si="17"/>
        <v>3739</v>
      </c>
      <c r="Q51" s="326">
        <f t="shared" si="17"/>
        <v>21985</v>
      </c>
      <c r="R51" s="326">
        <f t="shared" si="17"/>
        <v>51141</v>
      </c>
      <c r="S51" s="14"/>
    </row>
    <row r="52" spans="1:18" ht="17.25" customHeight="1">
      <c r="A52" s="61"/>
      <c r="B52" s="69"/>
      <c r="C52" s="41"/>
      <c r="D52" s="41"/>
      <c r="E52" s="41"/>
      <c r="F52" s="42"/>
      <c r="G52" s="43"/>
      <c r="H52" s="41"/>
      <c r="I52" s="41"/>
      <c r="J52" s="41"/>
      <c r="K52" s="60"/>
      <c r="L52" s="68"/>
      <c r="M52" s="49"/>
      <c r="N52" s="50"/>
      <c r="O52" s="50"/>
      <c r="P52" s="50"/>
      <c r="Q52" s="50"/>
      <c r="R52" s="50"/>
    </row>
    <row r="53" spans="1:19" s="14" customFormat="1" ht="17.25" customHeight="1">
      <c r="A53" s="87" t="s">
        <v>32</v>
      </c>
      <c r="B53" s="11"/>
      <c r="C53" s="235">
        <f>SUM(C55,C60,C65,C73)</f>
        <v>226838</v>
      </c>
      <c r="D53" s="235">
        <f>SUM(D55,D60,D65,D73)</f>
        <v>243230</v>
      </c>
      <c r="E53" s="235">
        <f>SUM(E55,E60,E65,E73)</f>
        <v>251590</v>
      </c>
      <c r="F53" s="320">
        <f>E53-D53</f>
        <v>8360</v>
      </c>
      <c r="G53" s="321">
        <f>100*(E53-D53)/D53</f>
        <v>3.437076018583234</v>
      </c>
      <c r="H53" s="322">
        <f>100*C53/C$53</f>
        <v>100</v>
      </c>
      <c r="I53" s="322">
        <f>100*D53/D$53</f>
        <v>100</v>
      </c>
      <c r="J53" s="322">
        <f>100*E53/E$53</f>
        <v>100</v>
      </c>
      <c r="K53" s="3"/>
      <c r="L53" s="68" t="s">
        <v>111</v>
      </c>
      <c r="M53" s="44">
        <v>21112</v>
      </c>
      <c r="N53" s="88">
        <v>670</v>
      </c>
      <c r="O53" s="88">
        <v>10</v>
      </c>
      <c r="P53" s="88">
        <v>45</v>
      </c>
      <c r="Q53" s="88">
        <v>4514</v>
      </c>
      <c r="R53" s="88">
        <v>15862</v>
      </c>
      <c r="S53" s="58"/>
    </row>
    <row r="54" spans="1:18" ht="17.25" customHeight="1">
      <c r="A54" s="61"/>
      <c r="B54" s="69"/>
      <c r="C54" s="41"/>
      <c r="D54" s="41"/>
      <c r="E54" s="41"/>
      <c r="F54" s="42"/>
      <c r="G54" s="43"/>
      <c r="H54" s="41"/>
      <c r="I54" s="41"/>
      <c r="J54" s="41"/>
      <c r="K54" s="60"/>
      <c r="L54" s="68" t="s">
        <v>112</v>
      </c>
      <c r="M54" s="44">
        <v>474</v>
      </c>
      <c r="N54" s="88">
        <v>343</v>
      </c>
      <c r="O54" s="88">
        <v>2</v>
      </c>
      <c r="P54" s="88" t="s">
        <v>349</v>
      </c>
      <c r="Q54" s="88">
        <v>14</v>
      </c>
      <c r="R54" s="88">
        <v>115</v>
      </c>
    </row>
    <row r="55" spans="1:18" ht="17.25" customHeight="1">
      <c r="A55" s="400" t="s">
        <v>355</v>
      </c>
      <c r="B55" s="401"/>
      <c r="C55" s="40">
        <v>38626</v>
      </c>
      <c r="D55" s="40">
        <v>30574</v>
      </c>
      <c r="E55" s="40">
        <v>22405</v>
      </c>
      <c r="F55" s="309">
        <f>E55-D55</f>
        <v>-8169</v>
      </c>
      <c r="G55" s="310">
        <f>100*(E55-D55)/D55</f>
        <v>-26.718780663308692</v>
      </c>
      <c r="H55" s="313">
        <f>100*C55/C$53</f>
        <v>17.02801117978469</v>
      </c>
      <c r="I55" s="313">
        <f aca="true" t="shared" si="18" ref="I55:J58">100*D55/D$53</f>
        <v>12.569995477531554</v>
      </c>
      <c r="J55" s="313">
        <f t="shared" si="18"/>
        <v>8.905361898326642</v>
      </c>
      <c r="K55" s="60"/>
      <c r="L55" s="68" t="s">
        <v>113</v>
      </c>
      <c r="M55" s="44">
        <v>819</v>
      </c>
      <c r="N55" s="88">
        <v>152</v>
      </c>
      <c r="O55" s="88">
        <v>9</v>
      </c>
      <c r="P55" s="88">
        <v>4</v>
      </c>
      <c r="Q55" s="88">
        <v>46</v>
      </c>
      <c r="R55" s="88">
        <v>608</v>
      </c>
    </row>
    <row r="56" spans="1:18" ht="17.25" customHeight="1">
      <c r="A56" s="60"/>
      <c r="B56" s="69" t="s">
        <v>111</v>
      </c>
      <c r="C56" s="40">
        <v>37555</v>
      </c>
      <c r="D56" s="40">
        <v>29256</v>
      </c>
      <c r="E56" s="40">
        <v>21112</v>
      </c>
      <c r="F56" s="309">
        <f>E56-D56</f>
        <v>-8144</v>
      </c>
      <c r="G56" s="310">
        <f>100*(E56-D56)/D56</f>
        <v>-27.837024883784522</v>
      </c>
      <c r="H56" s="313">
        <f>100*C56/C$53</f>
        <v>16.55586806443365</v>
      </c>
      <c r="I56" s="313">
        <f t="shared" si="18"/>
        <v>12.028121531061135</v>
      </c>
      <c r="J56" s="313">
        <f t="shared" si="18"/>
        <v>8.391430502007234</v>
      </c>
      <c r="K56" s="60"/>
      <c r="L56" s="68"/>
      <c r="M56" s="44"/>
      <c r="N56" s="45"/>
      <c r="O56" s="45"/>
      <c r="P56" s="45"/>
      <c r="Q56" s="45"/>
      <c r="R56" s="45"/>
    </row>
    <row r="57" spans="1:18" ht="17.25" customHeight="1">
      <c r="A57" s="60"/>
      <c r="B57" s="69" t="s">
        <v>112</v>
      </c>
      <c r="C57" s="40">
        <v>321</v>
      </c>
      <c r="D57" s="40">
        <v>383</v>
      </c>
      <c r="E57" s="40">
        <v>474</v>
      </c>
      <c r="F57" s="309">
        <f>E57-D57</f>
        <v>91</v>
      </c>
      <c r="G57" s="310">
        <f>100*(E57-D57)/D57</f>
        <v>23.759791122715406</v>
      </c>
      <c r="H57" s="313">
        <f>100*C57/C$53</f>
        <v>0.14151068163182537</v>
      </c>
      <c r="I57" s="313">
        <f t="shared" si="18"/>
        <v>0.15746412860255726</v>
      </c>
      <c r="J57" s="313">
        <f t="shared" si="18"/>
        <v>0.1884017647760245</v>
      </c>
      <c r="K57" s="3"/>
      <c r="L57" s="68" t="s">
        <v>114</v>
      </c>
      <c r="M57" s="44">
        <v>80</v>
      </c>
      <c r="N57" s="88">
        <v>70</v>
      </c>
      <c r="O57" s="88">
        <v>6</v>
      </c>
      <c r="P57" s="88" t="s">
        <v>349</v>
      </c>
      <c r="Q57" s="88" t="s">
        <v>349</v>
      </c>
      <c r="R57" s="88">
        <v>4</v>
      </c>
    </row>
    <row r="58" spans="1:18" ht="17.25" customHeight="1">
      <c r="A58" s="3"/>
      <c r="B58" s="69" t="s">
        <v>113</v>
      </c>
      <c r="C58" s="40">
        <v>750</v>
      </c>
      <c r="D58" s="40">
        <v>935</v>
      </c>
      <c r="E58" s="40">
        <v>819</v>
      </c>
      <c r="F58" s="309">
        <f>E58-D58</f>
        <v>-116</v>
      </c>
      <c r="G58" s="310">
        <f>100*(E58-D58)/D58</f>
        <v>-12.406417112299465</v>
      </c>
      <c r="H58" s="313">
        <f>100*C58/C$53</f>
        <v>0.33063243371921813</v>
      </c>
      <c r="I58" s="313">
        <f t="shared" si="18"/>
        <v>0.3844098178678617</v>
      </c>
      <c r="J58" s="313">
        <f t="shared" si="18"/>
        <v>0.3255296315433841</v>
      </c>
      <c r="K58" s="3"/>
      <c r="L58" s="68" t="s">
        <v>115</v>
      </c>
      <c r="M58" s="44">
        <v>7966</v>
      </c>
      <c r="N58" s="88">
        <v>5040</v>
      </c>
      <c r="O58" s="88">
        <v>488</v>
      </c>
      <c r="P58" s="88">
        <v>37</v>
      </c>
      <c r="Q58" s="88">
        <v>12</v>
      </c>
      <c r="R58" s="88">
        <v>2388</v>
      </c>
    </row>
    <row r="59" spans="1:18" ht="17.25" customHeight="1">
      <c r="A59" s="60"/>
      <c r="B59" s="69"/>
      <c r="C59" s="41"/>
      <c r="D59" s="41"/>
      <c r="E59" s="41"/>
      <c r="F59" s="42"/>
      <c r="G59" s="43"/>
      <c r="H59" s="97"/>
      <c r="I59" s="97"/>
      <c r="J59" s="97"/>
      <c r="K59" s="60"/>
      <c r="L59" s="68" t="s">
        <v>116</v>
      </c>
      <c r="M59" s="44">
        <v>67445</v>
      </c>
      <c r="N59" s="88">
        <v>49320</v>
      </c>
      <c r="O59" s="88">
        <v>1315</v>
      </c>
      <c r="P59" s="88">
        <v>309</v>
      </c>
      <c r="Q59" s="88">
        <v>5287</v>
      </c>
      <c r="R59" s="88">
        <v>11208</v>
      </c>
    </row>
    <row r="60" spans="1:18" ht="17.25" customHeight="1">
      <c r="A60" s="400" t="s">
        <v>356</v>
      </c>
      <c r="B60" s="401"/>
      <c r="C60" s="40">
        <v>67258</v>
      </c>
      <c r="D60" s="40">
        <v>72369</v>
      </c>
      <c r="E60" s="40">
        <v>75491</v>
      </c>
      <c r="F60" s="309">
        <f>E60-D60</f>
        <v>3122</v>
      </c>
      <c r="G60" s="310">
        <f>100*(E60-D60)/D60</f>
        <v>4.31400185162155</v>
      </c>
      <c r="H60" s="313">
        <f>100*C60/C$53</f>
        <v>29.650234969449563</v>
      </c>
      <c r="I60" s="313">
        <f aca="true" t="shared" si="19" ref="I60:J63">100*D60/D$53</f>
        <v>29.753319902972496</v>
      </c>
      <c r="J60" s="313">
        <f t="shared" si="19"/>
        <v>30.00556460908621</v>
      </c>
      <c r="K60" s="3"/>
      <c r="L60" s="68"/>
      <c r="M60" s="44"/>
      <c r="N60" s="45"/>
      <c r="O60" s="45"/>
      <c r="P60" s="45"/>
      <c r="Q60" s="45"/>
      <c r="R60" s="45"/>
    </row>
    <row r="61" spans="1:18" ht="17.25" customHeight="1">
      <c r="A61" s="60"/>
      <c r="B61" s="69" t="s">
        <v>114</v>
      </c>
      <c r="C61" s="40">
        <v>114</v>
      </c>
      <c r="D61" s="40">
        <v>90</v>
      </c>
      <c r="E61" s="40">
        <v>80</v>
      </c>
      <c r="F61" s="309">
        <f>E61-D61</f>
        <v>-10</v>
      </c>
      <c r="G61" s="310">
        <f>100*(E61-D61)/D61</f>
        <v>-11.11111111111111</v>
      </c>
      <c r="H61" s="313">
        <f>100*C61/C$53</f>
        <v>0.05025612992532116</v>
      </c>
      <c r="I61" s="313">
        <f t="shared" si="19"/>
        <v>0.037002014554125724</v>
      </c>
      <c r="J61" s="313">
        <f t="shared" si="19"/>
        <v>0.03179776620692396</v>
      </c>
      <c r="K61" s="60"/>
      <c r="L61" s="68" t="s">
        <v>117</v>
      </c>
      <c r="M61" s="44">
        <v>303</v>
      </c>
      <c r="N61" s="88">
        <v>303</v>
      </c>
      <c r="O61" s="88" t="s">
        <v>349</v>
      </c>
      <c r="P61" s="88" t="s">
        <v>349</v>
      </c>
      <c r="Q61" s="88" t="s">
        <v>349</v>
      </c>
      <c r="R61" s="88" t="s">
        <v>349</v>
      </c>
    </row>
    <row r="62" spans="1:18" ht="17.25" customHeight="1">
      <c r="A62" s="60"/>
      <c r="B62" s="69" t="s">
        <v>115</v>
      </c>
      <c r="C62" s="40">
        <v>6008</v>
      </c>
      <c r="D62" s="40">
        <v>7502</v>
      </c>
      <c r="E62" s="40">
        <v>7966</v>
      </c>
      <c r="F62" s="309">
        <f>E62-D62</f>
        <v>464</v>
      </c>
      <c r="G62" s="310">
        <f>100*(E62-D62)/D62</f>
        <v>6.185017328712344</v>
      </c>
      <c r="H62" s="313">
        <f>100*C62/C$53</f>
        <v>2.648586215713417</v>
      </c>
      <c r="I62" s="313">
        <f t="shared" si="19"/>
        <v>3.084323479833902</v>
      </c>
      <c r="J62" s="313">
        <f t="shared" si="19"/>
        <v>3.1662625700544536</v>
      </c>
      <c r="K62" s="60"/>
      <c r="L62" s="68" t="s">
        <v>118</v>
      </c>
      <c r="M62" s="44">
        <v>4821</v>
      </c>
      <c r="N62" s="88">
        <v>4432</v>
      </c>
      <c r="O62" s="88">
        <v>104</v>
      </c>
      <c r="P62" s="88">
        <v>15</v>
      </c>
      <c r="Q62" s="88">
        <v>38</v>
      </c>
      <c r="R62" s="88">
        <v>231</v>
      </c>
    </row>
    <row r="63" spans="1:18" ht="17.25" customHeight="1">
      <c r="A63" s="60"/>
      <c r="B63" s="69" t="s">
        <v>116</v>
      </c>
      <c r="C63" s="40">
        <v>61136</v>
      </c>
      <c r="D63" s="40">
        <v>64777</v>
      </c>
      <c r="E63" s="40">
        <v>67445</v>
      </c>
      <c r="F63" s="309">
        <f>E63-D63</f>
        <v>2668</v>
      </c>
      <c r="G63" s="310">
        <f>100*(E63-D63)/D63</f>
        <v>4.118745851150871</v>
      </c>
      <c r="H63" s="313">
        <f>100*C63/C$53</f>
        <v>26.951392623810825</v>
      </c>
      <c r="I63" s="313">
        <f t="shared" si="19"/>
        <v>26.631994408584468</v>
      </c>
      <c r="J63" s="313">
        <f t="shared" si="19"/>
        <v>26.807504272824833</v>
      </c>
      <c r="K63" s="60"/>
      <c r="L63" s="68" t="s">
        <v>41</v>
      </c>
      <c r="M63" s="44">
        <v>64103</v>
      </c>
      <c r="N63" s="88">
        <v>39231</v>
      </c>
      <c r="O63" s="88">
        <v>1739</v>
      </c>
      <c r="P63" s="88">
        <v>2286</v>
      </c>
      <c r="Q63" s="88">
        <v>5583</v>
      </c>
      <c r="R63" s="88">
        <v>15261</v>
      </c>
    </row>
    <row r="64" spans="1:18" ht="17.25" customHeight="1">
      <c r="A64" s="60"/>
      <c r="B64" s="69"/>
      <c r="C64" s="41"/>
      <c r="D64" s="41"/>
      <c r="E64" s="41"/>
      <c r="F64" s="42"/>
      <c r="G64" s="43"/>
      <c r="H64" s="97"/>
      <c r="I64" s="97"/>
      <c r="J64" s="97"/>
      <c r="K64" s="60"/>
      <c r="L64" s="68" t="s">
        <v>119</v>
      </c>
      <c r="M64" s="44">
        <v>8415</v>
      </c>
      <c r="N64" s="88">
        <v>8230</v>
      </c>
      <c r="O64" s="88">
        <v>23</v>
      </c>
      <c r="P64" s="88">
        <v>20</v>
      </c>
      <c r="Q64" s="88">
        <v>65</v>
      </c>
      <c r="R64" s="88">
        <v>77</v>
      </c>
    </row>
    <row r="65" spans="1:18" ht="17.25" customHeight="1">
      <c r="A65" s="400" t="s">
        <v>357</v>
      </c>
      <c r="B65" s="401"/>
      <c r="C65" s="40">
        <v>120245</v>
      </c>
      <c r="D65" s="40">
        <v>140126</v>
      </c>
      <c r="E65" s="40">
        <v>153428</v>
      </c>
      <c r="F65" s="309">
        <f aca="true" t="shared" si="20" ref="F65:F72">E65-D65</f>
        <v>13302</v>
      </c>
      <c r="G65" s="310">
        <f aca="true" t="shared" si="21" ref="G65:G72">100*(E65-D65)/D65</f>
        <v>9.492884974951115</v>
      </c>
      <c r="H65" s="313">
        <f>100*C65/C$53</f>
        <v>53.00919599008984</v>
      </c>
      <c r="I65" s="313">
        <f aca="true" t="shared" si="22" ref="I65:J72">100*D65/D$53</f>
        <v>57.61049212679357</v>
      </c>
      <c r="J65" s="313">
        <f t="shared" si="22"/>
        <v>60.98334591994912</v>
      </c>
      <c r="K65" s="60"/>
      <c r="L65" s="86"/>
      <c r="M65" s="46"/>
      <c r="N65" s="46"/>
      <c r="O65" s="46"/>
      <c r="P65" s="46"/>
      <c r="Q65" s="46"/>
      <c r="R65" s="46"/>
    </row>
    <row r="66" spans="1:18" ht="17.25" customHeight="1">
      <c r="A66" s="60"/>
      <c r="B66" s="69" t="s">
        <v>117</v>
      </c>
      <c r="C66" s="40">
        <v>318</v>
      </c>
      <c r="D66" s="40">
        <v>346</v>
      </c>
      <c r="E66" s="40">
        <v>303</v>
      </c>
      <c r="F66" s="309">
        <f t="shared" si="20"/>
        <v>-43</v>
      </c>
      <c r="G66" s="310">
        <f t="shared" si="21"/>
        <v>-12.427745664739884</v>
      </c>
      <c r="H66" s="313">
        <f aca="true" t="shared" si="23" ref="H66:H73">100*C66/C$53</f>
        <v>0.14018815189694847</v>
      </c>
      <c r="I66" s="313">
        <f t="shared" si="22"/>
        <v>0.1422521892858611</v>
      </c>
      <c r="J66" s="313">
        <f t="shared" si="22"/>
        <v>0.12043403950872451</v>
      </c>
      <c r="K66" s="60"/>
      <c r="L66" s="68" t="s">
        <v>120</v>
      </c>
      <c r="M66" s="44">
        <v>987</v>
      </c>
      <c r="N66" s="88">
        <v>518</v>
      </c>
      <c r="O66" s="88">
        <v>141</v>
      </c>
      <c r="P66" s="88">
        <v>9</v>
      </c>
      <c r="Q66" s="88">
        <v>128</v>
      </c>
      <c r="R66" s="88">
        <v>190</v>
      </c>
    </row>
    <row r="67" spans="1:18" ht="17.25" customHeight="1">
      <c r="A67" s="60"/>
      <c r="B67" s="69" t="s">
        <v>118</v>
      </c>
      <c r="C67" s="40">
        <v>4460</v>
      </c>
      <c r="D67" s="40">
        <v>4694</v>
      </c>
      <c r="E67" s="40">
        <v>4821</v>
      </c>
      <c r="F67" s="309">
        <f t="shared" si="20"/>
        <v>127</v>
      </c>
      <c r="G67" s="310">
        <f t="shared" si="21"/>
        <v>2.705581593523647</v>
      </c>
      <c r="H67" s="313">
        <f t="shared" si="23"/>
        <v>1.9661608725169504</v>
      </c>
      <c r="I67" s="313">
        <f t="shared" si="22"/>
        <v>1.9298606257451794</v>
      </c>
      <c r="J67" s="313">
        <f t="shared" si="22"/>
        <v>1.9162128860447554</v>
      </c>
      <c r="K67" s="3"/>
      <c r="L67" s="68" t="s">
        <v>121</v>
      </c>
      <c r="M67" s="44">
        <v>71032</v>
      </c>
      <c r="N67" s="88">
        <v>57888</v>
      </c>
      <c r="O67" s="88">
        <v>652</v>
      </c>
      <c r="P67" s="88">
        <v>1009</v>
      </c>
      <c r="Q67" s="88">
        <v>6287</v>
      </c>
      <c r="R67" s="88">
        <v>5191</v>
      </c>
    </row>
    <row r="68" spans="1:18" ht="17.25" customHeight="1">
      <c r="A68" s="60"/>
      <c r="B68" s="69" t="s">
        <v>41</v>
      </c>
      <c r="C68" s="40">
        <v>51221</v>
      </c>
      <c r="D68" s="40">
        <v>59907</v>
      </c>
      <c r="E68" s="40">
        <v>64103</v>
      </c>
      <c r="F68" s="309">
        <f t="shared" si="20"/>
        <v>4196</v>
      </c>
      <c r="G68" s="310">
        <f t="shared" si="21"/>
        <v>7.00418982756606</v>
      </c>
      <c r="H68" s="313">
        <f t="shared" si="23"/>
        <v>22.58043185004276</v>
      </c>
      <c r="I68" s="313">
        <f t="shared" si="22"/>
        <v>24.62977428771122</v>
      </c>
      <c r="J68" s="313">
        <f t="shared" si="22"/>
        <v>25.479152589530585</v>
      </c>
      <c r="K68" s="60"/>
      <c r="L68" s="68" t="s">
        <v>350</v>
      </c>
      <c r="M68" s="44">
        <v>3767</v>
      </c>
      <c r="N68" s="88">
        <v>3767</v>
      </c>
      <c r="O68" s="88" t="s">
        <v>349</v>
      </c>
      <c r="P68" s="88" t="s">
        <v>349</v>
      </c>
      <c r="Q68" s="88" t="s">
        <v>349</v>
      </c>
      <c r="R68" s="88" t="s">
        <v>349</v>
      </c>
    </row>
    <row r="69" spans="1:18" ht="17.25" customHeight="1">
      <c r="A69" s="60"/>
      <c r="B69" s="69" t="s">
        <v>119</v>
      </c>
      <c r="C69" s="40">
        <v>6817</v>
      </c>
      <c r="D69" s="40">
        <v>7792</v>
      </c>
      <c r="E69" s="40">
        <v>8415</v>
      </c>
      <c r="F69" s="309">
        <f t="shared" si="20"/>
        <v>623</v>
      </c>
      <c r="G69" s="310">
        <f t="shared" si="21"/>
        <v>7.995379876796714</v>
      </c>
      <c r="H69" s="313">
        <f>100*C69/C$53</f>
        <v>3.0052284008852133</v>
      </c>
      <c r="I69" s="313">
        <f t="shared" si="22"/>
        <v>3.203552193397196</v>
      </c>
      <c r="J69" s="313">
        <f t="shared" si="22"/>
        <v>3.3447275328908144</v>
      </c>
      <c r="K69" s="60"/>
      <c r="L69" s="89" t="s">
        <v>122</v>
      </c>
      <c r="M69" s="44">
        <v>266</v>
      </c>
      <c r="N69" s="88">
        <v>241</v>
      </c>
      <c r="O69" s="88" t="s">
        <v>349</v>
      </c>
      <c r="P69" s="88">
        <v>5</v>
      </c>
      <c r="Q69" s="88">
        <v>11</v>
      </c>
      <c r="R69" s="88">
        <v>6</v>
      </c>
    </row>
    <row r="70" spans="1:18" ht="17.25" customHeight="1">
      <c r="A70" s="60"/>
      <c r="B70" s="69" t="s">
        <v>120</v>
      </c>
      <c r="C70" s="40">
        <v>726</v>
      </c>
      <c r="D70" s="40">
        <v>806</v>
      </c>
      <c r="E70" s="40">
        <v>987</v>
      </c>
      <c r="F70" s="309">
        <f t="shared" si="20"/>
        <v>181</v>
      </c>
      <c r="G70" s="310">
        <f t="shared" si="21"/>
        <v>22.456575682382134</v>
      </c>
      <c r="H70" s="313">
        <f t="shared" si="23"/>
        <v>0.3200521958402031</v>
      </c>
      <c r="I70" s="313">
        <f t="shared" si="22"/>
        <v>0.33137359700694813</v>
      </c>
      <c r="J70" s="313">
        <f t="shared" si="22"/>
        <v>0.3923049405779244</v>
      </c>
      <c r="K70" s="60"/>
      <c r="L70" s="93" t="s">
        <v>353</v>
      </c>
      <c r="M70" s="90"/>
      <c r="N70" s="90"/>
      <c r="O70" s="90"/>
      <c r="P70" s="90"/>
      <c r="Q70" s="91"/>
      <c r="R70" s="91"/>
    </row>
    <row r="71" spans="1:18" ht="17.25" customHeight="1">
      <c r="A71" s="60"/>
      <c r="B71" s="69" t="s">
        <v>121</v>
      </c>
      <c r="C71" s="40">
        <v>53345</v>
      </c>
      <c r="D71" s="40">
        <v>62817</v>
      </c>
      <c r="E71" s="40">
        <v>71032</v>
      </c>
      <c r="F71" s="309">
        <f t="shared" si="20"/>
        <v>8215</v>
      </c>
      <c r="G71" s="310">
        <f t="shared" si="21"/>
        <v>13.07767005746852</v>
      </c>
      <c r="H71" s="313">
        <f t="shared" si="23"/>
        <v>23.51678290233559</v>
      </c>
      <c r="I71" s="313">
        <f t="shared" si="22"/>
        <v>25.826172758294618</v>
      </c>
      <c r="J71" s="313">
        <f t="shared" si="22"/>
        <v>28.233236615127787</v>
      </c>
      <c r="K71" s="60"/>
      <c r="L71" s="93" t="s">
        <v>354</v>
      </c>
      <c r="M71" s="60"/>
      <c r="N71" s="61"/>
      <c r="O71" s="60"/>
      <c r="P71" s="60"/>
      <c r="Q71" s="40"/>
      <c r="R71" s="54"/>
    </row>
    <row r="72" spans="1:18" ht="17.25" customHeight="1">
      <c r="A72" s="60"/>
      <c r="B72" s="69" t="s">
        <v>350</v>
      </c>
      <c r="C72" s="40">
        <v>3358</v>
      </c>
      <c r="D72" s="40">
        <v>3764</v>
      </c>
      <c r="E72" s="40">
        <v>3767</v>
      </c>
      <c r="F72" s="309">
        <f t="shared" si="20"/>
        <v>3</v>
      </c>
      <c r="G72" s="310">
        <f t="shared" si="21"/>
        <v>0.07970244420828905</v>
      </c>
      <c r="H72" s="313">
        <f t="shared" si="23"/>
        <v>1.4803516165721793</v>
      </c>
      <c r="I72" s="313">
        <f t="shared" si="22"/>
        <v>1.547506475352547</v>
      </c>
      <c r="J72" s="313">
        <f t="shared" si="22"/>
        <v>1.4972773162685322</v>
      </c>
      <c r="K72" s="60"/>
      <c r="L72" s="61" t="s">
        <v>299</v>
      </c>
      <c r="M72" s="60"/>
      <c r="N72" s="60"/>
      <c r="O72" s="60"/>
      <c r="P72" s="60"/>
      <c r="Q72" s="60"/>
      <c r="R72" s="60"/>
    </row>
    <row r="73" spans="1:11" ht="17.25" customHeight="1">
      <c r="A73" s="402" t="s">
        <v>123</v>
      </c>
      <c r="B73" s="403"/>
      <c r="C73" s="40">
        <v>709</v>
      </c>
      <c r="D73" s="40">
        <v>161</v>
      </c>
      <c r="E73" s="40">
        <v>266</v>
      </c>
      <c r="F73" s="314">
        <f>E73-D73</f>
        <v>105</v>
      </c>
      <c r="G73" s="315">
        <f>100*(E73-D73)/D73</f>
        <v>65.21739130434783</v>
      </c>
      <c r="H73" s="316">
        <f t="shared" si="23"/>
        <v>0.31255786067590086</v>
      </c>
      <c r="I73" s="316">
        <f>100*D73/D$53</f>
        <v>0.06619249270238046</v>
      </c>
      <c r="J73" s="316">
        <f>100*E73/E$53</f>
        <v>0.10572757263802218</v>
      </c>
      <c r="K73" s="60"/>
    </row>
    <row r="74" spans="1:18" ht="17.25" customHeight="1">
      <c r="A74" s="60" t="s">
        <v>299</v>
      </c>
      <c r="B74" s="60"/>
      <c r="C74" s="90"/>
      <c r="D74" s="90"/>
      <c r="E74" s="90"/>
      <c r="F74" s="92"/>
      <c r="G74" s="92"/>
      <c r="H74" s="60"/>
      <c r="I74" s="60"/>
      <c r="J74" s="60"/>
      <c r="K74" s="60"/>
      <c r="L74" s="60"/>
      <c r="M74" s="60"/>
      <c r="N74" s="60"/>
      <c r="O74" s="60"/>
      <c r="P74" s="60"/>
      <c r="Q74" s="40"/>
      <c r="R74" s="54"/>
    </row>
    <row r="75" spans="6:18" ht="17.25" customHeight="1">
      <c r="F75" s="46"/>
      <c r="G75" s="46"/>
      <c r="K75" s="60"/>
      <c r="L75" s="60"/>
      <c r="M75" s="60"/>
      <c r="N75" s="60"/>
      <c r="O75" s="60"/>
      <c r="P75" s="60"/>
      <c r="Q75" s="40"/>
      <c r="R75" s="54"/>
    </row>
    <row r="76" spans="6:18" ht="17.25" customHeight="1">
      <c r="F76" s="46"/>
      <c r="G76" s="46"/>
      <c r="L76" s="60"/>
      <c r="M76" s="60"/>
      <c r="N76" s="60"/>
      <c r="O76" s="60"/>
      <c r="P76" s="60"/>
      <c r="Q76" s="40"/>
      <c r="R76" s="40"/>
    </row>
    <row r="77" spans="6:7" ht="17.25" customHeight="1">
      <c r="F77" s="46"/>
      <c r="G77" s="46"/>
    </row>
    <row r="78" spans="6:7" ht="17.25" customHeight="1">
      <c r="F78" s="46"/>
      <c r="G78" s="46"/>
    </row>
    <row r="79" spans="4:6" ht="17.25" customHeight="1">
      <c r="D79" s="40"/>
      <c r="F79" s="40"/>
    </row>
    <row r="80" ht="17.25" customHeight="1">
      <c r="D80" s="40"/>
    </row>
    <row r="83" spans="4:6" ht="17.25" customHeight="1">
      <c r="D83" s="40"/>
      <c r="F83" s="40"/>
    </row>
    <row r="85" spans="4:6" ht="17.25" customHeight="1">
      <c r="D85" s="40"/>
      <c r="F85" s="40"/>
    </row>
  </sheetData>
  <sheetProtection/>
  <mergeCells count="29">
    <mergeCell ref="R7:R8"/>
    <mergeCell ref="A11:B11"/>
    <mergeCell ref="A16:B16"/>
    <mergeCell ref="A21:B21"/>
    <mergeCell ref="A29:B29"/>
    <mergeCell ref="M6:R6"/>
    <mergeCell ref="M7:M8"/>
    <mergeCell ref="N7:N8"/>
    <mergeCell ref="O7:O8"/>
    <mergeCell ref="P7:P8"/>
    <mergeCell ref="Q7:Q8"/>
    <mergeCell ref="A65:B65"/>
    <mergeCell ref="A73:B73"/>
    <mergeCell ref="A33:B33"/>
    <mergeCell ref="A38:B38"/>
    <mergeCell ref="A43:B43"/>
    <mergeCell ref="A51:B51"/>
    <mergeCell ref="A55:B55"/>
    <mergeCell ref="A60:B60"/>
    <mergeCell ref="L4:R4"/>
    <mergeCell ref="A2:J2"/>
    <mergeCell ref="A4:J4"/>
    <mergeCell ref="A9:B9"/>
    <mergeCell ref="A6:B8"/>
    <mergeCell ref="C6:E7"/>
    <mergeCell ref="H6:J7"/>
    <mergeCell ref="F6:G6"/>
    <mergeCell ref="L6:L8"/>
    <mergeCell ref="F7:G7"/>
  </mergeCells>
  <printOptions horizontalCentered="1"/>
  <pageMargins left="0.7874015748031497" right="0.7874015748031497" top="0.5905511811023623" bottom="0.3937007874015748" header="0" footer="0"/>
  <pageSetup fitToHeight="1" fitToWidth="1"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AA72"/>
  <sheetViews>
    <sheetView zoomScale="75" zoomScaleNormal="75" zoomScaleSheetLayoutView="40" zoomScalePageLayoutView="0" workbookViewId="0" topLeftCell="A37">
      <selection activeCell="A62" sqref="A62"/>
    </sheetView>
  </sheetViews>
  <sheetFormatPr defaultColWidth="10.59765625" defaultRowHeight="21" customHeight="1"/>
  <cols>
    <col min="1" max="1" width="14.59765625" style="84" customWidth="1"/>
    <col min="2" max="2" width="10.59765625" style="84" customWidth="1"/>
    <col min="3" max="3" width="11.19921875" style="84" customWidth="1"/>
    <col min="4" max="13" width="9.09765625" style="84" customWidth="1"/>
    <col min="14" max="14" width="10.59765625" style="84" customWidth="1"/>
    <col min="15" max="15" width="2.59765625" style="84" customWidth="1"/>
    <col min="16" max="16" width="21.59765625" style="84" customWidth="1"/>
    <col min="17" max="27" width="10.69921875" style="84" customWidth="1"/>
    <col min="28" max="16384" width="10.59765625" style="84" customWidth="1"/>
  </cols>
  <sheetData>
    <row r="1" spans="1:27" s="98" customFormat="1" ht="21" customHeight="1">
      <c r="A1" s="6" t="s">
        <v>198</v>
      </c>
      <c r="V1" s="7"/>
      <c r="AA1" s="7" t="s">
        <v>199</v>
      </c>
    </row>
    <row r="2" spans="1:27" ht="21" customHeight="1">
      <c r="A2" s="352" t="s">
        <v>301</v>
      </c>
      <c r="B2" s="352"/>
      <c r="C2" s="352"/>
      <c r="D2" s="352"/>
      <c r="E2" s="352"/>
      <c r="F2" s="352"/>
      <c r="G2" s="352"/>
      <c r="H2" s="352"/>
      <c r="I2" s="352"/>
      <c r="J2" s="352"/>
      <c r="K2" s="352"/>
      <c r="L2" s="352"/>
      <c r="M2" s="352"/>
      <c r="N2" s="61"/>
      <c r="O2" s="352" t="s">
        <v>304</v>
      </c>
      <c r="P2" s="352"/>
      <c r="Q2" s="352"/>
      <c r="R2" s="352"/>
      <c r="S2" s="352"/>
      <c r="T2" s="352"/>
      <c r="U2" s="352"/>
      <c r="V2" s="352"/>
      <c r="W2" s="352"/>
      <c r="X2" s="352"/>
      <c r="Y2" s="352"/>
      <c r="Z2" s="352"/>
      <c r="AA2" s="352"/>
    </row>
    <row r="4" spans="1:27" ht="21" customHeight="1" thickBot="1">
      <c r="A4" s="456" t="s">
        <v>393</v>
      </c>
      <c r="B4" s="388"/>
      <c r="C4" s="388"/>
      <c r="D4" s="388"/>
      <c r="E4" s="388"/>
      <c r="F4" s="388"/>
      <c r="G4" s="388"/>
      <c r="H4" s="388"/>
      <c r="I4" s="388"/>
      <c r="J4" s="388"/>
      <c r="K4" s="388"/>
      <c r="L4" s="388"/>
      <c r="M4" s="388"/>
      <c r="O4" s="81"/>
      <c r="P4" s="81"/>
      <c r="W4" s="81"/>
      <c r="X4" s="81"/>
      <c r="Y4" s="81"/>
      <c r="Z4" s="81"/>
      <c r="AA4" s="81"/>
    </row>
    <row r="5" spans="1:27" ht="23.25" customHeight="1">
      <c r="A5" s="457" t="s">
        <v>125</v>
      </c>
      <c r="B5" s="458"/>
      <c r="C5" s="365" t="s">
        <v>126</v>
      </c>
      <c r="D5" s="366"/>
      <c r="E5" s="366"/>
      <c r="F5" s="367"/>
      <c r="G5" s="463" t="s">
        <v>359</v>
      </c>
      <c r="H5" s="464"/>
      <c r="I5" s="465"/>
      <c r="J5" s="365" t="s">
        <v>360</v>
      </c>
      <c r="K5" s="366"/>
      <c r="L5" s="366"/>
      <c r="M5" s="366"/>
      <c r="N5" s="61"/>
      <c r="O5" s="41"/>
      <c r="P5" s="99" t="s">
        <v>174</v>
      </c>
      <c r="Q5" s="437" t="s">
        <v>193</v>
      </c>
      <c r="R5" s="437" t="s">
        <v>200</v>
      </c>
      <c r="S5" s="359" t="s">
        <v>127</v>
      </c>
      <c r="T5" s="468"/>
      <c r="U5" s="468"/>
      <c r="V5" s="100"/>
      <c r="W5" s="414" t="s">
        <v>201</v>
      </c>
      <c r="X5" s="415"/>
      <c r="Y5" s="415"/>
      <c r="Z5" s="415"/>
      <c r="AA5" s="415"/>
    </row>
    <row r="6" spans="1:27" ht="23.25" customHeight="1">
      <c r="A6" s="459"/>
      <c r="B6" s="460"/>
      <c r="C6" s="473" t="s">
        <v>128</v>
      </c>
      <c r="D6" s="372" t="s">
        <v>129</v>
      </c>
      <c r="E6" s="373"/>
      <c r="F6" s="374"/>
      <c r="G6" s="475" t="s">
        <v>128</v>
      </c>
      <c r="H6" s="469" t="s">
        <v>130</v>
      </c>
      <c r="I6" s="476"/>
      <c r="J6" s="469" t="s">
        <v>131</v>
      </c>
      <c r="K6" s="470"/>
      <c r="L6" s="469" t="s">
        <v>202</v>
      </c>
      <c r="M6" s="471"/>
      <c r="N6" s="61"/>
      <c r="O6" s="102"/>
      <c r="P6" s="103"/>
      <c r="Q6" s="438"/>
      <c r="R6" s="438"/>
      <c r="S6" s="104"/>
      <c r="T6" s="105" t="s">
        <v>203</v>
      </c>
      <c r="U6" s="106">
        <v>45</v>
      </c>
      <c r="V6" s="107">
        <v>55</v>
      </c>
      <c r="W6" s="441" t="s">
        <v>176</v>
      </c>
      <c r="X6" s="442"/>
      <c r="Y6" s="441" t="s">
        <v>175</v>
      </c>
      <c r="Z6" s="442"/>
      <c r="AA6" s="416" t="s">
        <v>204</v>
      </c>
    </row>
    <row r="7" spans="1:27" ht="23.25" customHeight="1">
      <c r="A7" s="461"/>
      <c r="B7" s="462"/>
      <c r="C7" s="474"/>
      <c r="D7" s="66" t="s">
        <v>132</v>
      </c>
      <c r="E7" s="108" t="s">
        <v>133</v>
      </c>
      <c r="F7" s="66" t="s">
        <v>124</v>
      </c>
      <c r="G7" s="474"/>
      <c r="H7" s="477"/>
      <c r="I7" s="478"/>
      <c r="J7" s="362"/>
      <c r="K7" s="364"/>
      <c r="L7" s="362"/>
      <c r="M7" s="363"/>
      <c r="N7" s="61"/>
      <c r="P7" s="86"/>
      <c r="Q7" s="438"/>
      <c r="R7" s="438"/>
      <c r="S7" s="109"/>
      <c r="T7" s="110">
        <v>45</v>
      </c>
      <c r="U7" s="111" t="s">
        <v>181</v>
      </c>
      <c r="V7" s="112"/>
      <c r="W7" s="443"/>
      <c r="X7" s="444"/>
      <c r="Y7" s="443"/>
      <c r="Z7" s="444"/>
      <c r="AA7" s="417"/>
    </row>
    <row r="8" spans="1:27" ht="23.25" customHeight="1">
      <c r="A8" s="378" t="s">
        <v>283</v>
      </c>
      <c r="B8" s="472"/>
      <c r="C8" s="327">
        <f>SUM(G8,K8,C30,E30,G30,K30)</f>
        <v>833</v>
      </c>
      <c r="D8" s="328">
        <f>SUM(E8:F8)</f>
        <v>99987</v>
      </c>
      <c r="E8" s="328">
        <v>65496</v>
      </c>
      <c r="F8" s="328">
        <v>34491</v>
      </c>
      <c r="G8" s="328">
        <v>287</v>
      </c>
      <c r="H8" s="328"/>
      <c r="I8" s="328">
        <v>4227</v>
      </c>
      <c r="J8" s="328"/>
      <c r="K8" s="328">
        <v>282</v>
      </c>
      <c r="L8" s="328"/>
      <c r="M8" s="328">
        <v>16581</v>
      </c>
      <c r="N8" s="61"/>
      <c r="P8" s="86"/>
      <c r="Q8" s="438"/>
      <c r="R8" s="438"/>
      <c r="S8" s="115"/>
      <c r="T8" s="431" t="s">
        <v>182</v>
      </c>
      <c r="U8" s="116" t="s">
        <v>205</v>
      </c>
      <c r="V8" s="112" t="s">
        <v>181</v>
      </c>
      <c r="W8" s="443"/>
      <c r="X8" s="444"/>
      <c r="Y8" s="443"/>
      <c r="Z8" s="444"/>
      <c r="AA8" s="417"/>
    </row>
    <row r="9" spans="1:27" ht="23.25" customHeight="1">
      <c r="A9" s="453" t="s">
        <v>394</v>
      </c>
      <c r="B9" s="454"/>
      <c r="C9" s="327">
        <f>SUM(G9,K9,C31,E31,G31,K31)</f>
        <v>820</v>
      </c>
      <c r="D9" s="328">
        <f>SUM(E9:F9)</f>
        <v>99411</v>
      </c>
      <c r="E9" s="328">
        <v>64916</v>
      </c>
      <c r="F9" s="328">
        <v>34495</v>
      </c>
      <c r="G9" s="328">
        <v>277</v>
      </c>
      <c r="H9" s="328"/>
      <c r="I9" s="328">
        <v>3887</v>
      </c>
      <c r="J9" s="328"/>
      <c r="K9" s="328">
        <v>279</v>
      </c>
      <c r="L9" s="328"/>
      <c r="M9" s="328">
        <v>15985</v>
      </c>
      <c r="N9" s="61"/>
      <c r="O9" s="84" t="s">
        <v>172</v>
      </c>
      <c r="P9" s="86"/>
      <c r="Q9" s="438"/>
      <c r="R9" s="438"/>
      <c r="S9" s="115"/>
      <c r="T9" s="431"/>
      <c r="U9" s="117">
        <v>55</v>
      </c>
      <c r="V9" s="112"/>
      <c r="W9" s="445"/>
      <c r="X9" s="446"/>
      <c r="Y9" s="445"/>
      <c r="Z9" s="446"/>
      <c r="AA9" s="417"/>
    </row>
    <row r="10" spans="1:27" ht="23.25" customHeight="1">
      <c r="A10" s="453" t="s">
        <v>395</v>
      </c>
      <c r="B10" s="454"/>
      <c r="C10" s="327">
        <f>SUM(G10,K10,C32,E32,G32,K32)</f>
        <v>808</v>
      </c>
      <c r="D10" s="328">
        <f>SUM(E10:F10)</f>
        <v>98528</v>
      </c>
      <c r="E10" s="328">
        <v>64250</v>
      </c>
      <c r="F10" s="328">
        <v>34278</v>
      </c>
      <c r="G10" s="328">
        <v>273</v>
      </c>
      <c r="H10" s="328"/>
      <c r="I10" s="328">
        <v>3792</v>
      </c>
      <c r="J10" s="328"/>
      <c r="K10" s="328">
        <v>272</v>
      </c>
      <c r="L10" s="328"/>
      <c r="M10" s="328">
        <v>15505</v>
      </c>
      <c r="N10" s="61"/>
      <c r="P10" s="86"/>
      <c r="Q10" s="438"/>
      <c r="R10" s="438"/>
      <c r="S10" s="115"/>
      <c r="T10" s="431"/>
      <c r="U10" s="429" t="s">
        <v>182</v>
      </c>
      <c r="V10" s="433" t="s">
        <v>363</v>
      </c>
      <c r="W10" s="419" t="s">
        <v>170</v>
      </c>
      <c r="X10" s="421" t="s">
        <v>171</v>
      </c>
      <c r="Y10" s="423" t="s">
        <v>170</v>
      </c>
      <c r="Z10" s="421" t="s">
        <v>171</v>
      </c>
      <c r="AA10" s="417"/>
    </row>
    <row r="11" spans="1:27" ht="23.25" customHeight="1">
      <c r="A11" s="384" t="s">
        <v>206</v>
      </c>
      <c r="B11" s="440"/>
      <c r="C11" s="327">
        <f>SUM(G11,K11,C33,E33,G33,K33)</f>
        <v>801</v>
      </c>
      <c r="D11" s="328">
        <f>SUM(E11:F11)</f>
        <v>98784</v>
      </c>
      <c r="E11" s="328">
        <v>63666</v>
      </c>
      <c r="F11" s="328">
        <v>35118</v>
      </c>
      <c r="G11" s="328">
        <v>269</v>
      </c>
      <c r="H11" s="328"/>
      <c r="I11" s="328">
        <v>3717</v>
      </c>
      <c r="J11" s="328"/>
      <c r="K11" s="328">
        <v>279</v>
      </c>
      <c r="L11" s="328"/>
      <c r="M11" s="328">
        <v>15985</v>
      </c>
      <c r="N11" s="61"/>
      <c r="O11" s="119" t="s">
        <v>173</v>
      </c>
      <c r="P11" s="120"/>
      <c r="Q11" s="439"/>
      <c r="R11" s="439"/>
      <c r="S11" s="121"/>
      <c r="T11" s="432"/>
      <c r="U11" s="430"/>
      <c r="V11" s="434"/>
      <c r="W11" s="420"/>
      <c r="X11" s="422"/>
      <c r="Y11" s="424"/>
      <c r="Z11" s="422"/>
      <c r="AA11" s="418"/>
    </row>
    <row r="12" spans="1:26" ht="23.25" customHeight="1">
      <c r="A12" s="386" t="s">
        <v>186</v>
      </c>
      <c r="B12" s="387"/>
      <c r="C12" s="333">
        <f>SUM(C14:C25)</f>
        <v>827</v>
      </c>
      <c r="D12" s="333">
        <f aca="true" t="shared" si="0" ref="D12:M12">SUM(D14:D25)</f>
        <v>99508</v>
      </c>
      <c r="E12" s="333">
        <f t="shared" si="0"/>
        <v>64330</v>
      </c>
      <c r="F12" s="333">
        <f t="shared" si="0"/>
        <v>35178</v>
      </c>
      <c r="G12" s="333">
        <f t="shared" si="0"/>
        <v>294</v>
      </c>
      <c r="H12" s="333"/>
      <c r="I12" s="333">
        <f t="shared" si="0"/>
        <v>4071</v>
      </c>
      <c r="J12" s="333"/>
      <c r="K12" s="333">
        <f t="shared" si="0"/>
        <v>278</v>
      </c>
      <c r="L12" s="333"/>
      <c r="M12" s="333">
        <f t="shared" si="0"/>
        <v>16064</v>
      </c>
      <c r="N12" s="61"/>
      <c r="O12" s="466"/>
      <c r="P12" s="467"/>
      <c r="Q12" s="12"/>
      <c r="R12" s="12"/>
      <c r="S12" s="12"/>
      <c r="T12" s="12"/>
      <c r="U12" s="12"/>
      <c r="V12" s="12"/>
      <c r="W12" s="12"/>
      <c r="X12" s="12"/>
      <c r="Y12" s="12"/>
      <c r="Z12" s="12"/>
    </row>
    <row r="13" spans="1:27" ht="21" customHeight="1">
      <c r="A13" s="80"/>
      <c r="B13" s="80"/>
      <c r="C13" s="327"/>
      <c r="D13" s="328"/>
      <c r="E13" s="329"/>
      <c r="F13" s="329"/>
      <c r="G13" s="329"/>
      <c r="H13" s="329"/>
      <c r="I13" s="329"/>
      <c r="J13" s="329"/>
      <c r="K13" s="329"/>
      <c r="L13" s="329"/>
      <c r="M13" s="329"/>
      <c r="N13" s="61"/>
      <c r="O13" s="384" t="s">
        <v>283</v>
      </c>
      <c r="P13" s="440"/>
      <c r="Q13" s="45">
        <v>641</v>
      </c>
      <c r="R13" s="45">
        <v>19510</v>
      </c>
      <c r="S13" s="45">
        <v>3526</v>
      </c>
      <c r="T13" s="45">
        <v>1626</v>
      </c>
      <c r="U13" s="45">
        <v>1187</v>
      </c>
      <c r="V13" s="45">
        <v>713</v>
      </c>
      <c r="W13" s="45">
        <v>476</v>
      </c>
      <c r="X13" s="45">
        <v>2325</v>
      </c>
      <c r="Y13" s="45">
        <v>165</v>
      </c>
      <c r="Z13" s="45">
        <v>1201</v>
      </c>
      <c r="AA13" s="48" t="s">
        <v>364</v>
      </c>
    </row>
    <row r="14" spans="1:27" ht="21" customHeight="1">
      <c r="A14" s="384" t="s">
        <v>162</v>
      </c>
      <c r="B14" s="384"/>
      <c r="C14" s="327">
        <f aca="true" t="shared" si="1" ref="C14:C25">SUM(G14,K14,C36,E36,G36,K36)</f>
        <v>2</v>
      </c>
      <c r="D14" s="328">
        <f aca="true" t="shared" si="2" ref="D14:D25">SUM(E14:F14)</f>
        <v>29</v>
      </c>
      <c r="E14" s="329">
        <v>26</v>
      </c>
      <c r="F14" s="329">
        <v>3</v>
      </c>
      <c r="G14" s="329">
        <v>2</v>
      </c>
      <c r="H14" s="329"/>
      <c r="I14" s="329">
        <v>29</v>
      </c>
      <c r="J14" s="329"/>
      <c r="K14" s="329">
        <v>0</v>
      </c>
      <c r="L14" s="329"/>
      <c r="M14" s="329">
        <v>0</v>
      </c>
      <c r="N14" s="61"/>
      <c r="O14" s="453" t="s">
        <v>394</v>
      </c>
      <c r="P14" s="455"/>
      <c r="Q14" s="45">
        <v>558</v>
      </c>
      <c r="R14" s="45">
        <v>11498</v>
      </c>
      <c r="S14" s="45">
        <v>2424</v>
      </c>
      <c r="T14" s="45">
        <v>969</v>
      </c>
      <c r="U14" s="45">
        <v>829</v>
      </c>
      <c r="V14" s="45">
        <v>626</v>
      </c>
      <c r="W14" s="45">
        <v>401</v>
      </c>
      <c r="X14" s="45">
        <v>1466</v>
      </c>
      <c r="Y14" s="45">
        <v>157</v>
      </c>
      <c r="Z14" s="45">
        <v>958</v>
      </c>
      <c r="AA14" s="48" t="s">
        <v>364</v>
      </c>
    </row>
    <row r="15" spans="1:27" ht="21" customHeight="1">
      <c r="A15" s="384" t="s">
        <v>161</v>
      </c>
      <c r="B15" s="384"/>
      <c r="C15" s="327">
        <f t="shared" si="1"/>
        <v>2</v>
      </c>
      <c r="D15" s="328">
        <f t="shared" si="2"/>
        <v>120</v>
      </c>
      <c r="E15" s="329">
        <v>120</v>
      </c>
      <c r="F15" s="329">
        <v>0</v>
      </c>
      <c r="G15" s="329">
        <v>0</v>
      </c>
      <c r="H15" s="329"/>
      <c r="I15" s="329">
        <v>0</v>
      </c>
      <c r="J15" s="329"/>
      <c r="K15" s="329">
        <v>2</v>
      </c>
      <c r="L15" s="329"/>
      <c r="M15" s="329">
        <v>120</v>
      </c>
      <c r="N15" s="61"/>
      <c r="O15" s="453" t="s">
        <v>395</v>
      </c>
      <c r="P15" s="454"/>
      <c r="Q15" s="45">
        <v>453</v>
      </c>
      <c r="R15" s="45">
        <v>10872</v>
      </c>
      <c r="S15" s="45">
        <v>1356</v>
      </c>
      <c r="T15" s="45">
        <v>674</v>
      </c>
      <c r="U15" s="45">
        <v>393</v>
      </c>
      <c r="V15" s="45">
        <v>289</v>
      </c>
      <c r="W15" s="45">
        <v>319</v>
      </c>
      <c r="X15" s="45">
        <v>758</v>
      </c>
      <c r="Y15" s="45">
        <v>134</v>
      </c>
      <c r="Z15" s="45">
        <v>598</v>
      </c>
      <c r="AA15" s="48" t="s">
        <v>364</v>
      </c>
    </row>
    <row r="16" spans="1:27" ht="21" customHeight="1">
      <c r="A16" s="384" t="s">
        <v>365</v>
      </c>
      <c r="B16" s="384"/>
      <c r="C16" s="327">
        <f t="shared" si="1"/>
        <v>17</v>
      </c>
      <c r="D16" s="328">
        <f t="shared" si="2"/>
        <v>2541</v>
      </c>
      <c r="E16" s="329">
        <v>2328</v>
      </c>
      <c r="F16" s="329">
        <v>213</v>
      </c>
      <c r="G16" s="329">
        <v>4</v>
      </c>
      <c r="H16" s="329"/>
      <c r="I16" s="329">
        <v>38</v>
      </c>
      <c r="J16" s="329"/>
      <c r="K16" s="329">
        <v>6</v>
      </c>
      <c r="L16" s="329"/>
      <c r="M16" s="329">
        <v>331</v>
      </c>
      <c r="N16" s="61"/>
      <c r="O16" s="384" t="s">
        <v>206</v>
      </c>
      <c r="P16" s="440"/>
      <c r="Q16" s="45">
        <v>289</v>
      </c>
      <c r="R16" s="45">
        <v>3640</v>
      </c>
      <c r="S16" s="45">
        <v>908</v>
      </c>
      <c r="T16" s="45">
        <v>429</v>
      </c>
      <c r="U16" s="45">
        <v>264</v>
      </c>
      <c r="V16" s="45">
        <v>215</v>
      </c>
      <c r="W16" s="45">
        <v>194</v>
      </c>
      <c r="X16" s="45">
        <v>523</v>
      </c>
      <c r="Y16" s="45">
        <v>95</v>
      </c>
      <c r="Z16" s="45">
        <v>385</v>
      </c>
      <c r="AA16" s="48" t="s">
        <v>366</v>
      </c>
    </row>
    <row r="17" spans="1:27" ht="21" customHeight="1">
      <c r="A17" s="384" t="s">
        <v>367</v>
      </c>
      <c r="B17" s="384"/>
      <c r="C17" s="327">
        <f t="shared" si="1"/>
        <v>253</v>
      </c>
      <c r="D17" s="328">
        <f t="shared" si="2"/>
        <v>28238</v>
      </c>
      <c r="E17" s="329">
        <v>20180</v>
      </c>
      <c r="F17" s="329">
        <v>8058</v>
      </c>
      <c r="G17" s="329">
        <v>94</v>
      </c>
      <c r="H17" s="329"/>
      <c r="I17" s="329">
        <v>1297</v>
      </c>
      <c r="J17" s="329"/>
      <c r="K17" s="329">
        <v>94</v>
      </c>
      <c r="L17" s="329"/>
      <c r="M17" s="329">
        <v>5436</v>
      </c>
      <c r="N17" s="61"/>
      <c r="O17" s="386" t="s">
        <v>186</v>
      </c>
      <c r="P17" s="387"/>
      <c r="Q17" s="146">
        <v>240</v>
      </c>
      <c r="R17" s="146">
        <v>3235</v>
      </c>
      <c r="S17" s="146">
        <v>871</v>
      </c>
      <c r="T17" s="146">
        <v>416</v>
      </c>
      <c r="U17" s="146">
        <v>263</v>
      </c>
      <c r="V17" s="146">
        <v>192</v>
      </c>
      <c r="W17" s="146">
        <v>141</v>
      </c>
      <c r="X17" s="146">
        <v>277</v>
      </c>
      <c r="Y17" s="146">
        <v>99</v>
      </c>
      <c r="Z17" s="146">
        <v>594</v>
      </c>
      <c r="AA17" s="147" t="s">
        <v>392</v>
      </c>
    </row>
    <row r="18" spans="1:27" ht="21" customHeight="1">
      <c r="A18" s="479" t="s">
        <v>117</v>
      </c>
      <c r="B18" s="479"/>
      <c r="C18" s="327">
        <f t="shared" si="1"/>
        <v>12</v>
      </c>
      <c r="D18" s="328">
        <f t="shared" si="2"/>
        <v>1844</v>
      </c>
      <c r="E18" s="329">
        <v>1686</v>
      </c>
      <c r="F18" s="329">
        <v>158</v>
      </c>
      <c r="G18" s="329">
        <v>1</v>
      </c>
      <c r="H18" s="329"/>
      <c r="I18" s="329">
        <v>23</v>
      </c>
      <c r="J18" s="329"/>
      <c r="K18" s="329">
        <v>5</v>
      </c>
      <c r="L18" s="329"/>
      <c r="M18" s="329">
        <v>345</v>
      </c>
      <c r="N18" s="61"/>
      <c r="O18" s="388"/>
      <c r="P18" s="396"/>
      <c r="S18" s="17"/>
      <c r="AA18" s="48"/>
    </row>
    <row r="19" spans="1:27" ht="21" customHeight="1">
      <c r="A19" s="384" t="s">
        <v>368</v>
      </c>
      <c r="B19" s="384"/>
      <c r="C19" s="327">
        <f t="shared" si="1"/>
        <v>159</v>
      </c>
      <c r="D19" s="328">
        <f t="shared" si="2"/>
        <v>15881</v>
      </c>
      <c r="E19" s="329">
        <v>13975</v>
      </c>
      <c r="F19" s="329">
        <v>1906</v>
      </c>
      <c r="G19" s="329">
        <v>66</v>
      </c>
      <c r="H19" s="329"/>
      <c r="I19" s="329">
        <v>945</v>
      </c>
      <c r="J19" s="329"/>
      <c r="K19" s="329">
        <v>50</v>
      </c>
      <c r="L19" s="329"/>
      <c r="M19" s="329">
        <v>2688</v>
      </c>
      <c r="O19" s="447" t="s">
        <v>293</v>
      </c>
      <c r="P19" s="448"/>
      <c r="Q19" s="45">
        <v>24</v>
      </c>
      <c r="R19" s="45">
        <v>343</v>
      </c>
      <c r="S19" s="45">
        <v>142</v>
      </c>
      <c r="T19" s="84">
        <v>60</v>
      </c>
      <c r="U19" s="84">
        <v>46</v>
      </c>
      <c r="V19" s="84">
        <v>36</v>
      </c>
      <c r="W19" s="84">
        <v>14</v>
      </c>
      <c r="X19" s="84">
        <v>38</v>
      </c>
      <c r="Y19" s="84">
        <v>10</v>
      </c>
      <c r="Z19" s="84">
        <v>104</v>
      </c>
      <c r="AA19" s="48" t="s">
        <v>366</v>
      </c>
    </row>
    <row r="20" spans="1:27" ht="21" customHeight="1">
      <c r="A20" s="384" t="s">
        <v>41</v>
      </c>
      <c r="B20" s="384"/>
      <c r="C20" s="327">
        <f t="shared" si="1"/>
        <v>94</v>
      </c>
      <c r="D20" s="328">
        <f t="shared" si="2"/>
        <v>7828</v>
      </c>
      <c r="E20" s="329">
        <v>4435</v>
      </c>
      <c r="F20" s="329">
        <v>3393</v>
      </c>
      <c r="G20" s="329">
        <v>39</v>
      </c>
      <c r="H20" s="329"/>
      <c r="I20" s="329">
        <v>464</v>
      </c>
      <c r="J20" s="329"/>
      <c r="K20" s="329">
        <v>32</v>
      </c>
      <c r="L20" s="329"/>
      <c r="M20" s="329">
        <v>1840</v>
      </c>
      <c r="N20" s="61"/>
      <c r="O20" s="427">
        <v>2</v>
      </c>
      <c r="P20" s="428"/>
      <c r="Q20" s="45">
        <v>19</v>
      </c>
      <c r="R20" s="45">
        <v>151</v>
      </c>
      <c r="S20" s="45">
        <v>57</v>
      </c>
      <c r="T20" s="84">
        <v>45</v>
      </c>
      <c r="U20" s="84">
        <v>11</v>
      </c>
      <c r="V20" s="84">
        <v>1</v>
      </c>
      <c r="W20" s="84">
        <v>13</v>
      </c>
      <c r="X20" s="84">
        <v>32</v>
      </c>
      <c r="Y20" s="84">
        <v>6</v>
      </c>
      <c r="Z20" s="84">
        <v>25</v>
      </c>
      <c r="AA20" s="48" t="s">
        <v>366</v>
      </c>
    </row>
    <row r="21" spans="1:27" ht="21" customHeight="1">
      <c r="A21" s="384" t="s">
        <v>369</v>
      </c>
      <c r="B21" s="384"/>
      <c r="C21" s="327">
        <f t="shared" si="1"/>
        <v>74</v>
      </c>
      <c r="D21" s="328">
        <f t="shared" si="2"/>
        <v>10666</v>
      </c>
      <c r="E21" s="329">
        <v>4077</v>
      </c>
      <c r="F21" s="329">
        <v>6589</v>
      </c>
      <c r="G21" s="329">
        <v>22</v>
      </c>
      <c r="H21" s="329"/>
      <c r="I21" s="329">
        <v>338</v>
      </c>
      <c r="J21" s="329"/>
      <c r="K21" s="329">
        <v>29</v>
      </c>
      <c r="L21" s="329"/>
      <c r="M21" s="329">
        <v>1740</v>
      </c>
      <c r="N21" s="61"/>
      <c r="O21" s="427">
        <v>3</v>
      </c>
      <c r="P21" s="428"/>
      <c r="Q21" s="45">
        <v>16</v>
      </c>
      <c r="R21" s="45">
        <v>69</v>
      </c>
      <c r="S21" s="45">
        <v>59</v>
      </c>
      <c r="T21" s="84">
        <v>28</v>
      </c>
      <c r="U21" s="84">
        <v>11</v>
      </c>
      <c r="V21" s="84">
        <v>20</v>
      </c>
      <c r="W21" s="84">
        <v>7</v>
      </c>
      <c r="X21" s="84">
        <v>44</v>
      </c>
      <c r="Y21" s="84">
        <v>9</v>
      </c>
      <c r="Z21" s="84">
        <v>15</v>
      </c>
      <c r="AA21" s="48" t="s">
        <v>366</v>
      </c>
    </row>
    <row r="22" spans="1:27" ht="21" customHeight="1">
      <c r="A22" s="384" t="s">
        <v>370</v>
      </c>
      <c r="B22" s="384"/>
      <c r="C22" s="327">
        <f t="shared" si="1"/>
        <v>1</v>
      </c>
      <c r="D22" s="328">
        <f t="shared" si="2"/>
        <v>1</v>
      </c>
      <c r="E22" s="329">
        <v>1</v>
      </c>
      <c r="F22" s="329">
        <v>0</v>
      </c>
      <c r="G22" s="329">
        <v>1</v>
      </c>
      <c r="H22" s="329"/>
      <c r="I22" s="329">
        <v>1</v>
      </c>
      <c r="J22" s="329"/>
      <c r="K22" s="329">
        <v>0</v>
      </c>
      <c r="L22" s="329"/>
      <c r="M22" s="329">
        <v>0</v>
      </c>
      <c r="N22" s="61"/>
      <c r="O22" s="425">
        <v>4</v>
      </c>
      <c r="P22" s="426"/>
      <c r="Q22" s="45">
        <v>25</v>
      </c>
      <c r="R22" s="45">
        <v>1034</v>
      </c>
      <c r="S22" s="45">
        <v>80</v>
      </c>
      <c r="T22" s="84">
        <v>28</v>
      </c>
      <c r="U22" s="84">
        <v>32</v>
      </c>
      <c r="V22" s="84">
        <v>20</v>
      </c>
      <c r="W22" s="84">
        <v>20</v>
      </c>
      <c r="X22" s="84">
        <v>56</v>
      </c>
      <c r="Y22" s="84">
        <v>5</v>
      </c>
      <c r="Z22" s="84">
        <v>24</v>
      </c>
      <c r="AA22" s="48" t="s">
        <v>366</v>
      </c>
    </row>
    <row r="23" spans="1:27" ht="21" customHeight="1">
      <c r="A23" s="384" t="s">
        <v>371</v>
      </c>
      <c r="B23" s="384"/>
      <c r="C23" s="327">
        <f t="shared" si="1"/>
        <v>139</v>
      </c>
      <c r="D23" s="328">
        <f t="shared" si="2"/>
        <v>18210</v>
      </c>
      <c r="E23" s="329">
        <v>8787</v>
      </c>
      <c r="F23" s="329">
        <v>9423</v>
      </c>
      <c r="G23" s="329">
        <v>50</v>
      </c>
      <c r="H23" s="329"/>
      <c r="I23" s="329">
        <v>670</v>
      </c>
      <c r="J23" s="329"/>
      <c r="K23" s="329">
        <v>40</v>
      </c>
      <c r="L23" s="329"/>
      <c r="M23" s="329">
        <v>2253</v>
      </c>
      <c r="N23" s="61"/>
      <c r="O23" s="427">
        <v>5</v>
      </c>
      <c r="P23" s="428"/>
      <c r="Q23" s="48">
        <v>22</v>
      </c>
      <c r="R23" s="48">
        <v>225</v>
      </c>
      <c r="S23" s="45">
        <v>157</v>
      </c>
      <c r="T23" s="84">
        <v>88</v>
      </c>
      <c r="U23" s="84">
        <v>51</v>
      </c>
      <c r="V23" s="84">
        <v>18</v>
      </c>
      <c r="W23" s="84">
        <v>13</v>
      </c>
      <c r="X23" s="84">
        <v>16</v>
      </c>
      <c r="Y23" s="84">
        <v>9</v>
      </c>
      <c r="Z23" s="84">
        <v>141</v>
      </c>
      <c r="AA23" s="48" t="s">
        <v>366</v>
      </c>
    </row>
    <row r="24" spans="1:27" ht="21" customHeight="1">
      <c r="A24" s="384" t="s">
        <v>372</v>
      </c>
      <c r="B24" s="384"/>
      <c r="C24" s="327">
        <f t="shared" si="1"/>
        <v>73</v>
      </c>
      <c r="D24" s="328">
        <f t="shared" si="2"/>
        <v>13980</v>
      </c>
      <c r="E24" s="329">
        <v>8605</v>
      </c>
      <c r="F24" s="329">
        <v>5375</v>
      </c>
      <c r="G24" s="329">
        <v>15</v>
      </c>
      <c r="H24" s="329"/>
      <c r="I24" s="329">
        <v>266</v>
      </c>
      <c r="J24" s="329"/>
      <c r="K24" s="329">
        <v>20</v>
      </c>
      <c r="L24" s="329"/>
      <c r="M24" s="329">
        <v>1311</v>
      </c>
      <c r="N24" s="61"/>
      <c r="O24" s="425">
        <v>6</v>
      </c>
      <c r="P24" s="426"/>
      <c r="Q24" s="45">
        <v>18</v>
      </c>
      <c r="R24" s="45">
        <v>162</v>
      </c>
      <c r="S24" s="45">
        <v>41</v>
      </c>
      <c r="T24" s="84">
        <v>21</v>
      </c>
      <c r="U24" s="84">
        <v>12</v>
      </c>
      <c r="V24" s="84">
        <v>8</v>
      </c>
      <c r="W24" s="84">
        <v>12</v>
      </c>
      <c r="X24" s="84">
        <v>19</v>
      </c>
      <c r="Y24" s="84">
        <v>6</v>
      </c>
      <c r="Z24" s="84">
        <v>22</v>
      </c>
      <c r="AA24" s="48" t="s">
        <v>366</v>
      </c>
    </row>
    <row r="25" spans="1:27" ht="21" customHeight="1">
      <c r="A25" s="402" t="s">
        <v>373</v>
      </c>
      <c r="B25" s="402"/>
      <c r="C25" s="330">
        <f t="shared" si="1"/>
        <v>1</v>
      </c>
      <c r="D25" s="331">
        <f t="shared" si="2"/>
        <v>170</v>
      </c>
      <c r="E25" s="332">
        <v>110</v>
      </c>
      <c r="F25" s="332">
        <v>60</v>
      </c>
      <c r="G25" s="332">
        <v>0</v>
      </c>
      <c r="H25" s="332"/>
      <c r="I25" s="332">
        <v>0</v>
      </c>
      <c r="J25" s="332"/>
      <c r="K25" s="332">
        <v>0</v>
      </c>
      <c r="L25" s="332"/>
      <c r="M25" s="332">
        <v>0</v>
      </c>
      <c r="N25" s="61"/>
      <c r="O25" s="427"/>
      <c r="P25" s="428"/>
      <c r="Q25" s="45"/>
      <c r="R25" s="45"/>
      <c r="S25" s="45"/>
      <c r="AA25" s="48" t="s">
        <v>366</v>
      </c>
    </row>
    <row r="26" spans="1:27" ht="21" customHeight="1">
      <c r="A26" s="61" t="s">
        <v>194</v>
      </c>
      <c r="B26" s="58"/>
      <c r="C26" s="126"/>
      <c r="D26" s="126"/>
      <c r="E26" s="58"/>
      <c r="F26" s="58"/>
      <c r="G26" s="58"/>
      <c r="H26" s="58"/>
      <c r="I26" s="58"/>
      <c r="J26" s="58"/>
      <c r="K26" s="58"/>
      <c r="L26" s="58"/>
      <c r="M26" s="58"/>
      <c r="N26" s="61"/>
      <c r="O26" s="427">
        <v>7</v>
      </c>
      <c r="P26" s="428"/>
      <c r="Q26" s="45">
        <v>16</v>
      </c>
      <c r="R26" s="45">
        <v>82</v>
      </c>
      <c r="S26" s="45">
        <v>61</v>
      </c>
      <c r="T26" s="84">
        <v>23</v>
      </c>
      <c r="U26" s="84">
        <v>19</v>
      </c>
      <c r="V26" s="84">
        <v>19</v>
      </c>
      <c r="W26" s="84">
        <v>6</v>
      </c>
      <c r="X26" s="84">
        <v>12</v>
      </c>
      <c r="Y26" s="84">
        <v>10</v>
      </c>
      <c r="Z26" s="84">
        <v>49</v>
      </c>
      <c r="AA26" s="48" t="s">
        <v>366</v>
      </c>
    </row>
    <row r="27" spans="1:27" ht="21" customHeight="1" thickBot="1">
      <c r="A27" s="61"/>
      <c r="B27" s="61"/>
      <c r="C27" s="61"/>
      <c r="D27" s="61"/>
      <c r="E27" s="61"/>
      <c r="F27" s="61"/>
      <c r="G27" s="61"/>
      <c r="H27" s="61"/>
      <c r="I27" s="61"/>
      <c r="J27" s="61"/>
      <c r="K27" s="61"/>
      <c r="L27" s="61"/>
      <c r="M27" s="61"/>
      <c r="N27" s="61"/>
      <c r="O27" s="427">
        <v>8</v>
      </c>
      <c r="P27" s="428"/>
      <c r="Q27" s="45">
        <v>12</v>
      </c>
      <c r="R27" s="45">
        <v>115</v>
      </c>
      <c r="S27" s="45">
        <v>31</v>
      </c>
      <c r="T27" s="84">
        <v>11</v>
      </c>
      <c r="U27" s="84">
        <v>9</v>
      </c>
      <c r="V27" s="84">
        <v>11</v>
      </c>
      <c r="W27" s="84">
        <v>9</v>
      </c>
      <c r="X27" s="84">
        <v>12</v>
      </c>
      <c r="Y27" s="84">
        <v>3</v>
      </c>
      <c r="Z27" s="84">
        <v>19</v>
      </c>
      <c r="AA27" s="48" t="s">
        <v>366</v>
      </c>
    </row>
    <row r="28" spans="1:27" ht="21" customHeight="1">
      <c r="A28" s="480" t="s">
        <v>374</v>
      </c>
      <c r="B28" s="361"/>
      <c r="C28" s="365" t="s">
        <v>375</v>
      </c>
      <c r="D28" s="367"/>
      <c r="E28" s="365" t="s">
        <v>376</v>
      </c>
      <c r="F28" s="367"/>
      <c r="G28" s="463" t="s">
        <v>377</v>
      </c>
      <c r="H28" s="464"/>
      <c r="I28" s="465"/>
      <c r="J28" s="463" t="s">
        <v>378</v>
      </c>
      <c r="K28" s="464"/>
      <c r="L28" s="464"/>
      <c r="M28" s="464"/>
      <c r="N28" s="41"/>
      <c r="O28" s="425">
        <v>9</v>
      </c>
      <c r="P28" s="426"/>
      <c r="Q28" s="48">
        <v>21</v>
      </c>
      <c r="R28" s="48">
        <v>163</v>
      </c>
      <c r="S28" s="45">
        <v>62</v>
      </c>
      <c r="T28" s="84">
        <v>31</v>
      </c>
      <c r="U28" s="84">
        <v>18</v>
      </c>
      <c r="V28" s="84">
        <v>13</v>
      </c>
      <c r="W28" s="84">
        <v>14</v>
      </c>
      <c r="X28" s="84">
        <v>33</v>
      </c>
      <c r="Y28" s="84">
        <v>7</v>
      </c>
      <c r="Z28" s="84">
        <v>29</v>
      </c>
      <c r="AA28" s="48" t="s">
        <v>366</v>
      </c>
    </row>
    <row r="29" spans="1:27" ht="21" customHeight="1">
      <c r="A29" s="363"/>
      <c r="B29" s="364"/>
      <c r="C29" s="127" t="s">
        <v>134</v>
      </c>
      <c r="D29" s="127" t="s">
        <v>135</v>
      </c>
      <c r="E29" s="127" t="s">
        <v>134</v>
      </c>
      <c r="F29" s="127" t="s">
        <v>135</v>
      </c>
      <c r="G29" s="128" t="s">
        <v>134</v>
      </c>
      <c r="H29" s="481" t="s">
        <v>136</v>
      </c>
      <c r="I29" s="482"/>
      <c r="J29" s="481" t="s">
        <v>137</v>
      </c>
      <c r="K29" s="482"/>
      <c r="L29" s="372" t="s">
        <v>138</v>
      </c>
      <c r="M29" s="373"/>
      <c r="N29" s="61"/>
      <c r="O29" s="427">
        <v>10</v>
      </c>
      <c r="P29" s="428"/>
      <c r="Q29" s="45">
        <v>21</v>
      </c>
      <c r="R29" s="45">
        <v>113</v>
      </c>
      <c r="S29" s="45">
        <v>38</v>
      </c>
      <c r="T29" s="84">
        <v>17</v>
      </c>
      <c r="U29" s="84">
        <v>11</v>
      </c>
      <c r="V29" s="84">
        <v>10</v>
      </c>
      <c r="W29" s="84">
        <v>12</v>
      </c>
      <c r="X29" s="84">
        <v>21</v>
      </c>
      <c r="Y29" s="84">
        <v>9</v>
      </c>
      <c r="Z29" s="84">
        <v>17</v>
      </c>
      <c r="AA29" s="48" t="s">
        <v>379</v>
      </c>
    </row>
    <row r="30" spans="1:27" ht="21" customHeight="1">
      <c r="A30" s="378" t="s">
        <v>283</v>
      </c>
      <c r="B30" s="472"/>
      <c r="C30" s="114">
        <v>193</v>
      </c>
      <c r="D30" s="114">
        <v>32134</v>
      </c>
      <c r="E30" s="114">
        <v>39</v>
      </c>
      <c r="F30" s="114">
        <v>14457</v>
      </c>
      <c r="G30" s="114">
        <v>21</v>
      </c>
      <c r="H30" s="114"/>
      <c r="I30" s="114">
        <v>13521</v>
      </c>
      <c r="J30" s="114"/>
      <c r="K30" s="114">
        <v>11</v>
      </c>
      <c r="L30" s="114"/>
      <c r="M30" s="114">
        <v>19067</v>
      </c>
      <c r="N30" s="61"/>
      <c r="O30" s="451">
        <v>11</v>
      </c>
      <c r="P30" s="452"/>
      <c r="Q30" s="45">
        <v>19</v>
      </c>
      <c r="R30" s="45">
        <v>648</v>
      </c>
      <c r="S30" s="45">
        <v>87</v>
      </c>
      <c r="T30" s="84">
        <v>50</v>
      </c>
      <c r="U30" s="84">
        <v>24</v>
      </c>
      <c r="V30" s="84">
        <v>13</v>
      </c>
      <c r="W30" s="84">
        <v>8</v>
      </c>
      <c r="X30" s="84">
        <v>17</v>
      </c>
      <c r="Y30" s="84">
        <v>11</v>
      </c>
      <c r="Z30" s="84">
        <v>70</v>
      </c>
      <c r="AA30" s="48" t="s">
        <v>379</v>
      </c>
    </row>
    <row r="31" spans="1:27" ht="21" customHeight="1">
      <c r="A31" s="453" t="s">
        <v>394</v>
      </c>
      <c r="B31" s="454"/>
      <c r="C31" s="114">
        <v>195</v>
      </c>
      <c r="D31" s="114">
        <v>32618</v>
      </c>
      <c r="E31" s="114">
        <v>37</v>
      </c>
      <c r="F31" s="114">
        <v>14044</v>
      </c>
      <c r="G31" s="114">
        <v>21</v>
      </c>
      <c r="H31" s="114"/>
      <c r="I31" s="114">
        <v>13754</v>
      </c>
      <c r="J31" s="114"/>
      <c r="K31" s="114">
        <v>11</v>
      </c>
      <c r="L31" s="114"/>
      <c r="M31" s="114">
        <v>19123</v>
      </c>
      <c r="N31" s="61"/>
      <c r="O31" s="427">
        <v>12</v>
      </c>
      <c r="P31" s="428"/>
      <c r="Q31" s="45">
        <v>20</v>
      </c>
      <c r="R31" s="45">
        <v>149</v>
      </c>
      <c r="S31" s="45">
        <v>56</v>
      </c>
      <c r="T31" s="84">
        <v>23</v>
      </c>
      <c r="U31" s="84">
        <v>17</v>
      </c>
      <c r="V31" s="84">
        <v>16</v>
      </c>
      <c r="W31" s="84">
        <v>7</v>
      </c>
      <c r="X31" s="84">
        <v>26</v>
      </c>
      <c r="Y31" s="84">
        <v>13</v>
      </c>
      <c r="Z31" s="84">
        <v>30</v>
      </c>
      <c r="AA31" s="48" t="s">
        <v>379</v>
      </c>
    </row>
    <row r="32" spans="1:27" ht="21" customHeight="1">
      <c r="A32" s="453" t="s">
        <v>395</v>
      </c>
      <c r="B32" s="454"/>
      <c r="C32" s="114">
        <v>196</v>
      </c>
      <c r="D32" s="114">
        <v>33190</v>
      </c>
      <c r="E32" s="114">
        <v>34</v>
      </c>
      <c r="F32" s="114">
        <v>12721</v>
      </c>
      <c r="G32" s="114">
        <v>22</v>
      </c>
      <c r="H32" s="114"/>
      <c r="I32" s="114">
        <v>14448</v>
      </c>
      <c r="J32" s="114"/>
      <c r="K32" s="114">
        <v>11</v>
      </c>
      <c r="L32" s="114"/>
      <c r="M32" s="114">
        <v>18872</v>
      </c>
      <c r="N32" s="61"/>
      <c r="O32" s="435"/>
      <c r="P32" s="436"/>
      <c r="Q32" s="45"/>
      <c r="R32" s="45"/>
      <c r="S32" s="45"/>
      <c r="AA32" s="48" t="s">
        <v>379</v>
      </c>
    </row>
    <row r="33" spans="1:27" ht="21" customHeight="1">
      <c r="A33" s="384" t="s">
        <v>206</v>
      </c>
      <c r="B33" s="440"/>
      <c r="C33" s="114">
        <v>183</v>
      </c>
      <c r="D33" s="114">
        <v>31144</v>
      </c>
      <c r="E33" s="114">
        <v>35</v>
      </c>
      <c r="F33" s="114">
        <v>13015</v>
      </c>
      <c r="G33" s="114">
        <v>25</v>
      </c>
      <c r="H33" s="114"/>
      <c r="I33" s="114">
        <v>17091</v>
      </c>
      <c r="J33" s="114"/>
      <c r="K33" s="114">
        <v>10</v>
      </c>
      <c r="L33" s="114"/>
      <c r="M33" s="114">
        <v>17832</v>
      </c>
      <c r="N33" s="61"/>
      <c r="O33" s="449" t="s">
        <v>338</v>
      </c>
      <c r="P33" s="413"/>
      <c r="Q33" s="84">
        <v>21</v>
      </c>
      <c r="R33" s="84">
        <v>252</v>
      </c>
      <c r="S33" s="45">
        <v>168</v>
      </c>
      <c r="T33" s="84">
        <v>92</v>
      </c>
      <c r="U33" s="84">
        <v>41</v>
      </c>
      <c r="V33" s="84">
        <v>35</v>
      </c>
      <c r="W33" s="84">
        <v>7</v>
      </c>
      <c r="X33" s="84">
        <v>10</v>
      </c>
      <c r="Y33" s="84">
        <v>14</v>
      </c>
      <c r="Z33" s="84">
        <v>158</v>
      </c>
      <c r="AA33" s="48" t="s">
        <v>379</v>
      </c>
    </row>
    <row r="34" spans="1:27" ht="21" customHeight="1">
      <c r="A34" s="386" t="s">
        <v>186</v>
      </c>
      <c r="B34" s="387"/>
      <c r="C34" s="333">
        <f>SUM(C36:C47)</f>
        <v>185</v>
      </c>
      <c r="D34" s="333">
        <f>SUM(D36:D47)</f>
        <v>31978</v>
      </c>
      <c r="E34" s="333">
        <f>SUM(E36:E47)</f>
        <v>36</v>
      </c>
      <c r="F34" s="333">
        <f>SUM(F36:F47)</f>
        <v>13312</v>
      </c>
      <c r="G34" s="333">
        <f>SUM(G36:G47)</f>
        <v>24</v>
      </c>
      <c r="H34" s="333"/>
      <c r="I34" s="333">
        <f>SUM(I36:I47)</f>
        <v>16697</v>
      </c>
      <c r="J34" s="333"/>
      <c r="K34" s="333">
        <f>SUM(K36:K47)</f>
        <v>10</v>
      </c>
      <c r="L34" s="333"/>
      <c r="M34" s="333">
        <f>SUM(M36:M47)</f>
        <v>17386</v>
      </c>
      <c r="O34" s="412" t="s">
        <v>476</v>
      </c>
      <c r="P34" s="413"/>
      <c r="Q34" s="129">
        <v>21</v>
      </c>
      <c r="R34" s="129">
        <v>159</v>
      </c>
      <c r="S34" s="45">
        <v>44</v>
      </c>
      <c r="T34" s="84">
        <v>21</v>
      </c>
      <c r="U34" s="84">
        <v>17</v>
      </c>
      <c r="V34" s="84">
        <v>6</v>
      </c>
      <c r="W34" s="84">
        <v>15</v>
      </c>
      <c r="X34" s="84">
        <v>20</v>
      </c>
      <c r="Y34" s="84">
        <v>6</v>
      </c>
      <c r="Z34" s="84">
        <v>24</v>
      </c>
      <c r="AA34" s="48" t="s">
        <v>379</v>
      </c>
    </row>
    <row r="35" spans="1:27" ht="21" customHeight="1">
      <c r="A35" s="80"/>
      <c r="B35" s="130"/>
      <c r="C35" s="113"/>
      <c r="D35" s="114"/>
      <c r="E35" s="114"/>
      <c r="F35" s="114"/>
      <c r="G35" s="114"/>
      <c r="H35" s="22"/>
      <c r="I35" s="114"/>
      <c r="J35" s="22"/>
      <c r="K35" s="114"/>
      <c r="L35" s="114"/>
      <c r="M35" s="114"/>
      <c r="N35" s="61"/>
      <c r="O35" s="412" t="s">
        <v>477</v>
      </c>
      <c r="P35" s="413"/>
      <c r="Q35" s="84">
        <v>24</v>
      </c>
      <c r="R35" s="84">
        <v>133</v>
      </c>
      <c r="S35" s="45">
        <v>46</v>
      </c>
      <c r="T35" s="84">
        <v>11</v>
      </c>
      <c r="U35" s="84">
        <v>12</v>
      </c>
      <c r="V35" s="84">
        <v>23</v>
      </c>
      <c r="W35" s="84">
        <v>18</v>
      </c>
      <c r="X35" s="84">
        <v>35</v>
      </c>
      <c r="Y35" s="84">
        <v>6</v>
      </c>
      <c r="Z35" s="84">
        <v>11</v>
      </c>
      <c r="AA35" s="48" t="s">
        <v>379</v>
      </c>
    </row>
    <row r="36" spans="1:27" ht="21" customHeight="1">
      <c r="A36" s="384" t="s">
        <v>162</v>
      </c>
      <c r="B36" s="440"/>
      <c r="C36" s="122">
        <v>0</v>
      </c>
      <c r="D36" s="122">
        <v>0</v>
      </c>
      <c r="E36" s="122">
        <v>0</v>
      </c>
      <c r="F36" s="122">
        <v>0</v>
      </c>
      <c r="G36" s="122">
        <v>0</v>
      </c>
      <c r="H36" s="122"/>
      <c r="I36" s="122">
        <v>0</v>
      </c>
      <c r="J36" s="122"/>
      <c r="K36" s="122">
        <v>0</v>
      </c>
      <c r="L36" s="122"/>
      <c r="M36" s="122">
        <v>0</v>
      </c>
      <c r="N36" s="61"/>
      <c r="P36" s="86"/>
      <c r="S36" s="45"/>
      <c r="AA36" s="48" t="s">
        <v>379</v>
      </c>
    </row>
    <row r="37" spans="1:27" ht="21" customHeight="1">
      <c r="A37" s="384" t="s">
        <v>161</v>
      </c>
      <c r="B37" s="440"/>
      <c r="C37" s="122">
        <v>0</v>
      </c>
      <c r="D37" s="122">
        <v>0</v>
      </c>
      <c r="E37" s="122">
        <v>0</v>
      </c>
      <c r="F37" s="122">
        <v>0</v>
      </c>
      <c r="G37" s="122">
        <v>0</v>
      </c>
      <c r="H37" s="122"/>
      <c r="I37" s="122">
        <v>0</v>
      </c>
      <c r="J37" s="122"/>
      <c r="K37" s="122">
        <v>0</v>
      </c>
      <c r="L37" s="122"/>
      <c r="M37" s="122">
        <v>0</v>
      </c>
      <c r="N37" s="61"/>
      <c r="O37" s="384" t="s">
        <v>380</v>
      </c>
      <c r="P37" s="440"/>
      <c r="Q37" s="131">
        <v>12</v>
      </c>
      <c r="R37" s="131">
        <v>88</v>
      </c>
      <c r="S37" s="45">
        <v>59</v>
      </c>
      <c r="T37" s="132">
        <v>34</v>
      </c>
      <c r="U37" s="132">
        <v>12</v>
      </c>
      <c r="V37" s="132">
        <v>13</v>
      </c>
      <c r="W37" s="132">
        <v>7</v>
      </c>
      <c r="X37" s="132">
        <v>16</v>
      </c>
      <c r="Y37" s="132">
        <v>5</v>
      </c>
      <c r="Z37" s="132">
        <v>43</v>
      </c>
      <c r="AA37" s="48" t="s">
        <v>379</v>
      </c>
    </row>
    <row r="38" spans="1:27" ht="21" customHeight="1">
      <c r="A38" s="384" t="s">
        <v>381</v>
      </c>
      <c r="B38" s="440"/>
      <c r="C38" s="114">
        <v>5</v>
      </c>
      <c r="D38" s="114">
        <v>1056</v>
      </c>
      <c r="E38" s="114">
        <v>1</v>
      </c>
      <c r="F38" s="114">
        <v>306</v>
      </c>
      <c r="G38" s="114">
        <v>1</v>
      </c>
      <c r="H38" s="22"/>
      <c r="I38" s="114">
        <v>810</v>
      </c>
      <c r="J38" s="22"/>
      <c r="K38" s="114">
        <v>0</v>
      </c>
      <c r="L38" s="114"/>
      <c r="M38" s="114">
        <v>0</v>
      </c>
      <c r="N38" s="61"/>
      <c r="O38" s="384" t="s">
        <v>139</v>
      </c>
      <c r="P38" s="440"/>
      <c r="Q38" s="131">
        <f>SUM(Q39:Q45)</f>
        <v>76</v>
      </c>
      <c r="R38" s="131">
        <f aca="true" t="shared" si="3" ref="R38:Z38">SUM(R39:R45)</f>
        <v>881</v>
      </c>
      <c r="S38" s="131">
        <f t="shared" si="3"/>
        <v>402</v>
      </c>
      <c r="T38" s="131">
        <f t="shared" si="3"/>
        <v>173</v>
      </c>
      <c r="U38" s="131">
        <f t="shared" si="3"/>
        <v>132</v>
      </c>
      <c r="V38" s="131">
        <f t="shared" si="3"/>
        <v>97</v>
      </c>
      <c r="W38" s="131">
        <f t="shared" si="3"/>
        <v>49</v>
      </c>
      <c r="X38" s="131">
        <f t="shared" si="3"/>
        <v>87</v>
      </c>
      <c r="Y38" s="131">
        <f t="shared" si="3"/>
        <v>27</v>
      </c>
      <c r="Z38" s="131">
        <f t="shared" si="3"/>
        <v>315</v>
      </c>
      <c r="AA38" s="48" t="s">
        <v>379</v>
      </c>
    </row>
    <row r="39" spans="1:27" ht="21" customHeight="1">
      <c r="A39" s="384" t="s">
        <v>382</v>
      </c>
      <c r="B39" s="440"/>
      <c r="C39" s="114">
        <v>49</v>
      </c>
      <c r="D39" s="114">
        <v>8701</v>
      </c>
      <c r="E39" s="114">
        <v>6</v>
      </c>
      <c r="F39" s="114">
        <v>2328</v>
      </c>
      <c r="G39" s="114">
        <v>7</v>
      </c>
      <c r="H39" s="22"/>
      <c r="I39" s="114">
        <v>5412</v>
      </c>
      <c r="J39" s="22"/>
      <c r="K39" s="114">
        <v>3</v>
      </c>
      <c r="L39" s="114"/>
      <c r="M39" s="114">
        <v>5064</v>
      </c>
      <c r="N39" s="61"/>
      <c r="O39" s="133"/>
      <c r="P39" s="118" t="s">
        <v>179</v>
      </c>
      <c r="Q39" s="131">
        <v>7</v>
      </c>
      <c r="R39" s="131">
        <v>46</v>
      </c>
      <c r="S39" s="45">
        <v>17</v>
      </c>
      <c r="T39" s="132">
        <v>8</v>
      </c>
      <c r="U39" s="132">
        <v>2</v>
      </c>
      <c r="V39" s="132">
        <v>7</v>
      </c>
      <c r="W39" s="132">
        <v>5</v>
      </c>
      <c r="X39" s="132">
        <v>12</v>
      </c>
      <c r="Y39" s="132">
        <v>2</v>
      </c>
      <c r="Z39" s="132">
        <v>5</v>
      </c>
      <c r="AA39" s="48" t="s">
        <v>379</v>
      </c>
    </row>
    <row r="40" spans="1:27" ht="21" customHeight="1">
      <c r="A40" s="479" t="s">
        <v>117</v>
      </c>
      <c r="B40" s="488"/>
      <c r="C40" s="114">
        <v>3</v>
      </c>
      <c r="D40" s="114">
        <v>455</v>
      </c>
      <c r="E40" s="114">
        <v>3</v>
      </c>
      <c r="F40" s="114">
        <v>1021</v>
      </c>
      <c r="G40" s="114">
        <v>0</v>
      </c>
      <c r="H40" s="22"/>
      <c r="I40" s="114">
        <v>0</v>
      </c>
      <c r="J40" s="22"/>
      <c r="K40" s="114">
        <v>0</v>
      </c>
      <c r="L40" s="114"/>
      <c r="M40" s="114">
        <v>0</v>
      </c>
      <c r="N40" s="61"/>
      <c r="O40" s="133"/>
      <c r="P40" s="69" t="s">
        <v>208</v>
      </c>
      <c r="Q40" s="131">
        <v>37</v>
      </c>
      <c r="R40" s="131">
        <v>180</v>
      </c>
      <c r="S40" s="45">
        <v>66</v>
      </c>
      <c r="T40" s="132">
        <v>17</v>
      </c>
      <c r="U40" s="132">
        <v>27</v>
      </c>
      <c r="V40" s="132">
        <v>22</v>
      </c>
      <c r="W40" s="132">
        <v>26</v>
      </c>
      <c r="X40" s="132">
        <v>40</v>
      </c>
      <c r="Y40" s="132">
        <v>11</v>
      </c>
      <c r="Z40" s="132">
        <v>26</v>
      </c>
      <c r="AA40" s="48" t="s">
        <v>379</v>
      </c>
    </row>
    <row r="41" spans="1:27" ht="21" customHeight="1">
      <c r="A41" s="384" t="s">
        <v>383</v>
      </c>
      <c r="B41" s="440"/>
      <c r="C41" s="114">
        <v>32</v>
      </c>
      <c r="D41" s="114">
        <v>5634</v>
      </c>
      <c r="E41" s="114">
        <v>7</v>
      </c>
      <c r="F41" s="114">
        <v>2509</v>
      </c>
      <c r="G41" s="114">
        <v>2</v>
      </c>
      <c r="H41" s="22"/>
      <c r="I41" s="114">
        <v>1391</v>
      </c>
      <c r="J41" s="22"/>
      <c r="K41" s="114">
        <v>2</v>
      </c>
      <c r="L41" s="114"/>
      <c r="M41" s="114">
        <v>2714</v>
      </c>
      <c r="N41" s="61"/>
      <c r="O41" s="133"/>
      <c r="P41" s="69" t="s">
        <v>209</v>
      </c>
      <c r="Q41" s="131">
        <v>10</v>
      </c>
      <c r="R41" s="131">
        <v>64</v>
      </c>
      <c r="S41" s="45">
        <v>15</v>
      </c>
      <c r="T41" s="132">
        <v>3</v>
      </c>
      <c r="U41" s="132">
        <v>5</v>
      </c>
      <c r="V41" s="132">
        <v>7</v>
      </c>
      <c r="W41" s="132">
        <v>8</v>
      </c>
      <c r="X41" s="132">
        <v>9</v>
      </c>
      <c r="Y41" s="132">
        <v>2</v>
      </c>
      <c r="Z41" s="132">
        <v>6</v>
      </c>
      <c r="AA41" s="48" t="s">
        <v>379</v>
      </c>
    </row>
    <row r="42" spans="1:27" ht="21" customHeight="1">
      <c r="A42" s="384" t="s">
        <v>41</v>
      </c>
      <c r="B42" s="440"/>
      <c r="C42" s="114">
        <v>17</v>
      </c>
      <c r="D42" s="114">
        <v>2781</v>
      </c>
      <c r="E42" s="114">
        <v>4</v>
      </c>
      <c r="F42" s="114">
        <v>1668</v>
      </c>
      <c r="G42" s="114">
        <v>2</v>
      </c>
      <c r="H42" s="22"/>
      <c r="I42" s="114">
        <v>1075</v>
      </c>
      <c r="J42" s="22"/>
      <c r="K42" s="114">
        <v>0</v>
      </c>
      <c r="L42" s="114"/>
      <c r="M42" s="114">
        <v>0</v>
      </c>
      <c r="N42" s="61"/>
      <c r="P42" s="69" t="s">
        <v>195</v>
      </c>
      <c r="Q42" s="132">
        <v>2</v>
      </c>
      <c r="R42" s="132">
        <v>131</v>
      </c>
      <c r="S42" s="45">
        <v>121</v>
      </c>
      <c r="T42" s="132">
        <v>64</v>
      </c>
      <c r="U42" s="132">
        <v>43</v>
      </c>
      <c r="V42" s="132">
        <v>14</v>
      </c>
      <c r="W42" s="132">
        <v>1</v>
      </c>
      <c r="X42" s="132">
        <v>6</v>
      </c>
      <c r="Y42" s="132">
        <v>1</v>
      </c>
      <c r="Z42" s="132">
        <v>115</v>
      </c>
      <c r="AA42" s="48" t="s">
        <v>379</v>
      </c>
    </row>
    <row r="43" spans="1:27" ht="21" customHeight="1">
      <c r="A43" s="384" t="s">
        <v>384</v>
      </c>
      <c r="B43" s="440"/>
      <c r="C43" s="114">
        <v>14</v>
      </c>
      <c r="D43" s="114">
        <v>2224</v>
      </c>
      <c r="E43" s="114">
        <v>3</v>
      </c>
      <c r="F43" s="114">
        <v>1304</v>
      </c>
      <c r="G43" s="114">
        <v>5</v>
      </c>
      <c r="H43" s="22"/>
      <c r="I43" s="114">
        <v>3766</v>
      </c>
      <c r="J43" s="22"/>
      <c r="K43" s="114">
        <v>1</v>
      </c>
      <c r="L43" s="114"/>
      <c r="M43" s="114">
        <v>1294</v>
      </c>
      <c r="N43" s="61"/>
      <c r="O43" s="61"/>
      <c r="P43" s="85" t="s">
        <v>140</v>
      </c>
      <c r="Q43" s="131">
        <v>2</v>
      </c>
      <c r="R43" s="131">
        <v>6</v>
      </c>
      <c r="S43" s="45">
        <v>3</v>
      </c>
      <c r="T43" s="132" t="s">
        <v>379</v>
      </c>
      <c r="U43" s="132">
        <v>1</v>
      </c>
      <c r="V43" s="132">
        <v>2</v>
      </c>
      <c r="W43" s="132">
        <v>1</v>
      </c>
      <c r="X43" s="132">
        <v>1</v>
      </c>
      <c r="Y43" s="132">
        <v>1</v>
      </c>
      <c r="Z43" s="132">
        <v>2</v>
      </c>
      <c r="AA43" s="48" t="s">
        <v>379</v>
      </c>
    </row>
    <row r="44" spans="1:27" ht="21" customHeight="1">
      <c r="A44" s="384" t="s">
        <v>385</v>
      </c>
      <c r="B44" s="440"/>
      <c r="C44" s="122">
        <v>0</v>
      </c>
      <c r="D44" s="122">
        <v>0</v>
      </c>
      <c r="E44" s="122">
        <v>0</v>
      </c>
      <c r="F44" s="122">
        <v>0</v>
      </c>
      <c r="G44" s="122">
        <v>0</v>
      </c>
      <c r="H44" s="22"/>
      <c r="I44" s="122">
        <v>0</v>
      </c>
      <c r="J44" s="22"/>
      <c r="K44" s="122">
        <v>0</v>
      </c>
      <c r="L44" s="114"/>
      <c r="M44" s="122">
        <v>0</v>
      </c>
      <c r="N44" s="61"/>
      <c r="O44" s="61"/>
      <c r="P44" s="85" t="s">
        <v>196</v>
      </c>
      <c r="Q44" s="131">
        <v>7</v>
      </c>
      <c r="R44" s="131">
        <v>83</v>
      </c>
      <c r="S44" s="45">
        <v>44</v>
      </c>
      <c r="T44" s="132">
        <v>10</v>
      </c>
      <c r="U44" s="132">
        <v>16</v>
      </c>
      <c r="V44" s="132">
        <v>18</v>
      </c>
      <c r="W44" s="132">
        <v>2</v>
      </c>
      <c r="X44" s="132">
        <v>7</v>
      </c>
      <c r="Y44" s="132">
        <v>5</v>
      </c>
      <c r="Z44" s="132">
        <v>37</v>
      </c>
      <c r="AA44" s="48" t="s">
        <v>379</v>
      </c>
    </row>
    <row r="45" spans="1:27" ht="21" customHeight="1">
      <c r="A45" s="384" t="s">
        <v>386</v>
      </c>
      <c r="B45" s="440"/>
      <c r="C45" s="114">
        <v>36</v>
      </c>
      <c r="D45" s="114">
        <v>6489</v>
      </c>
      <c r="E45" s="114">
        <v>8</v>
      </c>
      <c r="F45" s="114">
        <v>2695</v>
      </c>
      <c r="G45" s="114">
        <v>3</v>
      </c>
      <c r="H45" s="22"/>
      <c r="I45" s="114">
        <v>1870</v>
      </c>
      <c r="J45" s="22"/>
      <c r="K45" s="114">
        <v>2</v>
      </c>
      <c r="L45" s="114"/>
      <c r="M45" s="114">
        <v>4233</v>
      </c>
      <c r="N45" s="61"/>
      <c r="P45" s="69" t="s">
        <v>180</v>
      </c>
      <c r="Q45" s="131">
        <v>11</v>
      </c>
      <c r="R45" s="131">
        <v>371</v>
      </c>
      <c r="S45" s="45">
        <v>136</v>
      </c>
      <c r="T45" s="132">
        <v>71</v>
      </c>
      <c r="U45" s="132">
        <v>38</v>
      </c>
      <c r="V45" s="132">
        <v>27</v>
      </c>
      <c r="W45" s="132">
        <v>6</v>
      </c>
      <c r="X45" s="132">
        <v>12</v>
      </c>
      <c r="Y45" s="132">
        <v>5</v>
      </c>
      <c r="Z45" s="132">
        <v>124</v>
      </c>
      <c r="AA45" s="48" t="s">
        <v>379</v>
      </c>
    </row>
    <row r="46" spans="1:27" ht="21" customHeight="1">
      <c r="A46" s="384" t="s">
        <v>387</v>
      </c>
      <c r="B46" s="440"/>
      <c r="C46" s="114">
        <v>28</v>
      </c>
      <c r="D46" s="114">
        <v>4468</v>
      </c>
      <c r="E46" s="114">
        <v>4</v>
      </c>
      <c r="F46" s="114">
        <v>1481</v>
      </c>
      <c r="G46" s="114">
        <v>4</v>
      </c>
      <c r="H46" s="22"/>
      <c r="I46" s="114">
        <v>2373</v>
      </c>
      <c r="J46" s="22"/>
      <c r="K46" s="114">
        <v>2</v>
      </c>
      <c r="L46" s="114"/>
      <c r="M46" s="114">
        <v>4081</v>
      </c>
      <c r="N46" s="61"/>
      <c r="O46" s="384" t="s">
        <v>41</v>
      </c>
      <c r="P46" s="385"/>
      <c r="Q46" s="131">
        <v>82</v>
      </c>
      <c r="R46" s="131">
        <v>1080</v>
      </c>
      <c r="S46" s="45">
        <v>192</v>
      </c>
      <c r="T46" s="132">
        <v>122</v>
      </c>
      <c r="U46" s="132">
        <v>46</v>
      </c>
      <c r="V46" s="132">
        <v>24</v>
      </c>
      <c r="W46" s="132">
        <v>46</v>
      </c>
      <c r="X46" s="132">
        <v>71</v>
      </c>
      <c r="Y46" s="132">
        <v>36</v>
      </c>
      <c r="Z46" s="132">
        <v>121</v>
      </c>
      <c r="AA46" s="48" t="s">
        <v>379</v>
      </c>
    </row>
    <row r="47" spans="1:27" ht="21" customHeight="1">
      <c r="A47" s="402" t="s">
        <v>388</v>
      </c>
      <c r="B47" s="483"/>
      <c r="C47" s="125">
        <v>1</v>
      </c>
      <c r="D47" s="125">
        <v>170</v>
      </c>
      <c r="E47" s="125">
        <v>0</v>
      </c>
      <c r="F47" s="125">
        <v>0</v>
      </c>
      <c r="G47" s="125">
        <v>0</v>
      </c>
      <c r="H47" s="23"/>
      <c r="I47" s="125">
        <v>0</v>
      </c>
      <c r="J47" s="23"/>
      <c r="K47" s="125">
        <v>0</v>
      </c>
      <c r="L47" s="134"/>
      <c r="M47" s="125">
        <v>0</v>
      </c>
      <c r="N47" s="61"/>
      <c r="O47" s="384" t="s">
        <v>141</v>
      </c>
      <c r="P47" s="385"/>
      <c r="Q47" s="131">
        <v>9</v>
      </c>
      <c r="R47" s="131">
        <v>739</v>
      </c>
      <c r="S47" s="45">
        <v>51</v>
      </c>
      <c r="T47" s="132">
        <v>13</v>
      </c>
      <c r="U47" s="132">
        <v>29</v>
      </c>
      <c r="V47" s="132">
        <v>9</v>
      </c>
      <c r="W47" s="132">
        <v>4</v>
      </c>
      <c r="X47" s="132">
        <v>23</v>
      </c>
      <c r="Y47" s="132">
        <v>5</v>
      </c>
      <c r="Z47" s="132">
        <v>28</v>
      </c>
      <c r="AA47" s="48" t="s">
        <v>379</v>
      </c>
    </row>
    <row r="48" spans="2:27" ht="21" customHeight="1">
      <c r="B48" s="61"/>
      <c r="C48" s="61"/>
      <c r="D48" s="61"/>
      <c r="E48" s="61"/>
      <c r="F48" s="61"/>
      <c r="G48" s="61"/>
      <c r="H48" s="61"/>
      <c r="I48" s="61"/>
      <c r="J48" s="61"/>
      <c r="K48" s="61"/>
      <c r="L48" s="61"/>
      <c r="M48" s="61"/>
      <c r="N48" s="61"/>
      <c r="O48" s="384" t="s">
        <v>178</v>
      </c>
      <c r="P48" s="385"/>
      <c r="Q48" s="135">
        <v>59</v>
      </c>
      <c r="R48" s="131">
        <v>441</v>
      </c>
      <c r="S48" s="45">
        <v>163</v>
      </c>
      <c r="T48" s="132">
        <v>71</v>
      </c>
      <c r="U48" s="132">
        <v>43</v>
      </c>
      <c r="V48" s="132">
        <v>49</v>
      </c>
      <c r="W48" s="132">
        <v>34</v>
      </c>
      <c r="X48" s="132">
        <v>77</v>
      </c>
      <c r="Y48" s="132">
        <v>25</v>
      </c>
      <c r="Z48" s="132">
        <v>86</v>
      </c>
      <c r="AA48" s="48" t="s">
        <v>379</v>
      </c>
    </row>
    <row r="49" spans="14:27" ht="21" customHeight="1">
      <c r="N49" s="61"/>
      <c r="O49" s="402" t="s">
        <v>177</v>
      </c>
      <c r="P49" s="450"/>
      <c r="Q49" s="136">
        <v>2</v>
      </c>
      <c r="R49" s="137">
        <v>6</v>
      </c>
      <c r="S49" s="51">
        <v>4</v>
      </c>
      <c r="T49" s="138">
        <v>3</v>
      </c>
      <c r="U49" s="138">
        <v>1</v>
      </c>
      <c r="V49" s="138" t="s">
        <v>379</v>
      </c>
      <c r="W49" s="138">
        <v>1</v>
      </c>
      <c r="X49" s="138">
        <v>3</v>
      </c>
      <c r="Y49" s="138">
        <v>1</v>
      </c>
      <c r="Z49" s="138">
        <v>1</v>
      </c>
      <c r="AA49" s="139" t="s">
        <v>379</v>
      </c>
    </row>
    <row r="50" spans="1:19" ht="21" customHeight="1">
      <c r="A50" s="388" t="s">
        <v>302</v>
      </c>
      <c r="B50" s="388"/>
      <c r="C50" s="388"/>
      <c r="D50" s="388"/>
      <c r="E50" s="388"/>
      <c r="F50" s="388"/>
      <c r="G50" s="388"/>
      <c r="H50" s="388"/>
      <c r="I50" s="388"/>
      <c r="J50" s="388"/>
      <c r="K50" s="388"/>
      <c r="L50" s="388"/>
      <c r="M50" s="388"/>
      <c r="N50" s="61"/>
      <c r="O50" s="61" t="s">
        <v>197</v>
      </c>
      <c r="Q50" s="129"/>
      <c r="R50" s="129"/>
      <c r="S50" s="129"/>
    </row>
    <row r="51" spans="14:25" ht="21" customHeight="1" thickBot="1">
      <c r="N51" s="61"/>
      <c r="Q51" s="54"/>
      <c r="R51" s="54"/>
      <c r="S51" s="54"/>
      <c r="T51" s="54"/>
      <c r="U51" s="45"/>
      <c r="V51" s="45"/>
      <c r="W51" s="54"/>
      <c r="Y51" s="54"/>
    </row>
    <row r="52" spans="1:14" ht="21" customHeight="1">
      <c r="A52" s="394" t="s">
        <v>389</v>
      </c>
      <c r="B52" s="486" t="s">
        <v>105</v>
      </c>
      <c r="C52" s="486"/>
      <c r="D52" s="486" t="s">
        <v>142</v>
      </c>
      <c r="E52" s="486"/>
      <c r="F52" s="489" t="s">
        <v>390</v>
      </c>
      <c r="G52" s="489"/>
      <c r="H52" s="491" t="s">
        <v>143</v>
      </c>
      <c r="I52" s="491"/>
      <c r="J52" s="492" t="s">
        <v>144</v>
      </c>
      <c r="K52" s="492"/>
      <c r="L52" s="486" t="s">
        <v>145</v>
      </c>
      <c r="M52" s="359"/>
      <c r="N52" s="61"/>
    </row>
    <row r="53" spans="1:14" ht="21" customHeight="1">
      <c r="A53" s="484"/>
      <c r="B53" s="487"/>
      <c r="C53" s="487"/>
      <c r="D53" s="487"/>
      <c r="E53" s="487"/>
      <c r="F53" s="490"/>
      <c r="G53" s="490"/>
      <c r="H53" s="490"/>
      <c r="I53" s="490"/>
      <c r="J53" s="487"/>
      <c r="K53" s="487"/>
      <c r="L53" s="487"/>
      <c r="M53" s="493"/>
      <c r="N53" s="61"/>
    </row>
    <row r="54" spans="1:14" ht="21" customHeight="1">
      <c r="A54" s="485"/>
      <c r="B54" s="141" t="s">
        <v>391</v>
      </c>
      <c r="C54" s="141" t="s">
        <v>135</v>
      </c>
      <c r="D54" s="127" t="s">
        <v>391</v>
      </c>
      <c r="E54" s="127" t="s">
        <v>135</v>
      </c>
      <c r="F54" s="127" t="s">
        <v>391</v>
      </c>
      <c r="G54" s="127" t="s">
        <v>135</v>
      </c>
      <c r="H54" s="128" t="s">
        <v>391</v>
      </c>
      <c r="I54" s="128" t="s">
        <v>135</v>
      </c>
      <c r="J54" s="128" t="s">
        <v>391</v>
      </c>
      <c r="K54" s="127" t="s">
        <v>135</v>
      </c>
      <c r="L54" s="127" t="s">
        <v>391</v>
      </c>
      <c r="M54" s="142" t="s">
        <v>135</v>
      </c>
      <c r="N54" s="61"/>
    </row>
    <row r="55" spans="1:14" ht="21" customHeight="1">
      <c r="A55" s="143" t="s">
        <v>283</v>
      </c>
      <c r="B55" s="54">
        <f>SUM(D55,F55,H55,J55,L55)</f>
        <v>833</v>
      </c>
      <c r="C55" s="54">
        <f>SUM(E55,G55,I55,K55,M55)</f>
        <v>99987</v>
      </c>
      <c r="D55" s="144">
        <v>647</v>
      </c>
      <c r="E55" s="144">
        <v>66199</v>
      </c>
      <c r="F55" s="144">
        <v>77</v>
      </c>
      <c r="G55" s="144">
        <v>6300</v>
      </c>
      <c r="H55" s="144">
        <v>9</v>
      </c>
      <c r="I55" s="144">
        <v>1263</v>
      </c>
      <c r="J55" s="144">
        <v>35</v>
      </c>
      <c r="K55" s="144">
        <v>3862</v>
      </c>
      <c r="L55" s="144">
        <v>65</v>
      </c>
      <c r="M55" s="144">
        <v>22363</v>
      </c>
      <c r="N55" s="61"/>
    </row>
    <row r="56" spans="1:14" ht="21" customHeight="1">
      <c r="A56" s="33" t="s">
        <v>361</v>
      </c>
      <c r="B56" s="54">
        <f aca="true" t="shared" si="4" ref="B56:C59">SUM(D56,F56,H56,J56,L56)</f>
        <v>820</v>
      </c>
      <c r="C56" s="54">
        <f t="shared" si="4"/>
        <v>99411</v>
      </c>
      <c r="D56" s="54">
        <v>689</v>
      </c>
      <c r="E56" s="54">
        <v>69161</v>
      </c>
      <c r="F56" s="54">
        <v>21</v>
      </c>
      <c r="G56" s="54">
        <v>2916</v>
      </c>
      <c r="H56" s="54">
        <v>10</v>
      </c>
      <c r="I56" s="54">
        <v>1533</v>
      </c>
      <c r="J56" s="54">
        <v>35</v>
      </c>
      <c r="K56" s="54">
        <v>3815</v>
      </c>
      <c r="L56" s="54">
        <v>65</v>
      </c>
      <c r="M56" s="54">
        <v>21986</v>
      </c>
      <c r="N56" s="61"/>
    </row>
    <row r="57" spans="1:14" ht="21" customHeight="1">
      <c r="A57" s="33" t="s">
        <v>362</v>
      </c>
      <c r="B57" s="54">
        <f t="shared" si="4"/>
        <v>808</v>
      </c>
      <c r="C57" s="54">
        <f t="shared" si="4"/>
        <v>98528</v>
      </c>
      <c r="D57" s="54">
        <v>677</v>
      </c>
      <c r="E57" s="54">
        <v>68149</v>
      </c>
      <c r="F57" s="54">
        <v>21</v>
      </c>
      <c r="G57" s="54">
        <v>2913</v>
      </c>
      <c r="H57" s="54">
        <v>10</v>
      </c>
      <c r="I57" s="54">
        <v>1527</v>
      </c>
      <c r="J57" s="54">
        <v>35</v>
      </c>
      <c r="K57" s="54">
        <v>3828</v>
      </c>
      <c r="L57" s="54">
        <v>65</v>
      </c>
      <c r="M57" s="54">
        <v>22111</v>
      </c>
      <c r="N57" s="61"/>
    </row>
    <row r="58" spans="1:14" ht="21" customHeight="1">
      <c r="A58" s="118" t="s">
        <v>206</v>
      </c>
      <c r="B58" s="54">
        <f t="shared" si="4"/>
        <v>801</v>
      </c>
      <c r="C58" s="54">
        <f t="shared" si="4"/>
        <v>98784</v>
      </c>
      <c r="D58" s="54">
        <v>671</v>
      </c>
      <c r="E58" s="54">
        <v>68697</v>
      </c>
      <c r="F58" s="54">
        <v>21</v>
      </c>
      <c r="G58" s="54">
        <v>2874</v>
      </c>
      <c r="H58" s="54">
        <v>10</v>
      </c>
      <c r="I58" s="54">
        <v>1516</v>
      </c>
      <c r="J58" s="54">
        <v>35</v>
      </c>
      <c r="K58" s="54">
        <v>3727</v>
      </c>
      <c r="L58" s="54">
        <v>64</v>
      </c>
      <c r="M58" s="54">
        <v>21970</v>
      </c>
      <c r="N58" s="61"/>
    </row>
    <row r="59" spans="1:14" ht="21" customHeight="1">
      <c r="A59" s="145" t="s">
        <v>186</v>
      </c>
      <c r="B59" s="334">
        <f t="shared" si="4"/>
        <v>827</v>
      </c>
      <c r="C59" s="335">
        <f t="shared" si="4"/>
        <v>99508</v>
      </c>
      <c r="D59" s="335">
        <v>695</v>
      </c>
      <c r="E59" s="335">
        <v>70205</v>
      </c>
      <c r="F59" s="335">
        <v>21</v>
      </c>
      <c r="G59" s="335">
        <v>2887</v>
      </c>
      <c r="H59" s="335">
        <v>10</v>
      </c>
      <c r="I59" s="335">
        <v>1514</v>
      </c>
      <c r="J59" s="335">
        <v>37</v>
      </c>
      <c r="K59" s="335">
        <v>3694</v>
      </c>
      <c r="L59" s="335">
        <v>64</v>
      </c>
      <c r="M59" s="335">
        <v>21208</v>
      </c>
      <c r="N59" s="61"/>
    </row>
    <row r="60" spans="1:25" ht="21" customHeight="1">
      <c r="A60" s="90" t="s">
        <v>303</v>
      </c>
      <c r="B60" s="61"/>
      <c r="C60" s="61"/>
      <c r="D60" s="61"/>
      <c r="E60" s="61"/>
      <c r="F60" s="61"/>
      <c r="G60" s="54"/>
      <c r="H60" s="54"/>
      <c r="I60" s="54"/>
      <c r="J60" s="61"/>
      <c r="K60" s="61"/>
      <c r="L60" s="61"/>
      <c r="M60" s="61"/>
      <c r="N60" s="61"/>
      <c r="Q60" s="54"/>
      <c r="R60" s="54"/>
      <c r="S60" s="54"/>
      <c r="T60" s="54"/>
      <c r="U60" s="45"/>
      <c r="V60" s="45"/>
      <c r="W60" s="54"/>
      <c r="Y60" s="54"/>
    </row>
    <row r="61" spans="1:26" ht="21" customHeight="1">
      <c r="A61" s="61"/>
      <c r="B61" s="61"/>
      <c r="C61" s="61"/>
      <c r="D61" s="61"/>
      <c r="E61" s="61"/>
      <c r="F61" s="61"/>
      <c r="G61" s="54"/>
      <c r="H61" s="54"/>
      <c r="I61" s="54"/>
      <c r="J61" s="61"/>
      <c r="K61" s="61"/>
      <c r="L61" s="61"/>
      <c r="M61" s="61"/>
      <c r="N61" s="61"/>
      <c r="P61" s="61"/>
      <c r="Q61" s="61"/>
      <c r="R61" s="61"/>
      <c r="S61" s="54"/>
      <c r="W61" s="54"/>
      <c r="X61" s="54"/>
      <c r="Y61" s="54"/>
      <c r="Z61" s="54"/>
    </row>
    <row r="62" spans="1:14" ht="21" customHeight="1">
      <c r="A62" s="61"/>
      <c r="B62" s="61"/>
      <c r="C62" s="61"/>
      <c r="D62" s="61"/>
      <c r="E62" s="61"/>
      <c r="F62" s="61"/>
      <c r="G62" s="54"/>
      <c r="H62" s="54"/>
      <c r="I62" s="54"/>
      <c r="J62" s="61"/>
      <c r="K62" s="61"/>
      <c r="L62" s="61"/>
      <c r="M62" s="61"/>
      <c r="N62" s="61"/>
    </row>
    <row r="63" spans="1:14" ht="21" customHeight="1">
      <c r="A63" s="61"/>
      <c r="B63" s="61"/>
      <c r="C63" s="61"/>
      <c r="D63" s="54"/>
      <c r="E63" s="54"/>
      <c r="F63" s="54"/>
      <c r="G63" s="61"/>
      <c r="H63" s="61"/>
      <c r="I63" s="61"/>
      <c r="J63" s="61"/>
      <c r="K63" s="61"/>
      <c r="N63" s="61"/>
    </row>
    <row r="64" spans="1:14" ht="21" customHeight="1">
      <c r="A64" s="61"/>
      <c r="B64" s="61"/>
      <c r="C64" s="61"/>
      <c r="D64" s="54"/>
      <c r="E64" s="54"/>
      <c r="F64" s="54"/>
      <c r="G64" s="61"/>
      <c r="H64" s="61"/>
      <c r="I64" s="61"/>
      <c r="J64" s="61"/>
      <c r="K64" s="61"/>
      <c r="N64" s="61"/>
    </row>
    <row r="65" spans="1:11" ht="21" customHeight="1">
      <c r="A65" s="61"/>
      <c r="B65" s="61"/>
      <c r="C65" s="61"/>
      <c r="D65" s="54"/>
      <c r="E65" s="54"/>
      <c r="F65" s="54"/>
      <c r="G65" s="61"/>
      <c r="H65" s="61"/>
      <c r="I65" s="61"/>
      <c r="J65" s="61"/>
      <c r="K65" s="61"/>
    </row>
    <row r="66" spans="1:11" ht="21" customHeight="1">
      <c r="A66" s="61"/>
      <c r="B66" s="61"/>
      <c r="C66" s="61"/>
      <c r="D66" s="54"/>
      <c r="E66" s="54"/>
      <c r="F66" s="54"/>
      <c r="G66" s="61"/>
      <c r="H66" s="61"/>
      <c r="I66" s="61"/>
      <c r="J66" s="61"/>
      <c r="K66" s="61"/>
    </row>
    <row r="67" spans="1:11" ht="21" customHeight="1">
      <c r="A67" s="61"/>
      <c r="B67" s="61"/>
      <c r="C67" s="61"/>
      <c r="D67" s="54"/>
      <c r="E67" s="54"/>
      <c r="F67" s="54"/>
      <c r="G67" s="61"/>
      <c r="H67" s="61"/>
      <c r="I67" s="61"/>
      <c r="J67" s="61"/>
      <c r="K67" s="61"/>
    </row>
    <row r="68" spans="1:11" ht="21" customHeight="1">
      <c r="A68" s="61"/>
      <c r="B68" s="61"/>
      <c r="C68" s="61"/>
      <c r="D68" s="61"/>
      <c r="E68" s="61"/>
      <c r="F68" s="61"/>
      <c r="G68" s="61"/>
      <c r="H68" s="61"/>
      <c r="I68" s="61"/>
      <c r="J68" s="61"/>
      <c r="K68" s="61"/>
    </row>
    <row r="69" spans="1:13" ht="21" customHeight="1">
      <c r="A69" s="61"/>
      <c r="B69" s="61"/>
      <c r="C69" s="61"/>
      <c r="D69" s="61"/>
      <c r="E69" s="61"/>
      <c r="F69" s="61"/>
      <c r="G69" s="61"/>
      <c r="H69" s="61"/>
      <c r="I69" s="61"/>
      <c r="J69" s="61"/>
      <c r="K69" s="61"/>
      <c r="L69" s="61"/>
      <c r="M69" s="61"/>
    </row>
    <row r="71" ht="21" customHeight="1">
      <c r="N71" s="61"/>
    </row>
    <row r="72" ht="21" customHeight="1">
      <c r="N72" s="61"/>
    </row>
  </sheetData>
  <sheetProtection/>
  <mergeCells count="107">
    <mergeCell ref="D52:E53"/>
    <mergeCell ref="F52:G53"/>
    <mergeCell ref="A50:M50"/>
    <mergeCell ref="A43:B43"/>
    <mergeCell ref="A44:B44"/>
    <mergeCell ref="A45:B45"/>
    <mergeCell ref="H52:I53"/>
    <mergeCell ref="J52:K53"/>
    <mergeCell ref="L52:M53"/>
    <mergeCell ref="A46:B46"/>
    <mergeCell ref="A47:B47"/>
    <mergeCell ref="A52:A54"/>
    <mergeCell ref="B52:C53"/>
    <mergeCell ref="A37:B37"/>
    <mergeCell ref="A38:B38"/>
    <mergeCell ref="A39:B39"/>
    <mergeCell ref="A40:B40"/>
    <mergeCell ref="A41:B41"/>
    <mergeCell ref="A42:B42"/>
    <mergeCell ref="A30:B30"/>
    <mergeCell ref="A31:B31"/>
    <mergeCell ref="A32:B32"/>
    <mergeCell ref="A33:B33"/>
    <mergeCell ref="A34:B34"/>
    <mergeCell ref="A36:B36"/>
    <mergeCell ref="E28:F28"/>
    <mergeCell ref="G28:I28"/>
    <mergeCell ref="J28:M28"/>
    <mergeCell ref="H29:I29"/>
    <mergeCell ref="J29:K29"/>
    <mergeCell ref="L29:M29"/>
    <mergeCell ref="A22:B22"/>
    <mergeCell ref="A23:B23"/>
    <mergeCell ref="A24:B24"/>
    <mergeCell ref="A25:B25"/>
    <mergeCell ref="A28:B29"/>
    <mergeCell ref="C28:D28"/>
    <mergeCell ref="A16:B16"/>
    <mergeCell ref="A17:B17"/>
    <mergeCell ref="A18:B18"/>
    <mergeCell ref="A19:B19"/>
    <mergeCell ref="A20:B20"/>
    <mergeCell ref="A21:B21"/>
    <mergeCell ref="O13:P13"/>
    <mergeCell ref="A10:B10"/>
    <mergeCell ref="A11:B11"/>
    <mergeCell ref="A12:B12"/>
    <mergeCell ref="A14:B14"/>
    <mergeCell ref="A15:B15"/>
    <mergeCell ref="S5:U5"/>
    <mergeCell ref="J6:K7"/>
    <mergeCell ref="L6:M7"/>
    <mergeCell ref="A8:B8"/>
    <mergeCell ref="C6:C7"/>
    <mergeCell ref="D6:F6"/>
    <mergeCell ref="G6:G7"/>
    <mergeCell ref="H6:I7"/>
    <mergeCell ref="O46:P46"/>
    <mergeCell ref="O48:P48"/>
    <mergeCell ref="A2:M2"/>
    <mergeCell ref="A4:M4"/>
    <mergeCell ref="A5:B7"/>
    <mergeCell ref="C5:F5"/>
    <mergeCell ref="G5:I5"/>
    <mergeCell ref="J5:M5"/>
    <mergeCell ref="O12:P12"/>
    <mergeCell ref="A9:B9"/>
    <mergeCell ref="O33:P33"/>
    <mergeCell ref="O17:P17"/>
    <mergeCell ref="O49:P49"/>
    <mergeCell ref="Q5:Q11"/>
    <mergeCell ref="O30:P30"/>
    <mergeCell ref="O16:P16"/>
    <mergeCell ref="O15:P15"/>
    <mergeCell ref="O37:P37"/>
    <mergeCell ref="O14:P14"/>
    <mergeCell ref="O47:P47"/>
    <mergeCell ref="Z10:Z11"/>
    <mergeCell ref="R5:R11"/>
    <mergeCell ref="O18:P18"/>
    <mergeCell ref="O38:P38"/>
    <mergeCell ref="Y6:Z9"/>
    <mergeCell ref="W6:X9"/>
    <mergeCell ref="O19:P19"/>
    <mergeCell ref="O20:P20"/>
    <mergeCell ref="O23:P23"/>
    <mergeCell ref="O28:P28"/>
    <mergeCell ref="O35:P35"/>
    <mergeCell ref="U10:U11"/>
    <mergeCell ref="T8:T11"/>
    <mergeCell ref="V10:V11"/>
    <mergeCell ref="O27:P27"/>
    <mergeCell ref="O29:P29"/>
    <mergeCell ref="O31:P31"/>
    <mergeCell ref="O32:P32"/>
    <mergeCell ref="O21:P21"/>
    <mergeCell ref="O22:P22"/>
    <mergeCell ref="O2:AA2"/>
    <mergeCell ref="O34:P34"/>
    <mergeCell ref="W5:AA5"/>
    <mergeCell ref="AA6:AA11"/>
    <mergeCell ref="W10:W11"/>
    <mergeCell ref="X10:X11"/>
    <mergeCell ref="Y10:Y11"/>
    <mergeCell ref="O24:P24"/>
    <mergeCell ref="O26:P26"/>
    <mergeCell ref="O25:P25"/>
  </mergeCells>
  <printOptions horizontalCentered="1"/>
  <pageMargins left="0.7874015748031497" right="0.7874015748031497" top="0.5905511811023623" bottom="0.3937007874015748" header="0" footer="0"/>
  <pageSetup fitToHeight="1" fitToWidth="1" horizontalDpi="600" verticalDpi="600" orientation="landscape" paperSize="8"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75"/>
  <sheetViews>
    <sheetView zoomScaleSheetLayoutView="40" zoomScalePageLayoutView="0" workbookViewId="0" topLeftCell="A1">
      <selection activeCell="A1" sqref="A1"/>
    </sheetView>
  </sheetViews>
  <sheetFormatPr defaultColWidth="10.59765625" defaultRowHeight="18" customHeight="1"/>
  <cols>
    <col min="1" max="1" width="24.09765625" style="58" customWidth="1"/>
    <col min="2" max="2" width="12.8984375" style="58" customWidth="1"/>
    <col min="3" max="3" width="13" style="58" customWidth="1"/>
    <col min="4" max="4" width="10.5" style="58" customWidth="1"/>
    <col min="5" max="10" width="12.09765625" style="58" customWidth="1"/>
    <col min="11" max="11" width="8.5" style="58" customWidth="1"/>
    <col min="12" max="12" width="4" style="58" customWidth="1"/>
    <col min="13" max="13" width="19.69921875" style="58" customWidth="1"/>
    <col min="14" max="14" width="2.09765625" style="58" customWidth="1"/>
    <col min="15" max="15" width="4.19921875" style="58" customWidth="1"/>
    <col min="16" max="22" width="12.09765625" style="58" customWidth="1"/>
    <col min="23" max="23" width="12.09765625" style="46" customWidth="1"/>
    <col min="24" max="24" width="12.09765625" style="58" customWidth="1"/>
    <col min="25" max="25" width="12.09765625" style="46" customWidth="1"/>
    <col min="26" max="16384" width="10.59765625" style="58" customWidth="1"/>
  </cols>
  <sheetData>
    <row r="1" spans="1:23" s="57" customFormat="1" ht="18" customHeight="1">
      <c r="A1" s="1" t="s">
        <v>211</v>
      </c>
      <c r="B1" s="1"/>
      <c r="W1" s="2" t="s">
        <v>212</v>
      </c>
    </row>
    <row r="2" spans="1:25" ht="18" customHeight="1">
      <c r="A2" s="352" t="s">
        <v>506</v>
      </c>
      <c r="B2" s="352"/>
      <c r="C2" s="352"/>
      <c r="D2" s="352"/>
      <c r="E2" s="352"/>
      <c r="F2" s="352"/>
      <c r="G2" s="352"/>
      <c r="H2" s="352"/>
      <c r="I2" s="352"/>
      <c r="J2" s="352"/>
      <c r="K2" s="352"/>
      <c r="L2" s="352"/>
      <c r="M2" s="352"/>
      <c r="N2" s="352"/>
      <c r="O2" s="352"/>
      <c r="P2" s="352"/>
      <c r="Q2" s="352"/>
      <c r="R2" s="352"/>
      <c r="S2" s="352"/>
      <c r="T2" s="352"/>
      <c r="U2" s="352"/>
      <c r="V2" s="352"/>
      <c r="W2" s="352"/>
      <c r="X2" s="59"/>
      <c r="Y2" s="59"/>
    </row>
    <row r="3" spans="1:25" ht="18" customHeight="1">
      <c r="A3" s="59"/>
      <c r="B3" s="59"/>
      <c r="C3" s="59"/>
      <c r="D3" s="59"/>
      <c r="E3" s="59"/>
      <c r="F3" s="59"/>
      <c r="G3" s="59"/>
      <c r="H3" s="59"/>
      <c r="I3" s="59"/>
      <c r="J3" s="59"/>
      <c r="K3" s="59"/>
      <c r="L3" s="59"/>
      <c r="M3" s="59"/>
      <c r="N3" s="59"/>
      <c r="O3" s="59"/>
      <c r="P3" s="59"/>
      <c r="Q3" s="59"/>
      <c r="R3" s="59"/>
      <c r="S3" s="59"/>
      <c r="T3" s="59"/>
      <c r="U3" s="59"/>
      <c r="V3" s="59"/>
      <c r="W3" s="59"/>
      <c r="X3" s="59"/>
      <c r="Y3" s="59"/>
    </row>
    <row r="4" spans="1:25" ht="18" customHeight="1">
      <c r="A4" s="456" t="s">
        <v>426</v>
      </c>
      <c r="B4" s="388"/>
      <c r="C4" s="388"/>
      <c r="D4" s="388"/>
      <c r="E4" s="388"/>
      <c r="F4" s="388"/>
      <c r="G4" s="388"/>
      <c r="H4" s="388"/>
      <c r="I4" s="388"/>
      <c r="J4" s="388"/>
      <c r="K4" s="388"/>
      <c r="L4" s="388"/>
      <c r="M4" s="388"/>
      <c r="N4" s="388"/>
      <c r="O4" s="388"/>
      <c r="P4" s="388"/>
      <c r="Q4" s="388"/>
      <c r="R4" s="388"/>
      <c r="S4" s="388"/>
      <c r="T4" s="388"/>
      <c r="U4" s="388"/>
      <c r="V4" s="388"/>
      <c r="W4" s="388"/>
      <c r="X4" s="41"/>
      <c r="Y4" s="41"/>
    </row>
    <row r="5" spans="1:25" ht="18" customHeight="1" thickBot="1">
      <c r="A5" s="80"/>
      <c r="B5" s="80"/>
      <c r="C5" s="80"/>
      <c r="D5" s="80"/>
      <c r="E5" s="80"/>
      <c r="F5" s="80"/>
      <c r="G5" s="80"/>
      <c r="H5" s="80"/>
      <c r="I5" s="80"/>
      <c r="J5" s="80"/>
      <c r="K5" s="80"/>
      <c r="L5" s="80"/>
      <c r="O5" s="80"/>
      <c r="P5" s="148"/>
      <c r="Q5" s="148"/>
      <c r="R5" s="148"/>
      <c r="S5" s="81"/>
      <c r="T5" s="81"/>
      <c r="U5" s="81"/>
      <c r="V5" s="81"/>
      <c r="W5" s="149"/>
      <c r="Y5" s="58"/>
    </row>
    <row r="6" spans="1:25" ht="18" customHeight="1">
      <c r="A6" s="150" t="s">
        <v>210</v>
      </c>
      <c r="B6" s="523" t="s">
        <v>396</v>
      </c>
      <c r="C6" s="391"/>
      <c r="D6" s="391"/>
      <c r="E6" s="391"/>
      <c r="F6" s="391"/>
      <c r="G6" s="395"/>
      <c r="H6" s="528" t="s">
        <v>213</v>
      </c>
      <c r="I6" s="529"/>
      <c r="J6" s="529"/>
      <c r="K6" s="529"/>
      <c r="L6" s="529"/>
      <c r="M6" s="529"/>
      <c r="N6" s="529"/>
      <c r="O6" s="529"/>
      <c r="P6" s="510" t="s">
        <v>214</v>
      </c>
      <c r="Q6" s="511"/>
      <c r="R6" s="511"/>
      <c r="S6" s="511"/>
      <c r="T6" s="511"/>
      <c r="U6" s="517"/>
      <c r="V6" s="518" t="s">
        <v>397</v>
      </c>
      <c r="W6" s="500"/>
      <c r="Y6" s="58"/>
    </row>
    <row r="7" spans="1:25" ht="18" customHeight="1">
      <c r="A7" s="151" t="s">
        <v>340</v>
      </c>
      <c r="B7" s="520" t="s">
        <v>168</v>
      </c>
      <c r="C7" s="520"/>
      <c r="D7" s="538" t="s">
        <v>167</v>
      </c>
      <c r="E7" s="538"/>
      <c r="F7" s="525" t="s">
        <v>398</v>
      </c>
      <c r="G7" s="525"/>
      <c r="H7" s="524" t="s">
        <v>215</v>
      </c>
      <c r="I7" s="525"/>
      <c r="J7" s="152"/>
      <c r="K7" s="152"/>
      <c r="L7" s="152"/>
      <c r="M7" s="531" t="s">
        <v>216</v>
      </c>
      <c r="N7" s="531"/>
      <c r="O7" s="533"/>
      <c r="P7" s="508" t="s">
        <v>217</v>
      </c>
      <c r="Q7" s="508"/>
      <c r="R7" s="519" t="s">
        <v>218</v>
      </c>
      <c r="S7" s="519"/>
      <c r="T7" s="522" t="s">
        <v>219</v>
      </c>
      <c r="U7" s="522"/>
      <c r="V7" s="519" t="s">
        <v>221</v>
      </c>
      <c r="W7" s="520" t="s">
        <v>220</v>
      </c>
      <c r="Y7" s="58"/>
    </row>
    <row r="8" spans="1:25" ht="18" customHeight="1">
      <c r="A8" s="153" t="s">
        <v>339</v>
      </c>
      <c r="B8" s="521"/>
      <c r="C8" s="521"/>
      <c r="D8" s="538"/>
      <c r="E8" s="538"/>
      <c r="F8" s="527"/>
      <c r="G8" s="527"/>
      <c r="H8" s="526"/>
      <c r="I8" s="527"/>
      <c r="J8" s="530" t="s">
        <v>222</v>
      </c>
      <c r="K8" s="531"/>
      <c r="L8" s="531"/>
      <c r="M8" s="531" t="s">
        <v>169</v>
      </c>
      <c r="N8" s="531"/>
      <c r="O8" s="532"/>
      <c r="P8" s="509"/>
      <c r="Q8" s="509"/>
      <c r="R8" s="519"/>
      <c r="S8" s="519"/>
      <c r="T8" s="522"/>
      <c r="U8" s="522"/>
      <c r="V8" s="519"/>
      <c r="W8" s="521"/>
      <c r="Y8" s="58"/>
    </row>
    <row r="9" spans="1:25" ht="18" customHeight="1">
      <c r="A9" s="143" t="s">
        <v>284</v>
      </c>
      <c r="B9" s="535">
        <v>191193</v>
      </c>
      <c r="C9" s="535"/>
      <c r="D9" s="512">
        <v>51177</v>
      </c>
      <c r="E9" s="512"/>
      <c r="F9" s="535">
        <v>140016</v>
      </c>
      <c r="G9" s="535"/>
      <c r="H9" s="114"/>
      <c r="I9" s="114">
        <v>20941</v>
      </c>
      <c r="J9" s="512">
        <v>2275</v>
      </c>
      <c r="K9" s="512"/>
      <c r="L9" s="512"/>
      <c r="M9" s="512">
        <v>4411</v>
      </c>
      <c r="N9" s="512"/>
      <c r="O9" s="512"/>
      <c r="P9" s="512">
        <v>145236</v>
      </c>
      <c r="Q9" s="512"/>
      <c r="R9" s="514">
        <v>53187</v>
      </c>
      <c r="S9" s="514"/>
      <c r="T9" s="514">
        <v>92049</v>
      </c>
      <c r="U9" s="514"/>
      <c r="V9" s="114">
        <v>18105</v>
      </c>
      <c r="W9" s="154">
        <v>461</v>
      </c>
      <c r="Y9" s="58"/>
    </row>
    <row r="10" spans="1:25" ht="18" customHeight="1">
      <c r="A10" s="33" t="s">
        <v>399</v>
      </c>
      <c r="B10" s="512">
        <v>186633</v>
      </c>
      <c r="C10" s="512"/>
      <c r="D10" s="512">
        <v>47893</v>
      </c>
      <c r="E10" s="512"/>
      <c r="F10" s="512">
        <v>138740</v>
      </c>
      <c r="G10" s="512"/>
      <c r="H10" s="114"/>
      <c r="I10" s="114">
        <v>22568</v>
      </c>
      <c r="J10" s="512">
        <v>2388</v>
      </c>
      <c r="K10" s="512"/>
      <c r="L10" s="512"/>
      <c r="M10" s="512">
        <v>5085</v>
      </c>
      <c r="N10" s="512"/>
      <c r="O10" s="512"/>
      <c r="P10" s="512">
        <v>168565</v>
      </c>
      <c r="Q10" s="512"/>
      <c r="R10" s="514">
        <v>62029</v>
      </c>
      <c r="S10" s="514"/>
      <c r="T10" s="514">
        <v>106536</v>
      </c>
      <c r="U10" s="514"/>
      <c r="V10" s="114">
        <v>19560</v>
      </c>
      <c r="W10" s="114">
        <v>364</v>
      </c>
      <c r="Y10" s="58"/>
    </row>
    <row r="11" spans="1:25" ht="18" customHeight="1">
      <c r="A11" s="33" t="s">
        <v>400</v>
      </c>
      <c r="B11" s="536">
        <v>165215</v>
      </c>
      <c r="C11" s="512"/>
      <c r="D11" s="512">
        <v>45640</v>
      </c>
      <c r="E11" s="512"/>
      <c r="F11" s="512">
        <v>119575</v>
      </c>
      <c r="G11" s="512"/>
      <c r="H11" s="114"/>
      <c r="I11" s="114">
        <v>22306</v>
      </c>
      <c r="J11" s="512">
        <v>2584</v>
      </c>
      <c r="K11" s="512"/>
      <c r="L11" s="512"/>
      <c r="M11" s="512">
        <v>4564</v>
      </c>
      <c r="N11" s="512"/>
      <c r="O11" s="512"/>
      <c r="P11" s="512">
        <v>221304</v>
      </c>
      <c r="Q11" s="512"/>
      <c r="R11" s="514">
        <v>76667</v>
      </c>
      <c r="S11" s="514"/>
      <c r="T11" s="514">
        <v>144637</v>
      </c>
      <c r="U11" s="514"/>
      <c r="V11" s="114">
        <v>19633</v>
      </c>
      <c r="W11" s="114">
        <v>544</v>
      </c>
      <c r="Y11" s="58"/>
    </row>
    <row r="12" spans="1:25" ht="18" customHeight="1">
      <c r="A12" s="118" t="s">
        <v>207</v>
      </c>
      <c r="B12" s="536">
        <v>149058</v>
      </c>
      <c r="C12" s="512"/>
      <c r="D12" s="512">
        <v>42912</v>
      </c>
      <c r="E12" s="512"/>
      <c r="F12" s="512">
        <v>106146</v>
      </c>
      <c r="G12" s="512"/>
      <c r="H12" s="114"/>
      <c r="I12" s="114">
        <v>20492</v>
      </c>
      <c r="J12" s="512">
        <v>2686</v>
      </c>
      <c r="K12" s="512"/>
      <c r="L12" s="512"/>
      <c r="M12" s="512">
        <v>3969</v>
      </c>
      <c r="N12" s="512"/>
      <c r="O12" s="512"/>
      <c r="P12" s="512">
        <v>228517</v>
      </c>
      <c r="Q12" s="512"/>
      <c r="R12" s="514">
        <v>85895</v>
      </c>
      <c r="S12" s="514"/>
      <c r="T12" s="514">
        <v>142622</v>
      </c>
      <c r="U12" s="514"/>
      <c r="V12" s="114">
        <v>17722</v>
      </c>
      <c r="W12" s="114">
        <v>431</v>
      </c>
      <c r="Y12" s="58"/>
    </row>
    <row r="13" spans="1:25" ht="18" customHeight="1">
      <c r="A13" s="184" t="s">
        <v>285</v>
      </c>
      <c r="B13" s="516">
        <f>SUM(B15:C28)</f>
        <v>139111</v>
      </c>
      <c r="C13" s="534"/>
      <c r="D13" s="516">
        <f>SUM(D15:E28)</f>
        <v>40102</v>
      </c>
      <c r="E13" s="534"/>
      <c r="F13" s="516">
        <f>SUM(F15:G28)</f>
        <v>99009</v>
      </c>
      <c r="G13" s="534"/>
      <c r="H13" s="238"/>
      <c r="I13" s="333">
        <f>SUM(I15:I28)</f>
        <v>18976</v>
      </c>
      <c r="J13" s="516">
        <f>SUM(J15:L28)</f>
        <v>2731</v>
      </c>
      <c r="K13" s="516"/>
      <c r="L13" s="516"/>
      <c r="M13" s="516">
        <f>SUM(M15:O28)</f>
        <v>3892</v>
      </c>
      <c r="N13" s="516"/>
      <c r="O13" s="516"/>
      <c r="P13" s="516">
        <f>SUM(P15:Q18,P20:Q23,P25:Q28)</f>
        <v>234390</v>
      </c>
      <c r="Q13" s="516"/>
      <c r="R13" s="516">
        <f>SUM(R15:S18,R20:S23,R25:S28)</f>
        <v>86056</v>
      </c>
      <c r="S13" s="516"/>
      <c r="T13" s="516">
        <f>SUM(T15:U18,T20:U23,T25:U28)</f>
        <v>148334</v>
      </c>
      <c r="U13" s="516"/>
      <c r="V13" s="333">
        <f>SUM(V15:V18,V20:V24,V25:V28)</f>
        <v>16229</v>
      </c>
      <c r="W13" s="333">
        <f>SUM(W15:W18,W20:W23,W25:W28)</f>
        <v>431</v>
      </c>
      <c r="Y13" s="58"/>
    </row>
    <row r="14" spans="1:25" ht="18" customHeight="1">
      <c r="A14" s="83"/>
      <c r="B14" s="512"/>
      <c r="C14" s="512"/>
      <c r="D14" s="512"/>
      <c r="E14" s="512"/>
      <c r="F14" s="512"/>
      <c r="G14" s="512"/>
      <c r="H14" s="114"/>
      <c r="I14" s="114"/>
      <c r="J14" s="512"/>
      <c r="K14" s="512"/>
      <c r="L14" s="512"/>
      <c r="M14" s="512"/>
      <c r="N14" s="512"/>
      <c r="O14" s="512"/>
      <c r="P14" s="512"/>
      <c r="Q14" s="512"/>
      <c r="R14" s="514"/>
      <c r="S14" s="514"/>
      <c r="T14" s="514"/>
      <c r="U14" s="514"/>
      <c r="V14" s="114"/>
      <c r="W14" s="114"/>
      <c r="Y14" s="58"/>
    </row>
    <row r="15" spans="1:25" ht="18" customHeight="1">
      <c r="A15" s="118" t="s">
        <v>286</v>
      </c>
      <c r="B15" s="512">
        <v>12199</v>
      </c>
      <c r="C15" s="512"/>
      <c r="D15" s="512">
        <v>4833</v>
      </c>
      <c r="E15" s="512"/>
      <c r="F15" s="512">
        <v>7366</v>
      </c>
      <c r="G15" s="512"/>
      <c r="H15" s="114"/>
      <c r="I15" s="114">
        <v>1757</v>
      </c>
      <c r="J15" s="512">
        <v>79</v>
      </c>
      <c r="K15" s="512"/>
      <c r="L15" s="512"/>
      <c r="M15" s="512">
        <v>341</v>
      </c>
      <c r="N15" s="512"/>
      <c r="O15" s="512"/>
      <c r="P15" s="512">
        <v>19710</v>
      </c>
      <c r="Q15" s="512"/>
      <c r="R15" s="514">
        <v>6941</v>
      </c>
      <c r="S15" s="514"/>
      <c r="T15" s="514">
        <v>12769</v>
      </c>
      <c r="U15" s="514"/>
      <c r="V15" s="114">
        <v>1670</v>
      </c>
      <c r="W15" s="114">
        <v>16</v>
      </c>
      <c r="Y15" s="58"/>
    </row>
    <row r="16" spans="1:25" ht="18" customHeight="1">
      <c r="A16" s="123" t="s">
        <v>401</v>
      </c>
      <c r="B16" s="512">
        <v>12087</v>
      </c>
      <c r="C16" s="512"/>
      <c r="D16" s="512">
        <v>3512</v>
      </c>
      <c r="E16" s="512"/>
      <c r="F16" s="512">
        <v>8575</v>
      </c>
      <c r="G16" s="512"/>
      <c r="H16" s="114"/>
      <c r="I16" s="114">
        <v>1228</v>
      </c>
      <c r="J16" s="512">
        <v>107</v>
      </c>
      <c r="K16" s="512"/>
      <c r="L16" s="512"/>
      <c r="M16" s="512">
        <v>351</v>
      </c>
      <c r="N16" s="512"/>
      <c r="O16" s="512"/>
      <c r="P16" s="512">
        <v>19158</v>
      </c>
      <c r="Q16" s="512"/>
      <c r="R16" s="514">
        <v>7223</v>
      </c>
      <c r="S16" s="514"/>
      <c r="T16" s="514">
        <v>11935</v>
      </c>
      <c r="U16" s="514"/>
      <c r="V16" s="114">
        <v>1109</v>
      </c>
      <c r="W16" s="114">
        <v>31</v>
      </c>
      <c r="Y16" s="58"/>
    </row>
    <row r="17" spans="1:25" ht="18" customHeight="1">
      <c r="A17" s="123" t="s">
        <v>402</v>
      </c>
      <c r="B17" s="512">
        <v>11131</v>
      </c>
      <c r="C17" s="512"/>
      <c r="D17" s="512">
        <v>2376</v>
      </c>
      <c r="E17" s="512"/>
      <c r="F17" s="512">
        <v>8755</v>
      </c>
      <c r="G17" s="512"/>
      <c r="H17" s="114"/>
      <c r="I17" s="114">
        <v>1007</v>
      </c>
      <c r="J17" s="512">
        <v>58</v>
      </c>
      <c r="K17" s="512"/>
      <c r="L17" s="512"/>
      <c r="M17" s="512">
        <v>273</v>
      </c>
      <c r="N17" s="512"/>
      <c r="O17" s="512"/>
      <c r="P17" s="512">
        <v>18953</v>
      </c>
      <c r="Q17" s="512"/>
      <c r="R17" s="514">
        <v>6647</v>
      </c>
      <c r="S17" s="514"/>
      <c r="T17" s="514">
        <v>12306</v>
      </c>
      <c r="U17" s="514"/>
      <c r="V17" s="114">
        <v>953</v>
      </c>
      <c r="W17" s="114">
        <v>24</v>
      </c>
      <c r="Y17" s="58"/>
    </row>
    <row r="18" spans="1:25" ht="18" customHeight="1">
      <c r="A18" s="123" t="s">
        <v>403</v>
      </c>
      <c r="B18" s="512">
        <v>10665</v>
      </c>
      <c r="C18" s="512"/>
      <c r="D18" s="512">
        <v>2513</v>
      </c>
      <c r="E18" s="512"/>
      <c r="F18" s="512">
        <v>8152</v>
      </c>
      <c r="G18" s="512"/>
      <c r="H18" s="114"/>
      <c r="I18" s="114">
        <v>1018</v>
      </c>
      <c r="J18" s="512">
        <v>55</v>
      </c>
      <c r="K18" s="512"/>
      <c r="L18" s="512"/>
      <c r="M18" s="512">
        <v>273</v>
      </c>
      <c r="N18" s="512"/>
      <c r="O18" s="512"/>
      <c r="P18" s="512">
        <v>19199</v>
      </c>
      <c r="Q18" s="512"/>
      <c r="R18" s="514">
        <v>6591</v>
      </c>
      <c r="S18" s="514"/>
      <c r="T18" s="514">
        <v>12608</v>
      </c>
      <c r="U18" s="514"/>
      <c r="V18" s="114">
        <v>974</v>
      </c>
      <c r="W18" s="114">
        <v>23</v>
      </c>
      <c r="Y18" s="58"/>
    </row>
    <row r="19" spans="1:25" ht="18" customHeight="1">
      <c r="A19" s="83"/>
      <c r="B19" s="512"/>
      <c r="C19" s="512"/>
      <c r="D19" s="512"/>
      <c r="E19" s="512"/>
      <c r="F19" s="512"/>
      <c r="G19" s="512"/>
      <c r="H19" s="114"/>
      <c r="I19" s="114"/>
      <c r="J19" s="512"/>
      <c r="K19" s="512"/>
      <c r="L19" s="512"/>
      <c r="M19" s="512"/>
      <c r="N19" s="512"/>
      <c r="O19" s="512"/>
      <c r="P19" s="512"/>
      <c r="Q19" s="512"/>
      <c r="R19" s="514"/>
      <c r="S19" s="514"/>
      <c r="T19" s="514"/>
      <c r="U19" s="514"/>
      <c r="V19" s="114"/>
      <c r="W19" s="114"/>
      <c r="Y19" s="58"/>
    </row>
    <row r="20" spans="1:25" ht="18" customHeight="1">
      <c r="A20" s="123" t="s">
        <v>404</v>
      </c>
      <c r="B20" s="512">
        <v>10257</v>
      </c>
      <c r="C20" s="512"/>
      <c r="D20" s="512">
        <v>2532</v>
      </c>
      <c r="E20" s="512"/>
      <c r="F20" s="512">
        <v>7725</v>
      </c>
      <c r="G20" s="512"/>
      <c r="H20" s="114"/>
      <c r="I20" s="114">
        <v>1031</v>
      </c>
      <c r="J20" s="512">
        <v>99</v>
      </c>
      <c r="K20" s="512"/>
      <c r="L20" s="512"/>
      <c r="M20" s="512">
        <v>250</v>
      </c>
      <c r="N20" s="512"/>
      <c r="O20" s="512"/>
      <c r="P20" s="512">
        <v>19499</v>
      </c>
      <c r="Q20" s="512"/>
      <c r="R20" s="514">
        <v>7374</v>
      </c>
      <c r="S20" s="514"/>
      <c r="T20" s="514">
        <v>12125</v>
      </c>
      <c r="U20" s="514"/>
      <c r="V20" s="114">
        <v>939</v>
      </c>
      <c r="W20" s="114">
        <v>27</v>
      </c>
      <c r="Y20" s="58"/>
    </row>
    <row r="21" spans="1:25" ht="18" customHeight="1">
      <c r="A21" s="123" t="s">
        <v>287</v>
      </c>
      <c r="B21" s="512">
        <v>10531</v>
      </c>
      <c r="C21" s="512"/>
      <c r="D21" s="512">
        <v>2786</v>
      </c>
      <c r="E21" s="512"/>
      <c r="F21" s="512">
        <v>7745</v>
      </c>
      <c r="G21" s="512"/>
      <c r="H21" s="114"/>
      <c r="I21" s="114">
        <v>1432</v>
      </c>
      <c r="J21" s="512">
        <v>250</v>
      </c>
      <c r="K21" s="512"/>
      <c r="L21" s="512"/>
      <c r="M21" s="512">
        <v>402</v>
      </c>
      <c r="N21" s="512"/>
      <c r="O21" s="512"/>
      <c r="P21" s="512">
        <v>20097</v>
      </c>
      <c r="Q21" s="512"/>
      <c r="R21" s="514">
        <v>7428</v>
      </c>
      <c r="S21" s="514"/>
      <c r="T21" s="514">
        <v>12669</v>
      </c>
      <c r="U21" s="514"/>
      <c r="V21" s="114">
        <v>1153</v>
      </c>
      <c r="W21" s="114">
        <v>27</v>
      </c>
      <c r="Y21" s="58"/>
    </row>
    <row r="22" spans="1:25" ht="18" customHeight="1">
      <c r="A22" s="123" t="s">
        <v>288</v>
      </c>
      <c r="B22" s="512">
        <v>11589</v>
      </c>
      <c r="C22" s="512"/>
      <c r="D22" s="512">
        <v>3943</v>
      </c>
      <c r="E22" s="512"/>
      <c r="F22" s="512">
        <v>7646</v>
      </c>
      <c r="G22" s="512"/>
      <c r="H22" s="114"/>
      <c r="I22" s="114">
        <v>2421</v>
      </c>
      <c r="J22" s="512">
        <v>1163</v>
      </c>
      <c r="K22" s="512"/>
      <c r="L22" s="512"/>
      <c r="M22" s="512">
        <v>419</v>
      </c>
      <c r="N22" s="512"/>
      <c r="O22" s="512"/>
      <c r="P22" s="512">
        <v>20255</v>
      </c>
      <c r="Q22" s="512"/>
      <c r="R22" s="514">
        <v>6735</v>
      </c>
      <c r="S22" s="514"/>
      <c r="T22" s="514">
        <v>13520</v>
      </c>
      <c r="U22" s="514"/>
      <c r="V22" s="114">
        <v>1166</v>
      </c>
      <c r="W22" s="114">
        <v>29</v>
      </c>
      <c r="Y22" s="58"/>
    </row>
    <row r="23" spans="1:25" ht="18" customHeight="1">
      <c r="A23" s="123" t="s">
        <v>289</v>
      </c>
      <c r="B23" s="512">
        <v>10176</v>
      </c>
      <c r="C23" s="512"/>
      <c r="D23" s="512">
        <v>2679</v>
      </c>
      <c r="E23" s="512"/>
      <c r="F23" s="512">
        <v>7497</v>
      </c>
      <c r="G23" s="512"/>
      <c r="H23" s="114"/>
      <c r="I23" s="114">
        <v>1467</v>
      </c>
      <c r="J23" s="512">
        <v>477</v>
      </c>
      <c r="K23" s="512"/>
      <c r="L23" s="512"/>
      <c r="M23" s="512">
        <v>305</v>
      </c>
      <c r="N23" s="512"/>
      <c r="O23" s="512"/>
      <c r="P23" s="512">
        <v>18896</v>
      </c>
      <c r="Q23" s="512"/>
      <c r="R23" s="514">
        <v>6151</v>
      </c>
      <c r="S23" s="514"/>
      <c r="T23" s="514">
        <v>12745</v>
      </c>
      <c r="U23" s="514"/>
      <c r="V23" s="114">
        <v>963</v>
      </c>
      <c r="W23" s="114">
        <v>27</v>
      </c>
      <c r="Y23" s="58"/>
    </row>
    <row r="24" spans="1:25" ht="18" customHeight="1">
      <c r="A24" s="83"/>
      <c r="B24" s="512"/>
      <c r="C24" s="512"/>
      <c r="D24" s="512"/>
      <c r="E24" s="512"/>
      <c r="F24" s="512"/>
      <c r="G24" s="512"/>
      <c r="H24" s="114"/>
      <c r="I24" s="114"/>
      <c r="J24" s="512"/>
      <c r="K24" s="512"/>
      <c r="L24" s="512"/>
      <c r="M24" s="512"/>
      <c r="N24" s="512"/>
      <c r="O24" s="512"/>
      <c r="P24" s="512"/>
      <c r="Q24" s="512"/>
      <c r="R24" s="514"/>
      <c r="S24" s="514"/>
      <c r="T24" s="514"/>
      <c r="U24" s="514"/>
      <c r="V24" s="114"/>
      <c r="W24" s="114"/>
      <c r="Y24" s="58"/>
    </row>
    <row r="25" spans="1:25" ht="18" customHeight="1">
      <c r="A25" s="123" t="s">
        <v>405</v>
      </c>
      <c r="B25" s="512">
        <v>9618</v>
      </c>
      <c r="C25" s="512"/>
      <c r="D25" s="512">
        <v>2388</v>
      </c>
      <c r="E25" s="512"/>
      <c r="F25" s="512">
        <v>7230</v>
      </c>
      <c r="G25" s="512"/>
      <c r="H25" s="114"/>
      <c r="I25" s="114">
        <v>811</v>
      </c>
      <c r="J25" s="512">
        <v>39</v>
      </c>
      <c r="K25" s="512"/>
      <c r="L25" s="512"/>
      <c r="M25" s="512">
        <v>211</v>
      </c>
      <c r="N25" s="512"/>
      <c r="O25" s="512"/>
      <c r="P25" s="512">
        <v>17157</v>
      </c>
      <c r="Q25" s="512"/>
      <c r="R25" s="514">
        <v>5469</v>
      </c>
      <c r="S25" s="514"/>
      <c r="T25" s="514">
        <v>11688</v>
      </c>
      <c r="U25" s="514"/>
      <c r="V25" s="114">
        <v>756</v>
      </c>
      <c r="W25" s="114">
        <v>17</v>
      </c>
      <c r="Y25" s="58"/>
    </row>
    <row r="26" spans="1:25" ht="18" customHeight="1">
      <c r="A26" s="33" t="s">
        <v>406</v>
      </c>
      <c r="B26" s="512">
        <v>14044</v>
      </c>
      <c r="C26" s="512"/>
      <c r="D26" s="512">
        <v>6845</v>
      </c>
      <c r="E26" s="512"/>
      <c r="F26" s="512">
        <v>7199</v>
      </c>
      <c r="G26" s="512"/>
      <c r="H26" s="114"/>
      <c r="I26" s="114">
        <v>1169</v>
      </c>
      <c r="J26" s="512">
        <v>253</v>
      </c>
      <c r="K26" s="512"/>
      <c r="L26" s="512"/>
      <c r="M26" s="512">
        <v>252</v>
      </c>
      <c r="N26" s="512"/>
      <c r="O26" s="512"/>
      <c r="P26" s="512">
        <v>17964</v>
      </c>
      <c r="Q26" s="512"/>
      <c r="R26" s="514">
        <v>7417</v>
      </c>
      <c r="S26" s="514"/>
      <c r="T26" s="514">
        <v>10547</v>
      </c>
      <c r="U26" s="514"/>
      <c r="V26" s="114">
        <v>900</v>
      </c>
      <c r="W26" s="114">
        <v>29</v>
      </c>
      <c r="Y26" s="58"/>
    </row>
    <row r="27" spans="1:25" ht="18" customHeight="1">
      <c r="A27" s="123" t="s">
        <v>407</v>
      </c>
      <c r="B27" s="512">
        <v>13780</v>
      </c>
      <c r="C27" s="512"/>
      <c r="D27" s="512">
        <v>2619</v>
      </c>
      <c r="E27" s="512"/>
      <c r="F27" s="512">
        <v>11161</v>
      </c>
      <c r="G27" s="512"/>
      <c r="H27" s="114"/>
      <c r="I27" s="114">
        <v>2062</v>
      </c>
      <c r="J27" s="512">
        <v>75</v>
      </c>
      <c r="K27" s="512"/>
      <c r="L27" s="512"/>
      <c r="M27" s="512">
        <v>398</v>
      </c>
      <c r="N27" s="512"/>
      <c r="O27" s="512"/>
      <c r="P27" s="512">
        <v>21273</v>
      </c>
      <c r="Q27" s="512"/>
      <c r="R27" s="514">
        <v>9485</v>
      </c>
      <c r="S27" s="514"/>
      <c r="T27" s="514">
        <v>11788</v>
      </c>
      <c r="U27" s="514"/>
      <c r="V27" s="114">
        <v>2188</v>
      </c>
      <c r="W27" s="114">
        <v>102</v>
      </c>
      <c r="Y27" s="58"/>
    </row>
    <row r="28" spans="1:25" ht="18" customHeight="1">
      <c r="A28" s="123" t="s">
        <v>290</v>
      </c>
      <c r="B28" s="512">
        <v>13034</v>
      </c>
      <c r="C28" s="512"/>
      <c r="D28" s="512">
        <v>3076</v>
      </c>
      <c r="E28" s="512"/>
      <c r="F28" s="512">
        <v>9958</v>
      </c>
      <c r="G28" s="512"/>
      <c r="H28" s="114"/>
      <c r="I28" s="114">
        <v>3573</v>
      </c>
      <c r="J28" s="512">
        <v>76</v>
      </c>
      <c r="K28" s="512"/>
      <c r="L28" s="512"/>
      <c r="M28" s="512">
        <v>417</v>
      </c>
      <c r="N28" s="512"/>
      <c r="O28" s="512"/>
      <c r="P28" s="512">
        <v>22229</v>
      </c>
      <c r="Q28" s="512"/>
      <c r="R28" s="514">
        <v>8595</v>
      </c>
      <c r="S28" s="514"/>
      <c r="T28" s="514">
        <v>13634</v>
      </c>
      <c r="U28" s="514"/>
      <c r="V28" s="114">
        <v>3458</v>
      </c>
      <c r="W28" s="114">
        <v>79</v>
      </c>
      <c r="Y28" s="58"/>
    </row>
    <row r="29" spans="1:25" ht="18" customHeight="1">
      <c r="A29" s="155"/>
      <c r="B29" s="512"/>
      <c r="C29" s="512"/>
      <c r="D29" s="512"/>
      <c r="E29" s="512"/>
      <c r="F29" s="512"/>
      <c r="G29" s="512"/>
      <c r="H29" s="114"/>
      <c r="I29" s="114"/>
      <c r="J29" s="512"/>
      <c r="K29" s="512"/>
      <c r="L29" s="512"/>
      <c r="M29" s="512"/>
      <c r="N29" s="512"/>
      <c r="O29" s="512"/>
      <c r="P29" s="512"/>
      <c r="Q29" s="512"/>
      <c r="R29" s="514"/>
      <c r="S29" s="514"/>
      <c r="T29" s="514"/>
      <c r="U29" s="514"/>
      <c r="V29" s="114"/>
      <c r="W29" s="114"/>
      <c r="Y29" s="58"/>
    </row>
    <row r="30" spans="1:25" ht="18" customHeight="1">
      <c r="A30" s="83" t="s">
        <v>408</v>
      </c>
      <c r="B30" s="512">
        <v>72414</v>
      </c>
      <c r="C30" s="512"/>
      <c r="D30" s="512">
        <v>17975</v>
      </c>
      <c r="E30" s="512"/>
      <c r="F30" s="512">
        <v>54439</v>
      </c>
      <c r="G30" s="512"/>
      <c r="H30" s="114"/>
      <c r="I30" s="114">
        <v>7370</v>
      </c>
      <c r="J30" s="512">
        <v>302</v>
      </c>
      <c r="K30" s="512"/>
      <c r="L30" s="512"/>
      <c r="M30" s="512">
        <v>1633</v>
      </c>
      <c r="N30" s="512"/>
      <c r="O30" s="512"/>
      <c r="P30" s="512">
        <v>117457</v>
      </c>
      <c r="Q30" s="512"/>
      <c r="R30" s="514">
        <v>43445</v>
      </c>
      <c r="S30" s="514"/>
      <c r="T30" s="514">
        <v>74012</v>
      </c>
      <c r="U30" s="514"/>
      <c r="V30" s="114">
        <v>7684</v>
      </c>
      <c r="W30" s="114">
        <v>257</v>
      </c>
      <c r="Y30" s="58"/>
    </row>
    <row r="31" spans="1:25" ht="18" customHeight="1">
      <c r="A31" s="83" t="s">
        <v>409</v>
      </c>
      <c r="B31" s="512">
        <v>17269</v>
      </c>
      <c r="C31" s="512"/>
      <c r="D31" s="512">
        <v>4706</v>
      </c>
      <c r="E31" s="512"/>
      <c r="F31" s="512">
        <v>12563</v>
      </c>
      <c r="G31" s="512"/>
      <c r="H31" s="114"/>
      <c r="I31" s="114">
        <v>2247</v>
      </c>
      <c r="J31" s="512">
        <v>12</v>
      </c>
      <c r="K31" s="512"/>
      <c r="L31" s="512"/>
      <c r="M31" s="512">
        <v>569</v>
      </c>
      <c r="N31" s="512"/>
      <c r="O31" s="512"/>
      <c r="P31" s="512">
        <v>33232</v>
      </c>
      <c r="Q31" s="512"/>
      <c r="R31" s="514">
        <v>12296</v>
      </c>
      <c r="S31" s="514"/>
      <c r="T31" s="514">
        <v>20936</v>
      </c>
      <c r="U31" s="514"/>
      <c r="V31" s="114">
        <v>2272</v>
      </c>
      <c r="W31" s="114">
        <v>19</v>
      </c>
      <c r="Y31" s="58"/>
    </row>
    <row r="32" spans="1:25" ht="18" customHeight="1">
      <c r="A32" s="83" t="s">
        <v>410</v>
      </c>
      <c r="B32" s="512">
        <v>8962</v>
      </c>
      <c r="C32" s="512"/>
      <c r="D32" s="512">
        <v>2698</v>
      </c>
      <c r="E32" s="512"/>
      <c r="F32" s="512">
        <v>6264</v>
      </c>
      <c r="G32" s="512"/>
      <c r="H32" s="114"/>
      <c r="I32" s="114">
        <v>1723</v>
      </c>
      <c r="J32" s="512">
        <v>37</v>
      </c>
      <c r="K32" s="512"/>
      <c r="L32" s="512"/>
      <c r="M32" s="512">
        <v>421</v>
      </c>
      <c r="N32" s="512"/>
      <c r="O32" s="512"/>
      <c r="P32" s="512">
        <v>20856</v>
      </c>
      <c r="Q32" s="512"/>
      <c r="R32" s="514">
        <v>7761</v>
      </c>
      <c r="S32" s="514"/>
      <c r="T32" s="514">
        <v>13095</v>
      </c>
      <c r="U32" s="514"/>
      <c r="V32" s="114">
        <v>1463</v>
      </c>
      <c r="W32" s="114">
        <v>17</v>
      </c>
      <c r="Y32" s="58"/>
    </row>
    <row r="33" spans="1:25" ht="18" customHeight="1">
      <c r="A33" s="83" t="s">
        <v>411</v>
      </c>
      <c r="B33" s="512">
        <v>15496</v>
      </c>
      <c r="C33" s="512"/>
      <c r="D33" s="512">
        <v>7059</v>
      </c>
      <c r="E33" s="512"/>
      <c r="F33" s="512">
        <v>8437</v>
      </c>
      <c r="G33" s="512"/>
      <c r="H33" s="114"/>
      <c r="I33" s="114">
        <v>3695</v>
      </c>
      <c r="J33" s="512">
        <v>2033</v>
      </c>
      <c r="K33" s="512"/>
      <c r="L33" s="512"/>
      <c r="M33" s="512">
        <v>311</v>
      </c>
      <c r="N33" s="512"/>
      <c r="O33" s="512"/>
      <c r="P33" s="512">
        <v>11323</v>
      </c>
      <c r="Q33" s="512"/>
      <c r="R33" s="514">
        <v>4328</v>
      </c>
      <c r="S33" s="514"/>
      <c r="T33" s="514">
        <v>6995</v>
      </c>
      <c r="U33" s="514"/>
      <c r="V33" s="114">
        <v>1246</v>
      </c>
      <c r="W33" s="114" t="s">
        <v>366</v>
      </c>
      <c r="Y33" s="58"/>
    </row>
    <row r="34" spans="1:25" ht="18" customHeight="1">
      <c r="A34" s="83" t="s">
        <v>412</v>
      </c>
      <c r="B34" s="512">
        <v>9750</v>
      </c>
      <c r="C34" s="512"/>
      <c r="D34" s="512">
        <v>2675</v>
      </c>
      <c r="E34" s="512"/>
      <c r="F34" s="512">
        <v>7075</v>
      </c>
      <c r="G34" s="512"/>
      <c r="H34" s="114"/>
      <c r="I34" s="114">
        <v>1494</v>
      </c>
      <c r="J34" s="512">
        <v>22</v>
      </c>
      <c r="K34" s="512"/>
      <c r="L34" s="512"/>
      <c r="M34" s="512">
        <v>565</v>
      </c>
      <c r="N34" s="512"/>
      <c r="O34" s="512"/>
      <c r="P34" s="512">
        <v>26232</v>
      </c>
      <c r="Q34" s="512"/>
      <c r="R34" s="514">
        <v>9338</v>
      </c>
      <c r="S34" s="514"/>
      <c r="T34" s="514">
        <v>16894</v>
      </c>
      <c r="U34" s="514"/>
      <c r="V34" s="114">
        <v>1476</v>
      </c>
      <c r="W34" s="114">
        <v>104</v>
      </c>
      <c r="Y34" s="58"/>
    </row>
    <row r="35" spans="1:25" ht="18" customHeight="1">
      <c r="A35" s="83" t="s">
        <v>413</v>
      </c>
      <c r="B35" s="512">
        <v>7902</v>
      </c>
      <c r="C35" s="512"/>
      <c r="D35" s="512">
        <v>2304</v>
      </c>
      <c r="E35" s="512"/>
      <c r="F35" s="512">
        <v>5598</v>
      </c>
      <c r="G35" s="512"/>
      <c r="H35" s="114"/>
      <c r="I35" s="114">
        <v>1254</v>
      </c>
      <c r="J35" s="512">
        <v>21</v>
      </c>
      <c r="K35" s="512"/>
      <c r="L35" s="512"/>
      <c r="M35" s="512">
        <v>229</v>
      </c>
      <c r="N35" s="512"/>
      <c r="O35" s="512"/>
      <c r="P35" s="512">
        <v>17609</v>
      </c>
      <c r="Q35" s="512"/>
      <c r="R35" s="514">
        <v>6119</v>
      </c>
      <c r="S35" s="514"/>
      <c r="T35" s="514">
        <v>11490</v>
      </c>
      <c r="U35" s="514"/>
      <c r="V35" s="114">
        <v>1358</v>
      </c>
      <c r="W35" s="114">
        <v>28</v>
      </c>
      <c r="Y35" s="58"/>
    </row>
    <row r="36" spans="1:25" ht="18" customHeight="1">
      <c r="A36" s="156" t="s">
        <v>414</v>
      </c>
      <c r="B36" s="513">
        <v>7318</v>
      </c>
      <c r="C36" s="513"/>
      <c r="D36" s="513">
        <v>2685</v>
      </c>
      <c r="E36" s="513"/>
      <c r="F36" s="513">
        <v>4633</v>
      </c>
      <c r="G36" s="513"/>
      <c r="H36" s="134"/>
      <c r="I36" s="134">
        <v>1193</v>
      </c>
      <c r="J36" s="513">
        <v>304</v>
      </c>
      <c r="K36" s="513"/>
      <c r="L36" s="513"/>
      <c r="M36" s="513">
        <v>164</v>
      </c>
      <c r="N36" s="513"/>
      <c r="O36" s="513"/>
      <c r="P36" s="513">
        <v>7681</v>
      </c>
      <c r="Q36" s="513"/>
      <c r="R36" s="515">
        <v>2769</v>
      </c>
      <c r="S36" s="515"/>
      <c r="T36" s="515">
        <v>4912</v>
      </c>
      <c r="U36" s="515"/>
      <c r="V36" s="157">
        <v>730</v>
      </c>
      <c r="W36" s="157">
        <v>6</v>
      </c>
      <c r="Y36" s="58"/>
    </row>
    <row r="37" spans="1:25" ht="18" customHeight="1">
      <c r="A37" s="58" t="s">
        <v>415</v>
      </c>
      <c r="W37" s="58"/>
      <c r="Y37" s="58"/>
    </row>
    <row r="38" spans="1:25" ht="18" customHeight="1">
      <c r="A38" s="58" t="s">
        <v>197</v>
      </c>
      <c r="W38" s="58"/>
      <c r="Y38" s="58"/>
    </row>
    <row r="39" spans="23:25" ht="18" customHeight="1">
      <c r="W39" s="58"/>
      <c r="Y39" s="58"/>
    </row>
    <row r="40" spans="1:25" ht="18" customHeight="1">
      <c r="A40" s="539"/>
      <c r="B40" s="539"/>
      <c r="C40" s="539"/>
      <c r="D40" s="539"/>
      <c r="E40" s="539"/>
      <c r="F40" s="539"/>
      <c r="G40" s="539"/>
      <c r="H40" s="539"/>
      <c r="I40" s="539"/>
      <c r="M40" s="158"/>
      <c r="N40" s="158"/>
      <c r="O40" s="158"/>
      <c r="P40" s="158"/>
      <c r="Q40" s="158"/>
      <c r="R40" s="158"/>
      <c r="S40" s="158"/>
      <c r="T40" s="158"/>
      <c r="U40" s="158"/>
      <c r="V40" s="158"/>
      <c r="W40" s="159"/>
      <c r="X40" s="158"/>
      <c r="Y40" s="159"/>
    </row>
    <row r="41" spans="1:24" ht="18" customHeight="1">
      <c r="A41" s="456" t="s">
        <v>425</v>
      </c>
      <c r="B41" s="388"/>
      <c r="C41" s="388"/>
      <c r="D41" s="388"/>
      <c r="E41" s="388"/>
      <c r="F41" s="388"/>
      <c r="G41" s="388"/>
      <c r="H41" s="388"/>
      <c r="I41" s="388"/>
      <c r="J41" s="388"/>
      <c r="K41" s="84"/>
      <c r="L41" s="392" t="s">
        <v>416</v>
      </c>
      <c r="M41" s="392"/>
      <c r="N41" s="392"/>
      <c r="O41" s="392"/>
      <c r="P41" s="392"/>
      <c r="Q41" s="392"/>
      <c r="R41" s="392"/>
      <c r="S41" s="392"/>
      <c r="T41" s="392"/>
      <c r="U41" s="392"/>
      <c r="V41" s="392"/>
      <c r="W41" s="392"/>
      <c r="X41" s="160"/>
    </row>
    <row r="42" spans="1:25" ht="18" customHeight="1" thickBot="1">
      <c r="A42" s="81"/>
      <c r="B42" s="81"/>
      <c r="C42" s="148"/>
      <c r="D42" s="148"/>
      <c r="E42" s="148"/>
      <c r="F42" s="148"/>
      <c r="G42" s="161"/>
      <c r="H42" s="161"/>
      <c r="I42" s="81"/>
      <c r="J42" s="162"/>
      <c r="K42" s="61"/>
      <c r="V42" s="46"/>
      <c r="W42" s="163"/>
      <c r="Y42" s="58"/>
    </row>
    <row r="43" spans="1:25" ht="18" customHeight="1">
      <c r="A43" s="388" t="s">
        <v>417</v>
      </c>
      <c r="B43" s="510" t="s">
        <v>165</v>
      </c>
      <c r="C43" s="511"/>
      <c r="D43" s="511"/>
      <c r="E43" s="511"/>
      <c r="F43" s="511"/>
      <c r="G43" s="511"/>
      <c r="H43" s="511"/>
      <c r="I43" s="511"/>
      <c r="J43" s="511"/>
      <c r="K43" s="41"/>
      <c r="L43" s="366" t="s">
        <v>418</v>
      </c>
      <c r="M43" s="366"/>
      <c r="N43" s="366"/>
      <c r="O43" s="367"/>
      <c r="P43" s="63" t="s">
        <v>146</v>
      </c>
      <c r="Q43" s="63" t="s">
        <v>147</v>
      </c>
      <c r="R43" s="63" t="s">
        <v>148</v>
      </c>
      <c r="S43" s="63" t="s">
        <v>149</v>
      </c>
      <c r="T43" s="63" t="s">
        <v>150</v>
      </c>
      <c r="U43" s="63" t="s">
        <v>151</v>
      </c>
      <c r="V43" s="63" t="s">
        <v>152</v>
      </c>
      <c r="W43" s="62" t="s">
        <v>153</v>
      </c>
      <c r="Y43" s="58"/>
    </row>
    <row r="44" spans="1:25" ht="18" customHeight="1">
      <c r="A44" s="388"/>
      <c r="B44" s="537" t="s">
        <v>166</v>
      </c>
      <c r="C44" s="501" t="s">
        <v>419</v>
      </c>
      <c r="D44" s="502"/>
      <c r="E44" s="505" t="s">
        <v>420</v>
      </c>
      <c r="F44" s="502"/>
      <c r="G44" s="505" t="s">
        <v>421</v>
      </c>
      <c r="H44" s="502"/>
      <c r="I44" s="505" t="s">
        <v>422</v>
      </c>
      <c r="J44" s="508"/>
      <c r="K44" s="41"/>
      <c r="L44" s="494" t="s">
        <v>155</v>
      </c>
      <c r="M44" s="164"/>
      <c r="N44" s="164"/>
      <c r="O44" s="165" t="s">
        <v>51</v>
      </c>
      <c r="P44" s="338">
        <f>SUM(P45:P46)</f>
        <v>212</v>
      </c>
      <c r="Q44" s="338">
        <f aca="true" t="shared" si="0" ref="Q44:W44">SUM(Q45:Q46)</f>
        <v>67</v>
      </c>
      <c r="R44" s="338">
        <f t="shared" si="0"/>
        <v>41</v>
      </c>
      <c r="S44" s="338">
        <f t="shared" si="0"/>
        <v>14</v>
      </c>
      <c r="T44" s="338">
        <f t="shared" si="0"/>
        <v>19</v>
      </c>
      <c r="U44" s="338">
        <f t="shared" si="0"/>
        <v>44</v>
      </c>
      <c r="V44" s="338">
        <f t="shared" si="0"/>
        <v>11</v>
      </c>
      <c r="W44" s="338">
        <f t="shared" si="0"/>
        <v>16</v>
      </c>
      <c r="Y44" s="58"/>
    </row>
    <row r="45" spans="1:25" ht="18" customHeight="1">
      <c r="A45" s="500"/>
      <c r="B45" s="362"/>
      <c r="C45" s="503"/>
      <c r="D45" s="504"/>
      <c r="E45" s="506"/>
      <c r="F45" s="507"/>
      <c r="G45" s="506"/>
      <c r="H45" s="507"/>
      <c r="I45" s="506"/>
      <c r="J45" s="509"/>
      <c r="K45" s="41"/>
      <c r="L45" s="495"/>
      <c r="M45" s="68" t="s">
        <v>163</v>
      </c>
      <c r="N45" s="61"/>
      <c r="O45" s="83" t="s">
        <v>31</v>
      </c>
      <c r="P45" s="172">
        <v>125</v>
      </c>
      <c r="Q45" s="166">
        <v>44</v>
      </c>
      <c r="R45" s="166">
        <v>32</v>
      </c>
      <c r="S45" s="166">
        <v>3</v>
      </c>
      <c r="T45" s="166">
        <v>9</v>
      </c>
      <c r="U45" s="166">
        <v>22</v>
      </c>
      <c r="V45" s="166">
        <v>6</v>
      </c>
      <c r="W45" s="166">
        <v>9</v>
      </c>
      <c r="Y45" s="58"/>
    </row>
    <row r="46" spans="1:25" ht="18" customHeight="1">
      <c r="A46" s="25" t="s">
        <v>154</v>
      </c>
      <c r="B46" s="336">
        <f>SUM(D46,F46,H46,J46)</f>
        <v>86056</v>
      </c>
      <c r="C46" s="237"/>
      <c r="D46" s="337">
        <f>SUM(D48:D66)</f>
        <v>20811</v>
      </c>
      <c r="E46" s="237"/>
      <c r="F46" s="337">
        <f>SUM(F48:F66)</f>
        <v>21393</v>
      </c>
      <c r="G46" s="237"/>
      <c r="H46" s="337">
        <f>SUM(H48:H66)</f>
        <v>18355</v>
      </c>
      <c r="I46" s="237"/>
      <c r="J46" s="337">
        <f>SUM(J48:J66)</f>
        <v>25497</v>
      </c>
      <c r="K46" s="168"/>
      <c r="L46" s="495"/>
      <c r="M46" s="68"/>
      <c r="N46" s="61"/>
      <c r="O46" s="83" t="s">
        <v>32</v>
      </c>
      <c r="P46" s="172">
        <v>87</v>
      </c>
      <c r="Q46" s="166">
        <v>23</v>
      </c>
      <c r="R46" s="166">
        <v>9</v>
      </c>
      <c r="S46" s="166">
        <v>11</v>
      </c>
      <c r="T46" s="166">
        <v>10</v>
      </c>
      <c r="U46" s="166">
        <v>22</v>
      </c>
      <c r="V46" s="166">
        <v>5</v>
      </c>
      <c r="W46" s="166">
        <v>7</v>
      </c>
      <c r="Y46" s="58"/>
    </row>
    <row r="47" spans="1:25" ht="18" customHeight="1">
      <c r="A47" s="169"/>
      <c r="B47" s="170"/>
      <c r="C47" s="167"/>
      <c r="D47" s="171"/>
      <c r="E47" s="167"/>
      <c r="F47" s="171"/>
      <c r="G47" s="167"/>
      <c r="H47" s="171"/>
      <c r="I47" s="167"/>
      <c r="J47" s="171"/>
      <c r="K47" s="171"/>
      <c r="L47" s="495"/>
      <c r="M47" s="68"/>
      <c r="N47" s="61"/>
      <c r="O47" s="83"/>
      <c r="P47" s="172"/>
      <c r="Q47" s="172"/>
      <c r="R47" s="172"/>
      <c r="S47" s="172"/>
      <c r="T47" s="172"/>
      <c r="U47" s="172"/>
      <c r="V47" s="172"/>
      <c r="W47" s="172"/>
      <c r="Y47" s="58"/>
    </row>
    <row r="48" spans="1:25" ht="18" customHeight="1">
      <c r="A48" s="68" t="s">
        <v>423</v>
      </c>
      <c r="B48" s="173">
        <v>1265</v>
      </c>
      <c r="C48" s="167"/>
      <c r="D48" s="174">
        <v>425</v>
      </c>
      <c r="E48" s="167"/>
      <c r="F48" s="174">
        <v>96</v>
      </c>
      <c r="G48" s="167"/>
      <c r="H48" s="174">
        <v>138</v>
      </c>
      <c r="I48" s="167"/>
      <c r="J48" s="174">
        <v>606</v>
      </c>
      <c r="K48" s="54"/>
      <c r="L48" s="495"/>
      <c r="N48" s="61"/>
      <c r="O48" s="83" t="s">
        <v>51</v>
      </c>
      <c r="P48" s="172">
        <v>838</v>
      </c>
      <c r="Q48" s="172">
        <v>278</v>
      </c>
      <c r="R48" s="172">
        <v>123</v>
      </c>
      <c r="S48" s="172">
        <v>60</v>
      </c>
      <c r="T48" s="172">
        <v>82</v>
      </c>
      <c r="U48" s="172">
        <v>172</v>
      </c>
      <c r="V48" s="172">
        <v>59</v>
      </c>
      <c r="W48" s="172">
        <v>64</v>
      </c>
      <c r="Y48" s="58"/>
    </row>
    <row r="49" spans="1:25" ht="18" customHeight="1">
      <c r="A49" s="13"/>
      <c r="B49" s="173"/>
      <c r="C49" s="167"/>
      <c r="D49" s="8"/>
      <c r="E49" s="167"/>
      <c r="F49" s="8"/>
      <c r="G49" s="167"/>
      <c r="H49" s="8"/>
      <c r="I49" s="167"/>
      <c r="J49" s="8"/>
      <c r="K49" s="8"/>
      <c r="L49" s="495"/>
      <c r="M49" s="175" t="s">
        <v>156</v>
      </c>
      <c r="N49" s="61"/>
      <c r="O49" s="83" t="s">
        <v>31</v>
      </c>
      <c r="P49" s="172">
        <v>535</v>
      </c>
      <c r="Q49" s="176">
        <v>196</v>
      </c>
      <c r="R49" s="176">
        <v>82</v>
      </c>
      <c r="S49" s="176">
        <v>44</v>
      </c>
      <c r="T49" s="176">
        <v>42</v>
      </c>
      <c r="U49" s="176">
        <v>100</v>
      </c>
      <c r="V49" s="176">
        <v>32</v>
      </c>
      <c r="W49" s="176">
        <v>39</v>
      </c>
      <c r="Y49" s="58"/>
    </row>
    <row r="50" spans="1:25" ht="18" customHeight="1">
      <c r="A50" s="68" t="s">
        <v>114</v>
      </c>
      <c r="B50" s="173">
        <v>81</v>
      </c>
      <c r="C50" s="167"/>
      <c r="D50" s="174">
        <v>4</v>
      </c>
      <c r="E50" s="167"/>
      <c r="F50" s="174">
        <v>8</v>
      </c>
      <c r="G50" s="167"/>
      <c r="H50" s="174">
        <v>18</v>
      </c>
      <c r="I50" s="167"/>
      <c r="J50" s="174">
        <v>51</v>
      </c>
      <c r="K50" s="54"/>
      <c r="L50" s="495"/>
      <c r="M50" s="177"/>
      <c r="N50" s="61"/>
      <c r="O50" s="83" t="s">
        <v>32</v>
      </c>
      <c r="P50" s="172">
        <v>303</v>
      </c>
      <c r="Q50" s="172">
        <v>82</v>
      </c>
      <c r="R50" s="172">
        <v>41</v>
      </c>
      <c r="S50" s="172">
        <v>16</v>
      </c>
      <c r="T50" s="172">
        <v>40</v>
      </c>
      <c r="U50" s="172">
        <v>72</v>
      </c>
      <c r="V50" s="172">
        <v>27</v>
      </c>
      <c r="W50" s="172">
        <v>25</v>
      </c>
      <c r="Y50" s="58"/>
    </row>
    <row r="51" spans="1:25" ht="18" customHeight="1">
      <c r="A51" s="169"/>
      <c r="B51" s="173"/>
      <c r="C51" s="167"/>
      <c r="D51" s="171"/>
      <c r="E51" s="167"/>
      <c r="F51" s="171"/>
      <c r="G51" s="167"/>
      <c r="H51" s="171"/>
      <c r="I51" s="167"/>
      <c r="J51" s="171"/>
      <c r="K51" s="171"/>
      <c r="L51" s="495"/>
      <c r="O51" s="86"/>
      <c r="P51" s="178"/>
      <c r="Q51" s="178"/>
      <c r="R51" s="178"/>
      <c r="S51" s="178"/>
      <c r="T51" s="178"/>
      <c r="U51" s="178"/>
      <c r="V51" s="178"/>
      <c r="W51" s="178"/>
      <c r="Y51" s="58"/>
    </row>
    <row r="52" spans="1:25" ht="18" customHeight="1">
      <c r="A52" s="68" t="s">
        <v>115</v>
      </c>
      <c r="B52" s="173">
        <v>13359</v>
      </c>
      <c r="C52" s="167"/>
      <c r="D52" s="174">
        <v>2819</v>
      </c>
      <c r="E52" s="167"/>
      <c r="F52" s="174">
        <v>2696</v>
      </c>
      <c r="G52" s="167"/>
      <c r="H52" s="174">
        <v>2206</v>
      </c>
      <c r="I52" s="167"/>
      <c r="J52" s="174">
        <v>5638</v>
      </c>
      <c r="K52" s="54"/>
      <c r="L52" s="495"/>
      <c r="M52" s="61"/>
      <c r="N52" s="61"/>
      <c r="O52" s="83" t="s">
        <v>51</v>
      </c>
      <c r="P52" s="172">
        <f>SUM(P53:P54)</f>
        <v>212</v>
      </c>
      <c r="Q52" s="172">
        <f aca="true" t="shared" si="1" ref="Q52:W52">SUM(Q53:Q54)</f>
        <v>67</v>
      </c>
      <c r="R52" s="172">
        <f t="shared" si="1"/>
        <v>41</v>
      </c>
      <c r="S52" s="172">
        <f t="shared" si="1"/>
        <v>14</v>
      </c>
      <c r="T52" s="172">
        <f t="shared" si="1"/>
        <v>19</v>
      </c>
      <c r="U52" s="172">
        <f t="shared" si="1"/>
        <v>44</v>
      </c>
      <c r="V52" s="172">
        <f t="shared" si="1"/>
        <v>11</v>
      </c>
      <c r="W52" s="172">
        <f t="shared" si="1"/>
        <v>16</v>
      </c>
      <c r="Y52" s="58"/>
    </row>
    <row r="53" spans="1:25" ht="18" customHeight="1">
      <c r="A53" s="68"/>
      <c r="B53" s="173"/>
      <c r="C53" s="167"/>
      <c r="D53" s="174"/>
      <c r="E53" s="167"/>
      <c r="F53" s="174"/>
      <c r="G53" s="167"/>
      <c r="H53" s="174"/>
      <c r="I53" s="167"/>
      <c r="J53" s="174"/>
      <c r="K53" s="174"/>
      <c r="L53" s="495"/>
      <c r="M53" s="68" t="s">
        <v>164</v>
      </c>
      <c r="N53" s="61"/>
      <c r="O53" s="83" t="s">
        <v>31</v>
      </c>
      <c r="P53" s="172">
        <v>125</v>
      </c>
      <c r="Q53" s="166">
        <v>44</v>
      </c>
      <c r="R53" s="166">
        <v>32</v>
      </c>
      <c r="S53" s="166">
        <v>3</v>
      </c>
      <c r="T53" s="166">
        <v>9</v>
      </c>
      <c r="U53" s="166">
        <v>22</v>
      </c>
      <c r="V53" s="166">
        <v>6</v>
      </c>
      <c r="W53" s="166">
        <v>9</v>
      </c>
      <c r="Y53" s="58"/>
    </row>
    <row r="54" spans="1:25" ht="18" customHeight="1">
      <c r="A54" s="68" t="s">
        <v>116</v>
      </c>
      <c r="B54" s="173">
        <v>30079</v>
      </c>
      <c r="C54" s="167"/>
      <c r="D54" s="174">
        <v>7513</v>
      </c>
      <c r="E54" s="167"/>
      <c r="F54" s="174">
        <v>8163</v>
      </c>
      <c r="G54" s="167"/>
      <c r="H54" s="174">
        <v>7198</v>
      </c>
      <c r="I54" s="167"/>
      <c r="J54" s="174">
        <v>7205</v>
      </c>
      <c r="K54" s="54"/>
      <c r="L54" s="495"/>
      <c r="M54" s="61"/>
      <c r="N54" s="61"/>
      <c r="O54" s="83" t="s">
        <v>32</v>
      </c>
      <c r="P54" s="172">
        <v>87</v>
      </c>
      <c r="Q54" s="166">
        <v>23</v>
      </c>
      <c r="R54" s="166">
        <v>9</v>
      </c>
      <c r="S54" s="166">
        <v>11</v>
      </c>
      <c r="T54" s="166">
        <v>10</v>
      </c>
      <c r="U54" s="166">
        <v>22</v>
      </c>
      <c r="V54" s="166">
        <v>5</v>
      </c>
      <c r="W54" s="166">
        <v>7</v>
      </c>
      <c r="Y54" s="58"/>
    </row>
    <row r="55" spans="1:25" ht="18" customHeight="1">
      <c r="A55" s="68"/>
      <c r="B55" s="173"/>
      <c r="C55" s="167"/>
      <c r="D55" s="174"/>
      <c r="E55" s="167"/>
      <c r="F55" s="174"/>
      <c r="G55" s="167"/>
      <c r="H55" s="174"/>
      <c r="I55" s="167"/>
      <c r="J55" s="174"/>
      <c r="K55" s="174"/>
      <c r="L55" s="496"/>
      <c r="M55" s="179"/>
      <c r="N55" s="179"/>
      <c r="O55" s="156"/>
      <c r="P55" s="172"/>
      <c r="Q55" s="172"/>
      <c r="R55" s="172"/>
      <c r="S55" s="172"/>
      <c r="T55" s="172"/>
      <c r="U55" s="172"/>
      <c r="V55" s="172"/>
      <c r="W55" s="172"/>
      <c r="Y55" s="58"/>
    </row>
    <row r="56" spans="1:25" ht="18" customHeight="1">
      <c r="A56" s="9" t="s">
        <v>424</v>
      </c>
      <c r="B56" s="173">
        <v>42</v>
      </c>
      <c r="C56" s="167"/>
      <c r="D56" s="174">
        <v>5</v>
      </c>
      <c r="E56" s="167"/>
      <c r="F56" s="174">
        <v>8</v>
      </c>
      <c r="G56" s="167"/>
      <c r="H56" s="174">
        <v>8</v>
      </c>
      <c r="I56" s="167"/>
      <c r="J56" s="174">
        <v>21</v>
      </c>
      <c r="K56" s="54"/>
      <c r="L56" s="497" t="s">
        <v>157</v>
      </c>
      <c r="M56" s="164"/>
      <c r="N56" s="164"/>
      <c r="O56" s="165" t="s">
        <v>51</v>
      </c>
      <c r="P56" s="338">
        <f>SUM(P57:P58)</f>
        <v>5355</v>
      </c>
      <c r="Q56" s="338">
        <f aca="true" t="shared" si="2" ref="Q56:W56">SUM(Q57:Q58)</f>
        <v>2694</v>
      </c>
      <c r="R56" s="338">
        <f t="shared" si="2"/>
        <v>772</v>
      </c>
      <c r="S56" s="338">
        <f t="shared" si="2"/>
        <v>567</v>
      </c>
      <c r="T56" s="338">
        <f t="shared" si="2"/>
        <v>345</v>
      </c>
      <c r="U56" s="338">
        <f t="shared" si="2"/>
        <v>271</v>
      </c>
      <c r="V56" s="338">
        <f t="shared" si="2"/>
        <v>386</v>
      </c>
      <c r="W56" s="338">
        <f t="shared" si="2"/>
        <v>320</v>
      </c>
      <c r="Y56" s="58"/>
    </row>
    <row r="57" spans="1:25" ht="18" customHeight="1">
      <c r="A57" s="169"/>
      <c r="B57" s="173"/>
      <c r="C57" s="167"/>
      <c r="D57" s="171"/>
      <c r="E57" s="167"/>
      <c r="F57" s="171"/>
      <c r="G57" s="167"/>
      <c r="H57" s="174"/>
      <c r="I57" s="167"/>
      <c r="J57" s="174"/>
      <c r="K57" s="174"/>
      <c r="L57" s="498"/>
      <c r="M57" s="68" t="s">
        <v>163</v>
      </c>
      <c r="N57" s="61"/>
      <c r="O57" s="83" t="s">
        <v>31</v>
      </c>
      <c r="P57" s="172">
        <v>2519</v>
      </c>
      <c r="Q57" s="166">
        <v>1269</v>
      </c>
      <c r="R57" s="166">
        <v>374</v>
      </c>
      <c r="S57" s="166">
        <v>235</v>
      </c>
      <c r="T57" s="166">
        <v>178</v>
      </c>
      <c r="U57" s="166">
        <v>118</v>
      </c>
      <c r="V57" s="166">
        <v>210</v>
      </c>
      <c r="W57" s="166">
        <v>135</v>
      </c>
      <c r="Y57" s="58"/>
    </row>
    <row r="58" spans="1:25" ht="18" customHeight="1">
      <c r="A58" s="68" t="s">
        <v>118</v>
      </c>
      <c r="B58" s="173">
        <v>5743</v>
      </c>
      <c r="C58" s="167"/>
      <c r="D58" s="174">
        <v>1339</v>
      </c>
      <c r="E58" s="167"/>
      <c r="F58" s="174">
        <v>1513</v>
      </c>
      <c r="G58" s="167"/>
      <c r="H58" s="174">
        <v>1367</v>
      </c>
      <c r="I58" s="167"/>
      <c r="J58" s="174">
        <v>1524</v>
      </c>
      <c r="K58" s="54"/>
      <c r="L58" s="498"/>
      <c r="M58" s="68"/>
      <c r="N58" s="61"/>
      <c r="O58" s="83" t="s">
        <v>32</v>
      </c>
      <c r="P58" s="172">
        <v>2836</v>
      </c>
      <c r="Q58" s="166">
        <v>1425</v>
      </c>
      <c r="R58" s="166">
        <v>398</v>
      </c>
      <c r="S58" s="166">
        <v>332</v>
      </c>
      <c r="T58" s="166">
        <v>167</v>
      </c>
      <c r="U58" s="166">
        <v>153</v>
      </c>
      <c r="V58" s="166">
        <v>176</v>
      </c>
      <c r="W58" s="166">
        <v>185</v>
      </c>
      <c r="Y58" s="58"/>
    </row>
    <row r="59" spans="1:25" ht="18" customHeight="1">
      <c r="A59" s="169"/>
      <c r="B59" s="173"/>
      <c r="C59" s="167"/>
      <c r="D59" s="171"/>
      <c r="E59" s="167"/>
      <c r="F59" s="171"/>
      <c r="G59" s="167"/>
      <c r="H59" s="171"/>
      <c r="I59" s="167"/>
      <c r="J59" s="171"/>
      <c r="K59" s="171"/>
      <c r="L59" s="498"/>
      <c r="M59" s="68"/>
      <c r="N59" s="61"/>
      <c r="O59" s="83"/>
      <c r="P59" s="172"/>
      <c r="Q59" s="172"/>
      <c r="R59" s="172"/>
      <c r="S59" s="172"/>
      <c r="T59" s="172"/>
      <c r="U59" s="172"/>
      <c r="V59" s="172"/>
      <c r="W59" s="172"/>
      <c r="Y59" s="58"/>
    </row>
    <row r="60" spans="1:25" ht="18" customHeight="1">
      <c r="A60" s="68" t="s">
        <v>223</v>
      </c>
      <c r="B60" s="173">
        <v>14332</v>
      </c>
      <c r="C60" s="167"/>
      <c r="D60" s="174">
        <v>3752</v>
      </c>
      <c r="E60" s="167"/>
      <c r="F60" s="174">
        <v>3712</v>
      </c>
      <c r="G60" s="167"/>
      <c r="H60" s="174">
        <v>2944</v>
      </c>
      <c r="I60" s="167"/>
      <c r="J60" s="174">
        <v>3924</v>
      </c>
      <c r="K60" s="54"/>
      <c r="L60" s="498"/>
      <c r="N60" s="61"/>
      <c r="O60" s="83" t="s">
        <v>51</v>
      </c>
      <c r="P60" s="172">
        <v>25015</v>
      </c>
      <c r="Q60" s="172">
        <v>12979</v>
      </c>
      <c r="R60" s="172">
        <v>3650</v>
      </c>
      <c r="S60" s="172">
        <v>1832</v>
      </c>
      <c r="T60" s="172">
        <v>1442</v>
      </c>
      <c r="U60" s="172">
        <v>1571</v>
      </c>
      <c r="V60" s="172">
        <v>1990</v>
      </c>
      <c r="W60" s="172">
        <v>1551</v>
      </c>
      <c r="Y60" s="58"/>
    </row>
    <row r="61" spans="1:25" ht="18" customHeight="1">
      <c r="A61" s="68"/>
      <c r="B61" s="34"/>
      <c r="C61" s="167"/>
      <c r="D61" s="174"/>
      <c r="E61" s="167"/>
      <c r="F61" s="174"/>
      <c r="G61" s="167"/>
      <c r="H61" s="174"/>
      <c r="I61" s="167"/>
      <c r="J61" s="174"/>
      <c r="K61" s="174"/>
      <c r="L61" s="498"/>
      <c r="M61" s="175" t="s">
        <v>156</v>
      </c>
      <c r="N61" s="61"/>
      <c r="O61" s="83" t="s">
        <v>31</v>
      </c>
      <c r="P61" s="176">
        <v>15723</v>
      </c>
      <c r="Q61" s="176">
        <v>8029</v>
      </c>
      <c r="R61" s="176">
        <v>2548</v>
      </c>
      <c r="S61" s="176">
        <v>1120</v>
      </c>
      <c r="T61" s="176">
        <v>864</v>
      </c>
      <c r="U61" s="176">
        <v>836</v>
      </c>
      <c r="V61" s="176">
        <v>1333</v>
      </c>
      <c r="W61" s="176">
        <v>993</v>
      </c>
      <c r="Y61" s="58"/>
    </row>
    <row r="62" spans="1:25" ht="18" customHeight="1">
      <c r="A62" s="68" t="s">
        <v>224</v>
      </c>
      <c r="B62" s="173">
        <v>1455</v>
      </c>
      <c r="C62" s="167"/>
      <c r="D62" s="174">
        <v>438</v>
      </c>
      <c r="E62" s="167"/>
      <c r="F62" s="174">
        <v>345</v>
      </c>
      <c r="G62" s="167"/>
      <c r="H62" s="174">
        <v>328</v>
      </c>
      <c r="I62" s="167"/>
      <c r="J62" s="174">
        <v>344</v>
      </c>
      <c r="K62" s="54"/>
      <c r="L62" s="498"/>
      <c r="M62" s="177"/>
      <c r="N62" s="61"/>
      <c r="O62" s="83" t="s">
        <v>32</v>
      </c>
      <c r="P62" s="172">
        <v>9292</v>
      </c>
      <c r="Q62" s="172">
        <v>4950</v>
      </c>
      <c r="R62" s="172">
        <v>1102</v>
      </c>
      <c r="S62" s="172">
        <v>712</v>
      </c>
      <c r="T62" s="172">
        <v>578</v>
      </c>
      <c r="U62" s="172">
        <v>735</v>
      </c>
      <c r="V62" s="172">
        <v>657</v>
      </c>
      <c r="W62" s="172">
        <v>558</v>
      </c>
      <c r="Y62" s="58"/>
    </row>
    <row r="63" spans="1:25" ht="18" customHeight="1">
      <c r="A63" s="68"/>
      <c r="B63" s="173"/>
      <c r="C63" s="167"/>
      <c r="D63" s="174"/>
      <c r="E63" s="167"/>
      <c r="F63" s="174"/>
      <c r="G63" s="167"/>
      <c r="H63" s="174"/>
      <c r="I63" s="167"/>
      <c r="J63" s="174"/>
      <c r="K63" s="174"/>
      <c r="L63" s="498"/>
      <c r="M63" s="84"/>
      <c r="N63" s="84"/>
      <c r="O63" s="86"/>
      <c r="P63" s="166"/>
      <c r="Q63" s="166"/>
      <c r="R63" s="166"/>
      <c r="S63" s="166"/>
      <c r="T63" s="166"/>
      <c r="U63" s="166"/>
      <c r="V63" s="166"/>
      <c r="W63" s="166"/>
      <c r="Y63" s="58"/>
    </row>
    <row r="64" spans="1:25" ht="18" customHeight="1">
      <c r="A64" s="68" t="s">
        <v>121</v>
      </c>
      <c r="B64" s="173">
        <v>19244</v>
      </c>
      <c r="C64" s="167"/>
      <c r="D64" s="167">
        <v>4380</v>
      </c>
      <c r="E64" s="167"/>
      <c r="F64" s="167">
        <v>4751</v>
      </c>
      <c r="G64" s="167"/>
      <c r="H64" s="167">
        <v>4035</v>
      </c>
      <c r="I64" s="167"/>
      <c r="J64" s="167">
        <v>6078</v>
      </c>
      <c r="L64" s="498"/>
      <c r="M64" s="61"/>
      <c r="N64" s="61"/>
      <c r="O64" s="83" t="s">
        <v>51</v>
      </c>
      <c r="P64" s="172">
        <f>SUM(P65:P66)</f>
        <v>5355</v>
      </c>
      <c r="Q64" s="172">
        <f aca="true" t="shared" si="3" ref="Q64:W64">SUM(Q65:Q66)</f>
        <v>2694</v>
      </c>
      <c r="R64" s="172">
        <f t="shared" si="3"/>
        <v>772</v>
      </c>
      <c r="S64" s="172">
        <f t="shared" si="3"/>
        <v>567</v>
      </c>
      <c r="T64" s="172">
        <f t="shared" si="3"/>
        <v>345</v>
      </c>
      <c r="U64" s="172">
        <f t="shared" si="3"/>
        <v>271</v>
      </c>
      <c r="V64" s="172">
        <f t="shared" si="3"/>
        <v>386</v>
      </c>
      <c r="W64" s="172">
        <f t="shared" si="3"/>
        <v>320</v>
      </c>
      <c r="X64" s="167"/>
      <c r="Y64" s="58"/>
    </row>
    <row r="65" spans="1:23" ht="18" customHeight="1">
      <c r="A65" s="68"/>
      <c r="B65" s="173"/>
      <c r="C65" s="171"/>
      <c r="D65" s="171"/>
      <c r="E65" s="171"/>
      <c r="F65" s="171"/>
      <c r="G65" s="171"/>
      <c r="H65" s="171"/>
      <c r="I65" s="171"/>
      <c r="J65" s="171"/>
      <c r="L65" s="498"/>
      <c r="M65" s="68" t="s">
        <v>164</v>
      </c>
      <c r="N65" s="61"/>
      <c r="O65" s="83" t="s">
        <v>31</v>
      </c>
      <c r="P65" s="172">
        <v>2519</v>
      </c>
      <c r="Q65" s="166">
        <v>1269</v>
      </c>
      <c r="R65" s="166">
        <v>374</v>
      </c>
      <c r="S65" s="166">
        <v>235</v>
      </c>
      <c r="T65" s="166">
        <v>178</v>
      </c>
      <c r="U65" s="166">
        <v>118</v>
      </c>
      <c r="V65" s="166">
        <v>210</v>
      </c>
      <c r="W65" s="166">
        <v>135</v>
      </c>
    </row>
    <row r="66" spans="1:23" ht="18" customHeight="1">
      <c r="A66" s="68" t="s">
        <v>225</v>
      </c>
      <c r="B66" s="173">
        <v>456</v>
      </c>
      <c r="C66" s="171"/>
      <c r="D66" s="174">
        <v>136</v>
      </c>
      <c r="E66" s="171"/>
      <c r="F66" s="174">
        <v>101</v>
      </c>
      <c r="G66" s="171"/>
      <c r="H66" s="174">
        <v>113</v>
      </c>
      <c r="I66" s="171"/>
      <c r="J66" s="174">
        <v>106</v>
      </c>
      <c r="K66" s="54"/>
      <c r="L66" s="498"/>
      <c r="M66" s="61"/>
      <c r="N66" s="61"/>
      <c r="O66" s="83" t="s">
        <v>32</v>
      </c>
      <c r="P66" s="172">
        <v>2836</v>
      </c>
      <c r="Q66" s="166">
        <v>1425</v>
      </c>
      <c r="R66" s="166">
        <v>398</v>
      </c>
      <c r="S66" s="166">
        <v>332</v>
      </c>
      <c r="T66" s="166">
        <v>167</v>
      </c>
      <c r="U66" s="166">
        <v>153</v>
      </c>
      <c r="V66" s="166">
        <v>176</v>
      </c>
      <c r="W66" s="166">
        <v>185</v>
      </c>
    </row>
    <row r="67" spans="1:23" ht="18" customHeight="1">
      <c r="A67" s="169"/>
      <c r="B67" s="170"/>
      <c r="C67" s="171"/>
      <c r="D67" s="171"/>
      <c r="E67" s="171"/>
      <c r="F67" s="171"/>
      <c r="G67" s="171"/>
      <c r="H67" s="171"/>
      <c r="I67" s="171"/>
      <c r="J67" s="171"/>
      <c r="K67" s="171"/>
      <c r="L67" s="499"/>
      <c r="M67" s="179"/>
      <c r="N67" s="179"/>
      <c r="O67" s="156"/>
      <c r="P67" s="24"/>
      <c r="Q67" s="180"/>
      <c r="R67" s="180"/>
      <c r="S67" s="180"/>
      <c r="T67" s="180"/>
      <c r="U67" s="180"/>
      <c r="V67" s="180"/>
      <c r="W67" s="180"/>
    </row>
    <row r="68" spans="1:12" ht="18" customHeight="1">
      <c r="A68" s="181"/>
      <c r="B68" s="182"/>
      <c r="C68" s="119"/>
      <c r="D68" s="183"/>
      <c r="E68" s="119"/>
      <c r="F68" s="183"/>
      <c r="G68" s="119"/>
      <c r="H68" s="183"/>
      <c r="I68" s="119"/>
      <c r="J68" s="183"/>
      <c r="K68" s="54"/>
      <c r="L68" s="58" t="s">
        <v>197</v>
      </c>
    </row>
    <row r="69" spans="1:8" ht="18" customHeight="1">
      <c r="A69" s="58" t="s">
        <v>197</v>
      </c>
      <c r="B69" s="115"/>
      <c r="C69" s="129"/>
      <c r="D69" s="84"/>
      <c r="E69" s="84"/>
      <c r="F69" s="84"/>
      <c r="G69" s="84"/>
      <c r="H69" s="84"/>
    </row>
    <row r="72" spans="19:25" ht="18" customHeight="1">
      <c r="S72" s="46"/>
      <c r="U72" s="46"/>
      <c r="W72" s="58"/>
      <c r="Y72" s="58"/>
    </row>
    <row r="73" spans="19:25" ht="18" customHeight="1">
      <c r="S73" s="46"/>
      <c r="U73" s="46"/>
      <c r="W73" s="58"/>
      <c r="Y73" s="58"/>
    </row>
    <row r="74" spans="19:25" ht="18" customHeight="1">
      <c r="S74" s="46"/>
      <c r="U74" s="46"/>
      <c r="W74" s="58"/>
      <c r="Y74" s="58"/>
    </row>
    <row r="75" spans="19:25" ht="18" customHeight="1">
      <c r="S75" s="46"/>
      <c r="U75" s="46"/>
      <c r="W75" s="58"/>
      <c r="Y75" s="58"/>
    </row>
  </sheetData>
  <sheetProtection/>
  <mergeCells count="255">
    <mergeCell ref="B44:B45"/>
    <mergeCell ref="B7:C8"/>
    <mergeCell ref="D7:E8"/>
    <mergeCell ref="F7:G8"/>
    <mergeCell ref="J34:L34"/>
    <mergeCell ref="J35:L35"/>
    <mergeCell ref="J36:L36"/>
    <mergeCell ref="A40:I40"/>
    <mergeCell ref="B36:C36"/>
    <mergeCell ref="F36:G36"/>
    <mergeCell ref="B35:C35"/>
    <mergeCell ref="D36:E36"/>
    <mergeCell ref="A2:W2"/>
    <mergeCell ref="A4:W4"/>
    <mergeCell ref="P23:Q23"/>
    <mergeCell ref="P24:Q24"/>
    <mergeCell ref="R7:S8"/>
    <mergeCell ref="P16:Q16"/>
    <mergeCell ref="P17:Q17"/>
    <mergeCell ref="P18:Q18"/>
    <mergeCell ref="P19:Q19"/>
    <mergeCell ref="P20:Q20"/>
    <mergeCell ref="P21:Q21"/>
    <mergeCell ref="P22:Q22"/>
    <mergeCell ref="L43:O43"/>
    <mergeCell ref="J22:L22"/>
    <mergeCell ref="J23:L23"/>
    <mergeCell ref="J24:L24"/>
    <mergeCell ref="J25:L25"/>
    <mergeCell ref="J26:L26"/>
    <mergeCell ref="P15:Q15"/>
    <mergeCell ref="B9:C9"/>
    <mergeCell ref="B10:C10"/>
    <mergeCell ref="B11:C11"/>
    <mergeCell ref="B12:C12"/>
    <mergeCell ref="B13:C13"/>
    <mergeCell ref="B14:C14"/>
    <mergeCell ref="B15:C15"/>
    <mergeCell ref="F9:G9"/>
    <mergeCell ref="F10:G10"/>
    <mergeCell ref="B20:C20"/>
    <mergeCell ref="B21:C21"/>
    <mergeCell ref="B22:C22"/>
    <mergeCell ref="B23:C23"/>
    <mergeCell ref="B16:C16"/>
    <mergeCell ref="B17:C17"/>
    <mergeCell ref="B18:C18"/>
    <mergeCell ref="B19:C19"/>
    <mergeCell ref="B28:C28"/>
    <mergeCell ref="B29:C29"/>
    <mergeCell ref="B30:C30"/>
    <mergeCell ref="B31:C31"/>
    <mergeCell ref="B24:C24"/>
    <mergeCell ref="B25:C25"/>
    <mergeCell ref="B26:C26"/>
    <mergeCell ref="B27:C27"/>
    <mergeCell ref="B32:C32"/>
    <mergeCell ref="B33:C33"/>
    <mergeCell ref="B34:C34"/>
    <mergeCell ref="D9:E9"/>
    <mergeCell ref="D10:E10"/>
    <mergeCell ref="D11:E11"/>
    <mergeCell ref="D12:E12"/>
    <mergeCell ref="D13:E13"/>
    <mergeCell ref="D14:E14"/>
    <mergeCell ref="D15:E15"/>
    <mergeCell ref="D20:E20"/>
    <mergeCell ref="D21:E21"/>
    <mergeCell ref="D22:E22"/>
    <mergeCell ref="D23:E23"/>
    <mergeCell ref="D16:E16"/>
    <mergeCell ref="D17:E17"/>
    <mergeCell ref="D18:E18"/>
    <mergeCell ref="D19:E19"/>
    <mergeCell ref="D34:E34"/>
    <mergeCell ref="D35:E35"/>
    <mergeCell ref="D28:E28"/>
    <mergeCell ref="D29:E29"/>
    <mergeCell ref="D30:E30"/>
    <mergeCell ref="D31:E31"/>
    <mergeCell ref="F11:G11"/>
    <mergeCell ref="F12:G12"/>
    <mergeCell ref="F13:G13"/>
    <mergeCell ref="F14:G14"/>
    <mergeCell ref="D32:E32"/>
    <mergeCell ref="D33:E33"/>
    <mergeCell ref="D24:E24"/>
    <mergeCell ref="D25:E25"/>
    <mergeCell ref="D26:E26"/>
    <mergeCell ref="D27:E27"/>
    <mergeCell ref="F15:G15"/>
    <mergeCell ref="F16:G16"/>
    <mergeCell ref="F23:G23"/>
    <mergeCell ref="F24:G24"/>
    <mergeCell ref="F17:G17"/>
    <mergeCell ref="F18:G18"/>
    <mergeCell ref="F19:G19"/>
    <mergeCell ref="F20:G20"/>
    <mergeCell ref="F21:G21"/>
    <mergeCell ref="F22:G22"/>
    <mergeCell ref="F29:G29"/>
    <mergeCell ref="F30:G30"/>
    <mergeCell ref="F31:G31"/>
    <mergeCell ref="F32:G32"/>
    <mergeCell ref="F33:G33"/>
    <mergeCell ref="F34:G34"/>
    <mergeCell ref="F35:G35"/>
    <mergeCell ref="F25:G25"/>
    <mergeCell ref="F26:G26"/>
    <mergeCell ref="F27:G27"/>
    <mergeCell ref="F28:G28"/>
    <mergeCell ref="J15:L15"/>
    <mergeCell ref="J16:L16"/>
    <mergeCell ref="J17:L17"/>
    <mergeCell ref="J31:L31"/>
    <mergeCell ref="J32:L32"/>
    <mergeCell ref="J29:L29"/>
    <mergeCell ref="J30:L30"/>
    <mergeCell ref="J18:L18"/>
    <mergeCell ref="J19:L19"/>
    <mergeCell ref="J20:L20"/>
    <mergeCell ref="J21:L21"/>
    <mergeCell ref="J27:L27"/>
    <mergeCell ref="J28:L28"/>
    <mergeCell ref="J33:L33"/>
    <mergeCell ref="M15:O15"/>
    <mergeCell ref="M16:O16"/>
    <mergeCell ref="M17:O17"/>
    <mergeCell ref="M18:O18"/>
    <mergeCell ref="M19:O19"/>
    <mergeCell ref="M20:O20"/>
    <mergeCell ref="M21:O21"/>
    <mergeCell ref="M28:O28"/>
    <mergeCell ref="M29:O29"/>
    <mergeCell ref="M22:O22"/>
    <mergeCell ref="M23:O23"/>
    <mergeCell ref="M24:O24"/>
    <mergeCell ref="M25:O25"/>
    <mergeCell ref="M10:O10"/>
    <mergeCell ref="M11:O11"/>
    <mergeCell ref="M12:O12"/>
    <mergeCell ref="M13:O13"/>
    <mergeCell ref="M14:O14"/>
    <mergeCell ref="M34:O34"/>
    <mergeCell ref="M35:O35"/>
    <mergeCell ref="M36:O36"/>
    <mergeCell ref="M7:O7"/>
    <mergeCell ref="M30:O30"/>
    <mergeCell ref="M31:O31"/>
    <mergeCell ref="M32:O32"/>
    <mergeCell ref="M33:O33"/>
    <mergeCell ref="M26:O26"/>
    <mergeCell ref="M27:O27"/>
    <mergeCell ref="J14:L14"/>
    <mergeCell ref="J8:L8"/>
    <mergeCell ref="M8:O8"/>
    <mergeCell ref="M9:O9"/>
    <mergeCell ref="P7:Q8"/>
    <mergeCell ref="J9:L9"/>
    <mergeCell ref="J10:L10"/>
    <mergeCell ref="J11:L11"/>
    <mergeCell ref="J12:L12"/>
    <mergeCell ref="J13:L13"/>
    <mergeCell ref="P6:U6"/>
    <mergeCell ref="V6:W6"/>
    <mergeCell ref="V7:V8"/>
    <mergeCell ref="W7:W8"/>
    <mergeCell ref="T7:U8"/>
    <mergeCell ref="B6:G6"/>
    <mergeCell ref="H7:I8"/>
    <mergeCell ref="H6:O6"/>
    <mergeCell ref="R11:S11"/>
    <mergeCell ref="T11:U11"/>
    <mergeCell ref="R12:S12"/>
    <mergeCell ref="T12:U12"/>
    <mergeCell ref="T9:U9"/>
    <mergeCell ref="R9:S9"/>
    <mergeCell ref="T10:U10"/>
    <mergeCell ref="R10:S10"/>
    <mergeCell ref="R15:S15"/>
    <mergeCell ref="T15:U15"/>
    <mergeCell ref="R16:S16"/>
    <mergeCell ref="T16:U16"/>
    <mergeCell ref="R13:S13"/>
    <mergeCell ref="T13:U13"/>
    <mergeCell ref="R14:S14"/>
    <mergeCell ref="T14:U14"/>
    <mergeCell ref="R19:S19"/>
    <mergeCell ref="T19:U19"/>
    <mergeCell ref="R20:S20"/>
    <mergeCell ref="T20:U20"/>
    <mergeCell ref="R17:S17"/>
    <mergeCell ref="T17:U17"/>
    <mergeCell ref="R18:S18"/>
    <mergeCell ref="T18:U18"/>
    <mergeCell ref="R23:S23"/>
    <mergeCell ref="T23:U23"/>
    <mergeCell ref="R24:S24"/>
    <mergeCell ref="T24:U24"/>
    <mergeCell ref="R21:S21"/>
    <mergeCell ref="T21:U21"/>
    <mergeCell ref="R22:S22"/>
    <mergeCell ref="T22:U22"/>
    <mergeCell ref="R27:S27"/>
    <mergeCell ref="T27:U27"/>
    <mergeCell ref="R28:S28"/>
    <mergeCell ref="T28:U28"/>
    <mergeCell ref="R25:S25"/>
    <mergeCell ref="T25:U25"/>
    <mergeCell ref="R26:S26"/>
    <mergeCell ref="T26:U26"/>
    <mergeCell ref="T31:U31"/>
    <mergeCell ref="R32:S32"/>
    <mergeCell ref="T32:U32"/>
    <mergeCell ref="R29:S29"/>
    <mergeCell ref="T29:U29"/>
    <mergeCell ref="R30:S30"/>
    <mergeCell ref="T30:U30"/>
    <mergeCell ref="P25:Q25"/>
    <mergeCell ref="P26:Q26"/>
    <mergeCell ref="P27:Q27"/>
    <mergeCell ref="P28:Q28"/>
    <mergeCell ref="P9:Q9"/>
    <mergeCell ref="P10:Q10"/>
    <mergeCell ref="P11:Q11"/>
    <mergeCell ref="P12:Q12"/>
    <mergeCell ref="P13:Q13"/>
    <mergeCell ref="P14:Q14"/>
    <mergeCell ref="P29:Q29"/>
    <mergeCell ref="P30:Q30"/>
    <mergeCell ref="P31:Q31"/>
    <mergeCell ref="P32:Q32"/>
    <mergeCell ref="T36:U36"/>
    <mergeCell ref="R33:S33"/>
    <mergeCell ref="T33:U33"/>
    <mergeCell ref="R34:S34"/>
    <mergeCell ref="T34:U34"/>
    <mergeCell ref="R31:S31"/>
    <mergeCell ref="P33:Q33"/>
    <mergeCell ref="P34:Q34"/>
    <mergeCell ref="P35:Q35"/>
    <mergeCell ref="P36:Q36"/>
    <mergeCell ref="R35:S35"/>
    <mergeCell ref="T35:U35"/>
    <mergeCell ref="R36:S36"/>
    <mergeCell ref="A41:J41"/>
    <mergeCell ref="L41:W41"/>
    <mergeCell ref="L44:L55"/>
    <mergeCell ref="L56:L67"/>
    <mergeCell ref="A43:A45"/>
    <mergeCell ref="C44:D45"/>
    <mergeCell ref="G44:H45"/>
    <mergeCell ref="I44:J45"/>
    <mergeCell ref="E44:F45"/>
    <mergeCell ref="B43:J43"/>
  </mergeCells>
  <printOptions horizontalCentered="1"/>
  <pageMargins left="0.7874015748031497" right="0.7874015748031497" top="0.5905511811023623" bottom="0.3937007874015748" header="0" footer="0"/>
  <pageSetup fitToHeight="1" fitToWidth="1" horizontalDpi="600" verticalDpi="600" orientation="landscape" paperSize="8"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73"/>
  <sheetViews>
    <sheetView zoomScaleSheetLayoutView="40" zoomScalePageLayoutView="0" workbookViewId="0" topLeftCell="A1">
      <selection activeCell="A1" sqref="A1"/>
    </sheetView>
  </sheetViews>
  <sheetFormatPr defaultColWidth="10.59765625" defaultRowHeight="15"/>
  <cols>
    <col min="1" max="1" width="3" style="58" customWidth="1"/>
    <col min="2" max="2" width="2.59765625" style="58" customWidth="1"/>
    <col min="3" max="3" width="8.59765625" style="58" customWidth="1"/>
    <col min="4" max="4" width="12.59765625" style="58" customWidth="1"/>
    <col min="5" max="8" width="13.8984375" style="58" customWidth="1"/>
    <col min="9" max="9" width="16.19921875" style="58" customWidth="1"/>
    <col min="10" max="10" width="19.19921875" style="58" customWidth="1"/>
    <col min="11" max="11" width="8.59765625" style="58" customWidth="1"/>
    <col min="12" max="12" width="2.59765625" style="58" customWidth="1"/>
    <col min="13" max="13" width="15.5" style="58" customWidth="1"/>
    <col min="14" max="22" width="12.69921875" style="58" customWidth="1"/>
    <col min="23" max="16384" width="10.59765625" style="58" customWidth="1"/>
  </cols>
  <sheetData>
    <row r="1" spans="1:22" s="57" customFormat="1" ht="19.5" customHeight="1">
      <c r="A1" s="1" t="s">
        <v>227</v>
      </c>
      <c r="B1" s="1"/>
      <c r="D1" s="98"/>
      <c r="E1" s="41"/>
      <c r="F1" s="98"/>
      <c r="G1" s="98"/>
      <c r="H1" s="98"/>
      <c r="I1" s="98"/>
      <c r="V1" s="2" t="s">
        <v>228</v>
      </c>
    </row>
    <row r="2" spans="1:22" s="57" customFormat="1" ht="19.5" customHeight="1">
      <c r="A2" s="1"/>
      <c r="B2" s="1"/>
      <c r="E2" s="41"/>
      <c r="V2" s="2"/>
    </row>
    <row r="3" spans="1:22" ht="19.5" customHeight="1">
      <c r="A3" s="539"/>
      <c r="B3" s="539"/>
      <c r="C3" s="539"/>
      <c r="D3" s="539"/>
      <c r="E3" s="539"/>
      <c r="F3" s="539"/>
      <c r="G3" s="539"/>
      <c r="H3" s="539"/>
      <c r="I3" s="539"/>
      <c r="J3" s="539"/>
      <c r="L3" s="562" t="s">
        <v>307</v>
      </c>
      <c r="M3" s="562"/>
      <c r="N3" s="562"/>
      <c r="O3" s="562"/>
      <c r="P3" s="562"/>
      <c r="Q3" s="562"/>
      <c r="R3" s="562"/>
      <c r="S3" s="562"/>
      <c r="T3" s="562"/>
      <c r="U3" s="562"/>
      <c r="V3" s="562"/>
    </row>
    <row r="4" spans="1:22" ht="19.5" customHeight="1">
      <c r="A4" s="253"/>
      <c r="B4" s="253"/>
      <c r="C4" s="253"/>
      <c r="D4" s="253"/>
      <c r="E4" s="253"/>
      <c r="F4" s="253"/>
      <c r="G4" s="253"/>
      <c r="H4" s="253"/>
      <c r="I4" s="253"/>
      <c r="J4" s="253"/>
      <c r="L4" s="30"/>
      <c r="M4" s="30"/>
      <c r="N4" s="30"/>
      <c r="O4" s="30"/>
      <c r="P4" s="30"/>
      <c r="Q4" s="30"/>
      <c r="R4" s="30"/>
      <c r="S4" s="30"/>
      <c r="T4" s="30"/>
      <c r="U4" s="30"/>
      <c r="V4" s="30"/>
    </row>
    <row r="5" spans="1:10" ht="16.5" customHeight="1">
      <c r="A5" s="542" t="s">
        <v>305</v>
      </c>
      <c r="B5" s="542"/>
      <c r="C5" s="542"/>
      <c r="D5" s="542"/>
      <c r="E5" s="542"/>
      <c r="F5" s="542"/>
      <c r="G5" s="542"/>
      <c r="H5" s="542"/>
      <c r="I5" s="542"/>
      <c r="J5" s="542"/>
    </row>
    <row r="6" spans="1:12" ht="16.5" customHeight="1">
      <c r="A6" s="185"/>
      <c r="B6" s="186"/>
      <c r="C6" s="185"/>
      <c r="D6" s="185"/>
      <c r="E6" s="185"/>
      <c r="F6" s="185"/>
      <c r="G6" s="185"/>
      <c r="H6" s="185"/>
      <c r="I6" s="185"/>
      <c r="J6" s="185"/>
      <c r="L6" s="18" t="s">
        <v>337</v>
      </c>
    </row>
    <row r="7" spans="1:22" ht="16.5" customHeight="1" thickBot="1">
      <c r="A7" s="187"/>
      <c r="B7" s="187"/>
      <c r="J7" s="48" t="s">
        <v>292</v>
      </c>
      <c r="L7" s="18" t="s">
        <v>226</v>
      </c>
      <c r="N7" s="188"/>
      <c r="O7" s="188"/>
      <c r="P7" s="188"/>
      <c r="Q7" s="188"/>
      <c r="R7" s="188"/>
      <c r="S7" s="188"/>
      <c r="T7" s="188"/>
      <c r="U7" s="188"/>
      <c r="V7" s="48" t="s">
        <v>295</v>
      </c>
    </row>
    <row r="8" spans="1:22" ht="16.5" customHeight="1">
      <c r="A8" s="189"/>
      <c r="B8" s="190"/>
      <c r="C8" s="190"/>
      <c r="D8" s="191" t="s">
        <v>341</v>
      </c>
      <c r="E8" s="557" t="s">
        <v>14</v>
      </c>
      <c r="F8" s="557" t="s">
        <v>15</v>
      </c>
      <c r="G8" s="557" t="s">
        <v>8</v>
      </c>
      <c r="H8" s="557" t="s">
        <v>19</v>
      </c>
      <c r="I8" s="554" t="s">
        <v>229</v>
      </c>
      <c r="J8" s="568" t="s">
        <v>465</v>
      </c>
      <c r="L8" s="360" t="s">
        <v>9</v>
      </c>
      <c r="M8" s="361"/>
      <c r="N8" s="557" t="s">
        <v>427</v>
      </c>
      <c r="O8" s="557" t="s">
        <v>296</v>
      </c>
      <c r="P8" s="554" t="s">
        <v>428</v>
      </c>
      <c r="Q8" s="554" t="s">
        <v>429</v>
      </c>
      <c r="R8" s="557" t="s">
        <v>16</v>
      </c>
      <c r="S8" s="557" t="s">
        <v>430</v>
      </c>
      <c r="T8" s="557" t="s">
        <v>431</v>
      </c>
      <c r="U8" s="557" t="s">
        <v>432</v>
      </c>
      <c r="V8" s="563" t="s">
        <v>17</v>
      </c>
    </row>
    <row r="9" spans="1:22" ht="16.5" customHeight="1">
      <c r="A9" s="560" t="s">
        <v>342</v>
      </c>
      <c r="B9" s="560"/>
      <c r="C9" s="560"/>
      <c r="D9" s="192"/>
      <c r="E9" s="558"/>
      <c r="F9" s="559"/>
      <c r="G9" s="559"/>
      <c r="H9" s="559"/>
      <c r="I9" s="556"/>
      <c r="J9" s="569"/>
      <c r="L9" s="392"/>
      <c r="M9" s="393"/>
      <c r="N9" s="558"/>
      <c r="O9" s="558"/>
      <c r="P9" s="555"/>
      <c r="Q9" s="555"/>
      <c r="R9" s="558"/>
      <c r="S9" s="558"/>
      <c r="T9" s="558"/>
      <c r="U9" s="558"/>
      <c r="V9" s="564"/>
    </row>
    <row r="10" spans="1:22" ht="16.5" customHeight="1">
      <c r="A10" s="82"/>
      <c r="B10" s="378" t="s">
        <v>433</v>
      </c>
      <c r="C10" s="378"/>
      <c r="D10" s="472"/>
      <c r="E10" s="193">
        <v>3865</v>
      </c>
      <c r="F10" s="144">
        <v>10076</v>
      </c>
      <c r="G10" s="144">
        <v>6305</v>
      </c>
      <c r="H10" s="144">
        <v>15309</v>
      </c>
      <c r="I10" s="144">
        <v>1556</v>
      </c>
      <c r="J10" s="52">
        <f>100*I10/E10</f>
        <v>40.25873221216042</v>
      </c>
      <c r="L10" s="363"/>
      <c r="M10" s="364"/>
      <c r="N10" s="559"/>
      <c r="O10" s="559"/>
      <c r="P10" s="556"/>
      <c r="Q10" s="556"/>
      <c r="R10" s="559"/>
      <c r="S10" s="559"/>
      <c r="T10" s="559"/>
      <c r="U10" s="559"/>
      <c r="V10" s="565"/>
    </row>
    <row r="11" spans="2:22" ht="16.5" customHeight="1">
      <c r="B11" s="551"/>
      <c r="C11" s="551"/>
      <c r="D11" s="401"/>
      <c r="E11" s="194"/>
      <c r="F11" s="102"/>
      <c r="G11" s="102"/>
      <c r="H11" s="102"/>
      <c r="I11" s="102"/>
      <c r="J11" s="52"/>
      <c r="L11" s="561" t="s">
        <v>10</v>
      </c>
      <c r="M11" s="390"/>
      <c r="N11" s="195"/>
      <c r="O11" s="101"/>
      <c r="P11" s="101"/>
      <c r="Q11" s="101"/>
      <c r="R11" s="101"/>
      <c r="S11" s="101"/>
      <c r="T11" s="101"/>
      <c r="U11" s="101"/>
      <c r="V11" s="101"/>
    </row>
    <row r="12" spans="2:22" ht="16.5" customHeight="1">
      <c r="B12" s="384">
        <v>62</v>
      </c>
      <c r="C12" s="384"/>
      <c r="D12" s="440"/>
      <c r="E12" s="54">
        <v>3804</v>
      </c>
      <c r="F12" s="54">
        <v>9208</v>
      </c>
      <c r="G12" s="54">
        <v>7582</v>
      </c>
      <c r="H12" s="54">
        <v>17708</v>
      </c>
      <c r="I12" s="54">
        <v>1665</v>
      </c>
      <c r="J12" s="52">
        <f>100*I12/E12</f>
        <v>43.769716088328074</v>
      </c>
      <c r="L12" s="84"/>
      <c r="M12" s="118" t="s">
        <v>284</v>
      </c>
      <c r="N12" s="196">
        <v>101.5</v>
      </c>
      <c r="O12" s="196">
        <v>100.3</v>
      </c>
      <c r="P12" s="196">
        <v>100.4</v>
      </c>
      <c r="Q12" s="196">
        <v>100.5</v>
      </c>
      <c r="R12" s="197">
        <v>106.3</v>
      </c>
      <c r="S12" s="196">
        <v>102.8</v>
      </c>
      <c r="T12" s="196">
        <v>98.3</v>
      </c>
      <c r="U12" s="196">
        <v>99.7</v>
      </c>
      <c r="V12" s="196">
        <v>104.6</v>
      </c>
    </row>
    <row r="13" spans="2:22" ht="16.5" customHeight="1">
      <c r="B13" s="551"/>
      <c r="C13" s="551"/>
      <c r="D13" s="401"/>
      <c r="E13" s="194"/>
      <c r="F13" s="102"/>
      <c r="G13" s="102"/>
      <c r="H13" s="102"/>
      <c r="I13" s="102"/>
      <c r="J13" s="52"/>
      <c r="L13" s="84"/>
      <c r="M13" s="33" t="s">
        <v>463</v>
      </c>
      <c r="N13" s="198">
        <v>103.2</v>
      </c>
      <c r="O13" s="196">
        <v>102.2</v>
      </c>
      <c r="P13" s="196">
        <v>103.1</v>
      </c>
      <c r="Q13" s="196">
        <v>102.3</v>
      </c>
      <c r="R13" s="197">
        <v>110.5</v>
      </c>
      <c r="S13" s="196">
        <v>105.5</v>
      </c>
      <c r="T13" s="196">
        <v>99.9</v>
      </c>
      <c r="U13" s="196">
        <v>105.3</v>
      </c>
      <c r="V13" s="196">
        <v>105.7</v>
      </c>
    </row>
    <row r="14" spans="2:22" ht="16.5" customHeight="1">
      <c r="B14" s="384">
        <v>63</v>
      </c>
      <c r="C14" s="552"/>
      <c r="D14" s="454"/>
      <c r="E14" s="53">
        <v>3271</v>
      </c>
      <c r="F14" s="54">
        <v>7463</v>
      </c>
      <c r="G14" s="54">
        <v>11923</v>
      </c>
      <c r="H14" s="54">
        <v>30858</v>
      </c>
      <c r="I14" s="54">
        <v>1663</v>
      </c>
      <c r="J14" s="52">
        <f>100*I14/E14</f>
        <v>50.8407214918985</v>
      </c>
      <c r="L14" s="84"/>
      <c r="M14" s="33" t="s">
        <v>464</v>
      </c>
      <c r="N14" s="198">
        <v>106.5</v>
      </c>
      <c r="O14" s="196">
        <v>106</v>
      </c>
      <c r="P14" s="196">
        <v>111.2</v>
      </c>
      <c r="Q14" s="196">
        <v>107.2</v>
      </c>
      <c r="R14" s="197">
        <v>115.9</v>
      </c>
      <c r="S14" s="196">
        <v>106.5</v>
      </c>
      <c r="T14" s="196">
        <v>99.7</v>
      </c>
      <c r="U14" s="196">
        <v>113.5</v>
      </c>
      <c r="V14" s="196">
        <v>107.7</v>
      </c>
    </row>
    <row r="15" spans="2:22" ht="16.5" customHeight="1">
      <c r="B15" s="551"/>
      <c r="C15" s="551"/>
      <c r="D15" s="401"/>
      <c r="E15" s="194"/>
      <c r="F15" s="102"/>
      <c r="G15" s="102"/>
      <c r="H15" s="102"/>
      <c r="I15" s="102"/>
      <c r="J15" s="52"/>
      <c r="L15" s="84"/>
      <c r="M15" s="118" t="s">
        <v>207</v>
      </c>
      <c r="N15" s="198">
        <v>109.8</v>
      </c>
      <c r="O15" s="196">
        <v>109.2</v>
      </c>
      <c r="P15" s="196">
        <v>117.1</v>
      </c>
      <c r="Q15" s="196">
        <v>110.7</v>
      </c>
      <c r="R15" s="197">
        <v>120</v>
      </c>
      <c r="S15" s="196">
        <v>112.8</v>
      </c>
      <c r="T15" s="196">
        <v>101.4</v>
      </c>
      <c r="U15" s="196">
        <v>110.1</v>
      </c>
      <c r="V15" s="196">
        <v>111.3</v>
      </c>
    </row>
    <row r="16" spans="2:22" ht="16.5" customHeight="1">
      <c r="B16" s="384" t="s">
        <v>206</v>
      </c>
      <c r="C16" s="552"/>
      <c r="D16" s="454"/>
      <c r="E16" s="53">
        <v>3016</v>
      </c>
      <c r="F16" s="54">
        <v>6718</v>
      </c>
      <c r="G16" s="54">
        <v>13540</v>
      </c>
      <c r="H16" s="54">
        <v>35938</v>
      </c>
      <c r="I16" s="54">
        <v>1643</v>
      </c>
      <c r="J16" s="52">
        <f>100*I16/E16</f>
        <v>54.47612732095491</v>
      </c>
      <c r="L16" s="84"/>
      <c r="M16" s="184" t="s">
        <v>285</v>
      </c>
      <c r="N16" s="240">
        <v>114.8</v>
      </c>
      <c r="O16" s="32">
        <v>114.3</v>
      </c>
      <c r="P16" s="32">
        <v>122</v>
      </c>
      <c r="Q16" s="32">
        <v>117.5</v>
      </c>
      <c r="R16" s="241">
        <v>124.9</v>
      </c>
      <c r="S16" s="32">
        <v>116.5</v>
      </c>
      <c r="T16" s="32">
        <v>108.2</v>
      </c>
      <c r="U16" s="32">
        <v>118</v>
      </c>
      <c r="V16" s="32">
        <v>116.1</v>
      </c>
    </row>
    <row r="17" spans="2:22" ht="16.5" customHeight="1">
      <c r="B17" s="553"/>
      <c r="C17" s="553"/>
      <c r="D17" s="401"/>
      <c r="E17" s="194"/>
      <c r="F17" s="102"/>
      <c r="G17" s="102"/>
      <c r="H17" s="102"/>
      <c r="I17" s="102"/>
      <c r="J17" s="52"/>
      <c r="L17" s="84"/>
      <c r="M17" s="83"/>
      <c r="N17" s="194"/>
      <c r="O17" s="102"/>
      <c r="P17" s="102"/>
      <c r="Q17" s="102"/>
      <c r="R17" s="102"/>
      <c r="S17" s="102"/>
      <c r="T17" s="102"/>
      <c r="U17" s="102"/>
      <c r="V17" s="102"/>
    </row>
    <row r="18" spans="1:22" ht="16.5" customHeight="1">
      <c r="A18" s="14"/>
      <c r="B18" s="386" t="s">
        <v>285</v>
      </c>
      <c r="C18" s="386"/>
      <c r="D18" s="387"/>
      <c r="E18" s="234">
        <v>2973</v>
      </c>
      <c r="F18" s="235">
        <v>6592</v>
      </c>
      <c r="G18" s="235">
        <v>14612</v>
      </c>
      <c r="H18" s="235">
        <v>40591</v>
      </c>
      <c r="I18" s="235">
        <v>1854</v>
      </c>
      <c r="J18" s="340">
        <f>100*I18/E18</f>
        <v>62.36125126135217</v>
      </c>
      <c r="L18" s="84"/>
      <c r="M18" s="118" t="s">
        <v>293</v>
      </c>
      <c r="N18" s="199">
        <v>83.8</v>
      </c>
      <c r="O18" s="197">
        <v>82.6</v>
      </c>
      <c r="P18" s="197">
        <v>94.3</v>
      </c>
      <c r="Q18" s="197">
        <v>84.1</v>
      </c>
      <c r="R18" s="197">
        <v>87.8</v>
      </c>
      <c r="S18" s="197">
        <v>84</v>
      </c>
      <c r="T18" s="197">
        <v>79.5</v>
      </c>
      <c r="U18" s="197">
        <v>73.9</v>
      </c>
      <c r="V18" s="197">
        <v>86.5</v>
      </c>
    </row>
    <row r="19" spans="1:22" ht="16.5" customHeight="1">
      <c r="A19" s="82"/>
      <c r="B19" s="420"/>
      <c r="C19" s="420"/>
      <c r="D19" s="422"/>
      <c r="L19" s="84"/>
      <c r="M19" s="123" t="s">
        <v>434</v>
      </c>
      <c r="N19" s="199">
        <v>84.4</v>
      </c>
      <c r="O19" s="197">
        <v>84.1</v>
      </c>
      <c r="P19" s="197">
        <v>99</v>
      </c>
      <c r="Q19" s="197">
        <v>86.8</v>
      </c>
      <c r="R19" s="197">
        <v>86.8</v>
      </c>
      <c r="S19" s="197">
        <v>83.5</v>
      </c>
      <c r="T19" s="197">
        <v>80</v>
      </c>
      <c r="U19" s="197">
        <v>73.6</v>
      </c>
      <c r="V19" s="197">
        <v>85</v>
      </c>
    </row>
    <row r="20" spans="1:22" ht="16.5" customHeight="1">
      <c r="A20" s="419" t="s">
        <v>435</v>
      </c>
      <c r="B20" s="419"/>
      <c r="C20" s="419"/>
      <c r="D20" s="421"/>
      <c r="E20" s="570">
        <f>100*(E18-E16)/E16</f>
        <v>-1.4257294429708223</v>
      </c>
      <c r="F20" s="570">
        <f>100*(F18-F16)/F16</f>
        <v>-1.8755582018457875</v>
      </c>
      <c r="G20" s="570">
        <f>100*(G18-G16)/G16</f>
        <v>7.91728212703102</v>
      </c>
      <c r="H20" s="570">
        <f>100*(H18-H16)/H16</f>
        <v>12.947298124547832</v>
      </c>
      <c r="I20" s="570">
        <f>100*(I18-I16)/I16</f>
        <v>12.842361533779671</v>
      </c>
      <c r="J20" s="572" t="s">
        <v>507</v>
      </c>
      <c r="L20" s="84"/>
      <c r="M20" s="123" t="s">
        <v>436</v>
      </c>
      <c r="N20" s="199">
        <v>94</v>
      </c>
      <c r="O20" s="197">
        <v>90.5</v>
      </c>
      <c r="P20" s="197">
        <v>93.3</v>
      </c>
      <c r="Q20" s="197">
        <v>90</v>
      </c>
      <c r="R20" s="197">
        <v>96.5</v>
      </c>
      <c r="S20" s="197">
        <v>101.5</v>
      </c>
      <c r="T20" s="197">
        <v>82.5</v>
      </c>
      <c r="U20" s="197">
        <v>100.2</v>
      </c>
      <c r="V20" s="197">
        <v>102</v>
      </c>
    </row>
    <row r="21" spans="1:22" ht="16.5" customHeight="1">
      <c r="A21" s="420"/>
      <c r="B21" s="420"/>
      <c r="C21" s="420"/>
      <c r="D21" s="422"/>
      <c r="E21" s="571"/>
      <c r="F21" s="571"/>
      <c r="G21" s="571"/>
      <c r="H21" s="571"/>
      <c r="I21" s="571"/>
      <c r="J21" s="573"/>
      <c r="L21" s="84"/>
      <c r="M21" s="123" t="s">
        <v>294</v>
      </c>
      <c r="N21" s="199">
        <v>87</v>
      </c>
      <c r="O21" s="197">
        <v>86.7</v>
      </c>
      <c r="P21" s="197">
        <v>97.1</v>
      </c>
      <c r="Q21" s="197">
        <v>89.6</v>
      </c>
      <c r="R21" s="197">
        <v>88.6</v>
      </c>
      <c r="S21" s="197">
        <v>84.4</v>
      </c>
      <c r="T21" s="197">
        <v>88.1</v>
      </c>
      <c r="U21" s="197">
        <v>76.8</v>
      </c>
      <c r="V21" s="197">
        <v>87.8</v>
      </c>
    </row>
    <row r="22" spans="1:22" ht="16.5" customHeight="1">
      <c r="A22" s="58" t="s">
        <v>197</v>
      </c>
      <c r="L22" s="84"/>
      <c r="M22" s="123" t="s">
        <v>437</v>
      </c>
      <c r="N22" s="199">
        <v>86.5</v>
      </c>
      <c r="O22" s="197">
        <v>85.8</v>
      </c>
      <c r="P22" s="197">
        <v>96.4</v>
      </c>
      <c r="Q22" s="197">
        <v>90.1</v>
      </c>
      <c r="R22" s="197">
        <v>91.8</v>
      </c>
      <c r="S22" s="197">
        <v>83</v>
      </c>
      <c r="T22" s="197">
        <v>82.6</v>
      </c>
      <c r="U22" s="197">
        <v>80.1</v>
      </c>
      <c r="V22" s="197">
        <v>88</v>
      </c>
    </row>
    <row r="23" spans="12:22" ht="16.5" customHeight="1">
      <c r="L23" s="84"/>
      <c r="M23" s="123" t="s">
        <v>438</v>
      </c>
      <c r="N23" s="199">
        <v>151.7</v>
      </c>
      <c r="O23" s="197">
        <v>143.2</v>
      </c>
      <c r="P23" s="197">
        <v>97.3</v>
      </c>
      <c r="Q23" s="197">
        <v>130.8</v>
      </c>
      <c r="R23" s="197">
        <v>271.2</v>
      </c>
      <c r="S23" s="197">
        <v>209</v>
      </c>
      <c r="T23" s="197">
        <v>92.6</v>
      </c>
      <c r="U23" s="197">
        <v>256.1</v>
      </c>
      <c r="V23" s="197">
        <v>171.8</v>
      </c>
    </row>
    <row r="24" spans="1:22" ht="16.5" customHeight="1">
      <c r="A24" s="539"/>
      <c r="B24" s="539"/>
      <c r="C24" s="539"/>
      <c r="D24" s="539"/>
      <c r="E24" s="539"/>
      <c r="F24" s="539"/>
      <c r="G24" s="539"/>
      <c r="H24" s="539"/>
      <c r="I24" s="539"/>
      <c r="J24" s="539"/>
      <c r="L24" s="84"/>
      <c r="N24" s="194"/>
      <c r="O24" s="102"/>
      <c r="P24" s="102"/>
      <c r="Q24" s="102"/>
      <c r="R24" s="197"/>
      <c r="S24" s="102"/>
      <c r="T24" s="102"/>
      <c r="U24" s="102"/>
      <c r="V24" s="102"/>
    </row>
    <row r="25" spans="1:22" ht="16.5" customHeight="1">
      <c r="A25" s="574" t="s">
        <v>478</v>
      </c>
      <c r="B25" s="542"/>
      <c r="C25" s="542"/>
      <c r="D25" s="542"/>
      <c r="E25" s="542"/>
      <c r="F25" s="542"/>
      <c r="G25" s="542"/>
      <c r="H25" s="542"/>
      <c r="I25" s="542"/>
      <c r="J25" s="542"/>
      <c r="L25" s="84"/>
      <c r="M25" s="123" t="s">
        <v>439</v>
      </c>
      <c r="N25" s="199">
        <v>160.5</v>
      </c>
      <c r="O25" s="197">
        <v>172.4</v>
      </c>
      <c r="P25" s="197">
        <v>221.8</v>
      </c>
      <c r="Q25" s="197">
        <v>190.2</v>
      </c>
      <c r="R25" s="197">
        <v>90.3</v>
      </c>
      <c r="S25" s="197">
        <v>111.5</v>
      </c>
      <c r="T25" s="197">
        <v>208.2</v>
      </c>
      <c r="U25" s="197">
        <v>117.5</v>
      </c>
      <c r="V25" s="197">
        <v>132.7</v>
      </c>
    </row>
    <row r="26" spans="10:22" ht="16.5" customHeight="1" thickBot="1">
      <c r="J26" s="163" t="s">
        <v>440</v>
      </c>
      <c r="L26" s="84"/>
      <c r="M26" s="123" t="s">
        <v>441</v>
      </c>
      <c r="N26" s="199">
        <v>97.4</v>
      </c>
      <c r="O26" s="197">
        <v>98</v>
      </c>
      <c r="P26" s="197">
        <v>98.3</v>
      </c>
      <c r="Q26" s="197">
        <v>108.8</v>
      </c>
      <c r="R26" s="197">
        <v>97.6</v>
      </c>
      <c r="S26" s="197">
        <v>96.4</v>
      </c>
      <c r="T26" s="197">
        <v>87</v>
      </c>
      <c r="U26" s="197">
        <v>83.3</v>
      </c>
      <c r="V26" s="197">
        <v>96.3</v>
      </c>
    </row>
    <row r="27" spans="1:22" ht="16.5" customHeight="1">
      <c r="A27" s="360"/>
      <c r="B27" s="360"/>
      <c r="C27" s="580" t="s">
        <v>442</v>
      </c>
      <c r="D27" s="581"/>
      <c r="E27" s="486" t="s">
        <v>291</v>
      </c>
      <c r="F27" s="486">
        <v>62</v>
      </c>
      <c r="G27" s="486">
        <v>63</v>
      </c>
      <c r="H27" s="486" t="s">
        <v>207</v>
      </c>
      <c r="I27" s="486" t="s">
        <v>234</v>
      </c>
      <c r="J27" s="577" t="s">
        <v>18</v>
      </c>
      <c r="L27" s="84"/>
      <c r="M27" s="123" t="s">
        <v>443</v>
      </c>
      <c r="N27" s="199">
        <v>87.1</v>
      </c>
      <c r="O27" s="197">
        <v>87.1</v>
      </c>
      <c r="P27" s="197">
        <v>96.7</v>
      </c>
      <c r="Q27" s="197">
        <v>91</v>
      </c>
      <c r="R27" s="197">
        <v>93.7</v>
      </c>
      <c r="S27" s="197">
        <v>89</v>
      </c>
      <c r="T27" s="197">
        <v>82.1</v>
      </c>
      <c r="U27" s="197">
        <v>78.5</v>
      </c>
      <c r="V27" s="197">
        <v>87</v>
      </c>
    </row>
    <row r="28" spans="1:22" ht="16.5" customHeight="1">
      <c r="A28" s="392"/>
      <c r="B28" s="392"/>
      <c r="C28" s="542"/>
      <c r="D28" s="393"/>
      <c r="E28" s="555"/>
      <c r="F28" s="555"/>
      <c r="G28" s="583"/>
      <c r="H28" s="583"/>
      <c r="I28" s="575"/>
      <c r="J28" s="578"/>
      <c r="L28" s="84"/>
      <c r="M28" s="123" t="s">
        <v>444</v>
      </c>
      <c r="N28" s="199">
        <v>90.2</v>
      </c>
      <c r="O28" s="197">
        <v>91.1</v>
      </c>
      <c r="P28" s="197">
        <v>97</v>
      </c>
      <c r="Q28" s="197">
        <v>92.1</v>
      </c>
      <c r="R28" s="197">
        <v>91.4</v>
      </c>
      <c r="S28" s="197">
        <v>106.2</v>
      </c>
      <c r="T28" s="197">
        <v>83.6</v>
      </c>
      <c r="U28" s="197">
        <v>79.3</v>
      </c>
      <c r="V28" s="197">
        <v>88.1</v>
      </c>
    </row>
    <row r="29" spans="1:22" ht="16.5" customHeight="1">
      <c r="A29" s="420" t="s">
        <v>445</v>
      </c>
      <c r="B29" s="420"/>
      <c r="C29" s="543" t="s">
        <v>343</v>
      </c>
      <c r="D29" s="544"/>
      <c r="E29" s="364"/>
      <c r="F29" s="582"/>
      <c r="G29" s="411"/>
      <c r="H29" s="411"/>
      <c r="I29" s="576"/>
      <c r="J29" s="579"/>
      <c r="L29" s="84"/>
      <c r="M29" s="123" t="s">
        <v>446</v>
      </c>
      <c r="N29" s="199">
        <v>87.2</v>
      </c>
      <c r="O29" s="197">
        <v>86.7</v>
      </c>
      <c r="P29" s="197">
        <v>99.4</v>
      </c>
      <c r="Q29" s="197">
        <v>89.6</v>
      </c>
      <c r="R29" s="197">
        <v>92.6</v>
      </c>
      <c r="S29" s="197">
        <v>85.1</v>
      </c>
      <c r="T29" s="197">
        <v>84.4</v>
      </c>
      <c r="U29" s="197">
        <v>80.8</v>
      </c>
      <c r="V29" s="197">
        <v>88.4</v>
      </c>
    </row>
    <row r="30" spans="1:22" ht="16.5" customHeight="1">
      <c r="A30" s="498" t="s">
        <v>21</v>
      </c>
      <c r="B30" s="200" t="s">
        <v>447</v>
      </c>
      <c r="C30" s="542" t="s">
        <v>448</v>
      </c>
      <c r="D30" s="393"/>
      <c r="E30" s="201">
        <v>51177</v>
      </c>
      <c r="F30" s="202">
        <v>47893</v>
      </c>
      <c r="G30" s="202">
        <v>45640</v>
      </c>
      <c r="H30" s="203">
        <v>42912</v>
      </c>
      <c r="I30" s="203">
        <v>40102</v>
      </c>
      <c r="J30" s="209">
        <f>100*(I30-H30)/H30</f>
        <v>-6.548284862043252</v>
      </c>
      <c r="L30" s="84"/>
      <c r="M30" s="123" t="s">
        <v>449</v>
      </c>
      <c r="N30" s="199">
        <v>268</v>
      </c>
      <c r="O30" s="197">
        <v>263.2</v>
      </c>
      <c r="P30" s="197">
        <v>273.3</v>
      </c>
      <c r="Q30" s="197">
        <v>267.3</v>
      </c>
      <c r="R30" s="197">
        <v>309.9</v>
      </c>
      <c r="S30" s="197">
        <v>263.8</v>
      </c>
      <c r="T30" s="197">
        <v>247.9</v>
      </c>
      <c r="U30" s="197">
        <v>315.3</v>
      </c>
      <c r="V30" s="197">
        <v>279.2</v>
      </c>
    </row>
    <row r="31" spans="1:22" ht="16.5" customHeight="1">
      <c r="A31" s="498"/>
      <c r="B31" s="200"/>
      <c r="C31" s="542"/>
      <c r="D31" s="393"/>
      <c r="E31" s="204"/>
      <c r="F31" s="205"/>
      <c r="G31" s="205"/>
      <c r="H31" s="205"/>
      <c r="I31" s="205"/>
      <c r="J31" s="209"/>
      <c r="L31" s="84"/>
      <c r="N31" s="199"/>
      <c r="O31" s="197"/>
      <c r="P31" s="197"/>
      <c r="Q31" s="197"/>
      <c r="R31" s="197"/>
      <c r="S31" s="197"/>
      <c r="T31" s="197"/>
      <c r="U31" s="197"/>
      <c r="V31" s="197"/>
    </row>
    <row r="32" spans="1:22" ht="16.5" customHeight="1">
      <c r="A32" s="498"/>
      <c r="B32" s="200" t="s">
        <v>450</v>
      </c>
      <c r="C32" s="542" t="s">
        <v>451</v>
      </c>
      <c r="D32" s="393"/>
      <c r="E32" s="206">
        <v>22545</v>
      </c>
      <c r="F32" s="202">
        <v>20902</v>
      </c>
      <c r="G32" s="202">
        <v>20217</v>
      </c>
      <c r="H32" s="202">
        <v>18689</v>
      </c>
      <c r="I32" s="202">
        <v>18266</v>
      </c>
      <c r="J32" s="209">
        <f>100*(I32-H32)/H32</f>
        <v>-2.263363475841404</v>
      </c>
      <c r="L32" s="566" t="s">
        <v>11</v>
      </c>
      <c r="M32" s="567"/>
      <c r="N32" s="194"/>
      <c r="O32" s="102"/>
      <c r="P32" s="102"/>
      <c r="Q32" s="102"/>
      <c r="R32" s="102"/>
      <c r="S32" s="102"/>
      <c r="T32" s="102"/>
      <c r="U32" s="102"/>
      <c r="V32" s="102"/>
    </row>
    <row r="33" spans="1:22" ht="16.5" customHeight="1">
      <c r="A33" s="498"/>
      <c r="B33" s="200"/>
      <c r="C33" s="542"/>
      <c r="D33" s="393"/>
      <c r="E33" s="204"/>
      <c r="F33" s="205"/>
      <c r="G33" s="205"/>
      <c r="H33" s="205"/>
      <c r="I33" s="205"/>
      <c r="J33" s="209"/>
      <c r="L33" s="84"/>
      <c r="M33" s="118" t="s">
        <v>284</v>
      </c>
      <c r="N33" s="196">
        <v>101.5</v>
      </c>
      <c r="O33" s="197">
        <v>100.3</v>
      </c>
      <c r="P33" s="197">
        <v>100.4</v>
      </c>
      <c r="Q33" s="197">
        <v>100.5</v>
      </c>
      <c r="R33" s="197">
        <v>106.2</v>
      </c>
      <c r="S33" s="197">
        <v>102.8</v>
      </c>
      <c r="T33" s="197">
        <v>98.3</v>
      </c>
      <c r="U33" s="197">
        <v>99.7</v>
      </c>
      <c r="V33" s="197">
        <v>104.6</v>
      </c>
    </row>
    <row r="34" spans="1:22" ht="16.5" customHeight="1">
      <c r="A34" s="498"/>
      <c r="B34" s="200"/>
      <c r="C34" s="542" t="s">
        <v>452</v>
      </c>
      <c r="D34" s="393"/>
      <c r="E34" s="206">
        <v>12833</v>
      </c>
      <c r="F34" s="202">
        <v>11945</v>
      </c>
      <c r="G34" s="202">
        <v>11263</v>
      </c>
      <c r="H34" s="202">
        <v>10202</v>
      </c>
      <c r="I34" s="202">
        <v>10089</v>
      </c>
      <c r="J34" s="209">
        <f>100*(I34-H34)/H34</f>
        <v>-1.1076259556949617</v>
      </c>
      <c r="L34" s="84"/>
      <c r="M34" s="33" t="s">
        <v>463</v>
      </c>
      <c r="N34" s="198">
        <v>103.4</v>
      </c>
      <c r="O34" s="197">
        <v>102.4</v>
      </c>
      <c r="P34" s="197">
        <v>103.4</v>
      </c>
      <c r="Q34" s="197">
        <v>102.5</v>
      </c>
      <c r="R34" s="197">
        <v>110.7</v>
      </c>
      <c r="S34" s="197">
        <v>105.8</v>
      </c>
      <c r="T34" s="197">
        <v>100.1</v>
      </c>
      <c r="U34" s="197">
        <v>105.5</v>
      </c>
      <c r="V34" s="197">
        <v>105.9</v>
      </c>
    </row>
    <row r="35" spans="1:22" ht="16.5" customHeight="1">
      <c r="A35" s="498"/>
      <c r="B35" s="200"/>
      <c r="C35" s="542"/>
      <c r="D35" s="393"/>
      <c r="E35" s="204"/>
      <c r="F35" s="205"/>
      <c r="G35" s="205"/>
      <c r="H35" s="205"/>
      <c r="I35" s="205"/>
      <c r="J35" s="209"/>
      <c r="L35" s="84"/>
      <c r="M35" s="33" t="s">
        <v>464</v>
      </c>
      <c r="N35" s="198">
        <v>106</v>
      </c>
      <c r="O35" s="197">
        <v>105.5</v>
      </c>
      <c r="P35" s="197">
        <v>110.6</v>
      </c>
      <c r="Q35" s="197">
        <v>106.7</v>
      </c>
      <c r="R35" s="197">
        <v>115.3</v>
      </c>
      <c r="S35" s="197">
        <v>106</v>
      </c>
      <c r="T35" s="197">
        <v>99.2</v>
      </c>
      <c r="U35" s="197">
        <v>112.9</v>
      </c>
      <c r="V35" s="197">
        <v>107.2</v>
      </c>
    </row>
    <row r="36" spans="1:22" ht="16.5" customHeight="1">
      <c r="A36" s="498"/>
      <c r="B36" s="200"/>
      <c r="C36" s="542" t="s">
        <v>453</v>
      </c>
      <c r="D36" s="393"/>
      <c r="E36" s="206">
        <v>8979</v>
      </c>
      <c r="F36" s="202">
        <v>7177</v>
      </c>
      <c r="G36" s="202">
        <v>6376</v>
      </c>
      <c r="H36" s="202">
        <v>5718</v>
      </c>
      <c r="I36" s="202">
        <v>4733</v>
      </c>
      <c r="J36" s="209">
        <f>100*(I36-H36)/H36</f>
        <v>-17.226302903112977</v>
      </c>
      <c r="L36" s="84"/>
      <c r="M36" s="118" t="s">
        <v>207</v>
      </c>
      <c r="N36" s="198">
        <v>106.4</v>
      </c>
      <c r="O36" s="197">
        <v>105.8</v>
      </c>
      <c r="P36" s="197">
        <v>113.5</v>
      </c>
      <c r="Q36" s="197">
        <v>107.3</v>
      </c>
      <c r="R36" s="197">
        <v>116.3</v>
      </c>
      <c r="S36" s="197">
        <v>109.3</v>
      </c>
      <c r="T36" s="197">
        <v>98.3</v>
      </c>
      <c r="U36" s="197">
        <v>106.7</v>
      </c>
      <c r="V36" s="197">
        <v>107.8</v>
      </c>
    </row>
    <row r="37" spans="1:24" ht="16.5" customHeight="1">
      <c r="A37" s="498"/>
      <c r="B37" s="200"/>
      <c r="C37" s="542"/>
      <c r="D37" s="393"/>
      <c r="E37" s="204"/>
      <c r="F37" s="205"/>
      <c r="G37" s="205"/>
      <c r="H37" s="205"/>
      <c r="I37" s="205"/>
      <c r="J37" s="209"/>
      <c r="L37" s="84"/>
      <c r="M37" s="184" t="s">
        <v>285</v>
      </c>
      <c r="N37" s="240">
        <v>108.3</v>
      </c>
      <c r="O37" s="241">
        <v>107.8</v>
      </c>
      <c r="P37" s="241">
        <v>115.1</v>
      </c>
      <c r="Q37" s="241">
        <v>110.9</v>
      </c>
      <c r="R37" s="241">
        <v>117.7</v>
      </c>
      <c r="S37" s="241">
        <v>109.8</v>
      </c>
      <c r="T37" s="241">
        <v>102.1</v>
      </c>
      <c r="U37" s="241">
        <v>111.2</v>
      </c>
      <c r="V37" s="241">
        <v>109.5</v>
      </c>
      <c r="W37" s="14"/>
      <c r="X37" s="14"/>
    </row>
    <row r="38" spans="1:22" ht="16.5" customHeight="1">
      <c r="A38" s="498"/>
      <c r="B38" s="200"/>
      <c r="C38" s="549" t="s">
        <v>20</v>
      </c>
      <c r="D38" s="356"/>
      <c r="E38" s="204"/>
      <c r="F38" s="205"/>
      <c r="G38" s="205"/>
      <c r="H38" s="205"/>
      <c r="I38" s="205"/>
      <c r="J38" s="207" t="s">
        <v>508</v>
      </c>
      <c r="L38" s="84"/>
      <c r="M38" s="83"/>
      <c r="N38" s="194"/>
      <c r="O38" s="102"/>
      <c r="P38" s="102"/>
      <c r="Q38" s="102"/>
      <c r="R38" s="208"/>
      <c r="S38" s="102"/>
      <c r="T38" s="102"/>
      <c r="U38" s="102"/>
      <c r="V38" s="102"/>
    </row>
    <row r="39" spans="1:22" ht="16.5" customHeight="1">
      <c r="A39" s="498"/>
      <c r="B39" s="200" t="s">
        <v>454</v>
      </c>
      <c r="C39" s="549"/>
      <c r="D39" s="356"/>
      <c r="E39" s="341">
        <f>100*E32/E30</f>
        <v>44.05299255524943</v>
      </c>
      <c r="F39" s="342">
        <f>100*F32/F30</f>
        <v>43.64312112417264</v>
      </c>
      <c r="G39" s="342">
        <f>100*G32/G30</f>
        <v>44.29666958808063</v>
      </c>
      <c r="H39" s="342">
        <f>100*H32/H30</f>
        <v>43.5519202087994</v>
      </c>
      <c r="I39" s="342">
        <f>100*I32/I30</f>
        <v>45.54885043139993</v>
      </c>
      <c r="J39" s="209">
        <v>1.9</v>
      </c>
      <c r="L39" s="84"/>
      <c r="M39" s="118" t="s">
        <v>293</v>
      </c>
      <c r="N39" s="199">
        <v>80.1</v>
      </c>
      <c r="O39" s="197">
        <v>79</v>
      </c>
      <c r="P39" s="197">
        <v>90.2</v>
      </c>
      <c r="Q39" s="197">
        <v>80.4</v>
      </c>
      <c r="R39" s="197">
        <v>83.9</v>
      </c>
      <c r="S39" s="197">
        <v>80.3</v>
      </c>
      <c r="T39" s="197">
        <v>76</v>
      </c>
      <c r="U39" s="197">
        <v>70.7</v>
      </c>
      <c r="V39" s="197">
        <v>82.7</v>
      </c>
    </row>
    <row r="40" spans="1:22" ht="16.5" customHeight="1">
      <c r="A40" s="499"/>
      <c r="B40" s="210"/>
      <c r="C40" s="584"/>
      <c r="D40" s="585"/>
      <c r="E40" s="211"/>
      <c r="F40" s="212"/>
      <c r="G40" s="212"/>
      <c r="H40" s="212"/>
      <c r="I40" s="212"/>
      <c r="J40" s="339"/>
      <c r="L40" s="84"/>
      <c r="M40" s="123" t="s">
        <v>434</v>
      </c>
      <c r="N40" s="199">
        <v>80.8</v>
      </c>
      <c r="O40" s="197">
        <v>80.5</v>
      </c>
      <c r="P40" s="197">
        <v>94.7</v>
      </c>
      <c r="Q40" s="197">
        <v>83.1</v>
      </c>
      <c r="R40" s="197">
        <v>83.1</v>
      </c>
      <c r="S40" s="197">
        <v>79.9</v>
      </c>
      <c r="T40" s="197">
        <v>76.6</v>
      </c>
      <c r="U40" s="197">
        <v>70.4</v>
      </c>
      <c r="V40" s="197">
        <v>81.3</v>
      </c>
    </row>
    <row r="41" spans="1:22" ht="16.5" customHeight="1">
      <c r="A41" s="497" t="s">
        <v>22</v>
      </c>
      <c r="B41" s="213" t="s">
        <v>447</v>
      </c>
      <c r="C41" s="419" t="s">
        <v>455</v>
      </c>
      <c r="D41" s="586"/>
      <c r="E41" s="214">
        <v>20941</v>
      </c>
      <c r="F41" s="202">
        <v>22568</v>
      </c>
      <c r="G41" s="202">
        <v>22306</v>
      </c>
      <c r="H41" s="215">
        <v>20492</v>
      </c>
      <c r="I41" s="215">
        <v>18976</v>
      </c>
      <c r="J41" s="209">
        <f>100*(I41-H41)/H41</f>
        <v>-7.398008979113801</v>
      </c>
      <c r="L41" s="84"/>
      <c r="M41" s="123" t="s">
        <v>436</v>
      </c>
      <c r="N41" s="199">
        <v>89.7</v>
      </c>
      <c r="O41" s="197">
        <v>86.4</v>
      </c>
      <c r="P41" s="197">
        <v>89</v>
      </c>
      <c r="Q41" s="197">
        <v>85.9</v>
      </c>
      <c r="R41" s="197">
        <v>92.1</v>
      </c>
      <c r="S41" s="197">
        <v>96.9</v>
      </c>
      <c r="T41" s="197">
        <v>78.7</v>
      </c>
      <c r="U41" s="197">
        <v>95.6</v>
      </c>
      <c r="V41" s="197">
        <v>97.3</v>
      </c>
    </row>
    <row r="42" spans="1:22" ht="16.5" customHeight="1">
      <c r="A42" s="498"/>
      <c r="B42" s="216"/>
      <c r="C42" s="542"/>
      <c r="D42" s="393"/>
      <c r="E42" s="204"/>
      <c r="F42" s="205"/>
      <c r="G42" s="205"/>
      <c r="H42" s="205"/>
      <c r="I42" s="205"/>
      <c r="J42" s="209"/>
      <c r="L42" s="84"/>
      <c r="M42" s="123" t="s">
        <v>294</v>
      </c>
      <c r="N42" s="199">
        <v>82.5</v>
      </c>
      <c r="O42" s="197">
        <v>82.3</v>
      </c>
      <c r="P42" s="197">
        <v>92.1</v>
      </c>
      <c r="Q42" s="197">
        <v>85</v>
      </c>
      <c r="R42" s="197">
        <v>84.1</v>
      </c>
      <c r="S42" s="197">
        <v>80.1</v>
      </c>
      <c r="T42" s="197">
        <v>83.6</v>
      </c>
      <c r="U42" s="197">
        <v>72.9</v>
      </c>
      <c r="V42" s="197">
        <v>83.3</v>
      </c>
    </row>
    <row r="43" spans="1:22" ht="16.5" customHeight="1">
      <c r="A43" s="498"/>
      <c r="B43" s="216" t="s">
        <v>450</v>
      </c>
      <c r="C43" s="542" t="s">
        <v>451</v>
      </c>
      <c r="D43" s="393"/>
      <c r="E43" s="206">
        <v>8778</v>
      </c>
      <c r="F43" s="202">
        <v>9472</v>
      </c>
      <c r="G43" s="202">
        <v>9470</v>
      </c>
      <c r="H43" s="202">
        <v>8576</v>
      </c>
      <c r="I43" s="202">
        <v>8253</v>
      </c>
      <c r="J43" s="209">
        <f>100*(I43-H43)/H43</f>
        <v>-3.766324626865672</v>
      </c>
      <c r="L43" s="84"/>
      <c r="M43" s="123" t="s">
        <v>437</v>
      </c>
      <c r="N43" s="199">
        <v>81.5</v>
      </c>
      <c r="O43" s="197">
        <v>80.8</v>
      </c>
      <c r="P43" s="197">
        <v>90.8</v>
      </c>
      <c r="Q43" s="197">
        <v>84.8</v>
      </c>
      <c r="R43" s="197">
        <v>86.4</v>
      </c>
      <c r="S43" s="197">
        <v>78.2</v>
      </c>
      <c r="T43" s="197">
        <v>77.8</v>
      </c>
      <c r="U43" s="197">
        <v>75.4</v>
      </c>
      <c r="V43" s="197">
        <v>82.9</v>
      </c>
    </row>
    <row r="44" spans="1:22" ht="16.5" customHeight="1">
      <c r="A44" s="498"/>
      <c r="B44" s="216"/>
      <c r="C44" s="542"/>
      <c r="D44" s="393"/>
      <c r="E44" s="204"/>
      <c r="F44" s="205"/>
      <c r="G44" s="205"/>
      <c r="H44" s="205"/>
      <c r="I44" s="205"/>
      <c r="J44" s="209"/>
      <c r="L44" s="84"/>
      <c r="M44" s="123" t="s">
        <v>438</v>
      </c>
      <c r="N44" s="199">
        <v>144.1</v>
      </c>
      <c r="O44" s="197">
        <v>136</v>
      </c>
      <c r="P44" s="197">
        <v>92.4</v>
      </c>
      <c r="Q44" s="197">
        <v>124.2</v>
      </c>
      <c r="R44" s="197">
        <v>257.5</v>
      </c>
      <c r="S44" s="197">
        <v>198.5</v>
      </c>
      <c r="T44" s="197">
        <v>87.9</v>
      </c>
      <c r="U44" s="197">
        <v>243.2</v>
      </c>
      <c r="V44" s="197">
        <v>163.2</v>
      </c>
    </row>
    <row r="45" spans="1:22" ht="16.5" customHeight="1">
      <c r="A45" s="498"/>
      <c r="B45" s="216"/>
      <c r="C45" s="542" t="s">
        <v>456</v>
      </c>
      <c r="D45" s="393"/>
      <c r="E45" s="206">
        <v>2952</v>
      </c>
      <c r="F45" s="202">
        <v>3950</v>
      </c>
      <c r="G45" s="202">
        <v>4424</v>
      </c>
      <c r="H45" s="202">
        <v>3679</v>
      </c>
      <c r="I45" s="202">
        <v>3562</v>
      </c>
      <c r="J45" s="209">
        <f>100*(I45-H45)/H45</f>
        <v>-3.1802120141342756</v>
      </c>
      <c r="L45" s="84"/>
      <c r="N45" s="194"/>
      <c r="O45" s="102"/>
      <c r="P45" s="102"/>
      <c r="Q45" s="102"/>
      <c r="R45" s="197"/>
      <c r="S45" s="102"/>
      <c r="T45" s="102"/>
      <c r="U45" s="102"/>
      <c r="V45" s="102"/>
    </row>
    <row r="46" spans="1:22" ht="16.5" customHeight="1">
      <c r="A46" s="498"/>
      <c r="B46" s="216"/>
      <c r="C46" s="542"/>
      <c r="D46" s="393"/>
      <c r="E46" s="204"/>
      <c r="F46" s="205"/>
      <c r="G46" s="205"/>
      <c r="H46" s="205"/>
      <c r="I46" s="205"/>
      <c r="J46" s="209"/>
      <c r="L46" s="84"/>
      <c r="M46" s="123" t="s">
        <v>439</v>
      </c>
      <c r="N46" s="199">
        <v>152.7</v>
      </c>
      <c r="O46" s="197">
        <v>164</v>
      </c>
      <c r="P46" s="197">
        <v>211</v>
      </c>
      <c r="Q46" s="197">
        <v>181</v>
      </c>
      <c r="R46" s="197">
        <v>85.9</v>
      </c>
      <c r="S46" s="197">
        <v>106.1</v>
      </c>
      <c r="T46" s="197">
        <v>198.1</v>
      </c>
      <c r="U46" s="197">
        <v>111.8</v>
      </c>
      <c r="V46" s="197">
        <v>126.3</v>
      </c>
    </row>
    <row r="47" spans="1:22" ht="16.5" customHeight="1">
      <c r="A47" s="498"/>
      <c r="B47" s="216"/>
      <c r="C47" s="542" t="s">
        <v>453</v>
      </c>
      <c r="D47" s="393"/>
      <c r="E47" s="206">
        <v>1415</v>
      </c>
      <c r="F47" s="202">
        <v>1836</v>
      </c>
      <c r="G47" s="202">
        <v>1673</v>
      </c>
      <c r="H47" s="202">
        <v>1436</v>
      </c>
      <c r="I47" s="202">
        <v>1390</v>
      </c>
      <c r="J47" s="209">
        <f>100*(I47-H47)/H47</f>
        <v>-3.203342618384401</v>
      </c>
      <c r="L47" s="84"/>
      <c r="M47" s="123" t="s">
        <v>441</v>
      </c>
      <c r="N47" s="199">
        <v>92.5</v>
      </c>
      <c r="O47" s="197">
        <v>93.1</v>
      </c>
      <c r="P47" s="197">
        <v>93.4</v>
      </c>
      <c r="Q47" s="197">
        <v>103.3</v>
      </c>
      <c r="R47" s="197">
        <v>92.4</v>
      </c>
      <c r="S47" s="197">
        <v>91.5</v>
      </c>
      <c r="T47" s="197">
        <v>82.6</v>
      </c>
      <c r="U47" s="197">
        <v>79.1</v>
      </c>
      <c r="V47" s="197">
        <v>91.5</v>
      </c>
    </row>
    <row r="48" spans="1:22" ht="16.5" customHeight="1">
      <c r="A48" s="498"/>
      <c r="B48" s="216"/>
      <c r="C48" s="542"/>
      <c r="D48" s="548"/>
      <c r="E48" s="217"/>
      <c r="F48" s="217"/>
      <c r="G48" s="217"/>
      <c r="H48" s="217"/>
      <c r="I48" s="205"/>
      <c r="J48" s="218"/>
      <c r="L48" s="84"/>
      <c r="M48" s="123" t="s">
        <v>443</v>
      </c>
      <c r="N48" s="199">
        <v>81.9</v>
      </c>
      <c r="O48" s="197">
        <v>81.9</v>
      </c>
      <c r="P48" s="197">
        <v>91</v>
      </c>
      <c r="Q48" s="197">
        <v>85.6</v>
      </c>
      <c r="R48" s="197">
        <v>88.1</v>
      </c>
      <c r="S48" s="197">
        <v>83.7</v>
      </c>
      <c r="T48" s="197">
        <v>77.2</v>
      </c>
      <c r="U48" s="197">
        <v>73.8</v>
      </c>
      <c r="V48" s="197">
        <v>81.8</v>
      </c>
    </row>
    <row r="49" spans="1:22" ht="16.5" customHeight="1">
      <c r="A49" s="498"/>
      <c r="B49" s="216"/>
      <c r="C49" s="549" t="s">
        <v>20</v>
      </c>
      <c r="D49" s="550"/>
      <c r="E49" s="205"/>
      <c r="F49" s="205"/>
      <c r="G49" s="205"/>
      <c r="H49" s="205"/>
      <c r="I49" s="219"/>
      <c r="J49" s="220" t="s">
        <v>509</v>
      </c>
      <c r="L49" s="84"/>
      <c r="M49" s="123" t="s">
        <v>444</v>
      </c>
      <c r="N49" s="199">
        <v>83.4</v>
      </c>
      <c r="O49" s="197">
        <v>84.3</v>
      </c>
      <c r="P49" s="197">
        <v>89.7</v>
      </c>
      <c r="Q49" s="197">
        <v>85.2</v>
      </c>
      <c r="R49" s="197">
        <v>84.6</v>
      </c>
      <c r="S49" s="197">
        <v>98.2</v>
      </c>
      <c r="T49" s="197">
        <v>77.3</v>
      </c>
      <c r="U49" s="197">
        <v>73.4</v>
      </c>
      <c r="V49" s="197">
        <v>81.5</v>
      </c>
    </row>
    <row r="50" spans="1:22" ht="16.5" customHeight="1">
      <c r="A50" s="498"/>
      <c r="B50" s="216" t="s">
        <v>454</v>
      </c>
      <c r="C50" s="549"/>
      <c r="D50" s="550"/>
      <c r="E50" s="343">
        <f>100*E43/E41</f>
        <v>41.91776896996323</v>
      </c>
      <c r="F50" s="343">
        <f>100*F43/F41</f>
        <v>41.97093229351294</v>
      </c>
      <c r="G50" s="343">
        <f>100*G43/G41</f>
        <v>42.45494485788577</v>
      </c>
      <c r="H50" s="343">
        <f>100*H43/H41</f>
        <v>41.85047823540894</v>
      </c>
      <c r="I50" s="343">
        <f>100*I43/I41</f>
        <v>43.49177908937605</v>
      </c>
      <c r="J50" s="209">
        <v>1.6</v>
      </c>
      <c r="L50" s="84"/>
      <c r="M50" s="123" t="s">
        <v>446</v>
      </c>
      <c r="N50" s="199">
        <v>81</v>
      </c>
      <c r="O50" s="197">
        <v>80.6</v>
      </c>
      <c r="P50" s="197">
        <v>92.4</v>
      </c>
      <c r="Q50" s="197">
        <v>83.3</v>
      </c>
      <c r="R50" s="197">
        <v>86.1</v>
      </c>
      <c r="S50" s="197">
        <v>79.1</v>
      </c>
      <c r="T50" s="197">
        <v>78.4</v>
      </c>
      <c r="U50" s="197">
        <v>75.1</v>
      </c>
      <c r="V50" s="197">
        <v>82.2</v>
      </c>
    </row>
    <row r="51" spans="1:22" ht="16.5" customHeight="1">
      <c r="A51" s="498"/>
      <c r="B51" s="216"/>
      <c r="C51" s="549"/>
      <c r="D51" s="550"/>
      <c r="E51" s="205"/>
      <c r="F51" s="205"/>
      <c r="G51" s="205"/>
      <c r="H51" s="205"/>
      <c r="I51" s="205"/>
      <c r="J51" s="220" t="s">
        <v>509</v>
      </c>
      <c r="L51" s="84"/>
      <c r="M51" s="123" t="s">
        <v>449</v>
      </c>
      <c r="N51" s="199">
        <v>249.3</v>
      </c>
      <c r="O51" s="197">
        <v>244.8</v>
      </c>
      <c r="P51" s="197">
        <v>254.2</v>
      </c>
      <c r="Q51" s="197">
        <v>248.7</v>
      </c>
      <c r="R51" s="197">
        <v>288.3</v>
      </c>
      <c r="S51" s="197">
        <v>245.4</v>
      </c>
      <c r="T51" s="197">
        <v>230.6</v>
      </c>
      <c r="U51" s="197">
        <v>293.3</v>
      </c>
      <c r="V51" s="197">
        <v>259.7</v>
      </c>
    </row>
    <row r="52" spans="1:22" ht="16.5" customHeight="1">
      <c r="A52" s="498"/>
      <c r="B52" s="216" t="s">
        <v>457</v>
      </c>
      <c r="C52" s="393" t="s">
        <v>13</v>
      </c>
      <c r="D52" s="393"/>
      <c r="E52" s="342">
        <f>100*E43/E32</f>
        <v>38.9354624085163</v>
      </c>
      <c r="F52" s="342">
        <f>100*F43/F32</f>
        <v>45.31623768060473</v>
      </c>
      <c r="G52" s="342">
        <f>100*G43/G32</f>
        <v>46.84176682989563</v>
      </c>
      <c r="H52" s="342">
        <f>100*H43/H32</f>
        <v>45.88795548183423</v>
      </c>
      <c r="I52" s="342">
        <f>100*I43/I32</f>
        <v>45.18230592357385</v>
      </c>
      <c r="J52" s="209">
        <v>-0.7</v>
      </c>
      <c r="L52" s="242"/>
      <c r="M52" s="243"/>
      <c r="N52" s="199"/>
      <c r="O52" s="197"/>
      <c r="P52" s="197"/>
      <c r="Q52" s="197"/>
      <c r="R52" s="197"/>
      <c r="S52" s="197"/>
      <c r="T52" s="197"/>
      <c r="U52" s="197"/>
      <c r="V52" s="197"/>
    </row>
    <row r="53" spans="1:22" ht="16.5" customHeight="1">
      <c r="A53" s="499"/>
      <c r="B53" s="221"/>
      <c r="C53" s="420"/>
      <c r="D53" s="422"/>
      <c r="E53" s="222"/>
      <c r="F53" s="222"/>
      <c r="G53" s="222"/>
      <c r="H53" s="222"/>
      <c r="I53" s="222"/>
      <c r="J53" s="223"/>
      <c r="L53" s="566" t="s">
        <v>12</v>
      </c>
      <c r="M53" s="567"/>
      <c r="N53" s="194"/>
      <c r="O53" s="102"/>
      <c r="P53" s="102"/>
      <c r="Q53" s="102"/>
      <c r="R53" s="208"/>
      <c r="S53" s="102"/>
      <c r="T53" s="102"/>
      <c r="U53" s="102"/>
      <c r="V53" s="102"/>
    </row>
    <row r="54" spans="1:22" ht="16.5" customHeight="1">
      <c r="A54" s="545" t="s">
        <v>458</v>
      </c>
      <c r="B54" s="224"/>
      <c r="C54" s="545" t="s">
        <v>230</v>
      </c>
      <c r="D54" s="225" t="s">
        <v>231</v>
      </c>
      <c r="E54" s="545" t="s">
        <v>459</v>
      </c>
      <c r="L54" s="84"/>
      <c r="M54" s="118" t="s">
        <v>284</v>
      </c>
      <c r="N54" s="196">
        <v>101.3</v>
      </c>
      <c r="O54" s="197">
        <v>100.4</v>
      </c>
      <c r="P54" s="197">
        <v>102.1</v>
      </c>
      <c r="Q54" s="197">
        <v>100.1</v>
      </c>
      <c r="R54" s="197">
        <v>97.7</v>
      </c>
      <c r="S54" s="197">
        <v>99.5</v>
      </c>
      <c r="T54" s="197">
        <v>103.2</v>
      </c>
      <c r="U54" s="197">
        <v>95.5</v>
      </c>
      <c r="V54" s="197">
        <v>103.6</v>
      </c>
    </row>
    <row r="55" spans="1:22" ht="16.5" customHeight="1">
      <c r="A55" s="547"/>
      <c r="B55" s="224"/>
      <c r="C55" s="546"/>
      <c r="D55" s="82" t="s">
        <v>232</v>
      </c>
      <c r="E55" s="547"/>
      <c r="J55" s="226"/>
      <c r="L55" s="84"/>
      <c r="M55" s="33" t="s">
        <v>463</v>
      </c>
      <c r="N55" s="198">
        <v>100</v>
      </c>
      <c r="O55" s="197">
        <v>97.5</v>
      </c>
      <c r="P55" s="197">
        <v>94.9</v>
      </c>
      <c r="Q55" s="197">
        <v>99.3</v>
      </c>
      <c r="R55" s="197">
        <v>93.3</v>
      </c>
      <c r="S55" s="197">
        <v>87.8</v>
      </c>
      <c r="T55" s="197">
        <v>104.4</v>
      </c>
      <c r="U55" s="197">
        <v>91</v>
      </c>
      <c r="V55" s="197">
        <v>106.8</v>
      </c>
    </row>
    <row r="56" spans="1:22" ht="16.5" customHeight="1">
      <c r="A56" s="160" t="s">
        <v>306</v>
      </c>
      <c r="B56" s="84"/>
      <c r="L56" s="84"/>
      <c r="M56" s="33" t="s">
        <v>464</v>
      </c>
      <c r="N56" s="198">
        <v>102.4</v>
      </c>
      <c r="O56" s="197">
        <v>99.3</v>
      </c>
      <c r="P56" s="197">
        <v>104.2</v>
      </c>
      <c r="Q56" s="197">
        <v>101.6</v>
      </c>
      <c r="R56" s="197">
        <v>93.3</v>
      </c>
      <c r="S56" s="197">
        <v>85.7</v>
      </c>
      <c r="T56" s="197">
        <v>106.2</v>
      </c>
      <c r="U56" s="197">
        <v>88.8</v>
      </c>
      <c r="V56" s="197">
        <v>110.7</v>
      </c>
    </row>
    <row r="57" spans="1:22" ht="16.5" customHeight="1">
      <c r="A57" s="58" t="s">
        <v>197</v>
      </c>
      <c r="B57" s="18"/>
      <c r="L57" s="84"/>
      <c r="M57" s="118" t="s">
        <v>207</v>
      </c>
      <c r="N57" s="198">
        <v>104.5</v>
      </c>
      <c r="O57" s="197">
        <v>101.4</v>
      </c>
      <c r="P57" s="197">
        <v>106.1</v>
      </c>
      <c r="Q57" s="197">
        <v>104.2</v>
      </c>
      <c r="R57" s="197">
        <v>94</v>
      </c>
      <c r="S57" s="197">
        <v>87.1</v>
      </c>
      <c r="T57" s="197">
        <v>108.5</v>
      </c>
      <c r="U57" s="197">
        <v>89.5</v>
      </c>
      <c r="V57" s="197">
        <v>112.6</v>
      </c>
    </row>
    <row r="58" spans="2:25" ht="16.5" customHeight="1">
      <c r="B58" s="18"/>
      <c r="L58" s="84"/>
      <c r="M58" s="184" t="s">
        <v>285</v>
      </c>
      <c r="N58" s="240">
        <v>106.8</v>
      </c>
      <c r="O58" s="241">
        <v>104</v>
      </c>
      <c r="P58" s="241">
        <v>109.6</v>
      </c>
      <c r="Q58" s="241">
        <v>107.7</v>
      </c>
      <c r="R58" s="241">
        <v>90.2</v>
      </c>
      <c r="S58" s="241">
        <v>88.1</v>
      </c>
      <c r="T58" s="241">
        <v>116.2</v>
      </c>
      <c r="U58" s="241">
        <v>74.9</v>
      </c>
      <c r="V58" s="241">
        <v>114.1</v>
      </c>
      <c r="W58" s="14"/>
      <c r="X58" s="14"/>
      <c r="Y58" s="14"/>
    </row>
    <row r="59" spans="1:22" s="27" customFormat="1" ht="16.5" customHeight="1">
      <c r="A59" s="540" t="s">
        <v>462</v>
      </c>
      <c r="B59" s="541"/>
      <c r="C59" s="541"/>
      <c r="D59" s="541"/>
      <c r="E59" s="541"/>
      <c r="F59" s="541"/>
      <c r="G59" s="541"/>
      <c r="H59" s="541"/>
      <c r="I59" s="541"/>
      <c r="J59" s="541"/>
      <c r="L59" s="28"/>
      <c r="M59" s="83"/>
      <c r="N59" s="29"/>
      <c r="O59" s="30"/>
      <c r="P59" s="30"/>
      <c r="Q59" s="30"/>
      <c r="R59" s="31"/>
      <c r="S59" s="30"/>
      <c r="T59" s="30"/>
      <c r="U59" s="30"/>
      <c r="V59" s="30"/>
    </row>
    <row r="60" spans="1:22" ht="16.5" customHeight="1" thickBot="1">
      <c r="A60" s="81"/>
      <c r="B60" s="81"/>
      <c r="C60" s="81"/>
      <c r="D60" s="81"/>
      <c r="E60" s="81"/>
      <c r="F60" s="81"/>
      <c r="G60" s="81"/>
      <c r="H60" s="81"/>
      <c r="I60" s="81"/>
      <c r="J60" s="81"/>
      <c r="L60" s="84"/>
      <c r="M60" s="118" t="s">
        <v>293</v>
      </c>
      <c r="N60" s="199">
        <v>104.5</v>
      </c>
      <c r="O60" s="197">
        <v>101.9</v>
      </c>
      <c r="P60" s="197">
        <v>104</v>
      </c>
      <c r="Q60" s="197">
        <v>104.1</v>
      </c>
      <c r="R60" s="197">
        <v>90.4</v>
      </c>
      <c r="S60" s="197">
        <v>88.1</v>
      </c>
      <c r="T60" s="197">
        <v>112.6</v>
      </c>
      <c r="U60" s="197">
        <v>87.9</v>
      </c>
      <c r="V60" s="197">
        <v>111.5</v>
      </c>
    </row>
    <row r="61" spans="1:22" ht="16.5" customHeight="1">
      <c r="A61" s="591" t="s">
        <v>241</v>
      </c>
      <c r="B61" s="591"/>
      <c r="C61" s="592"/>
      <c r="D61" s="587" t="s">
        <v>460</v>
      </c>
      <c r="E61" s="589" t="s">
        <v>218</v>
      </c>
      <c r="F61" s="589" t="s">
        <v>235</v>
      </c>
      <c r="G61" s="593" t="s">
        <v>240</v>
      </c>
      <c r="H61" s="594"/>
      <c r="I61" s="594"/>
      <c r="J61" s="239"/>
      <c r="K61" s="84"/>
      <c r="L61" s="84"/>
      <c r="M61" s="123" t="s">
        <v>434</v>
      </c>
      <c r="N61" s="199">
        <v>104.6</v>
      </c>
      <c r="O61" s="197">
        <v>102</v>
      </c>
      <c r="P61" s="197">
        <v>105.7</v>
      </c>
      <c r="Q61" s="197">
        <v>104.1</v>
      </c>
      <c r="R61" s="197">
        <v>89.5</v>
      </c>
      <c r="S61" s="197">
        <v>88.7</v>
      </c>
      <c r="T61" s="197">
        <v>112.5</v>
      </c>
      <c r="U61" s="197">
        <v>86.9</v>
      </c>
      <c r="V61" s="197">
        <v>111.6</v>
      </c>
    </row>
    <row r="62" spans="1:22" ht="16.5" customHeight="1">
      <c r="A62" s="420"/>
      <c r="B62" s="420"/>
      <c r="C62" s="422"/>
      <c r="D62" s="588"/>
      <c r="E62" s="590"/>
      <c r="F62" s="590"/>
      <c r="G62" s="227" t="s">
        <v>236</v>
      </c>
      <c r="H62" s="227" t="s">
        <v>237</v>
      </c>
      <c r="I62" s="227" t="s">
        <v>238</v>
      </c>
      <c r="J62" s="228" t="s">
        <v>239</v>
      </c>
      <c r="K62" s="84"/>
      <c r="L62" s="84"/>
      <c r="M62" s="123" t="s">
        <v>436</v>
      </c>
      <c r="N62" s="199">
        <v>104</v>
      </c>
      <c r="O62" s="197">
        <v>101.2</v>
      </c>
      <c r="P62" s="197">
        <v>110.7</v>
      </c>
      <c r="Q62" s="197">
        <v>104.1</v>
      </c>
      <c r="R62" s="197">
        <v>89.5</v>
      </c>
      <c r="S62" s="197">
        <v>86.6</v>
      </c>
      <c r="T62" s="197">
        <v>113.4</v>
      </c>
      <c r="U62" s="197">
        <v>70.4</v>
      </c>
      <c r="V62" s="197">
        <v>111.5</v>
      </c>
    </row>
    <row r="63" spans="1:22" ht="16.5" customHeight="1">
      <c r="A63" s="378" t="s">
        <v>433</v>
      </c>
      <c r="B63" s="378"/>
      <c r="C63" s="472"/>
      <c r="D63" s="167">
        <v>1223</v>
      </c>
      <c r="E63" s="167">
        <v>1071</v>
      </c>
      <c r="F63" s="167">
        <v>1226</v>
      </c>
      <c r="G63" s="344">
        <f>SUM(H63:J63)</f>
        <v>21778</v>
      </c>
      <c r="H63" s="58">
        <v>330</v>
      </c>
      <c r="I63" s="167">
        <v>21004</v>
      </c>
      <c r="J63" s="46">
        <v>444</v>
      </c>
      <c r="L63" s="84"/>
      <c r="M63" s="123" t="s">
        <v>294</v>
      </c>
      <c r="N63" s="199">
        <v>107.5</v>
      </c>
      <c r="O63" s="197">
        <v>105</v>
      </c>
      <c r="P63" s="197">
        <v>112.7</v>
      </c>
      <c r="Q63" s="197">
        <v>108.7</v>
      </c>
      <c r="R63" s="197">
        <v>91.2</v>
      </c>
      <c r="S63" s="197">
        <v>87.8</v>
      </c>
      <c r="T63" s="197">
        <v>118.6</v>
      </c>
      <c r="U63" s="197">
        <v>72.8</v>
      </c>
      <c r="V63" s="197">
        <v>114.2</v>
      </c>
    </row>
    <row r="64" spans="1:22" ht="16.5" customHeight="1">
      <c r="A64" s="551"/>
      <c r="B64" s="551"/>
      <c r="C64" s="401"/>
      <c r="G64" s="345"/>
      <c r="I64" s="167"/>
      <c r="J64" s="46"/>
      <c r="L64" s="84"/>
      <c r="M64" s="123" t="s">
        <v>437</v>
      </c>
      <c r="N64" s="199">
        <v>107.8</v>
      </c>
      <c r="O64" s="197">
        <v>105.2</v>
      </c>
      <c r="P64" s="197">
        <v>110.4</v>
      </c>
      <c r="Q64" s="197">
        <v>109.4</v>
      </c>
      <c r="R64" s="197">
        <v>91.4</v>
      </c>
      <c r="S64" s="197">
        <v>88</v>
      </c>
      <c r="T64" s="197">
        <v>118.9</v>
      </c>
      <c r="U64" s="197">
        <v>72.5</v>
      </c>
      <c r="V64" s="197">
        <v>114.6</v>
      </c>
    </row>
    <row r="65" spans="1:22" ht="16.5" customHeight="1">
      <c r="A65" s="384">
        <v>62</v>
      </c>
      <c r="B65" s="384"/>
      <c r="C65" s="440"/>
      <c r="D65" s="58">
        <v>736</v>
      </c>
      <c r="E65" s="58">
        <v>992</v>
      </c>
      <c r="F65" s="58">
        <v>734</v>
      </c>
      <c r="G65" s="344">
        <f>SUM(H65:J65)</f>
        <v>14621</v>
      </c>
      <c r="H65" s="58">
        <v>839</v>
      </c>
      <c r="I65" s="167">
        <v>13782</v>
      </c>
      <c r="J65" s="46" t="s">
        <v>364</v>
      </c>
      <c r="L65" s="84"/>
      <c r="M65" s="123" t="s">
        <v>438</v>
      </c>
      <c r="N65" s="199">
        <v>107.7</v>
      </c>
      <c r="O65" s="197">
        <v>105</v>
      </c>
      <c r="P65" s="197">
        <v>110.6</v>
      </c>
      <c r="Q65" s="197">
        <v>109.1</v>
      </c>
      <c r="R65" s="197">
        <v>92.7</v>
      </c>
      <c r="S65" s="197">
        <v>88.2</v>
      </c>
      <c r="T65" s="197">
        <v>118.3</v>
      </c>
      <c r="U65" s="197">
        <v>72.5</v>
      </c>
      <c r="V65" s="197">
        <v>115</v>
      </c>
    </row>
    <row r="66" spans="1:22" ht="16.5" customHeight="1">
      <c r="A66" s="551"/>
      <c r="B66" s="551"/>
      <c r="C66" s="401"/>
      <c r="G66" s="345"/>
      <c r="I66" s="167"/>
      <c r="J66" s="46"/>
      <c r="L66" s="84"/>
      <c r="N66" s="194"/>
      <c r="O66" s="102"/>
      <c r="P66" s="102"/>
      <c r="Q66" s="102"/>
      <c r="R66" s="197"/>
      <c r="S66" s="102"/>
      <c r="T66" s="102"/>
      <c r="U66" s="102"/>
      <c r="V66" s="102"/>
    </row>
    <row r="67" spans="1:22" ht="16.5" customHeight="1">
      <c r="A67" s="384">
        <v>63</v>
      </c>
      <c r="B67" s="552"/>
      <c r="C67" s="454"/>
      <c r="D67" s="58">
        <v>594</v>
      </c>
      <c r="E67" s="58">
        <v>594</v>
      </c>
      <c r="F67" s="58">
        <v>591</v>
      </c>
      <c r="G67" s="344">
        <f>SUM(H67:J67)</f>
        <v>11915</v>
      </c>
      <c r="H67" s="58">
        <v>506</v>
      </c>
      <c r="I67" s="167">
        <v>11409</v>
      </c>
      <c r="J67" s="46" t="s">
        <v>364</v>
      </c>
      <c r="L67" s="84"/>
      <c r="M67" s="123" t="s">
        <v>439</v>
      </c>
      <c r="N67" s="199">
        <v>107.8</v>
      </c>
      <c r="O67" s="197">
        <v>104.9</v>
      </c>
      <c r="P67" s="197">
        <v>110.5</v>
      </c>
      <c r="Q67" s="197">
        <v>109</v>
      </c>
      <c r="R67" s="197">
        <v>89.8</v>
      </c>
      <c r="S67" s="197">
        <v>88.1</v>
      </c>
      <c r="T67" s="197">
        <v>118.2</v>
      </c>
      <c r="U67" s="197">
        <v>72.2</v>
      </c>
      <c r="V67" s="197">
        <v>115.6</v>
      </c>
    </row>
    <row r="68" spans="1:22" ht="16.5" customHeight="1">
      <c r="A68" s="551"/>
      <c r="B68" s="551"/>
      <c r="C68" s="401"/>
      <c r="G68" s="345"/>
      <c r="I68" s="167"/>
      <c r="J68" s="46"/>
      <c r="L68" s="84"/>
      <c r="M68" s="123" t="s">
        <v>441</v>
      </c>
      <c r="N68" s="199">
        <v>107.8</v>
      </c>
      <c r="O68" s="197">
        <v>105</v>
      </c>
      <c r="P68" s="197">
        <v>110.8</v>
      </c>
      <c r="Q68" s="197">
        <v>109</v>
      </c>
      <c r="R68" s="197">
        <v>90</v>
      </c>
      <c r="S68" s="197">
        <v>88.3</v>
      </c>
      <c r="T68" s="197">
        <v>118.5</v>
      </c>
      <c r="U68" s="197">
        <v>72.1</v>
      </c>
      <c r="V68" s="197">
        <v>115.5</v>
      </c>
    </row>
    <row r="69" spans="1:22" ht="16.5" customHeight="1">
      <c r="A69" s="384" t="s">
        <v>206</v>
      </c>
      <c r="B69" s="552"/>
      <c r="C69" s="454"/>
      <c r="D69" s="58">
        <v>467</v>
      </c>
      <c r="E69" s="58">
        <v>629</v>
      </c>
      <c r="F69" s="58">
        <v>468</v>
      </c>
      <c r="G69" s="344">
        <f>SUM(H69:J69)</f>
        <v>9662</v>
      </c>
      <c r="H69" s="58">
        <v>557</v>
      </c>
      <c r="I69" s="167">
        <v>9105</v>
      </c>
      <c r="J69" s="46" t="s">
        <v>364</v>
      </c>
      <c r="L69" s="84"/>
      <c r="M69" s="123" t="s">
        <v>443</v>
      </c>
      <c r="N69" s="199">
        <v>107.5</v>
      </c>
      <c r="O69" s="197">
        <v>104.5</v>
      </c>
      <c r="P69" s="197">
        <v>110.6</v>
      </c>
      <c r="Q69" s="197">
        <v>108.7</v>
      </c>
      <c r="R69" s="197">
        <v>90</v>
      </c>
      <c r="S69" s="197">
        <v>88.1</v>
      </c>
      <c r="T69" s="197">
        <v>116.8</v>
      </c>
      <c r="U69" s="197">
        <v>72.5</v>
      </c>
      <c r="V69" s="197">
        <v>115.5</v>
      </c>
    </row>
    <row r="70" spans="1:22" ht="16.5" customHeight="1">
      <c r="A70" s="553"/>
      <c r="B70" s="553"/>
      <c r="C70" s="401"/>
      <c r="G70" s="345"/>
      <c r="I70" s="167"/>
      <c r="J70" s="46"/>
      <c r="L70" s="84"/>
      <c r="M70" s="123" t="s">
        <v>444</v>
      </c>
      <c r="N70" s="199">
        <v>107.4</v>
      </c>
      <c r="O70" s="197">
        <v>104.6</v>
      </c>
      <c r="P70" s="197">
        <v>110</v>
      </c>
      <c r="Q70" s="197">
        <v>108.9</v>
      </c>
      <c r="R70" s="197">
        <v>89.6</v>
      </c>
      <c r="S70" s="197">
        <v>88.8</v>
      </c>
      <c r="T70" s="197">
        <v>116.2</v>
      </c>
      <c r="U70" s="197">
        <v>73</v>
      </c>
      <c r="V70" s="197">
        <v>114.8</v>
      </c>
    </row>
    <row r="71" spans="1:22" ht="16.5" customHeight="1">
      <c r="A71" s="386" t="s">
        <v>285</v>
      </c>
      <c r="B71" s="386"/>
      <c r="C71" s="387"/>
      <c r="D71" s="236">
        <v>396</v>
      </c>
      <c r="E71" s="236">
        <v>437</v>
      </c>
      <c r="F71" s="236">
        <v>382</v>
      </c>
      <c r="G71" s="346">
        <f>SUM(H71:J71)</f>
        <v>7742</v>
      </c>
      <c r="H71" s="236">
        <v>385</v>
      </c>
      <c r="I71" s="237">
        <v>7357</v>
      </c>
      <c r="J71" s="238" t="s">
        <v>461</v>
      </c>
      <c r="L71" s="84"/>
      <c r="M71" s="123" t="s">
        <v>446</v>
      </c>
      <c r="N71" s="199">
        <v>107.3</v>
      </c>
      <c r="O71" s="197">
        <v>104.5</v>
      </c>
      <c r="P71" s="197">
        <v>110</v>
      </c>
      <c r="Q71" s="197">
        <v>108.9</v>
      </c>
      <c r="R71" s="197">
        <v>89.2</v>
      </c>
      <c r="S71" s="197">
        <v>88.6</v>
      </c>
      <c r="T71" s="197">
        <v>115.8</v>
      </c>
      <c r="U71" s="197">
        <v>73.4</v>
      </c>
      <c r="V71" s="197">
        <v>114.9</v>
      </c>
    </row>
    <row r="72" spans="1:22" ht="16.5" customHeight="1">
      <c r="A72" s="119"/>
      <c r="B72" s="119"/>
      <c r="C72" s="120"/>
      <c r="D72" s="119"/>
      <c r="E72" s="119"/>
      <c r="F72" s="119"/>
      <c r="G72" s="229"/>
      <c r="H72" s="119"/>
      <c r="I72" s="119"/>
      <c r="J72" s="139"/>
      <c r="L72" s="119"/>
      <c r="M72" s="230" t="s">
        <v>449</v>
      </c>
      <c r="N72" s="231">
        <v>107.1</v>
      </c>
      <c r="O72" s="232">
        <v>104.1</v>
      </c>
      <c r="P72" s="232">
        <v>109.4</v>
      </c>
      <c r="Q72" s="232">
        <v>108.6</v>
      </c>
      <c r="R72" s="233">
        <v>88.6</v>
      </c>
      <c r="S72" s="232">
        <v>88.2</v>
      </c>
      <c r="T72" s="232">
        <v>115.1</v>
      </c>
      <c r="U72" s="232">
        <v>72.9</v>
      </c>
      <c r="V72" s="232">
        <v>115</v>
      </c>
    </row>
    <row r="73" spans="1:12" ht="16.5" customHeight="1">
      <c r="A73" s="58" t="s">
        <v>197</v>
      </c>
      <c r="L73" s="58" t="s">
        <v>233</v>
      </c>
    </row>
    <row r="74" ht="16.5" customHeight="1"/>
  </sheetData>
  <sheetProtection/>
  <mergeCells count="94">
    <mergeCell ref="A64:C64"/>
    <mergeCell ref="A65:C65"/>
    <mergeCell ref="A70:C70"/>
    <mergeCell ref="A71:C71"/>
    <mergeCell ref="A66:C66"/>
    <mergeCell ref="A67:C67"/>
    <mergeCell ref="A68:C68"/>
    <mergeCell ref="A69:C69"/>
    <mergeCell ref="D61:D62"/>
    <mergeCell ref="E61:E62"/>
    <mergeCell ref="F61:F62"/>
    <mergeCell ref="A61:C62"/>
    <mergeCell ref="A63:C63"/>
    <mergeCell ref="G61:I61"/>
    <mergeCell ref="L53:M53"/>
    <mergeCell ref="C38:D40"/>
    <mergeCell ref="C41:D41"/>
    <mergeCell ref="C42:D42"/>
    <mergeCell ref="C44:D44"/>
    <mergeCell ref="C34:D34"/>
    <mergeCell ref="C35:D35"/>
    <mergeCell ref="C36:D36"/>
    <mergeCell ref="C37:D37"/>
    <mergeCell ref="I27:I29"/>
    <mergeCell ref="J27:J29"/>
    <mergeCell ref="C27:D27"/>
    <mergeCell ref="A29:B29"/>
    <mergeCell ref="A28:B28"/>
    <mergeCell ref="E27:E29"/>
    <mergeCell ref="F27:F29"/>
    <mergeCell ref="G27:G29"/>
    <mergeCell ref="H27:H29"/>
    <mergeCell ref="A27:B27"/>
    <mergeCell ref="I20:I21"/>
    <mergeCell ref="J20:J21"/>
    <mergeCell ref="A25:J25"/>
    <mergeCell ref="G20:G21"/>
    <mergeCell ref="A24:J24"/>
    <mergeCell ref="E20:E21"/>
    <mergeCell ref="F20:F21"/>
    <mergeCell ref="A20:D21"/>
    <mergeCell ref="A3:J3"/>
    <mergeCell ref="V8:V10"/>
    <mergeCell ref="S8:S10"/>
    <mergeCell ref="U8:U10"/>
    <mergeCell ref="L32:M32"/>
    <mergeCell ref="R8:R10"/>
    <mergeCell ref="J8:J9"/>
    <mergeCell ref="L8:M10"/>
    <mergeCell ref="P8:P10"/>
    <mergeCell ref="H20:H21"/>
    <mergeCell ref="A5:J5"/>
    <mergeCell ref="T8:T10"/>
    <mergeCell ref="B10:D10"/>
    <mergeCell ref="B12:D12"/>
    <mergeCell ref="L11:M11"/>
    <mergeCell ref="L3:V3"/>
    <mergeCell ref="E8:E9"/>
    <mergeCell ref="F8:F9"/>
    <mergeCell ref="G8:G9"/>
    <mergeCell ref="H8:H9"/>
    <mergeCell ref="Q8:Q10"/>
    <mergeCell ref="N8:N10"/>
    <mergeCell ref="O8:O10"/>
    <mergeCell ref="B13:D13"/>
    <mergeCell ref="B11:D11"/>
    <mergeCell ref="A9:C9"/>
    <mergeCell ref="I8:I9"/>
    <mergeCell ref="B19:D19"/>
    <mergeCell ref="C30:D30"/>
    <mergeCell ref="C31:D31"/>
    <mergeCell ref="C32:D32"/>
    <mergeCell ref="C33:D33"/>
    <mergeCell ref="B14:D14"/>
    <mergeCell ref="A54:A55"/>
    <mergeCell ref="C49:D51"/>
    <mergeCell ref="C52:D52"/>
    <mergeCell ref="C53:D53"/>
    <mergeCell ref="A41:A53"/>
    <mergeCell ref="B15:D15"/>
    <mergeCell ref="A30:A40"/>
    <mergeCell ref="B16:D16"/>
    <mergeCell ref="B17:D17"/>
    <mergeCell ref="B18:D18"/>
    <mergeCell ref="A59:J59"/>
    <mergeCell ref="C28:D28"/>
    <mergeCell ref="C29:D29"/>
    <mergeCell ref="C54:C55"/>
    <mergeCell ref="E54:E55"/>
    <mergeCell ref="C45:D45"/>
    <mergeCell ref="C46:D46"/>
    <mergeCell ref="C47:D47"/>
    <mergeCell ref="C48:D48"/>
    <mergeCell ref="C43:D43"/>
  </mergeCells>
  <printOptions horizontalCentered="1"/>
  <pageMargins left="0.7874015748031497" right="0.7874015748031497" top="0.5905511811023623" bottom="0.3937007874015748" header="0" footer="0"/>
  <pageSetup fitToHeight="1" fitToWidth="1" horizontalDpi="600" verticalDpi="600" orientation="landscape" paperSize="8"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80"/>
  <sheetViews>
    <sheetView zoomScaleSheetLayoutView="40" zoomScalePageLayoutView="0" workbookViewId="0" topLeftCell="A45">
      <selection activeCell="A45" sqref="A45"/>
    </sheetView>
  </sheetViews>
  <sheetFormatPr defaultColWidth="10.59765625" defaultRowHeight="21" customHeight="1"/>
  <cols>
    <col min="1" max="1" width="15.09765625" style="58" customWidth="1"/>
    <col min="2" max="25" width="12.59765625" style="58" customWidth="1"/>
    <col min="26" max="16384" width="10.59765625" style="58" customWidth="1"/>
  </cols>
  <sheetData>
    <row r="1" spans="1:25" s="57" customFormat="1" ht="21" customHeight="1">
      <c r="A1" s="1" t="s">
        <v>242</v>
      </c>
      <c r="Y1" s="2" t="s">
        <v>514</v>
      </c>
    </row>
    <row r="2" spans="1:25" s="57" customFormat="1" ht="21" customHeight="1">
      <c r="A2" s="1"/>
      <c r="Y2" s="2"/>
    </row>
    <row r="3" spans="1:25" s="57" customFormat="1" ht="21" customHeight="1">
      <c r="A3" s="1"/>
      <c r="Y3" s="2"/>
    </row>
    <row r="4" spans="1:25" ht="21" customHeight="1">
      <c r="A4" s="352" t="s">
        <v>468</v>
      </c>
      <c r="B4" s="352"/>
      <c r="C4" s="352"/>
      <c r="D4" s="352"/>
      <c r="E4" s="352"/>
      <c r="F4" s="352"/>
      <c r="G4" s="352"/>
      <c r="H4" s="352"/>
      <c r="I4" s="352"/>
      <c r="J4" s="352"/>
      <c r="K4" s="352"/>
      <c r="L4" s="352"/>
      <c r="M4" s="352"/>
      <c r="N4" s="352"/>
      <c r="O4" s="352"/>
      <c r="P4" s="352"/>
      <c r="Q4" s="352"/>
      <c r="R4" s="352"/>
      <c r="S4" s="352"/>
      <c r="T4" s="352"/>
      <c r="U4" s="352"/>
      <c r="V4" s="352"/>
      <c r="W4" s="352"/>
      <c r="X4" s="352"/>
      <c r="Y4" s="352"/>
    </row>
    <row r="5" spans="2:25" ht="21" customHeight="1" thickBot="1">
      <c r="B5" s="133"/>
      <c r="C5" s="80"/>
      <c r="D5" s="80"/>
      <c r="E5" s="80"/>
      <c r="F5" s="80"/>
      <c r="G5" s="80"/>
      <c r="H5" s="80"/>
      <c r="I5" s="80"/>
      <c r="J5" s="80"/>
      <c r="K5" s="80"/>
      <c r="L5" s="80"/>
      <c r="M5" s="80"/>
      <c r="N5" s="80"/>
      <c r="O5" s="80"/>
      <c r="P5" s="80"/>
      <c r="Q5" s="80"/>
      <c r="R5" s="80"/>
      <c r="S5" s="80"/>
      <c r="T5" s="80"/>
      <c r="U5" s="80"/>
      <c r="V5" s="80"/>
      <c r="W5" s="80"/>
      <c r="X5" s="80"/>
      <c r="Y5" s="50" t="s">
        <v>314</v>
      </c>
    </row>
    <row r="6" spans="1:25" ht="21" customHeight="1">
      <c r="A6" s="244" t="s">
        <v>23</v>
      </c>
      <c r="B6" s="359" t="s">
        <v>315</v>
      </c>
      <c r="C6" s="360"/>
      <c r="D6" s="361"/>
      <c r="E6" s="359" t="s">
        <v>24</v>
      </c>
      <c r="F6" s="360"/>
      <c r="G6" s="361"/>
      <c r="H6" s="359" t="s">
        <v>316</v>
      </c>
      <c r="I6" s="360"/>
      <c r="J6" s="361"/>
      <c r="K6" s="365" t="s">
        <v>317</v>
      </c>
      <c r="L6" s="366"/>
      <c r="M6" s="366"/>
      <c r="N6" s="366"/>
      <c r="O6" s="366"/>
      <c r="P6" s="366"/>
      <c r="Q6" s="366"/>
      <c r="R6" s="366"/>
      <c r="S6" s="366"/>
      <c r="T6" s="366"/>
      <c r="U6" s="366"/>
      <c r="V6" s="366"/>
      <c r="W6" s="366"/>
      <c r="X6" s="366"/>
      <c r="Y6" s="366"/>
    </row>
    <row r="7" spans="1:25" ht="21" customHeight="1">
      <c r="A7" s="67"/>
      <c r="B7" s="362"/>
      <c r="C7" s="363"/>
      <c r="D7" s="364"/>
      <c r="E7" s="362"/>
      <c r="F7" s="363"/>
      <c r="G7" s="364"/>
      <c r="H7" s="362"/>
      <c r="I7" s="363"/>
      <c r="J7" s="364"/>
      <c r="K7" s="372" t="s">
        <v>25</v>
      </c>
      <c r="L7" s="373"/>
      <c r="M7" s="374"/>
      <c r="N7" s="372" t="s">
        <v>318</v>
      </c>
      <c r="O7" s="373"/>
      <c r="P7" s="374"/>
      <c r="Q7" s="372" t="s">
        <v>319</v>
      </c>
      <c r="R7" s="373"/>
      <c r="S7" s="374"/>
      <c r="T7" s="372" t="s">
        <v>26</v>
      </c>
      <c r="U7" s="373"/>
      <c r="V7" s="374"/>
      <c r="W7" s="372" t="s">
        <v>320</v>
      </c>
      <c r="X7" s="373"/>
      <c r="Y7" s="373"/>
    </row>
    <row r="8" spans="1:25" ht="21" customHeight="1">
      <c r="A8" s="595" t="s">
        <v>27</v>
      </c>
      <c r="B8" s="597" t="s">
        <v>28</v>
      </c>
      <c r="C8" s="473" t="s">
        <v>29</v>
      </c>
      <c r="D8" s="473" t="s">
        <v>30</v>
      </c>
      <c r="E8" s="597" t="s">
        <v>28</v>
      </c>
      <c r="F8" s="473" t="s">
        <v>29</v>
      </c>
      <c r="G8" s="473" t="s">
        <v>30</v>
      </c>
      <c r="H8" s="597" t="s">
        <v>28</v>
      </c>
      <c r="I8" s="473" t="s">
        <v>29</v>
      </c>
      <c r="J8" s="473" t="s">
        <v>30</v>
      </c>
      <c r="K8" s="597" t="s">
        <v>28</v>
      </c>
      <c r="L8" s="473" t="s">
        <v>29</v>
      </c>
      <c r="M8" s="473" t="s">
        <v>30</v>
      </c>
      <c r="N8" s="597" t="s">
        <v>28</v>
      </c>
      <c r="O8" s="473" t="s">
        <v>29</v>
      </c>
      <c r="P8" s="473" t="s">
        <v>30</v>
      </c>
      <c r="Q8" s="597" t="s">
        <v>28</v>
      </c>
      <c r="R8" s="473" t="s">
        <v>29</v>
      </c>
      <c r="S8" s="473" t="s">
        <v>30</v>
      </c>
      <c r="T8" s="597" t="s">
        <v>28</v>
      </c>
      <c r="U8" s="473" t="s">
        <v>29</v>
      </c>
      <c r="V8" s="473" t="s">
        <v>30</v>
      </c>
      <c r="W8" s="597" t="s">
        <v>28</v>
      </c>
      <c r="X8" s="473" t="s">
        <v>29</v>
      </c>
      <c r="Y8" s="469" t="s">
        <v>30</v>
      </c>
    </row>
    <row r="9" spans="1:25" ht="21" customHeight="1">
      <c r="A9" s="596"/>
      <c r="B9" s="559"/>
      <c r="C9" s="556"/>
      <c r="D9" s="556"/>
      <c r="E9" s="559"/>
      <c r="F9" s="556"/>
      <c r="G9" s="556"/>
      <c r="H9" s="559"/>
      <c r="I9" s="556"/>
      <c r="J9" s="556"/>
      <c r="K9" s="559"/>
      <c r="L9" s="556"/>
      <c r="M9" s="556"/>
      <c r="N9" s="559"/>
      <c r="O9" s="556"/>
      <c r="P9" s="556"/>
      <c r="Q9" s="559"/>
      <c r="R9" s="556"/>
      <c r="S9" s="556"/>
      <c r="T9" s="559"/>
      <c r="U9" s="556"/>
      <c r="V9" s="556"/>
      <c r="W9" s="559"/>
      <c r="X9" s="556"/>
      <c r="Y9" s="362"/>
    </row>
    <row r="10" spans="1:25" ht="21" customHeight="1">
      <c r="A10" s="10" t="s">
        <v>466</v>
      </c>
      <c r="B10" s="245"/>
      <c r="C10" s="246"/>
      <c r="D10" s="246"/>
      <c r="E10" s="246"/>
      <c r="F10" s="246"/>
      <c r="G10" s="246"/>
      <c r="H10" s="246"/>
      <c r="I10" s="246"/>
      <c r="J10" s="246"/>
      <c r="K10" s="246"/>
      <c r="L10" s="246"/>
      <c r="M10" s="246"/>
      <c r="N10" s="246"/>
      <c r="O10" s="246"/>
      <c r="P10" s="246"/>
      <c r="Q10" s="246"/>
      <c r="R10" s="246"/>
      <c r="S10" s="246"/>
      <c r="T10" s="246"/>
      <c r="U10" s="246"/>
      <c r="V10" s="246"/>
      <c r="W10" s="246"/>
      <c r="X10" s="246"/>
      <c r="Y10" s="246"/>
    </row>
    <row r="11" spans="1:25" ht="21" customHeight="1">
      <c r="A11" s="68" t="s">
        <v>297</v>
      </c>
      <c r="B11" s="53">
        <f>SUM(C11:D11)</f>
        <v>303340</v>
      </c>
      <c r="C11" s="54">
        <v>230935</v>
      </c>
      <c r="D11" s="54">
        <v>72405</v>
      </c>
      <c r="E11" s="54">
        <f>SUM(F11:G11)</f>
        <v>302206</v>
      </c>
      <c r="F11" s="54">
        <v>229911</v>
      </c>
      <c r="G11" s="54">
        <v>72295</v>
      </c>
      <c r="H11" s="54">
        <v>300690</v>
      </c>
      <c r="I11" s="54">
        <v>242670</v>
      </c>
      <c r="J11" s="54">
        <v>58020</v>
      </c>
      <c r="K11" s="54">
        <f>SUM(L11:M11)</f>
        <v>268058</v>
      </c>
      <c r="L11" s="54">
        <v>208394</v>
      </c>
      <c r="M11" s="54">
        <v>59664</v>
      </c>
      <c r="N11" s="54">
        <v>225675</v>
      </c>
      <c r="O11" s="54">
        <v>178140</v>
      </c>
      <c r="P11" s="54">
        <v>47535</v>
      </c>
      <c r="Q11" s="54">
        <v>237178</v>
      </c>
      <c r="R11" s="54">
        <v>190790</v>
      </c>
      <c r="S11" s="54">
        <v>46388</v>
      </c>
      <c r="T11" s="54">
        <v>153282</v>
      </c>
      <c r="U11" s="54">
        <v>127079</v>
      </c>
      <c r="V11" s="54">
        <v>26203</v>
      </c>
      <c r="W11" s="54">
        <v>374208</v>
      </c>
      <c r="X11" s="54">
        <v>277404</v>
      </c>
      <c r="Y11" s="54">
        <v>96804</v>
      </c>
    </row>
    <row r="12" spans="1:25" ht="21" customHeight="1">
      <c r="A12" s="61" t="s">
        <v>206</v>
      </c>
      <c r="B12" s="53">
        <v>312758</v>
      </c>
      <c r="C12" s="54">
        <v>235585</v>
      </c>
      <c r="D12" s="54">
        <v>77172</v>
      </c>
      <c r="E12" s="54">
        <f>SUM(F12:G12)</f>
        <v>311252</v>
      </c>
      <c r="F12" s="54">
        <v>234106</v>
      </c>
      <c r="G12" s="54">
        <v>77146</v>
      </c>
      <c r="H12" s="54">
        <v>316621</v>
      </c>
      <c r="I12" s="54">
        <v>252980</v>
      </c>
      <c r="J12" s="54">
        <v>63642</v>
      </c>
      <c r="K12" s="54">
        <f>SUM(L12:M12)</f>
        <v>276829</v>
      </c>
      <c r="L12" s="54">
        <v>211562</v>
      </c>
      <c r="M12" s="54">
        <v>65267</v>
      </c>
      <c r="N12" s="54">
        <v>223352</v>
      </c>
      <c r="O12" s="54">
        <v>176420</v>
      </c>
      <c r="P12" s="54">
        <v>46932</v>
      </c>
      <c r="Q12" s="54">
        <v>251205</v>
      </c>
      <c r="R12" s="54">
        <v>196274</v>
      </c>
      <c r="S12" s="54">
        <v>54931</v>
      </c>
      <c r="T12" s="54">
        <v>162842</v>
      </c>
      <c r="U12" s="54">
        <v>132268</v>
      </c>
      <c r="V12" s="54">
        <v>30574</v>
      </c>
      <c r="W12" s="54">
        <v>384375</v>
      </c>
      <c r="X12" s="54">
        <v>285372</v>
      </c>
      <c r="Y12" s="54">
        <v>99003</v>
      </c>
    </row>
    <row r="13" spans="1:25" s="236" customFormat="1" ht="21" customHeight="1">
      <c r="A13" s="250" t="s">
        <v>186</v>
      </c>
      <c r="B13" s="234">
        <v>327527</v>
      </c>
      <c r="C13" s="235">
        <v>243276</v>
      </c>
      <c r="D13" s="235">
        <v>84251</v>
      </c>
      <c r="E13" s="235">
        <v>326314</v>
      </c>
      <c r="F13" s="235">
        <v>241873</v>
      </c>
      <c r="G13" s="235">
        <v>84441</v>
      </c>
      <c r="H13" s="235">
        <v>330322</v>
      </c>
      <c r="I13" s="235">
        <v>260115</v>
      </c>
      <c r="J13" s="235">
        <v>70207</v>
      </c>
      <c r="K13" s="235">
        <v>294964</v>
      </c>
      <c r="L13" s="235">
        <v>221512</v>
      </c>
      <c r="M13" s="235">
        <v>73452</v>
      </c>
      <c r="N13" s="235">
        <v>234005</v>
      </c>
      <c r="O13" s="235">
        <v>186160</v>
      </c>
      <c r="P13" s="235">
        <v>47845</v>
      </c>
      <c r="Q13" s="235">
        <v>268982</v>
      </c>
      <c r="R13" s="235">
        <v>204219</v>
      </c>
      <c r="S13" s="235">
        <v>64763</v>
      </c>
      <c r="T13" s="235">
        <v>180237</v>
      </c>
      <c r="U13" s="235">
        <v>140607</v>
      </c>
      <c r="V13" s="235">
        <v>39630</v>
      </c>
      <c r="W13" s="235">
        <v>389312</v>
      </c>
      <c r="X13" s="235">
        <v>286027</v>
      </c>
      <c r="Y13" s="235">
        <v>103285</v>
      </c>
    </row>
    <row r="14" spans="1:25" ht="21" customHeight="1">
      <c r="A14" s="41"/>
      <c r="B14" s="55"/>
      <c r="C14" s="41"/>
      <c r="D14" s="41"/>
      <c r="E14" s="41"/>
      <c r="F14" s="41"/>
      <c r="G14" s="41"/>
      <c r="H14" s="41"/>
      <c r="I14" s="41"/>
      <c r="J14" s="41"/>
      <c r="K14" s="41"/>
      <c r="L14" s="41"/>
      <c r="M14" s="41"/>
      <c r="N14" s="41"/>
      <c r="O14" s="41"/>
      <c r="P14" s="41"/>
      <c r="Q14" s="41"/>
      <c r="R14" s="41"/>
      <c r="S14" s="41"/>
      <c r="T14" s="41"/>
      <c r="U14" s="41"/>
      <c r="V14" s="41"/>
      <c r="W14" s="41"/>
      <c r="X14" s="41"/>
      <c r="Y14" s="41"/>
    </row>
    <row r="15" spans="1:25" ht="21" customHeight="1">
      <c r="A15" s="299" t="s">
        <v>479</v>
      </c>
      <c r="B15" s="53">
        <f>SUM(C15:D15)</f>
        <v>238501</v>
      </c>
      <c r="C15" s="54">
        <v>236799</v>
      </c>
      <c r="D15" s="54">
        <v>1702</v>
      </c>
      <c r="E15" s="54">
        <f>SUM(F15:G15)</f>
        <v>235411</v>
      </c>
      <c r="F15" s="54">
        <v>234591</v>
      </c>
      <c r="G15" s="54">
        <v>820</v>
      </c>
      <c r="H15" s="54">
        <v>255087</v>
      </c>
      <c r="I15" s="54">
        <v>254476</v>
      </c>
      <c r="J15" s="54">
        <v>611</v>
      </c>
      <c r="K15" s="54">
        <f>SUM(L15:M15)</f>
        <v>210257</v>
      </c>
      <c r="L15" s="54">
        <v>209890</v>
      </c>
      <c r="M15" s="54">
        <v>367</v>
      </c>
      <c r="N15" s="54">
        <v>177227</v>
      </c>
      <c r="O15" s="54">
        <v>177125</v>
      </c>
      <c r="P15" s="54">
        <v>102</v>
      </c>
      <c r="Q15" s="54">
        <v>195283</v>
      </c>
      <c r="R15" s="54">
        <v>195283</v>
      </c>
      <c r="S15" s="54">
        <v>0</v>
      </c>
      <c r="T15" s="54">
        <v>131192</v>
      </c>
      <c r="U15" s="54">
        <v>131192</v>
      </c>
      <c r="V15" s="54">
        <v>0</v>
      </c>
      <c r="W15" s="54">
        <v>274270</v>
      </c>
      <c r="X15" s="54">
        <v>274270</v>
      </c>
      <c r="Y15" s="54">
        <v>0</v>
      </c>
    </row>
    <row r="16" spans="1:25" ht="21" customHeight="1">
      <c r="A16" s="299" t="s">
        <v>480</v>
      </c>
      <c r="B16" s="53">
        <f>SUM(C16:D16)</f>
        <v>240268</v>
      </c>
      <c r="C16" s="54">
        <v>238204</v>
      </c>
      <c r="D16" s="54">
        <v>2064</v>
      </c>
      <c r="E16" s="54">
        <f>SUM(F16:G16)</f>
        <v>239768</v>
      </c>
      <c r="F16" s="54">
        <v>236847</v>
      </c>
      <c r="G16" s="54">
        <v>2921</v>
      </c>
      <c r="H16" s="54">
        <v>267777</v>
      </c>
      <c r="I16" s="54">
        <v>254503</v>
      </c>
      <c r="J16" s="54">
        <v>13274</v>
      </c>
      <c r="K16" s="54">
        <f>SUM(L16:M16)</f>
        <v>217042</v>
      </c>
      <c r="L16" s="54">
        <v>215000</v>
      </c>
      <c r="M16" s="54">
        <v>2042</v>
      </c>
      <c r="N16" s="54">
        <v>178112</v>
      </c>
      <c r="O16" s="54">
        <v>177983</v>
      </c>
      <c r="P16" s="54">
        <v>129</v>
      </c>
      <c r="Q16" s="54">
        <v>199926</v>
      </c>
      <c r="R16" s="54">
        <v>199926</v>
      </c>
      <c r="S16" s="54">
        <v>0</v>
      </c>
      <c r="T16" s="54">
        <v>136285</v>
      </c>
      <c r="U16" s="54">
        <v>133146</v>
      </c>
      <c r="V16" s="54">
        <v>3139</v>
      </c>
      <c r="W16" s="54">
        <v>287544</v>
      </c>
      <c r="X16" s="54">
        <v>287544</v>
      </c>
      <c r="Y16" s="54">
        <v>0</v>
      </c>
    </row>
    <row r="17" spans="1:25" ht="21" customHeight="1">
      <c r="A17" s="299" t="s">
        <v>481</v>
      </c>
      <c r="B17" s="53">
        <f>SUM(C17:D17)</f>
        <v>267638</v>
      </c>
      <c r="C17" s="54">
        <v>238493</v>
      </c>
      <c r="D17" s="54">
        <v>29145</v>
      </c>
      <c r="E17" s="54">
        <f>SUM(F17:G17)</f>
        <v>258034</v>
      </c>
      <c r="F17" s="54">
        <v>237562</v>
      </c>
      <c r="G17" s="54">
        <v>20472</v>
      </c>
      <c r="H17" s="54">
        <v>252310</v>
      </c>
      <c r="I17" s="54">
        <v>252149</v>
      </c>
      <c r="J17" s="54">
        <v>161</v>
      </c>
      <c r="K17" s="54">
        <f>SUM(L17:M17)</f>
        <v>225180</v>
      </c>
      <c r="L17" s="54">
        <v>217683</v>
      </c>
      <c r="M17" s="54">
        <v>7497</v>
      </c>
      <c r="N17" s="54">
        <v>212718</v>
      </c>
      <c r="O17" s="54">
        <v>176809</v>
      </c>
      <c r="P17" s="54">
        <v>35909</v>
      </c>
      <c r="Q17" s="54">
        <v>198527</v>
      </c>
      <c r="R17" s="54">
        <v>198527</v>
      </c>
      <c r="S17" s="54">
        <v>0</v>
      </c>
      <c r="T17" s="54">
        <v>135959</v>
      </c>
      <c r="U17" s="54">
        <v>135959</v>
      </c>
      <c r="V17" s="54">
        <v>0</v>
      </c>
      <c r="W17" s="54">
        <v>286960</v>
      </c>
      <c r="X17" s="54">
        <v>286960</v>
      </c>
      <c r="Y17" s="54">
        <v>0</v>
      </c>
    </row>
    <row r="18" spans="1:25" ht="21" customHeight="1">
      <c r="A18" s="299" t="s">
        <v>482</v>
      </c>
      <c r="B18" s="53">
        <f>SUM(C18:D18)</f>
        <v>247755</v>
      </c>
      <c r="C18" s="54">
        <v>241922</v>
      </c>
      <c r="D18" s="54">
        <v>5833</v>
      </c>
      <c r="E18" s="54">
        <f>SUM(F18:G18)</f>
        <v>247009</v>
      </c>
      <c r="F18" s="54">
        <v>240528</v>
      </c>
      <c r="G18" s="54">
        <v>6481</v>
      </c>
      <c r="H18" s="54">
        <v>262537</v>
      </c>
      <c r="I18" s="54">
        <v>254475</v>
      </c>
      <c r="J18" s="54">
        <v>8062</v>
      </c>
      <c r="K18" s="54">
        <f>SUM(L18:M18)</f>
        <v>224021</v>
      </c>
      <c r="L18" s="54">
        <v>222344</v>
      </c>
      <c r="M18" s="54">
        <v>1677</v>
      </c>
      <c r="N18" s="54">
        <v>189742</v>
      </c>
      <c r="O18" s="54">
        <v>187990</v>
      </c>
      <c r="P18" s="54">
        <v>1752</v>
      </c>
      <c r="Q18" s="54">
        <v>203531</v>
      </c>
      <c r="R18" s="54">
        <v>203531</v>
      </c>
      <c r="S18" s="54">
        <v>0</v>
      </c>
      <c r="T18" s="54">
        <v>140235</v>
      </c>
      <c r="U18" s="54">
        <v>139965</v>
      </c>
      <c r="V18" s="54">
        <v>270</v>
      </c>
      <c r="W18" s="54">
        <v>293476</v>
      </c>
      <c r="X18" s="54">
        <v>289484</v>
      </c>
      <c r="Y18" s="54">
        <v>3992</v>
      </c>
    </row>
    <row r="19" spans="1:25" ht="21" customHeight="1">
      <c r="A19" s="249"/>
      <c r="B19" s="55"/>
      <c r="C19" s="41"/>
      <c r="D19" s="41"/>
      <c r="E19" s="41"/>
      <c r="F19" s="41"/>
      <c r="G19" s="41"/>
      <c r="H19" s="41"/>
      <c r="I19" s="41"/>
      <c r="J19" s="41"/>
      <c r="K19" s="41"/>
      <c r="L19" s="41"/>
      <c r="M19" s="41"/>
      <c r="N19" s="41"/>
      <c r="O19" s="41"/>
      <c r="P19" s="41"/>
      <c r="Q19" s="41"/>
      <c r="R19" s="41"/>
      <c r="S19" s="41"/>
      <c r="T19" s="41"/>
      <c r="U19" s="41"/>
      <c r="V19" s="41"/>
      <c r="W19" s="41"/>
      <c r="X19" s="41"/>
      <c r="Y19" s="41"/>
    </row>
    <row r="20" spans="1:25" ht="21" customHeight="1">
      <c r="A20" s="298" t="s">
        <v>483</v>
      </c>
      <c r="B20" s="53">
        <f>SUM(C20:D20)</f>
        <v>246214</v>
      </c>
      <c r="C20" s="54">
        <v>243509</v>
      </c>
      <c r="D20" s="54">
        <v>2705</v>
      </c>
      <c r="E20" s="54">
        <f>SUM(F20:G20)</f>
        <v>244576</v>
      </c>
      <c r="F20" s="54">
        <v>240963</v>
      </c>
      <c r="G20" s="54">
        <v>3613</v>
      </c>
      <c r="H20" s="54">
        <v>260731</v>
      </c>
      <c r="I20" s="54">
        <v>255727</v>
      </c>
      <c r="J20" s="54">
        <v>5004</v>
      </c>
      <c r="K20" s="54">
        <f>SUM(L20:M20)</f>
        <v>225367</v>
      </c>
      <c r="L20" s="54">
        <v>222110</v>
      </c>
      <c r="M20" s="54">
        <v>3257</v>
      </c>
      <c r="N20" s="54">
        <v>183615</v>
      </c>
      <c r="O20" s="54">
        <v>183545</v>
      </c>
      <c r="P20" s="54">
        <v>70</v>
      </c>
      <c r="Q20" s="54">
        <v>209836</v>
      </c>
      <c r="R20" s="54">
        <v>204645</v>
      </c>
      <c r="S20" s="54">
        <v>5191</v>
      </c>
      <c r="T20" s="54">
        <v>135556</v>
      </c>
      <c r="U20" s="54">
        <v>135380</v>
      </c>
      <c r="V20" s="54">
        <v>176</v>
      </c>
      <c r="W20" s="54">
        <v>289150</v>
      </c>
      <c r="X20" s="54">
        <v>285841</v>
      </c>
      <c r="Y20" s="54">
        <v>3309</v>
      </c>
    </row>
    <row r="21" spans="1:25" ht="21" customHeight="1">
      <c r="A21" s="298" t="s">
        <v>484</v>
      </c>
      <c r="B21" s="53">
        <f>SUM(C21:D21)</f>
        <v>432119</v>
      </c>
      <c r="C21" s="54">
        <v>244993</v>
      </c>
      <c r="D21" s="54">
        <v>187126</v>
      </c>
      <c r="E21" s="54">
        <f>SUM(F21:G21)</f>
        <v>408207</v>
      </c>
      <c r="F21" s="54">
        <v>243338</v>
      </c>
      <c r="G21" s="54">
        <v>164869</v>
      </c>
      <c r="H21" s="54">
        <v>263273</v>
      </c>
      <c r="I21" s="54">
        <v>262467</v>
      </c>
      <c r="J21" s="54">
        <v>806</v>
      </c>
      <c r="K21" s="54">
        <f>SUM(L21:M21)</f>
        <v>327266</v>
      </c>
      <c r="L21" s="54">
        <v>225777</v>
      </c>
      <c r="M21" s="54">
        <v>101489</v>
      </c>
      <c r="N21" s="54">
        <v>324620</v>
      </c>
      <c r="O21" s="54">
        <v>197394</v>
      </c>
      <c r="P21" s="54">
        <v>127226</v>
      </c>
      <c r="Q21" s="54">
        <v>255947</v>
      </c>
      <c r="R21" s="54">
        <v>212365</v>
      </c>
      <c r="S21" s="54">
        <v>43582</v>
      </c>
      <c r="T21" s="54">
        <v>162372</v>
      </c>
      <c r="U21" s="54">
        <v>142397</v>
      </c>
      <c r="V21" s="54">
        <v>19975</v>
      </c>
      <c r="W21" s="54">
        <v>571185</v>
      </c>
      <c r="X21" s="54">
        <v>287725</v>
      </c>
      <c r="Y21" s="54">
        <v>283460</v>
      </c>
    </row>
    <row r="22" spans="1:25" ht="21" customHeight="1">
      <c r="A22" s="298" t="s">
        <v>485</v>
      </c>
      <c r="B22" s="53">
        <f>SUM(C22:D22)</f>
        <v>457029</v>
      </c>
      <c r="C22" s="54">
        <v>244917</v>
      </c>
      <c r="D22" s="54">
        <v>212112</v>
      </c>
      <c r="E22" s="54">
        <f>SUM(F22:G22)</f>
        <v>491234</v>
      </c>
      <c r="F22" s="54">
        <v>244796</v>
      </c>
      <c r="G22" s="54">
        <v>246438</v>
      </c>
      <c r="H22" s="54">
        <v>600065</v>
      </c>
      <c r="I22" s="54">
        <v>264729</v>
      </c>
      <c r="J22" s="54">
        <v>335336</v>
      </c>
      <c r="K22" s="54">
        <f>SUM(L22:M22)</f>
        <v>475748</v>
      </c>
      <c r="L22" s="54">
        <v>225646</v>
      </c>
      <c r="M22" s="54">
        <v>250102</v>
      </c>
      <c r="N22" s="54">
        <v>262170</v>
      </c>
      <c r="O22" s="54">
        <v>188656</v>
      </c>
      <c r="P22" s="54">
        <v>73514</v>
      </c>
      <c r="Q22" s="54">
        <v>397868</v>
      </c>
      <c r="R22" s="54">
        <v>209447</v>
      </c>
      <c r="S22" s="54">
        <v>188421</v>
      </c>
      <c r="T22" s="54">
        <v>329990</v>
      </c>
      <c r="U22" s="54">
        <v>147263</v>
      </c>
      <c r="V22" s="54">
        <v>182727</v>
      </c>
      <c r="W22" s="54">
        <v>563420</v>
      </c>
      <c r="X22" s="54">
        <v>284702</v>
      </c>
      <c r="Y22" s="54">
        <v>278718</v>
      </c>
    </row>
    <row r="23" spans="1:25" ht="21" customHeight="1">
      <c r="A23" s="298" t="s">
        <v>486</v>
      </c>
      <c r="B23" s="53">
        <f>SUM(C23:D23)</f>
        <v>277463</v>
      </c>
      <c r="C23" s="54">
        <v>243663</v>
      </c>
      <c r="D23" s="54">
        <v>33800</v>
      </c>
      <c r="E23" s="54">
        <f>SUM(F23:G23)</f>
        <v>279146</v>
      </c>
      <c r="F23" s="54">
        <v>242444</v>
      </c>
      <c r="G23" s="54">
        <v>36702</v>
      </c>
      <c r="H23" s="54">
        <v>266027</v>
      </c>
      <c r="I23" s="54">
        <v>257010</v>
      </c>
      <c r="J23" s="54">
        <v>9017</v>
      </c>
      <c r="K23" s="54">
        <f>SUM(L23:M23)</f>
        <v>272108</v>
      </c>
      <c r="L23" s="54">
        <v>222157</v>
      </c>
      <c r="M23" s="54">
        <v>49951</v>
      </c>
      <c r="N23" s="54">
        <v>231948</v>
      </c>
      <c r="O23" s="54">
        <v>191077</v>
      </c>
      <c r="P23" s="54">
        <v>40871</v>
      </c>
      <c r="Q23" s="54">
        <v>347264</v>
      </c>
      <c r="R23" s="54">
        <v>206718</v>
      </c>
      <c r="S23" s="54">
        <v>140546</v>
      </c>
      <c r="T23" s="54">
        <v>170024</v>
      </c>
      <c r="U23" s="54">
        <v>141093</v>
      </c>
      <c r="V23" s="54">
        <v>28931</v>
      </c>
      <c r="W23" s="54">
        <v>282559</v>
      </c>
      <c r="X23" s="54">
        <v>280301</v>
      </c>
      <c r="Y23" s="54">
        <v>2258</v>
      </c>
    </row>
    <row r="24" spans="1:25" ht="21" customHeight="1">
      <c r="A24" s="298"/>
      <c r="B24" s="55"/>
      <c r="C24" s="41"/>
      <c r="D24" s="41"/>
      <c r="E24" s="41"/>
      <c r="F24" s="41"/>
      <c r="G24" s="41"/>
      <c r="H24" s="41"/>
      <c r="I24" s="41"/>
      <c r="J24" s="41"/>
      <c r="K24" s="41"/>
      <c r="L24" s="41"/>
      <c r="M24" s="41"/>
      <c r="N24" s="41"/>
      <c r="O24" s="41"/>
      <c r="P24" s="41"/>
      <c r="Q24" s="41"/>
      <c r="R24" s="41"/>
      <c r="S24" s="41"/>
      <c r="T24" s="41"/>
      <c r="U24" s="41"/>
      <c r="V24" s="41"/>
      <c r="W24" s="41"/>
      <c r="X24" s="41"/>
      <c r="Y24" s="41"/>
    </row>
    <row r="25" spans="1:25" ht="21" customHeight="1">
      <c r="A25" s="298" t="s">
        <v>487</v>
      </c>
      <c r="B25" s="53">
        <f>SUM(C25:D25)</f>
        <v>247991</v>
      </c>
      <c r="C25" s="54">
        <v>244189</v>
      </c>
      <c r="D25" s="54">
        <v>3802</v>
      </c>
      <c r="E25" s="54">
        <f>SUM(F25:G25)</f>
        <v>248332</v>
      </c>
      <c r="F25" s="54">
        <v>243575</v>
      </c>
      <c r="G25" s="54">
        <v>4757</v>
      </c>
      <c r="H25" s="54">
        <v>261634</v>
      </c>
      <c r="I25" s="54">
        <v>261462</v>
      </c>
      <c r="J25" s="54">
        <v>172</v>
      </c>
      <c r="K25" s="54">
        <f>SUM(L25:M25)</f>
        <v>227562</v>
      </c>
      <c r="L25" s="54">
        <v>224537</v>
      </c>
      <c r="M25" s="54">
        <v>3025</v>
      </c>
      <c r="N25" s="54">
        <v>193622</v>
      </c>
      <c r="O25" s="54">
        <v>188454</v>
      </c>
      <c r="P25" s="54">
        <v>5168</v>
      </c>
      <c r="Q25" s="54">
        <v>203639</v>
      </c>
      <c r="R25" s="54">
        <v>203639</v>
      </c>
      <c r="S25" s="54">
        <v>0</v>
      </c>
      <c r="T25" s="54">
        <v>143357</v>
      </c>
      <c r="U25" s="54">
        <v>143357</v>
      </c>
      <c r="V25" s="54">
        <v>0</v>
      </c>
      <c r="W25" s="54">
        <v>285541</v>
      </c>
      <c r="X25" s="54">
        <v>285541</v>
      </c>
      <c r="Y25" s="54">
        <v>0</v>
      </c>
    </row>
    <row r="26" spans="1:25" ht="21" customHeight="1">
      <c r="A26" s="298" t="s">
        <v>488</v>
      </c>
      <c r="B26" s="53">
        <f>SUM(C26:D26)</f>
        <v>256885</v>
      </c>
      <c r="C26" s="54">
        <v>245898</v>
      </c>
      <c r="D26" s="54">
        <v>10987</v>
      </c>
      <c r="E26" s="54">
        <f>SUM(F26:G26)</f>
        <v>259648</v>
      </c>
      <c r="F26" s="54">
        <v>244988</v>
      </c>
      <c r="G26" s="54">
        <v>14660</v>
      </c>
      <c r="H26" s="54">
        <v>262303</v>
      </c>
      <c r="I26" s="54">
        <v>261952</v>
      </c>
      <c r="J26" s="54">
        <v>351</v>
      </c>
      <c r="K26" s="54">
        <f>SUM(L26:M26)</f>
        <v>230483</v>
      </c>
      <c r="L26" s="54">
        <v>223572</v>
      </c>
      <c r="M26" s="54">
        <v>6911</v>
      </c>
      <c r="N26" s="54">
        <v>185586</v>
      </c>
      <c r="O26" s="54">
        <v>185549</v>
      </c>
      <c r="P26" s="54">
        <v>37</v>
      </c>
      <c r="Q26" s="54">
        <v>210437</v>
      </c>
      <c r="R26" s="54">
        <v>202833</v>
      </c>
      <c r="S26" s="54">
        <v>7604</v>
      </c>
      <c r="T26" s="54">
        <v>145960</v>
      </c>
      <c r="U26" s="54">
        <v>145960</v>
      </c>
      <c r="V26" s="54">
        <v>0</v>
      </c>
      <c r="W26" s="54">
        <v>291534</v>
      </c>
      <c r="X26" s="54">
        <v>287362</v>
      </c>
      <c r="Y26" s="54">
        <v>4172</v>
      </c>
    </row>
    <row r="27" spans="1:25" ht="21" customHeight="1">
      <c r="A27" s="298" t="s">
        <v>489</v>
      </c>
      <c r="B27" s="53">
        <f>SUM(C27:D27)</f>
        <v>248215</v>
      </c>
      <c r="C27" s="54">
        <v>246389</v>
      </c>
      <c r="D27" s="54">
        <v>1826</v>
      </c>
      <c r="E27" s="54">
        <f>SUM(F27:G27)</f>
        <v>246966</v>
      </c>
      <c r="F27" s="54">
        <v>244802</v>
      </c>
      <c r="G27" s="54">
        <v>2164</v>
      </c>
      <c r="H27" s="54">
        <v>268898</v>
      </c>
      <c r="I27" s="54">
        <v>268562</v>
      </c>
      <c r="J27" s="54">
        <v>336</v>
      </c>
      <c r="K27" s="54">
        <f>SUM(L27:M27)</f>
        <v>224130</v>
      </c>
      <c r="L27" s="54">
        <v>224128</v>
      </c>
      <c r="M27" s="54">
        <v>2</v>
      </c>
      <c r="N27" s="54">
        <v>189482</v>
      </c>
      <c r="O27" s="54">
        <v>189451</v>
      </c>
      <c r="P27" s="54">
        <v>31</v>
      </c>
      <c r="Q27" s="54">
        <v>203281</v>
      </c>
      <c r="R27" s="54">
        <v>203281</v>
      </c>
      <c r="S27" s="54">
        <v>0</v>
      </c>
      <c r="T27" s="54">
        <v>144775</v>
      </c>
      <c r="U27" s="54">
        <v>144775</v>
      </c>
      <c r="V27" s="54">
        <v>0</v>
      </c>
      <c r="W27" s="54">
        <v>290752</v>
      </c>
      <c r="X27" s="54">
        <v>290752</v>
      </c>
      <c r="Y27" s="54">
        <v>0</v>
      </c>
    </row>
    <row r="28" spans="1:25" ht="21" customHeight="1">
      <c r="A28" s="298" t="s">
        <v>490</v>
      </c>
      <c r="B28" s="53">
        <f>SUM(C28:D28)</f>
        <v>763130</v>
      </c>
      <c r="C28" s="54">
        <v>249861</v>
      </c>
      <c r="D28" s="54">
        <v>513269</v>
      </c>
      <c r="E28" s="54">
        <f>SUM(F28:G28)</f>
        <v>750161</v>
      </c>
      <c r="F28" s="54">
        <v>247554</v>
      </c>
      <c r="G28" s="54">
        <v>502607</v>
      </c>
      <c r="H28" s="54">
        <v>739382</v>
      </c>
      <c r="I28" s="54">
        <v>273415</v>
      </c>
      <c r="J28" s="54">
        <v>465967</v>
      </c>
      <c r="K28" s="54">
        <f>SUM(L28:M28)</f>
        <v>668748</v>
      </c>
      <c r="L28" s="54">
        <v>224356</v>
      </c>
      <c r="M28" s="54">
        <v>444392</v>
      </c>
      <c r="N28" s="54">
        <v>478690</v>
      </c>
      <c r="O28" s="54">
        <v>189581</v>
      </c>
      <c r="P28" s="54">
        <v>289109</v>
      </c>
      <c r="Q28" s="54">
        <v>592181</v>
      </c>
      <c r="R28" s="54">
        <v>209770</v>
      </c>
      <c r="S28" s="54">
        <v>382411</v>
      </c>
      <c r="T28" s="54">
        <v>383350</v>
      </c>
      <c r="U28" s="54">
        <v>146234</v>
      </c>
      <c r="V28" s="54">
        <v>237116</v>
      </c>
      <c r="W28" s="54">
        <v>941693</v>
      </c>
      <c r="X28" s="54">
        <v>291560</v>
      </c>
      <c r="Y28" s="54">
        <v>650133</v>
      </c>
    </row>
    <row r="29" spans="1:25" ht="21" customHeight="1">
      <c r="A29" s="247"/>
      <c r="B29" s="53"/>
      <c r="C29" s="54"/>
      <c r="D29" s="54"/>
      <c r="E29" s="54"/>
      <c r="F29" s="54"/>
      <c r="G29" s="54"/>
      <c r="H29" s="54"/>
      <c r="I29" s="54"/>
      <c r="J29" s="54"/>
      <c r="K29" s="54"/>
      <c r="L29" s="54"/>
      <c r="M29" s="54"/>
      <c r="N29" s="54"/>
      <c r="O29" s="54"/>
      <c r="P29" s="45"/>
      <c r="Q29" s="54"/>
      <c r="R29" s="54"/>
      <c r="S29" s="45"/>
      <c r="T29" s="54"/>
      <c r="U29" s="54"/>
      <c r="V29" s="45"/>
      <c r="W29" s="54"/>
      <c r="X29" s="54"/>
      <c r="Y29" s="45"/>
    </row>
    <row r="30" spans="1:25" ht="21" customHeight="1">
      <c r="A30" s="251" t="s">
        <v>31</v>
      </c>
      <c r="B30" s="55"/>
      <c r="C30" s="41"/>
      <c r="D30" s="41"/>
      <c r="E30" s="41"/>
      <c r="F30" s="41"/>
      <c r="G30" s="41"/>
      <c r="H30" s="41"/>
      <c r="I30" s="41"/>
      <c r="J30" s="41"/>
      <c r="K30" s="41"/>
      <c r="L30" s="41"/>
      <c r="M30" s="41"/>
      <c r="N30" s="41"/>
      <c r="O30" s="41"/>
      <c r="P30" s="41"/>
      <c r="Q30" s="41"/>
      <c r="R30" s="41"/>
      <c r="S30" s="41"/>
      <c r="T30" s="41"/>
      <c r="U30" s="41"/>
      <c r="V30" s="41"/>
      <c r="W30" s="41"/>
      <c r="X30" s="41"/>
      <c r="Y30" s="41"/>
    </row>
    <row r="31" spans="1:25" s="248" customFormat="1" ht="21" customHeight="1">
      <c r="A31" s="252" t="s">
        <v>297</v>
      </c>
      <c r="B31" s="53">
        <f>SUM(C31:D31)</f>
        <v>372162</v>
      </c>
      <c r="C31" s="248">
        <v>281028</v>
      </c>
      <c r="D31" s="248">
        <v>91134</v>
      </c>
      <c r="E31" s="54">
        <f>SUM(F31:G31)</f>
        <v>367017</v>
      </c>
      <c r="F31" s="248">
        <v>277543</v>
      </c>
      <c r="G31" s="248">
        <v>89474</v>
      </c>
      <c r="H31" s="54">
        <v>327330</v>
      </c>
      <c r="I31" s="248">
        <v>263644</v>
      </c>
      <c r="J31" s="248">
        <v>63686</v>
      </c>
      <c r="K31" s="54">
        <f>SUM(L31:M31)</f>
        <v>347557</v>
      </c>
      <c r="L31" s="248">
        <v>268700</v>
      </c>
      <c r="M31" s="248">
        <v>78857</v>
      </c>
      <c r="N31" s="54">
        <v>295519</v>
      </c>
      <c r="O31" s="248">
        <v>229234</v>
      </c>
      <c r="P31" s="248">
        <v>66285</v>
      </c>
      <c r="Q31" s="54">
        <v>340184</v>
      </c>
      <c r="R31" s="248">
        <v>274265</v>
      </c>
      <c r="S31" s="248">
        <v>65919</v>
      </c>
      <c r="T31" s="54">
        <v>290896</v>
      </c>
      <c r="U31" s="248">
        <v>238548</v>
      </c>
      <c r="V31" s="248">
        <v>52348</v>
      </c>
      <c r="W31" s="54">
        <v>463869</v>
      </c>
      <c r="X31" s="248">
        <v>339411</v>
      </c>
      <c r="Y31" s="248">
        <v>124458</v>
      </c>
    </row>
    <row r="32" spans="1:25" ht="21" customHeight="1">
      <c r="A32" s="93" t="s">
        <v>491</v>
      </c>
      <c r="B32" s="53">
        <f>SUM(C32:D32)</f>
        <v>385059</v>
      </c>
      <c r="C32" s="54">
        <v>287724</v>
      </c>
      <c r="D32" s="54">
        <v>97335</v>
      </c>
      <c r="E32" s="54">
        <f>SUM(F32:G32)</f>
        <v>380704</v>
      </c>
      <c r="F32" s="54">
        <v>284860</v>
      </c>
      <c r="G32" s="54">
        <v>95844</v>
      </c>
      <c r="H32" s="54">
        <v>345992</v>
      </c>
      <c r="I32" s="54">
        <v>275838</v>
      </c>
      <c r="J32" s="54">
        <v>70154</v>
      </c>
      <c r="K32" s="54">
        <f>SUM(L32:M32)</f>
        <v>359138</v>
      </c>
      <c r="L32" s="54">
        <v>273012</v>
      </c>
      <c r="M32" s="54">
        <v>86126</v>
      </c>
      <c r="N32" s="54">
        <v>293525</v>
      </c>
      <c r="O32" s="54">
        <v>228596</v>
      </c>
      <c r="P32" s="54">
        <v>64929</v>
      </c>
      <c r="Q32" s="54">
        <v>366984</v>
      </c>
      <c r="R32" s="54">
        <v>286463</v>
      </c>
      <c r="S32" s="54">
        <v>80520</v>
      </c>
      <c r="T32" s="54">
        <v>312463</v>
      </c>
      <c r="U32" s="54">
        <v>248859</v>
      </c>
      <c r="V32" s="54">
        <v>63604</v>
      </c>
      <c r="W32" s="54">
        <v>472345</v>
      </c>
      <c r="X32" s="54">
        <v>347773</v>
      </c>
      <c r="Y32" s="54">
        <v>124573</v>
      </c>
    </row>
    <row r="33" spans="1:25" s="236" customFormat="1" ht="21" customHeight="1">
      <c r="A33" s="250" t="s">
        <v>492</v>
      </c>
      <c r="B33" s="234">
        <v>402745</v>
      </c>
      <c r="C33" s="235">
        <v>296581</v>
      </c>
      <c r="D33" s="235">
        <v>106164</v>
      </c>
      <c r="E33" s="235">
        <v>398003</v>
      </c>
      <c r="F33" s="235">
        <v>293212</v>
      </c>
      <c r="G33" s="235">
        <v>104791</v>
      </c>
      <c r="H33" s="235">
        <v>361831</v>
      </c>
      <c r="I33" s="235">
        <v>284268</v>
      </c>
      <c r="J33" s="235">
        <v>77563</v>
      </c>
      <c r="K33" s="235">
        <v>380103</v>
      </c>
      <c r="L33" s="235">
        <v>283760</v>
      </c>
      <c r="M33" s="235">
        <v>96343</v>
      </c>
      <c r="N33" s="235">
        <v>299283</v>
      </c>
      <c r="O33" s="235">
        <v>235297</v>
      </c>
      <c r="P33" s="235">
        <v>63986</v>
      </c>
      <c r="Q33" s="235">
        <v>400359</v>
      </c>
      <c r="R33" s="235">
        <v>302910</v>
      </c>
      <c r="S33" s="235">
        <v>97449</v>
      </c>
      <c r="T33" s="235">
        <v>347477</v>
      </c>
      <c r="U33" s="235">
        <v>255065</v>
      </c>
      <c r="V33" s="235">
        <v>92412</v>
      </c>
      <c r="W33" s="235">
        <v>479523</v>
      </c>
      <c r="X33" s="235">
        <v>348975</v>
      </c>
      <c r="Y33" s="235">
        <v>130548</v>
      </c>
    </row>
    <row r="34" spans="1:25" ht="21" customHeight="1">
      <c r="A34" s="41"/>
      <c r="B34" s="55"/>
      <c r="C34" s="41"/>
      <c r="D34" s="41"/>
      <c r="E34" s="41"/>
      <c r="F34" s="41"/>
      <c r="G34" s="41"/>
      <c r="H34" s="41"/>
      <c r="I34" s="41"/>
      <c r="J34" s="41"/>
      <c r="K34" s="41"/>
      <c r="L34" s="41"/>
      <c r="M34" s="41"/>
      <c r="N34" s="41"/>
      <c r="O34" s="41"/>
      <c r="P34" s="41"/>
      <c r="Q34" s="41"/>
      <c r="R34" s="41"/>
      <c r="S34" s="41"/>
      <c r="T34" s="41"/>
      <c r="U34" s="41"/>
      <c r="V34" s="41"/>
      <c r="W34" s="41"/>
      <c r="X34" s="41"/>
      <c r="Y34" s="41"/>
    </row>
    <row r="35" spans="1:25" ht="21" customHeight="1">
      <c r="A35" s="299" t="s">
        <v>479</v>
      </c>
      <c r="B35" s="53">
        <f>SUM(C35:D35)</f>
        <v>291128</v>
      </c>
      <c r="C35" s="54">
        <v>289137</v>
      </c>
      <c r="D35" s="54">
        <v>1991</v>
      </c>
      <c r="E35" s="54">
        <f>SUM(F35:G35)</f>
        <v>286001</v>
      </c>
      <c r="F35" s="54">
        <v>285138</v>
      </c>
      <c r="G35" s="54">
        <v>863</v>
      </c>
      <c r="H35" s="54">
        <v>277716</v>
      </c>
      <c r="I35" s="54">
        <v>277076</v>
      </c>
      <c r="J35" s="54">
        <v>640</v>
      </c>
      <c r="K35" s="54">
        <f>SUM(L35:M35)</f>
        <v>270825</v>
      </c>
      <c r="L35" s="54">
        <v>270504</v>
      </c>
      <c r="M35" s="54">
        <v>321</v>
      </c>
      <c r="N35" s="54">
        <v>228367</v>
      </c>
      <c r="O35" s="54">
        <v>228367</v>
      </c>
      <c r="P35" s="54">
        <v>0</v>
      </c>
      <c r="Q35" s="54">
        <v>288863</v>
      </c>
      <c r="R35" s="54">
        <v>288863</v>
      </c>
      <c r="S35" s="54">
        <v>0</v>
      </c>
      <c r="T35" s="54">
        <v>237466</v>
      </c>
      <c r="U35" s="54">
        <v>237466</v>
      </c>
      <c r="V35" s="54">
        <v>0</v>
      </c>
      <c r="W35" s="54">
        <v>336430</v>
      </c>
      <c r="X35" s="54">
        <v>336430</v>
      </c>
      <c r="Y35" s="54">
        <v>0</v>
      </c>
    </row>
    <row r="36" spans="1:25" ht="21" customHeight="1">
      <c r="A36" s="299" t="s">
        <v>493</v>
      </c>
      <c r="B36" s="53">
        <f>SUM(C36:D36)</f>
        <v>294381</v>
      </c>
      <c r="C36" s="54">
        <v>291458</v>
      </c>
      <c r="D36" s="54">
        <v>2923</v>
      </c>
      <c r="E36" s="54">
        <f>SUM(F36:G36)</f>
        <v>292230</v>
      </c>
      <c r="F36" s="54">
        <v>288341</v>
      </c>
      <c r="G36" s="54">
        <v>3889</v>
      </c>
      <c r="H36" s="54">
        <v>293347</v>
      </c>
      <c r="I36" s="54">
        <v>277756</v>
      </c>
      <c r="J36" s="54">
        <v>15591</v>
      </c>
      <c r="K36" s="54">
        <f>SUM(L36:M36)</f>
        <v>280361</v>
      </c>
      <c r="L36" s="54">
        <v>277780</v>
      </c>
      <c r="M36" s="54">
        <v>2581</v>
      </c>
      <c r="N36" s="54">
        <v>226336</v>
      </c>
      <c r="O36" s="54">
        <v>226336</v>
      </c>
      <c r="P36" s="54">
        <v>0</v>
      </c>
      <c r="Q36" s="54">
        <v>295320</v>
      </c>
      <c r="R36" s="54">
        <v>295320</v>
      </c>
      <c r="S36" s="54">
        <v>0</v>
      </c>
      <c r="T36" s="54">
        <v>248757</v>
      </c>
      <c r="U36" s="54">
        <v>246733</v>
      </c>
      <c r="V36" s="54">
        <v>2024</v>
      </c>
      <c r="W36" s="54">
        <v>351084</v>
      </c>
      <c r="X36" s="54">
        <v>351084</v>
      </c>
      <c r="Y36" s="54">
        <v>0</v>
      </c>
    </row>
    <row r="37" spans="1:25" ht="21" customHeight="1">
      <c r="A37" s="299" t="s">
        <v>481</v>
      </c>
      <c r="B37" s="53">
        <f>SUM(C37:D37)</f>
        <v>329276</v>
      </c>
      <c r="C37" s="54">
        <v>292083</v>
      </c>
      <c r="D37" s="54">
        <v>37193</v>
      </c>
      <c r="E37" s="54">
        <f>SUM(F37:G37)</f>
        <v>314671</v>
      </c>
      <c r="F37" s="54">
        <v>289296</v>
      </c>
      <c r="G37" s="54">
        <v>25375</v>
      </c>
      <c r="H37" s="54">
        <v>276501</v>
      </c>
      <c r="I37" s="54">
        <v>276324</v>
      </c>
      <c r="J37" s="54">
        <v>177</v>
      </c>
      <c r="K37" s="54">
        <f>SUM(L37:M37)</f>
        <v>289604</v>
      </c>
      <c r="L37" s="54">
        <v>280673</v>
      </c>
      <c r="M37" s="54">
        <v>8931</v>
      </c>
      <c r="N37" s="54">
        <v>270950</v>
      </c>
      <c r="O37" s="54">
        <v>225529</v>
      </c>
      <c r="P37" s="54">
        <v>45421</v>
      </c>
      <c r="Q37" s="54">
        <v>291563</v>
      </c>
      <c r="R37" s="54">
        <v>291563</v>
      </c>
      <c r="S37" s="54">
        <v>0</v>
      </c>
      <c r="T37" s="54">
        <v>249703</v>
      </c>
      <c r="U37" s="54">
        <v>249703</v>
      </c>
      <c r="V37" s="54">
        <v>0</v>
      </c>
      <c r="W37" s="54">
        <v>350453</v>
      </c>
      <c r="X37" s="54">
        <v>350453</v>
      </c>
      <c r="Y37" s="54">
        <v>0</v>
      </c>
    </row>
    <row r="38" spans="1:25" ht="21" customHeight="1">
      <c r="A38" s="299" t="s">
        <v>494</v>
      </c>
      <c r="B38" s="53">
        <f>SUM(C38:D38)</f>
        <v>303862</v>
      </c>
      <c r="C38" s="54">
        <v>295155</v>
      </c>
      <c r="D38" s="54">
        <v>8707</v>
      </c>
      <c r="E38" s="54">
        <f>SUM(F38:G38)</f>
        <v>301315</v>
      </c>
      <c r="F38" s="54">
        <v>292069</v>
      </c>
      <c r="G38" s="54">
        <v>9246</v>
      </c>
      <c r="H38" s="54">
        <v>290119</v>
      </c>
      <c r="I38" s="54">
        <v>280331</v>
      </c>
      <c r="J38" s="54">
        <v>9788</v>
      </c>
      <c r="K38" s="54">
        <f>SUM(L38:M38)</f>
        <v>287736</v>
      </c>
      <c r="L38" s="54">
        <v>285274</v>
      </c>
      <c r="M38" s="54">
        <v>2462</v>
      </c>
      <c r="N38" s="54">
        <v>238383</v>
      </c>
      <c r="O38" s="54">
        <v>236472</v>
      </c>
      <c r="P38" s="54">
        <v>1911</v>
      </c>
      <c r="Q38" s="54">
        <v>302197</v>
      </c>
      <c r="R38" s="54">
        <v>302197</v>
      </c>
      <c r="S38" s="54">
        <v>0</v>
      </c>
      <c r="T38" s="54">
        <v>254085</v>
      </c>
      <c r="U38" s="54">
        <v>253744</v>
      </c>
      <c r="V38" s="54">
        <v>341</v>
      </c>
      <c r="W38" s="54">
        <v>356329</v>
      </c>
      <c r="X38" s="54">
        <v>350734</v>
      </c>
      <c r="Y38" s="54">
        <v>5595</v>
      </c>
    </row>
    <row r="39" spans="1:25" ht="21" customHeight="1">
      <c r="A39" s="299"/>
      <c r="B39" s="55"/>
      <c r="C39" s="41"/>
      <c r="D39" s="41"/>
      <c r="E39" s="41"/>
      <c r="F39" s="41"/>
      <c r="G39" s="41"/>
      <c r="H39" s="41"/>
      <c r="I39" s="41"/>
      <c r="J39" s="41"/>
      <c r="K39" s="41"/>
      <c r="L39" s="41"/>
      <c r="M39" s="41"/>
      <c r="N39" s="41"/>
      <c r="O39" s="41"/>
      <c r="P39" s="41"/>
      <c r="Q39" s="41"/>
      <c r="R39" s="41"/>
      <c r="S39" s="41"/>
      <c r="T39" s="41"/>
      <c r="U39" s="41"/>
      <c r="V39" s="41"/>
      <c r="W39" s="41"/>
      <c r="X39" s="41"/>
      <c r="Y39" s="41"/>
    </row>
    <row r="40" spans="1:25" ht="21" customHeight="1">
      <c r="A40" s="299" t="s">
        <v>495</v>
      </c>
      <c r="B40" s="53">
        <f>SUM(C40:D40)</f>
        <v>299593</v>
      </c>
      <c r="C40" s="54">
        <v>296228</v>
      </c>
      <c r="D40" s="54">
        <v>3365</v>
      </c>
      <c r="E40" s="54">
        <f>SUM(F40:G40)</f>
        <v>296419</v>
      </c>
      <c r="F40" s="54">
        <v>292252</v>
      </c>
      <c r="G40" s="54">
        <v>4167</v>
      </c>
      <c r="H40" s="54">
        <v>285513</v>
      </c>
      <c r="I40" s="54">
        <v>279532</v>
      </c>
      <c r="J40" s="54">
        <v>5981</v>
      </c>
      <c r="K40" s="54">
        <f>SUM(L40:M40)</f>
        <v>289577</v>
      </c>
      <c r="L40" s="54">
        <v>285461</v>
      </c>
      <c r="M40" s="54">
        <v>4116</v>
      </c>
      <c r="N40" s="54">
        <v>230247</v>
      </c>
      <c r="O40" s="54">
        <v>230247</v>
      </c>
      <c r="P40" s="54">
        <v>0</v>
      </c>
      <c r="Q40" s="54">
        <v>315882</v>
      </c>
      <c r="R40" s="54">
        <v>307380</v>
      </c>
      <c r="S40" s="54">
        <v>8502</v>
      </c>
      <c r="T40" s="54">
        <v>255538</v>
      </c>
      <c r="U40" s="54">
        <v>255097</v>
      </c>
      <c r="V40" s="54">
        <v>441</v>
      </c>
      <c r="W40" s="54">
        <v>352322</v>
      </c>
      <c r="X40" s="54">
        <v>348557</v>
      </c>
      <c r="Y40" s="54">
        <v>3765</v>
      </c>
    </row>
    <row r="41" spans="1:25" ht="21" customHeight="1">
      <c r="A41" s="299" t="s">
        <v>496</v>
      </c>
      <c r="B41" s="53">
        <f>SUM(C41:D41)</f>
        <v>536560</v>
      </c>
      <c r="C41" s="54">
        <v>297929</v>
      </c>
      <c r="D41" s="54">
        <v>238631</v>
      </c>
      <c r="E41" s="54">
        <f>SUM(F41:G41)</f>
        <v>499120</v>
      </c>
      <c r="F41" s="54">
        <v>294737</v>
      </c>
      <c r="G41" s="54">
        <v>204383</v>
      </c>
      <c r="H41" s="54">
        <v>286769</v>
      </c>
      <c r="I41" s="54">
        <v>285903</v>
      </c>
      <c r="J41" s="54">
        <v>866</v>
      </c>
      <c r="K41" s="54">
        <f>SUM(L41:M41)</f>
        <v>422562</v>
      </c>
      <c r="L41" s="54">
        <v>289112</v>
      </c>
      <c r="M41" s="54">
        <v>133450</v>
      </c>
      <c r="N41" s="54">
        <v>426987</v>
      </c>
      <c r="O41" s="54">
        <v>248596</v>
      </c>
      <c r="P41" s="54">
        <v>178391</v>
      </c>
      <c r="Q41" s="54">
        <v>363600</v>
      </c>
      <c r="R41" s="54">
        <v>314788</v>
      </c>
      <c r="S41" s="54">
        <v>48812</v>
      </c>
      <c r="T41" s="54">
        <v>281852</v>
      </c>
      <c r="U41" s="54">
        <v>256463</v>
      </c>
      <c r="V41" s="54">
        <v>25389</v>
      </c>
      <c r="W41" s="54">
        <v>739252</v>
      </c>
      <c r="X41" s="54">
        <v>349253</v>
      </c>
      <c r="Y41" s="54">
        <v>389999</v>
      </c>
    </row>
    <row r="42" spans="1:25" ht="21" customHeight="1">
      <c r="A42" s="299" t="s">
        <v>497</v>
      </c>
      <c r="B42" s="53">
        <f>SUM(C42:D42)</f>
        <v>566602</v>
      </c>
      <c r="C42" s="54">
        <v>297946</v>
      </c>
      <c r="D42" s="54">
        <v>268656</v>
      </c>
      <c r="E42" s="54">
        <f>SUM(F42:G42)</f>
        <v>603749</v>
      </c>
      <c r="F42" s="54">
        <v>295516</v>
      </c>
      <c r="G42" s="54">
        <v>308233</v>
      </c>
      <c r="H42" s="54">
        <v>657977</v>
      </c>
      <c r="I42" s="54">
        <v>289330</v>
      </c>
      <c r="J42" s="54">
        <v>368647</v>
      </c>
      <c r="K42" s="54">
        <f>SUM(L42:M42)</f>
        <v>624282</v>
      </c>
      <c r="L42" s="54">
        <v>287789</v>
      </c>
      <c r="M42" s="54">
        <v>336493</v>
      </c>
      <c r="N42" s="54">
        <v>333495</v>
      </c>
      <c r="O42" s="54">
        <v>236787</v>
      </c>
      <c r="P42" s="54">
        <v>96708</v>
      </c>
      <c r="Q42" s="54">
        <v>602970</v>
      </c>
      <c r="R42" s="54">
        <v>311392</v>
      </c>
      <c r="S42" s="54">
        <v>291578</v>
      </c>
      <c r="T42" s="54">
        <v>779237</v>
      </c>
      <c r="U42" s="54">
        <v>268497</v>
      </c>
      <c r="V42" s="54">
        <v>510740</v>
      </c>
      <c r="W42" s="54">
        <v>672731</v>
      </c>
      <c r="X42" s="54">
        <v>346732</v>
      </c>
      <c r="Y42" s="54">
        <v>325999</v>
      </c>
    </row>
    <row r="43" spans="1:25" ht="21" customHeight="1">
      <c r="A43" s="299" t="s">
        <v>498</v>
      </c>
      <c r="B43" s="53">
        <f>SUM(C43:D43)</f>
        <v>337552</v>
      </c>
      <c r="C43" s="54">
        <v>296539</v>
      </c>
      <c r="D43" s="54">
        <v>41013</v>
      </c>
      <c r="E43" s="54">
        <f>SUM(F43:G43)</f>
        <v>335687</v>
      </c>
      <c r="F43" s="54">
        <v>293517</v>
      </c>
      <c r="G43" s="54">
        <v>42170</v>
      </c>
      <c r="H43" s="54">
        <v>289855</v>
      </c>
      <c r="I43" s="54">
        <v>280055</v>
      </c>
      <c r="J43" s="54">
        <v>9800</v>
      </c>
      <c r="K43" s="54">
        <f>SUM(L43:M43)</f>
        <v>343172</v>
      </c>
      <c r="L43" s="54">
        <v>284001</v>
      </c>
      <c r="M43" s="54">
        <v>59171</v>
      </c>
      <c r="N43" s="54">
        <v>280819</v>
      </c>
      <c r="O43" s="54">
        <v>239220</v>
      </c>
      <c r="P43" s="54">
        <v>41599</v>
      </c>
      <c r="Q43" s="54">
        <v>531343</v>
      </c>
      <c r="R43" s="54">
        <v>305416</v>
      </c>
      <c r="S43" s="54">
        <v>225927</v>
      </c>
      <c r="T43" s="54">
        <v>287417</v>
      </c>
      <c r="U43" s="54">
        <v>253215</v>
      </c>
      <c r="V43" s="54">
        <v>34202</v>
      </c>
      <c r="W43" s="54">
        <v>346211</v>
      </c>
      <c r="X43" s="54">
        <v>343714</v>
      </c>
      <c r="Y43" s="54">
        <v>2497</v>
      </c>
    </row>
    <row r="44" spans="1:25" ht="21" customHeight="1">
      <c r="A44" s="68"/>
      <c r="B44" s="55"/>
      <c r="C44" s="41"/>
      <c r="D44" s="41"/>
      <c r="E44" s="41"/>
      <c r="F44" s="41"/>
      <c r="G44" s="41"/>
      <c r="H44" s="41"/>
      <c r="I44" s="41"/>
      <c r="J44" s="41"/>
      <c r="K44" s="41"/>
      <c r="L44" s="41"/>
      <c r="M44" s="41"/>
      <c r="N44" s="41"/>
      <c r="O44" s="41"/>
      <c r="P44" s="41"/>
      <c r="Q44" s="41"/>
      <c r="R44" s="41"/>
      <c r="S44" s="41"/>
      <c r="T44" s="41"/>
      <c r="U44" s="41"/>
      <c r="V44" s="41"/>
      <c r="W44" s="41"/>
      <c r="X44" s="41"/>
      <c r="Y44" s="41"/>
    </row>
    <row r="45" spans="1:25" ht="21" customHeight="1">
      <c r="A45" s="299" t="s">
        <v>499</v>
      </c>
      <c r="B45" s="53">
        <f>SUM(C45:D45)</f>
        <v>303273</v>
      </c>
      <c r="C45" s="54">
        <v>297857</v>
      </c>
      <c r="D45" s="54">
        <v>5416</v>
      </c>
      <c r="E45" s="54">
        <f>SUM(F45:G45)</f>
        <v>301528</v>
      </c>
      <c r="F45" s="54">
        <v>295153</v>
      </c>
      <c r="G45" s="54">
        <v>6375</v>
      </c>
      <c r="H45" s="54">
        <v>285426</v>
      </c>
      <c r="I45" s="54">
        <v>285244</v>
      </c>
      <c r="J45" s="54">
        <v>182</v>
      </c>
      <c r="K45" s="54">
        <f>SUM(L45:M45)</f>
        <v>291565</v>
      </c>
      <c r="L45" s="54">
        <v>287168</v>
      </c>
      <c r="M45" s="54">
        <v>4397</v>
      </c>
      <c r="N45" s="54">
        <v>245998</v>
      </c>
      <c r="O45" s="54">
        <v>238534</v>
      </c>
      <c r="P45" s="54">
        <v>7464</v>
      </c>
      <c r="Q45" s="54">
        <v>302244</v>
      </c>
      <c r="R45" s="54">
        <v>302244</v>
      </c>
      <c r="S45" s="54">
        <v>0</v>
      </c>
      <c r="T45" s="54">
        <v>257649</v>
      </c>
      <c r="U45" s="54">
        <v>257649</v>
      </c>
      <c r="V45" s="54">
        <v>0</v>
      </c>
      <c r="W45" s="54">
        <v>348844</v>
      </c>
      <c r="X45" s="54">
        <v>348844</v>
      </c>
      <c r="Y45" s="54">
        <v>0</v>
      </c>
    </row>
    <row r="46" spans="1:25" ht="21" customHeight="1">
      <c r="A46" s="299" t="s">
        <v>500</v>
      </c>
      <c r="B46" s="53">
        <f>SUM(C46:D46)</f>
        <v>315514</v>
      </c>
      <c r="C46" s="54">
        <v>299770</v>
      </c>
      <c r="D46" s="54">
        <v>15744</v>
      </c>
      <c r="E46" s="54">
        <f>SUM(F46:G46)</f>
        <v>316961</v>
      </c>
      <c r="F46" s="54">
        <v>296562</v>
      </c>
      <c r="G46" s="54">
        <v>20399</v>
      </c>
      <c r="H46" s="54">
        <v>286652</v>
      </c>
      <c r="I46" s="54">
        <v>286296</v>
      </c>
      <c r="J46" s="54">
        <v>356</v>
      </c>
      <c r="K46" s="54">
        <f>SUM(L46:M46)</f>
        <v>292978</v>
      </c>
      <c r="L46" s="54">
        <v>285547</v>
      </c>
      <c r="M46" s="54">
        <v>7431</v>
      </c>
      <c r="N46" s="54">
        <v>233841</v>
      </c>
      <c r="O46" s="54">
        <v>233841</v>
      </c>
      <c r="P46" s="54">
        <v>0</v>
      </c>
      <c r="Q46" s="54">
        <v>317306</v>
      </c>
      <c r="R46" s="54">
        <v>303013</v>
      </c>
      <c r="S46" s="54">
        <v>14293</v>
      </c>
      <c r="T46" s="54">
        <v>261824</v>
      </c>
      <c r="U46" s="54">
        <v>261824</v>
      </c>
      <c r="V46" s="54">
        <v>0</v>
      </c>
      <c r="W46" s="54">
        <v>358276</v>
      </c>
      <c r="X46" s="54">
        <v>352361</v>
      </c>
      <c r="Y46" s="54">
        <v>5915</v>
      </c>
    </row>
    <row r="47" spans="1:25" ht="21" customHeight="1">
      <c r="A47" s="299" t="s">
        <v>501</v>
      </c>
      <c r="B47" s="53">
        <f>SUM(C47:D47)</f>
        <v>302309</v>
      </c>
      <c r="C47" s="54">
        <v>299898</v>
      </c>
      <c r="D47" s="54">
        <v>2411</v>
      </c>
      <c r="E47" s="54">
        <f>SUM(F47:G47)</f>
        <v>298953</v>
      </c>
      <c r="F47" s="54">
        <v>296069</v>
      </c>
      <c r="G47" s="54">
        <v>2884</v>
      </c>
      <c r="H47" s="54">
        <v>293499</v>
      </c>
      <c r="I47" s="54">
        <v>293158</v>
      </c>
      <c r="J47" s="54">
        <v>341</v>
      </c>
      <c r="K47" s="54">
        <f>SUM(L47:M47)</f>
        <v>285694</v>
      </c>
      <c r="L47" s="54">
        <v>285694</v>
      </c>
      <c r="M47" s="54">
        <v>0</v>
      </c>
      <c r="N47" s="54">
        <v>239971</v>
      </c>
      <c r="O47" s="54">
        <v>239971</v>
      </c>
      <c r="P47" s="54">
        <v>0</v>
      </c>
      <c r="Q47" s="54">
        <v>304113</v>
      </c>
      <c r="R47" s="54">
        <v>304113</v>
      </c>
      <c r="S47" s="54">
        <v>0</v>
      </c>
      <c r="T47" s="54">
        <v>257369</v>
      </c>
      <c r="U47" s="54">
        <v>257369</v>
      </c>
      <c r="V47" s="54">
        <v>0</v>
      </c>
      <c r="W47" s="54">
        <v>355319</v>
      </c>
      <c r="X47" s="54">
        <v>355319</v>
      </c>
      <c r="Y47" s="54">
        <v>0</v>
      </c>
    </row>
    <row r="48" spans="1:25" ht="21" customHeight="1">
      <c r="A48" s="299" t="s">
        <v>502</v>
      </c>
      <c r="B48" s="53">
        <v>944432</v>
      </c>
      <c r="C48" s="54">
        <v>304537</v>
      </c>
      <c r="D48" s="54">
        <v>639895</v>
      </c>
      <c r="E48" s="54">
        <f>SUM(F48:G48)</f>
        <v>919237</v>
      </c>
      <c r="F48" s="54">
        <v>299373</v>
      </c>
      <c r="G48" s="54">
        <v>619864</v>
      </c>
      <c r="H48" s="54">
        <v>811445</v>
      </c>
      <c r="I48" s="54">
        <v>299472</v>
      </c>
      <c r="J48" s="54">
        <v>511973</v>
      </c>
      <c r="K48" s="54">
        <f>SUM(L48:M48)</f>
        <v>864876</v>
      </c>
      <c r="L48" s="54">
        <v>285066</v>
      </c>
      <c r="M48" s="54">
        <v>579810</v>
      </c>
      <c r="N48" s="54">
        <v>631268</v>
      </c>
      <c r="O48" s="54">
        <v>238966</v>
      </c>
      <c r="P48" s="54">
        <v>392302</v>
      </c>
      <c r="Q48" s="54">
        <v>879243</v>
      </c>
      <c r="R48" s="54">
        <v>307889</v>
      </c>
      <c r="S48" s="54">
        <v>571354</v>
      </c>
      <c r="T48" s="54">
        <v>757194</v>
      </c>
      <c r="U48" s="54">
        <v>259882</v>
      </c>
      <c r="V48" s="54">
        <v>497312</v>
      </c>
      <c r="W48" s="54">
        <v>1175554</v>
      </c>
      <c r="X48" s="54">
        <v>354057</v>
      </c>
      <c r="Y48" s="54">
        <v>821497</v>
      </c>
    </row>
    <row r="49" spans="1:25" ht="21" customHeight="1">
      <c r="A49" s="247"/>
      <c r="B49" s="53"/>
      <c r="C49" s="54"/>
      <c r="D49" s="54"/>
      <c r="E49" s="54"/>
      <c r="F49" s="54"/>
      <c r="G49" s="54"/>
      <c r="H49" s="54"/>
      <c r="I49" s="54"/>
      <c r="J49" s="54"/>
      <c r="K49" s="54"/>
      <c r="L49" s="54"/>
      <c r="M49" s="54"/>
      <c r="N49" s="54"/>
      <c r="O49" s="54"/>
      <c r="P49" s="45"/>
      <c r="Q49" s="54"/>
      <c r="R49" s="54"/>
      <c r="S49" s="45"/>
      <c r="T49" s="54"/>
      <c r="U49" s="54"/>
      <c r="V49" s="45"/>
      <c r="W49" s="54"/>
      <c r="X49" s="54"/>
      <c r="Y49" s="45"/>
    </row>
    <row r="50" spans="1:25" ht="21" customHeight="1">
      <c r="A50" s="251" t="s">
        <v>32</v>
      </c>
      <c r="B50" s="55"/>
      <c r="C50" s="41"/>
      <c r="D50" s="41"/>
      <c r="E50" s="41"/>
      <c r="F50" s="41"/>
      <c r="G50" s="41"/>
      <c r="H50" s="41"/>
      <c r="I50" s="41"/>
      <c r="J50" s="41"/>
      <c r="K50" s="54"/>
      <c r="L50" s="41"/>
      <c r="M50" s="41"/>
      <c r="N50" s="41"/>
      <c r="O50" s="41"/>
      <c r="P50" s="41"/>
      <c r="Q50" s="41"/>
      <c r="R50" s="41"/>
      <c r="S50" s="41"/>
      <c r="T50" s="41"/>
      <c r="U50" s="41"/>
      <c r="V50" s="41"/>
      <c r="W50" s="41"/>
      <c r="X50" s="41"/>
      <c r="Y50" s="41"/>
    </row>
    <row r="51" spans="1:25" ht="21" customHeight="1">
      <c r="A51" s="68" t="s">
        <v>297</v>
      </c>
      <c r="B51" s="53">
        <f>SUM(C51:D51)</f>
        <v>197793</v>
      </c>
      <c r="C51" s="54">
        <v>153910</v>
      </c>
      <c r="D51" s="54">
        <v>43883</v>
      </c>
      <c r="E51" s="54">
        <f>SUM(F51:G51)</f>
        <v>182061</v>
      </c>
      <c r="F51" s="54">
        <v>141390</v>
      </c>
      <c r="G51" s="54">
        <v>40671</v>
      </c>
      <c r="H51" s="54">
        <v>169414</v>
      </c>
      <c r="I51" s="54">
        <v>138129</v>
      </c>
      <c r="J51" s="54">
        <v>31285</v>
      </c>
      <c r="K51" s="54">
        <f>SUM(L51:M51)</f>
        <v>162065</v>
      </c>
      <c r="L51" s="54">
        <v>127832</v>
      </c>
      <c r="M51" s="54">
        <v>34233</v>
      </c>
      <c r="N51" s="54">
        <v>145858</v>
      </c>
      <c r="O51" s="54">
        <v>119488</v>
      </c>
      <c r="P51" s="54">
        <v>26370</v>
      </c>
      <c r="Q51" s="54">
        <v>155908</v>
      </c>
      <c r="R51" s="54">
        <v>124419</v>
      </c>
      <c r="S51" s="54">
        <v>31489</v>
      </c>
      <c r="T51" s="54">
        <v>131109</v>
      </c>
      <c r="U51" s="54">
        <v>108937</v>
      </c>
      <c r="V51" s="54">
        <v>22172</v>
      </c>
      <c r="W51" s="54">
        <v>176639</v>
      </c>
      <c r="X51" s="54">
        <v>139999</v>
      </c>
      <c r="Y51" s="54">
        <v>36640</v>
      </c>
    </row>
    <row r="52" spans="1:25" ht="21" customHeight="1">
      <c r="A52" s="61" t="s">
        <v>206</v>
      </c>
      <c r="B52" s="53">
        <f>SUM(C52:D52)</f>
        <v>204004</v>
      </c>
      <c r="C52" s="54">
        <v>157052</v>
      </c>
      <c r="D52" s="54">
        <v>46952</v>
      </c>
      <c r="E52" s="54">
        <v>186247</v>
      </c>
      <c r="F52" s="54">
        <v>142666</v>
      </c>
      <c r="G52" s="54">
        <v>43582</v>
      </c>
      <c r="H52" s="54">
        <v>182024</v>
      </c>
      <c r="I52" s="54">
        <v>147913</v>
      </c>
      <c r="J52" s="54">
        <v>34112</v>
      </c>
      <c r="K52" s="54">
        <f>SUM(L52:M52)</f>
        <v>169875</v>
      </c>
      <c r="L52" s="54">
        <v>131619</v>
      </c>
      <c r="M52" s="54">
        <v>38256</v>
      </c>
      <c r="N52" s="54">
        <v>148428</v>
      </c>
      <c r="O52" s="54">
        <v>120715</v>
      </c>
      <c r="P52" s="54">
        <v>27713</v>
      </c>
      <c r="Q52" s="54">
        <v>160861</v>
      </c>
      <c r="R52" s="54">
        <v>125887</v>
      </c>
      <c r="S52" s="54">
        <v>34974</v>
      </c>
      <c r="T52" s="54">
        <v>137152</v>
      </c>
      <c r="U52" s="54">
        <v>112326</v>
      </c>
      <c r="V52" s="54">
        <v>24826</v>
      </c>
      <c r="W52" s="54">
        <v>190738</v>
      </c>
      <c r="X52" s="54">
        <v>147896</v>
      </c>
      <c r="Y52" s="54">
        <v>42842</v>
      </c>
    </row>
    <row r="53" spans="1:25" s="236" customFormat="1" ht="21" customHeight="1">
      <c r="A53" s="250" t="s">
        <v>186</v>
      </c>
      <c r="B53" s="234">
        <v>214345</v>
      </c>
      <c r="C53" s="235">
        <v>163068</v>
      </c>
      <c r="D53" s="235">
        <v>51277</v>
      </c>
      <c r="E53" s="235">
        <v>195770</v>
      </c>
      <c r="F53" s="235">
        <v>148387</v>
      </c>
      <c r="G53" s="235">
        <v>47383</v>
      </c>
      <c r="H53" s="235">
        <v>182186</v>
      </c>
      <c r="I53" s="235">
        <v>146559</v>
      </c>
      <c r="J53" s="235">
        <v>35627</v>
      </c>
      <c r="K53" s="235">
        <v>182166</v>
      </c>
      <c r="L53" s="235">
        <v>139041</v>
      </c>
      <c r="M53" s="235">
        <v>43125</v>
      </c>
      <c r="N53" s="235">
        <v>160206</v>
      </c>
      <c r="O53" s="235">
        <v>130609</v>
      </c>
      <c r="P53" s="235">
        <v>29597</v>
      </c>
      <c r="Q53" s="235">
        <v>168425</v>
      </c>
      <c r="R53" s="235">
        <v>128680</v>
      </c>
      <c r="S53" s="235">
        <v>39745</v>
      </c>
      <c r="T53" s="235">
        <v>147949</v>
      </c>
      <c r="U53" s="235">
        <v>118509</v>
      </c>
      <c r="V53" s="235">
        <v>29440</v>
      </c>
      <c r="W53" s="235">
        <v>196751</v>
      </c>
      <c r="X53" s="235">
        <v>151660</v>
      </c>
      <c r="Y53" s="235">
        <v>45091</v>
      </c>
    </row>
    <row r="54" spans="1:25" ht="21" customHeight="1">
      <c r="A54" s="41"/>
      <c r="B54" s="55"/>
      <c r="C54" s="41"/>
      <c r="D54" s="41"/>
      <c r="E54" s="41"/>
      <c r="F54" s="41"/>
      <c r="G54" s="41"/>
      <c r="H54" s="41"/>
      <c r="I54" s="41"/>
      <c r="J54" s="41"/>
      <c r="K54" s="41"/>
      <c r="L54" s="41"/>
      <c r="M54" s="41"/>
      <c r="N54" s="41"/>
      <c r="O54" s="41"/>
      <c r="P54" s="41"/>
      <c r="Q54" s="41"/>
      <c r="R54" s="41"/>
      <c r="S54" s="41"/>
      <c r="T54" s="41"/>
      <c r="U54" s="41"/>
      <c r="V54" s="41"/>
      <c r="W54" s="41"/>
      <c r="X54" s="41"/>
      <c r="Y54" s="41"/>
    </row>
    <row r="55" spans="1:25" ht="21" customHeight="1">
      <c r="A55" s="68" t="s">
        <v>293</v>
      </c>
      <c r="B55" s="53">
        <f>SUM(C55:D55)</f>
        <v>159133</v>
      </c>
      <c r="C55" s="54">
        <v>157866</v>
      </c>
      <c r="D55" s="54">
        <v>1267</v>
      </c>
      <c r="E55" s="54">
        <f>SUM(F55:G55)</f>
        <v>143759</v>
      </c>
      <c r="F55" s="54">
        <v>143015</v>
      </c>
      <c r="G55" s="54">
        <v>744</v>
      </c>
      <c r="H55" s="54">
        <v>147437</v>
      </c>
      <c r="I55" s="54">
        <v>146962</v>
      </c>
      <c r="J55" s="54">
        <v>475</v>
      </c>
      <c r="K55" s="54">
        <f>SUM(L55:M55)</f>
        <v>131027</v>
      </c>
      <c r="L55" s="54">
        <v>130600</v>
      </c>
      <c r="M55" s="54">
        <v>427</v>
      </c>
      <c r="N55" s="54">
        <v>122197</v>
      </c>
      <c r="O55" s="54">
        <v>121985</v>
      </c>
      <c r="P55" s="54">
        <v>212</v>
      </c>
      <c r="Q55" s="54">
        <v>122183</v>
      </c>
      <c r="R55" s="54">
        <v>122183</v>
      </c>
      <c r="S55" s="54">
        <v>0</v>
      </c>
      <c r="T55" s="54">
        <v>111633</v>
      </c>
      <c r="U55" s="54">
        <v>111633</v>
      </c>
      <c r="V55" s="54">
        <v>0</v>
      </c>
      <c r="W55" s="54">
        <v>138259</v>
      </c>
      <c r="X55" s="54">
        <v>138259</v>
      </c>
      <c r="Y55" s="54">
        <v>0</v>
      </c>
    </row>
    <row r="56" spans="1:25" ht="21" customHeight="1">
      <c r="A56" s="299" t="s">
        <v>480</v>
      </c>
      <c r="B56" s="53">
        <f>SUM(C56:D56)</f>
        <v>158056</v>
      </c>
      <c r="C56" s="54">
        <v>157298</v>
      </c>
      <c r="D56" s="54">
        <v>758</v>
      </c>
      <c r="E56" s="54">
        <f>SUM(F56:G56)</f>
        <v>144334</v>
      </c>
      <c r="F56" s="54">
        <v>143173</v>
      </c>
      <c r="G56" s="54">
        <v>1161</v>
      </c>
      <c r="H56" s="54">
        <v>146648</v>
      </c>
      <c r="I56" s="54">
        <v>144349</v>
      </c>
      <c r="J56" s="54">
        <v>2299</v>
      </c>
      <c r="K56" s="54">
        <f>SUM(L56:M56)</f>
        <v>133787</v>
      </c>
      <c r="L56" s="54">
        <v>132454</v>
      </c>
      <c r="M56" s="54">
        <v>1333</v>
      </c>
      <c r="N56" s="54">
        <v>124907</v>
      </c>
      <c r="O56" s="54">
        <v>124636</v>
      </c>
      <c r="P56" s="54">
        <v>271</v>
      </c>
      <c r="Q56" s="54">
        <v>125297</v>
      </c>
      <c r="R56" s="54">
        <v>125297</v>
      </c>
      <c r="S56" s="54">
        <v>0</v>
      </c>
      <c r="T56" s="54">
        <v>115873</v>
      </c>
      <c r="U56" s="54">
        <v>112532</v>
      </c>
      <c r="V56" s="54">
        <v>3341</v>
      </c>
      <c r="W56" s="54">
        <v>147871</v>
      </c>
      <c r="X56" s="54">
        <v>147871</v>
      </c>
      <c r="Y56" s="54">
        <v>0</v>
      </c>
    </row>
    <row r="57" spans="1:25" ht="21" customHeight="1">
      <c r="A57" s="299" t="s">
        <v>503</v>
      </c>
      <c r="B57" s="53">
        <f>SUM(C57:D57)</f>
        <v>173832</v>
      </c>
      <c r="C57" s="54">
        <v>156936</v>
      </c>
      <c r="D57" s="54">
        <v>16896</v>
      </c>
      <c r="E57" s="54">
        <f>SUM(F57:G57)</f>
        <v>154532</v>
      </c>
      <c r="F57" s="54">
        <v>143021</v>
      </c>
      <c r="G57" s="54">
        <v>11511</v>
      </c>
      <c r="H57" s="54">
        <v>143998</v>
      </c>
      <c r="I57" s="54">
        <v>143906</v>
      </c>
      <c r="J57" s="54">
        <v>92</v>
      </c>
      <c r="K57" s="54">
        <f>SUM(L57:M57)</f>
        <v>140214</v>
      </c>
      <c r="L57" s="54">
        <v>134609</v>
      </c>
      <c r="M57" s="54">
        <v>5605</v>
      </c>
      <c r="N57" s="54">
        <v>147607</v>
      </c>
      <c r="O57" s="54">
        <v>122333</v>
      </c>
      <c r="P57" s="54">
        <v>25274</v>
      </c>
      <c r="Q57" s="54">
        <v>125948</v>
      </c>
      <c r="R57" s="54">
        <v>125948</v>
      </c>
      <c r="S57" s="54">
        <v>0</v>
      </c>
      <c r="T57" s="54">
        <v>115340</v>
      </c>
      <c r="U57" s="54">
        <v>115340</v>
      </c>
      <c r="V57" s="54">
        <v>0</v>
      </c>
      <c r="W57" s="54">
        <v>148359</v>
      </c>
      <c r="X57" s="54">
        <v>148359</v>
      </c>
      <c r="Y57" s="54">
        <v>0</v>
      </c>
    </row>
    <row r="58" spans="1:25" ht="21" customHeight="1">
      <c r="A58" s="299" t="s">
        <v>494</v>
      </c>
      <c r="B58" s="53">
        <f>SUM(C58:D58)</f>
        <v>163218</v>
      </c>
      <c r="C58" s="54">
        <v>161716</v>
      </c>
      <c r="D58" s="54">
        <v>1502</v>
      </c>
      <c r="E58" s="54">
        <f>SUM(F58:G58)</f>
        <v>148544</v>
      </c>
      <c r="F58" s="54">
        <v>147077</v>
      </c>
      <c r="G58" s="54">
        <v>1467</v>
      </c>
      <c r="H58" s="54">
        <v>140355</v>
      </c>
      <c r="I58" s="54">
        <v>139941</v>
      </c>
      <c r="J58" s="54">
        <v>414</v>
      </c>
      <c r="K58" s="54">
        <f>SUM(L58:M58)</f>
        <v>139930</v>
      </c>
      <c r="L58" s="54">
        <v>139289</v>
      </c>
      <c r="M58" s="54">
        <v>641</v>
      </c>
      <c r="N58" s="54">
        <v>134727</v>
      </c>
      <c r="O58" s="54">
        <v>133155</v>
      </c>
      <c r="P58" s="54">
        <v>1572</v>
      </c>
      <c r="Q58" s="54">
        <v>126889</v>
      </c>
      <c r="R58" s="54">
        <v>126889</v>
      </c>
      <c r="S58" s="54">
        <v>0</v>
      </c>
      <c r="T58" s="54">
        <v>119551</v>
      </c>
      <c r="U58" s="54">
        <v>119294</v>
      </c>
      <c r="V58" s="54">
        <v>257</v>
      </c>
      <c r="W58" s="54">
        <v>157985</v>
      </c>
      <c r="X58" s="54">
        <v>157451</v>
      </c>
      <c r="Y58" s="54">
        <v>534</v>
      </c>
    </row>
    <row r="59" spans="1:25" ht="21" customHeight="1">
      <c r="A59" s="299"/>
      <c r="B59" s="55"/>
      <c r="C59" s="41"/>
      <c r="D59" s="41"/>
      <c r="E59" s="41"/>
      <c r="F59" s="41"/>
      <c r="G59" s="41"/>
      <c r="H59" s="41"/>
      <c r="I59" s="41"/>
      <c r="J59" s="41"/>
      <c r="K59" s="41"/>
      <c r="L59" s="41"/>
      <c r="M59" s="41"/>
      <c r="N59" s="41"/>
      <c r="O59" s="41"/>
      <c r="P59" s="41"/>
      <c r="Q59" s="41"/>
      <c r="R59" s="41"/>
      <c r="S59" s="41"/>
      <c r="T59" s="41"/>
      <c r="U59" s="41"/>
      <c r="V59" s="41"/>
      <c r="W59" s="41"/>
      <c r="X59" s="41"/>
      <c r="Y59" s="41"/>
    </row>
    <row r="60" spans="1:25" ht="21" customHeight="1">
      <c r="A60" s="299" t="s">
        <v>495</v>
      </c>
      <c r="B60" s="53">
        <f>SUM(C60:D60)</f>
        <v>166442</v>
      </c>
      <c r="C60" s="54">
        <v>164723</v>
      </c>
      <c r="D60" s="54">
        <v>1719</v>
      </c>
      <c r="E60" s="54">
        <f>SUM(F60:G60)</f>
        <v>151037</v>
      </c>
      <c r="F60" s="54">
        <v>148424</v>
      </c>
      <c r="G60" s="54">
        <v>2613</v>
      </c>
      <c r="H60" s="54">
        <v>146702</v>
      </c>
      <c r="I60" s="54">
        <v>146192</v>
      </c>
      <c r="J60" s="54">
        <v>510</v>
      </c>
      <c r="K60" s="54">
        <f>SUM(L60:M60)</f>
        <v>140785</v>
      </c>
      <c r="L60" s="54">
        <v>138659</v>
      </c>
      <c r="M60" s="54">
        <v>2126</v>
      </c>
      <c r="N60" s="54">
        <v>130175</v>
      </c>
      <c r="O60" s="54">
        <v>130026</v>
      </c>
      <c r="P60" s="54">
        <v>149</v>
      </c>
      <c r="Q60" s="54">
        <v>128003</v>
      </c>
      <c r="R60" s="54">
        <v>125368</v>
      </c>
      <c r="S60" s="54">
        <v>2635</v>
      </c>
      <c r="T60" s="54">
        <v>113587</v>
      </c>
      <c r="U60" s="54">
        <v>113460</v>
      </c>
      <c r="V60" s="54">
        <v>127</v>
      </c>
      <c r="W60" s="54">
        <v>153936</v>
      </c>
      <c r="X60" s="54">
        <v>151605</v>
      </c>
      <c r="Y60" s="54">
        <v>2331</v>
      </c>
    </row>
    <row r="61" spans="1:25" ht="21" customHeight="1">
      <c r="A61" s="299" t="s">
        <v>496</v>
      </c>
      <c r="B61" s="53">
        <f>SUM(C61:D61)</f>
        <v>275927</v>
      </c>
      <c r="C61" s="54">
        <v>165828</v>
      </c>
      <c r="D61" s="54">
        <v>110099</v>
      </c>
      <c r="E61" s="54">
        <f>SUM(F61:G61)</f>
        <v>243685</v>
      </c>
      <c r="F61" s="54">
        <v>150323</v>
      </c>
      <c r="G61" s="54">
        <v>93362</v>
      </c>
      <c r="H61" s="54">
        <v>151418</v>
      </c>
      <c r="I61" s="54">
        <v>150896</v>
      </c>
      <c r="J61" s="54">
        <v>522</v>
      </c>
      <c r="K61" s="54">
        <f>SUM(L61:M61)</f>
        <v>201643</v>
      </c>
      <c r="L61" s="54">
        <v>142286</v>
      </c>
      <c r="M61" s="54">
        <v>59357</v>
      </c>
      <c r="N61" s="54">
        <v>207082</v>
      </c>
      <c r="O61" s="54">
        <v>138604</v>
      </c>
      <c r="P61" s="54">
        <v>68478</v>
      </c>
      <c r="Q61" s="54">
        <v>173629</v>
      </c>
      <c r="R61" s="54">
        <v>134047</v>
      </c>
      <c r="S61" s="54">
        <v>39582</v>
      </c>
      <c r="T61" s="54">
        <v>140379</v>
      </c>
      <c r="U61" s="54">
        <v>121401</v>
      </c>
      <c r="V61" s="54">
        <v>18978</v>
      </c>
      <c r="W61" s="54">
        <v>213031</v>
      </c>
      <c r="X61" s="54">
        <v>156608</v>
      </c>
      <c r="Y61" s="54">
        <v>56423</v>
      </c>
    </row>
    <row r="62" spans="1:25" ht="21" customHeight="1">
      <c r="A62" s="299" t="s">
        <v>497</v>
      </c>
      <c r="B62" s="53">
        <f>SUM(C62:D62)</f>
        <v>292370</v>
      </c>
      <c r="C62" s="54">
        <v>165228</v>
      </c>
      <c r="D62" s="54">
        <v>127142</v>
      </c>
      <c r="E62" s="54">
        <f>SUM(F62:G62)</f>
        <v>285670</v>
      </c>
      <c r="F62" s="54">
        <v>152130</v>
      </c>
      <c r="G62" s="54">
        <v>133540</v>
      </c>
      <c r="H62" s="54">
        <v>322927</v>
      </c>
      <c r="I62" s="54">
        <v>147002</v>
      </c>
      <c r="J62" s="54">
        <v>175925</v>
      </c>
      <c r="K62" s="54">
        <f>SUM(L62:M62)</f>
        <v>279360</v>
      </c>
      <c r="L62" s="54">
        <v>143482</v>
      </c>
      <c r="M62" s="54">
        <v>135878</v>
      </c>
      <c r="N62" s="54">
        <v>180232</v>
      </c>
      <c r="O62" s="54">
        <v>133363</v>
      </c>
      <c r="P62" s="54">
        <v>46869</v>
      </c>
      <c r="Q62" s="54">
        <v>241580</v>
      </c>
      <c r="R62" s="54">
        <v>131765</v>
      </c>
      <c r="S62" s="54">
        <v>109815</v>
      </c>
      <c r="T62" s="54">
        <v>243899</v>
      </c>
      <c r="U62" s="54">
        <v>124031</v>
      </c>
      <c r="V62" s="54">
        <v>119868</v>
      </c>
      <c r="W62" s="54">
        <v>331755</v>
      </c>
      <c r="X62" s="54">
        <v>153241</v>
      </c>
      <c r="Y62" s="54">
        <v>178514</v>
      </c>
    </row>
    <row r="63" spans="1:25" ht="21" customHeight="1">
      <c r="A63" s="299" t="s">
        <v>498</v>
      </c>
      <c r="B63" s="53">
        <f>SUM(C63:D63)</f>
        <v>187496</v>
      </c>
      <c r="C63" s="54">
        <v>164495</v>
      </c>
      <c r="D63" s="54">
        <v>23001</v>
      </c>
      <c r="E63" s="54">
        <f>SUM(F63:G63)</f>
        <v>176247</v>
      </c>
      <c r="F63" s="54">
        <v>149497</v>
      </c>
      <c r="G63" s="54">
        <v>26750</v>
      </c>
      <c r="H63" s="54">
        <v>151796</v>
      </c>
      <c r="I63" s="54">
        <v>146534</v>
      </c>
      <c r="J63" s="54">
        <v>5262</v>
      </c>
      <c r="K63" s="54">
        <f>SUM(L63:M63)</f>
        <v>177632</v>
      </c>
      <c r="L63" s="54">
        <v>139940</v>
      </c>
      <c r="M63" s="54">
        <v>37692</v>
      </c>
      <c r="N63" s="54">
        <v>176264</v>
      </c>
      <c r="O63" s="54">
        <v>136222</v>
      </c>
      <c r="P63" s="54">
        <v>40042</v>
      </c>
      <c r="Q63" s="54">
        <v>207121</v>
      </c>
      <c r="R63" s="54">
        <v>131577</v>
      </c>
      <c r="S63" s="54">
        <v>75544</v>
      </c>
      <c r="T63" s="54">
        <v>146577</v>
      </c>
      <c r="U63" s="54">
        <v>118699</v>
      </c>
      <c r="V63" s="54">
        <v>27878</v>
      </c>
      <c r="W63" s="54">
        <v>149078</v>
      </c>
      <c r="X63" s="54">
        <v>147322</v>
      </c>
      <c r="Y63" s="54">
        <v>1756</v>
      </c>
    </row>
    <row r="64" spans="1:25" ht="21" customHeight="1">
      <c r="A64" s="299"/>
      <c r="B64" s="55"/>
      <c r="C64" s="41"/>
      <c r="D64" s="41"/>
      <c r="E64" s="41"/>
      <c r="F64" s="41"/>
      <c r="G64" s="41"/>
      <c r="H64" s="41"/>
      <c r="I64" s="41"/>
      <c r="J64" s="41"/>
      <c r="K64" s="41"/>
      <c r="L64" s="41"/>
      <c r="M64" s="41"/>
      <c r="N64" s="41"/>
      <c r="O64" s="41"/>
      <c r="P64" s="41"/>
      <c r="Q64" s="41"/>
      <c r="R64" s="41"/>
      <c r="S64" s="41"/>
      <c r="T64" s="41"/>
      <c r="U64" s="41"/>
      <c r="V64" s="41"/>
      <c r="W64" s="41"/>
      <c r="X64" s="41"/>
      <c r="Y64" s="41"/>
    </row>
    <row r="65" spans="1:25" ht="21" customHeight="1">
      <c r="A65" s="299" t="s">
        <v>499</v>
      </c>
      <c r="B65" s="53">
        <f>SUM(C65:D65)</f>
        <v>165237</v>
      </c>
      <c r="C65" s="54">
        <v>163851</v>
      </c>
      <c r="D65" s="54">
        <v>1386</v>
      </c>
      <c r="E65" s="54">
        <f>SUM(F65:G65)</f>
        <v>151333</v>
      </c>
      <c r="F65" s="54">
        <v>149526</v>
      </c>
      <c r="G65" s="54">
        <v>1807</v>
      </c>
      <c r="H65" s="54">
        <v>147188</v>
      </c>
      <c r="I65" s="54">
        <v>147066</v>
      </c>
      <c r="J65" s="54">
        <v>122</v>
      </c>
      <c r="K65" s="54">
        <f>SUM(L65:M65)</f>
        <v>142272</v>
      </c>
      <c r="L65" s="54">
        <v>141075</v>
      </c>
      <c r="M65" s="54">
        <v>1197</v>
      </c>
      <c r="N65" s="54">
        <v>134501</v>
      </c>
      <c r="O65" s="54">
        <v>131925</v>
      </c>
      <c r="P65" s="54">
        <v>2576</v>
      </c>
      <c r="Q65" s="54">
        <v>129110</v>
      </c>
      <c r="R65" s="54">
        <v>129110</v>
      </c>
      <c r="S65" s="54">
        <v>0</v>
      </c>
      <c r="T65" s="54">
        <v>120057</v>
      </c>
      <c r="U65" s="54">
        <v>120057</v>
      </c>
      <c r="V65" s="54">
        <v>0</v>
      </c>
      <c r="W65" s="54">
        <v>153194</v>
      </c>
      <c r="X65" s="54">
        <v>153194</v>
      </c>
      <c r="Y65" s="54">
        <v>0</v>
      </c>
    </row>
    <row r="66" spans="1:25" ht="21" customHeight="1">
      <c r="A66" s="299" t="s">
        <v>500</v>
      </c>
      <c r="B66" s="53">
        <f>SUM(C66:D66)</f>
        <v>168854</v>
      </c>
      <c r="C66" s="54">
        <v>165010</v>
      </c>
      <c r="D66" s="54">
        <v>3844</v>
      </c>
      <c r="E66" s="54">
        <f>SUM(F66:G66)</f>
        <v>154729</v>
      </c>
      <c r="F66" s="54">
        <v>150576</v>
      </c>
      <c r="G66" s="54">
        <v>4153</v>
      </c>
      <c r="H66" s="54">
        <v>146340</v>
      </c>
      <c r="I66" s="54">
        <v>146012</v>
      </c>
      <c r="J66" s="54">
        <v>328</v>
      </c>
      <c r="K66" s="54">
        <f>SUM(L66:M66)</f>
        <v>147088</v>
      </c>
      <c r="L66" s="54">
        <v>140872</v>
      </c>
      <c r="M66" s="54">
        <v>6216</v>
      </c>
      <c r="N66" s="54">
        <v>130499</v>
      </c>
      <c r="O66" s="54">
        <v>130420</v>
      </c>
      <c r="P66" s="54">
        <v>79</v>
      </c>
      <c r="Q66" s="54">
        <v>130479</v>
      </c>
      <c r="R66" s="54">
        <v>127879</v>
      </c>
      <c r="S66" s="54">
        <v>2600</v>
      </c>
      <c r="T66" s="54">
        <v>121896</v>
      </c>
      <c r="U66" s="54">
        <v>121896</v>
      </c>
      <c r="V66" s="54">
        <v>0</v>
      </c>
      <c r="W66" s="54">
        <v>150959</v>
      </c>
      <c r="X66" s="54">
        <v>150457</v>
      </c>
      <c r="Y66" s="54">
        <v>502</v>
      </c>
    </row>
    <row r="67" spans="1:25" ht="21" customHeight="1">
      <c r="A67" s="299" t="s">
        <v>501</v>
      </c>
      <c r="B67" s="53">
        <f>SUM(C67:D67)</f>
        <v>166701</v>
      </c>
      <c r="C67" s="54">
        <v>165756</v>
      </c>
      <c r="D67" s="54">
        <v>945</v>
      </c>
      <c r="E67" s="54">
        <f>SUM(F67:G67)</f>
        <v>151645</v>
      </c>
      <c r="F67" s="54">
        <v>150803</v>
      </c>
      <c r="G67" s="54">
        <v>842</v>
      </c>
      <c r="H67" s="54">
        <v>155021</v>
      </c>
      <c r="I67" s="54">
        <v>154707</v>
      </c>
      <c r="J67" s="54">
        <v>314</v>
      </c>
      <c r="K67" s="54">
        <f>SUM(L67:M67)</f>
        <v>141687</v>
      </c>
      <c r="L67" s="54">
        <v>141682</v>
      </c>
      <c r="M67" s="54">
        <v>5</v>
      </c>
      <c r="N67" s="54">
        <v>131649</v>
      </c>
      <c r="O67" s="54">
        <v>131583</v>
      </c>
      <c r="P67" s="54">
        <v>66</v>
      </c>
      <c r="Q67" s="54">
        <v>127935</v>
      </c>
      <c r="R67" s="54">
        <v>127935</v>
      </c>
      <c r="S67" s="54">
        <v>0</v>
      </c>
      <c r="T67" s="54">
        <v>121165</v>
      </c>
      <c r="U67" s="54">
        <v>121165</v>
      </c>
      <c r="V67" s="54">
        <v>0</v>
      </c>
      <c r="W67" s="54">
        <v>153834</v>
      </c>
      <c r="X67" s="54">
        <v>153834</v>
      </c>
      <c r="Y67" s="54">
        <v>0</v>
      </c>
    </row>
    <row r="68" spans="1:25" ht="21" customHeight="1">
      <c r="A68" s="300" t="s">
        <v>502</v>
      </c>
      <c r="B68" s="347">
        <f>SUM(C68:D68)</f>
        <v>489957</v>
      </c>
      <c r="C68" s="56">
        <v>167479</v>
      </c>
      <c r="D68" s="56">
        <v>322478</v>
      </c>
      <c r="E68" s="183">
        <f>SUM(F68:G68)</f>
        <v>440467</v>
      </c>
      <c r="F68" s="56">
        <v>152639</v>
      </c>
      <c r="G68" s="56">
        <v>287828</v>
      </c>
      <c r="H68" s="56">
        <v>394379</v>
      </c>
      <c r="I68" s="56">
        <v>148667</v>
      </c>
      <c r="J68" s="56">
        <v>245712</v>
      </c>
      <c r="K68" s="183">
        <f>SUM(L68:M68)</f>
        <v>405389</v>
      </c>
      <c r="L68" s="56">
        <v>142835</v>
      </c>
      <c r="M68" s="56">
        <v>262554</v>
      </c>
      <c r="N68" s="56">
        <v>304548</v>
      </c>
      <c r="O68" s="56">
        <v>133216</v>
      </c>
      <c r="P68" s="56">
        <v>171332</v>
      </c>
      <c r="Q68" s="56">
        <v>374843</v>
      </c>
      <c r="R68" s="56">
        <v>135483</v>
      </c>
      <c r="S68" s="56">
        <v>239360</v>
      </c>
      <c r="T68" s="56">
        <v>305214</v>
      </c>
      <c r="U68" s="56">
        <v>122481</v>
      </c>
      <c r="V68" s="56">
        <v>182733</v>
      </c>
      <c r="W68" s="56">
        <v>451427</v>
      </c>
      <c r="X68" s="56">
        <v>160541</v>
      </c>
      <c r="Y68" s="56">
        <v>290886</v>
      </c>
    </row>
    <row r="69" spans="1:25" ht="21" customHeight="1">
      <c r="A69" s="60" t="s">
        <v>308</v>
      </c>
      <c r="B69" s="40"/>
      <c r="C69" s="40"/>
      <c r="D69" s="40"/>
      <c r="E69" s="40"/>
      <c r="F69" s="40"/>
      <c r="G69" s="40"/>
      <c r="H69" s="40"/>
      <c r="I69" s="40"/>
      <c r="J69" s="40"/>
      <c r="K69" s="40"/>
      <c r="L69" s="40"/>
      <c r="M69" s="40"/>
      <c r="N69" s="40"/>
      <c r="O69" s="40"/>
      <c r="P69" s="40"/>
      <c r="Q69" s="40"/>
      <c r="R69" s="40"/>
      <c r="S69" s="40"/>
      <c r="T69" s="40"/>
      <c r="U69" s="40"/>
      <c r="V69" s="40"/>
      <c r="W69" s="40"/>
      <c r="X69" s="40"/>
      <c r="Y69" s="40"/>
    </row>
    <row r="70" spans="1:25" ht="21" customHeight="1">
      <c r="A70" s="60"/>
      <c r="B70" s="40"/>
      <c r="C70" s="40"/>
      <c r="D70" s="40"/>
      <c r="E70" s="40"/>
      <c r="F70" s="40"/>
      <c r="G70" s="40"/>
      <c r="H70" s="40"/>
      <c r="I70" s="40"/>
      <c r="J70" s="40"/>
      <c r="K70" s="40"/>
      <c r="L70" s="40"/>
      <c r="M70" s="40"/>
      <c r="N70" s="40"/>
      <c r="O70" s="40"/>
      <c r="P70" s="40"/>
      <c r="Q70" s="40"/>
      <c r="R70" s="40"/>
      <c r="S70" s="40"/>
      <c r="T70" s="40"/>
      <c r="U70" s="40"/>
      <c r="V70" s="40"/>
      <c r="W70" s="40"/>
      <c r="X70" s="40"/>
      <c r="Y70" s="40"/>
    </row>
    <row r="71" spans="1:25" ht="21" customHeight="1">
      <c r="A71" s="60"/>
      <c r="B71" s="40"/>
      <c r="C71" s="40"/>
      <c r="D71" s="40"/>
      <c r="E71" s="40"/>
      <c r="F71" s="40"/>
      <c r="G71" s="40"/>
      <c r="H71" s="40"/>
      <c r="I71" s="40"/>
      <c r="J71" s="40"/>
      <c r="K71" s="40"/>
      <c r="L71" s="40"/>
      <c r="M71" s="40"/>
      <c r="N71" s="40"/>
      <c r="O71" s="40"/>
      <c r="P71" s="40"/>
      <c r="Q71" s="40"/>
      <c r="R71" s="40"/>
      <c r="S71" s="40"/>
      <c r="T71" s="40"/>
      <c r="U71" s="40"/>
      <c r="V71" s="40"/>
      <c r="W71" s="40"/>
      <c r="X71" s="40"/>
      <c r="Y71" s="40"/>
    </row>
    <row r="72" spans="1:25" ht="21" customHeight="1">
      <c r="A72" s="60"/>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 ht="21" customHeight="1">
      <c r="A73" s="60"/>
      <c r="B73" s="40"/>
      <c r="C73" s="40"/>
      <c r="D73" s="40"/>
      <c r="E73" s="40"/>
      <c r="F73" s="40"/>
      <c r="G73" s="40"/>
      <c r="H73" s="40"/>
      <c r="I73" s="40"/>
      <c r="J73" s="40"/>
      <c r="K73" s="40"/>
      <c r="L73" s="40"/>
      <c r="M73" s="40"/>
      <c r="N73" s="40"/>
      <c r="O73" s="40"/>
      <c r="P73" s="40"/>
      <c r="Q73" s="40"/>
      <c r="R73" s="40"/>
      <c r="S73" s="40"/>
      <c r="T73" s="40"/>
      <c r="U73" s="40"/>
      <c r="V73" s="40"/>
      <c r="W73" s="40"/>
      <c r="X73" s="40"/>
      <c r="Y73" s="40"/>
    </row>
    <row r="74" spans="1:25" ht="21" customHeight="1">
      <c r="A74" s="60"/>
      <c r="B74" s="40"/>
      <c r="C74" s="40"/>
      <c r="D74" s="40"/>
      <c r="E74" s="40"/>
      <c r="F74" s="40"/>
      <c r="G74" s="40"/>
      <c r="H74" s="40"/>
      <c r="I74" s="40"/>
      <c r="J74" s="40"/>
      <c r="K74" s="40"/>
      <c r="L74" s="40"/>
      <c r="M74" s="40"/>
      <c r="N74" s="40"/>
      <c r="O74" s="40"/>
      <c r="P74" s="40"/>
      <c r="Q74" s="40"/>
      <c r="R74" s="40"/>
      <c r="S74" s="40"/>
      <c r="T74" s="40"/>
      <c r="U74" s="40"/>
      <c r="V74" s="40"/>
      <c r="W74" s="40"/>
      <c r="X74" s="40"/>
      <c r="Y74" s="40"/>
    </row>
    <row r="75" spans="1:25" ht="21" customHeight="1">
      <c r="A75" s="6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5" ht="21" customHeight="1">
      <c r="A76" s="60"/>
      <c r="B76" s="40"/>
      <c r="C76" s="40"/>
      <c r="D76" s="40"/>
      <c r="E76" s="40"/>
      <c r="F76" s="40"/>
      <c r="G76" s="40"/>
      <c r="H76" s="40"/>
      <c r="I76" s="40"/>
      <c r="J76" s="40"/>
      <c r="K76" s="40"/>
      <c r="L76" s="40"/>
      <c r="M76" s="40"/>
      <c r="N76" s="40"/>
      <c r="O76" s="40"/>
      <c r="P76" s="40"/>
      <c r="Q76" s="40"/>
      <c r="R76" s="40"/>
      <c r="S76" s="40"/>
      <c r="T76" s="40"/>
      <c r="U76" s="40"/>
      <c r="V76" s="40"/>
      <c r="W76" s="40"/>
      <c r="X76" s="40"/>
      <c r="Y76" s="40"/>
    </row>
    <row r="77" spans="1:25" ht="21" customHeight="1">
      <c r="A77" s="60"/>
      <c r="B77" s="40"/>
      <c r="C77" s="40"/>
      <c r="D77" s="40"/>
      <c r="E77" s="40"/>
      <c r="F77" s="40"/>
      <c r="G77" s="40"/>
      <c r="H77" s="40"/>
      <c r="I77" s="40"/>
      <c r="J77" s="40"/>
      <c r="K77" s="40"/>
      <c r="L77" s="40"/>
      <c r="M77" s="40"/>
      <c r="N77" s="40"/>
      <c r="O77" s="40"/>
      <c r="P77" s="40"/>
      <c r="Q77" s="40"/>
      <c r="R77" s="40"/>
      <c r="S77" s="40"/>
      <c r="T77" s="40"/>
      <c r="U77" s="40"/>
      <c r="V77" s="40"/>
      <c r="W77" s="40"/>
      <c r="X77" s="40"/>
      <c r="Y77" s="40"/>
    </row>
    <row r="78" spans="1:25" ht="21" customHeight="1">
      <c r="A78" s="60"/>
      <c r="B78" s="40"/>
      <c r="C78" s="40"/>
      <c r="D78" s="40"/>
      <c r="E78" s="40"/>
      <c r="F78" s="40"/>
      <c r="G78" s="40"/>
      <c r="H78" s="40"/>
      <c r="I78" s="40"/>
      <c r="J78" s="40"/>
      <c r="K78" s="40"/>
      <c r="L78" s="40"/>
      <c r="M78" s="40"/>
      <c r="N78" s="40"/>
      <c r="O78" s="40"/>
      <c r="P78" s="40"/>
      <c r="Q78" s="40"/>
      <c r="R78" s="40"/>
      <c r="S78" s="40"/>
      <c r="T78" s="40"/>
      <c r="U78" s="40"/>
      <c r="V78" s="40"/>
      <c r="W78" s="40"/>
      <c r="X78" s="40"/>
      <c r="Y78" s="40"/>
    </row>
    <row r="79" spans="1:25" ht="21" customHeight="1">
      <c r="A79" s="60"/>
      <c r="B79" s="40"/>
      <c r="C79" s="40"/>
      <c r="D79" s="40"/>
      <c r="E79" s="40"/>
      <c r="F79" s="40"/>
      <c r="G79" s="40"/>
      <c r="H79" s="40"/>
      <c r="I79" s="40"/>
      <c r="J79" s="40"/>
      <c r="K79" s="40"/>
      <c r="L79" s="40"/>
      <c r="M79" s="40"/>
      <c r="N79" s="40"/>
      <c r="O79" s="40"/>
      <c r="P79" s="40"/>
      <c r="Q79" s="40"/>
      <c r="R79" s="40"/>
      <c r="S79" s="40"/>
      <c r="T79" s="40"/>
      <c r="U79" s="40"/>
      <c r="V79" s="40"/>
      <c r="W79" s="40"/>
      <c r="X79" s="40"/>
      <c r="Y79" s="40"/>
    </row>
    <row r="80" spans="1:25" ht="21" customHeight="1">
      <c r="A80" s="60"/>
      <c r="B80" s="40"/>
      <c r="C80" s="40"/>
      <c r="D80" s="40"/>
      <c r="E80" s="40"/>
      <c r="F80" s="40"/>
      <c r="G80" s="40"/>
      <c r="H80" s="40"/>
      <c r="I80" s="40"/>
      <c r="J80" s="40"/>
      <c r="K80" s="40"/>
      <c r="L80" s="40"/>
      <c r="M80" s="40"/>
      <c r="N80" s="40"/>
      <c r="O80" s="40"/>
      <c r="P80" s="40"/>
      <c r="Q80" s="40"/>
      <c r="R80" s="40"/>
      <c r="S80" s="40"/>
      <c r="T80" s="40"/>
      <c r="U80" s="40"/>
      <c r="V80" s="40"/>
      <c r="W80" s="40"/>
      <c r="X80" s="40"/>
      <c r="Y80" s="40"/>
    </row>
  </sheetData>
  <sheetProtection/>
  <mergeCells count="35">
    <mergeCell ref="S8:S9"/>
    <mergeCell ref="T8:T9"/>
    <mergeCell ref="Y8:Y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A8:A9"/>
    <mergeCell ref="B8:B9"/>
    <mergeCell ref="C8:C9"/>
    <mergeCell ref="D8:D9"/>
    <mergeCell ref="E8:E9"/>
    <mergeCell ref="F8:F9"/>
    <mergeCell ref="A4:Y4"/>
    <mergeCell ref="B6:D7"/>
    <mergeCell ref="E6:G7"/>
    <mergeCell ref="H6:J7"/>
    <mergeCell ref="K6:Y6"/>
    <mergeCell ref="K7:M7"/>
    <mergeCell ref="N7:P7"/>
    <mergeCell ref="Q7:S7"/>
    <mergeCell ref="T7:V7"/>
    <mergeCell ref="W7:Y7"/>
  </mergeCells>
  <printOptions horizontalCentered="1"/>
  <pageMargins left="0.7874015748031497" right="0.7874015748031497" top="0.5905511811023623" bottom="0.3937007874015748" header="0" footer="0"/>
  <pageSetup fitToHeight="1" fitToWidth="1" horizontalDpi="600" verticalDpi="600" orientation="landscape" paperSize="8" scale="5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86"/>
  <sheetViews>
    <sheetView zoomScaleSheetLayoutView="40" zoomScalePageLayoutView="0" workbookViewId="0" topLeftCell="A1">
      <selection activeCell="A1" sqref="A1"/>
    </sheetView>
  </sheetViews>
  <sheetFormatPr defaultColWidth="10.59765625" defaultRowHeight="18.75" customHeight="1"/>
  <cols>
    <col min="1" max="1" width="15.09765625" style="58" customWidth="1"/>
    <col min="2" max="25" width="10.69921875" style="58" customWidth="1"/>
    <col min="26" max="16384" width="10.59765625" style="58" customWidth="1"/>
  </cols>
  <sheetData>
    <row r="1" spans="1:25" s="57" customFormat="1" ht="18.75" customHeight="1">
      <c r="A1" s="1" t="s">
        <v>0</v>
      </c>
      <c r="Y1" s="2" t="s">
        <v>1</v>
      </c>
    </row>
    <row r="2" spans="1:25" s="57" customFormat="1" ht="18.75" customHeight="1">
      <c r="A2" s="1"/>
      <c r="Y2" s="2"/>
    </row>
    <row r="3" spans="1:25" s="57" customFormat="1" ht="18.75" customHeight="1">
      <c r="A3" s="1"/>
      <c r="Y3" s="2"/>
    </row>
    <row r="4" spans="1:25" ht="18.75" customHeight="1">
      <c r="A4" s="352" t="s">
        <v>467</v>
      </c>
      <c r="B4" s="352"/>
      <c r="C4" s="352"/>
      <c r="D4" s="352"/>
      <c r="E4" s="352"/>
      <c r="F4" s="352"/>
      <c r="G4" s="352"/>
      <c r="H4" s="352"/>
      <c r="I4" s="352"/>
      <c r="J4" s="352"/>
      <c r="K4" s="352"/>
      <c r="L4" s="352"/>
      <c r="M4" s="352"/>
      <c r="N4" s="352"/>
      <c r="O4" s="352"/>
      <c r="P4" s="352"/>
      <c r="Q4" s="352"/>
      <c r="R4" s="352"/>
      <c r="S4" s="352"/>
      <c r="T4" s="352"/>
      <c r="U4" s="352"/>
      <c r="V4" s="352"/>
      <c r="W4" s="352"/>
      <c r="X4" s="352"/>
      <c r="Y4" s="352"/>
    </row>
    <row r="5" ht="18.75" customHeight="1" thickBot="1">
      <c r="Y5" s="163" t="s">
        <v>309</v>
      </c>
    </row>
    <row r="6" spans="1:25" ht="18.75" customHeight="1">
      <c r="A6" s="244" t="s">
        <v>23</v>
      </c>
      <c r="B6" s="365" t="s">
        <v>310</v>
      </c>
      <c r="C6" s="366"/>
      <c r="D6" s="366"/>
      <c r="E6" s="366"/>
      <c r="F6" s="366"/>
      <c r="G6" s="366"/>
      <c r="H6" s="366"/>
      <c r="I6" s="366"/>
      <c r="J6" s="366"/>
      <c r="K6" s="366"/>
      <c r="L6" s="366"/>
      <c r="M6" s="366"/>
      <c r="N6" s="366"/>
      <c r="O6" s="366"/>
      <c r="P6" s="367"/>
      <c r="Q6" s="359" t="s">
        <v>33</v>
      </c>
      <c r="R6" s="360"/>
      <c r="S6" s="361"/>
      <c r="T6" s="359" t="s">
        <v>311</v>
      </c>
      <c r="U6" s="360"/>
      <c r="V6" s="361"/>
      <c r="W6" s="359" t="s">
        <v>312</v>
      </c>
      <c r="X6" s="360"/>
      <c r="Y6" s="360"/>
    </row>
    <row r="7" spans="1:25" ht="18.75" customHeight="1">
      <c r="A7" s="67"/>
      <c r="B7" s="372" t="s">
        <v>2</v>
      </c>
      <c r="C7" s="373"/>
      <c r="D7" s="374"/>
      <c r="E7" s="372" t="s">
        <v>3</v>
      </c>
      <c r="F7" s="373"/>
      <c r="G7" s="374"/>
      <c r="H7" s="372" t="s">
        <v>4</v>
      </c>
      <c r="I7" s="373"/>
      <c r="J7" s="374"/>
      <c r="K7" s="372" t="s">
        <v>5</v>
      </c>
      <c r="L7" s="373"/>
      <c r="M7" s="374"/>
      <c r="N7" s="372" t="s">
        <v>313</v>
      </c>
      <c r="O7" s="373"/>
      <c r="P7" s="374"/>
      <c r="Q7" s="362"/>
      <c r="R7" s="363"/>
      <c r="S7" s="364"/>
      <c r="T7" s="362"/>
      <c r="U7" s="363"/>
      <c r="V7" s="364"/>
      <c r="W7" s="362"/>
      <c r="X7" s="363"/>
      <c r="Y7" s="363"/>
    </row>
    <row r="8" spans="1:36" ht="18.75" customHeight="1">
      <c r="A8" s="598" t="s">
        <v>34</v>
      </c>
      <c r="B8" s="597" t="s">
        <v>35</v>
      </c>
      <c r="C8" s="473" t="s">
        <v>29</v>
      </c>
      <c r="D8" s="473" t="s">
        <v>30</v>
      </c>
      <c r="E8" s="597" t="s">
        <v>35</v>
      </c>
      <c r="F8" s="473" t="s">
        <v>29</v>
      </c>
      <c r="G8" s="473" t="s">
        <v>30</v>
      </c>
      <c r="H8" s="597" t="s">
        <v>35</v>
      </c>
      <c r="I8" s="473" t="s">
        <v>29</v>
      </c>
      <c r="J8" s="473" t="s">
        <v>30</v>
      </c>
      <c r="K8" s="597" t="s">
        <v>35</v>
      </c>
      <c r="L8" s="473" t="s">
        <v>29</v>
      </c>
      <c r="M8" s="473" t="s">
        <v>30</v>
      </c>
      <c r="N8" s="597" t="s">
        <v>35</v>
      </c>
      <c r="O8" s="473" t="s">
        <v>29</v>
      </c>
      <c r="P8" s="473" t="s">
        <v>30</v>
      </c>
      <c r="Q8" s="597" t="s">
        <v>35</v>
      </c>
      <c r="R8" s="473" t="s">
        <v>29</v>
      </c>
      <c r="S8" s="473" t="s">
        <v>30</v>
      </c>
      <c r="T8" s="597" t="s">
        <v>35</v>
      </c>
      <c r="U8" s="473" t="s">
        <v>29</v>
      </c>
      <c r="V8" s="473" t="s">
        <v>30</v>
      </c>
      <c r="W8" s="597" t="s">
        <v>35</v>
      </c>
      <c r="X8" s="473" t="s">
        <v>29</v>
      </c>
      <c r="Y8" s="469" t="s">
        <v>30</v>
      </c>
      <c r="Z8" s="41"/>
      <c r="AA8" s="61"/>
      <c r="AB8" s="61"/>
      <c r="AC8" s="61"/>
      <c r="AD8" s="61"/>
      <c r="AE8" s="61"/>
      <c r="AF8" s="61"/>
      <c r="AG8" s="61"/>
      <c r="AH8" s="61"/>
      <c r="AI8" s="61"/>
      <c r="AJ8" s="61"/>
    </row>
    <row r="9" spans="1:36" ht="18.75" customHeight="1">
      <c r="A9" s="599"/>
      <c r="B9" s="559"/>
      <c r="C9" s="556"/>
      <c r="D9" s="556"/>
      <c r="E9" s="559"/>
      <c r="F9" s="556"/>
      <c r="G9" s="556"/>
      <c r="H9" s="559"/>
      <c r="I9" s="556"/>
      <c r="J9" s="556"/>
      <c r="K9" s="559"/>
      <c r="L9" s="556"/>
      <c r="M9" s="556"/>
      <c r="N9" s="559"/>
      <c r="O9" s="556"/>
      <c r="P9" s="556"/>
      <c r="Q9" s="559"/>
      <c r="R9" s="556"/>
      <c r="S9" s="556"/>
      <c r="T9" s="559"/>
      <c r="U9" s="556"/>
      <c r="V9" s="556"/>
      <c r="W9" s="559"/>
      <c r="X9" s="556"/>
      <c r="Y9" s="362"/>
      <c r="Z9" s="41"/>
      <c r="AA9" s="61"/>
      <c r="AB9" s="61"/>
      <c r="AC9" s="61"/>
      <c r="AD9" s="61"/>
      <c r="AE9" s="61"/>
      <c r="AF9" s="61"/>
      <c r="AG9" s="61"/>
      <c r="AH9" s="61"/>
      <c r="AI9" s="61"/>
      <c r="AJ9" s="61"/>
    </row>
    <row r="10" spans="1:2" ht="18.75" customHeight="1">
      <c r="A10" s="10" t="s">
        <v>36</v>
      </c>
      <c r="B10" s="245"/>
    </row>
    <row r="11" spans="1:25" ht="18.75" customHeight="1">
      <c r="A11" s="61" t="s">
        <v>297</v>
      </c>
      <c r="B11" s="53">
        <f>SUM(C11:D11)</f>
        <v>248118</v>
      </c>
      <c r="C11" s="40">
        <v>191151</v>
      </c>
      <c r="D11" s="40">
        <v>56967</v>
      </c>
      <c r="E11" s="40">
        <v>288732</v>
      </c>
      <c r="F11" s="40">
        <v>214839</v>
      </c>
      <c r="G11" s="40">
        <v>73893</v>
      </c>
      <c r="H11" s="40">
        <v>361531</v>
      </c>
      <c r="I11" s="40">
        <v>278335</v>
      </c>
      <c r="J11" s="40">
        <v>83196</v>
      </c>
      <c r="K11" s="40">
        <v>232636</v>
      </c>
      <c r="L11" s="40">
        <v>178991</v>
      </c>
      <c r="M11" s="40">
        <v>53645</v>
      </c>
      <c r="N11" s="40">
        <v>286802</v>
      </c>
      <c r="O11" s="40">
        <v>221871</v>
      </c>
      <c r="P11" s="40">
        <v>64931</v>
      </c>
      <c r="Q11" s="88">
        <f>SUM(R11:S11)</f>
        <v>442464</v>
      </c>
      <c r="R11" s="88">
        <v>324492</v>
      </c>
      <c r="S11" s="88">
        <v>117972</v>
      </c>
      <c r="T11" s="40">
        <f>SUM(U11:V11)</f>
        <v>391572</v>
      </c>
      <c r="U11" s="40">
        <v>287126</v>
      </c>
      <c r="V11" s="40">
        <v>104446</v>
      </c>
      <c r="W11" s="40">
        <f>SUM(X11:Y11)</f>
        <v>261475</v>
      </c>
      <c r="X11" s="40">
        <v>202263</v>
      </c>
      <c r="Y11" s="40">
        <v>59212</v>
      </c>
    </row>
    <row r="12" spans="1:25" ht="18.75" customHeight="1">
      <c r="A12" s="93" t="s">
        <v>491</v>
      </c>
      <c r="B12" s="53">
        <f>SUM(C12:D12)</f>
        <v>252920</v>
      </c>
      <c r="C12" s="40">
        <v>194134</v>
      </c>
      <c r="D12" s="40">
        <v>58786</v>
      </c>
      <c r="E12" s="40">
        <v>292881</v>
      </c>
      <c r="F12" s="40">
        <v>215513</v>
      </c>
      <c r="G12" s="40">
        <v>77368</v>
      </c>
      <c r="H12" s="40">
        <v>371867</v>
      </c>
      <c r="I12" s="40">
        <v>279436</v>
      </c>
      <c r="J12" s="40">
        <v>92431</v>
      </c>
      <c r="K12" s="40">
        <v>247888</v>
      </c>
      <c r="L12" s="40">
        <v>187021</v>
      </c>
      <c r="M12" s="40">
        <v>60867</v>
      </c>
      <c r="N12" s="40">
        <v>298796</v>
      </c>
      <c r="O12" s="40">
        <v>229405</v>
      </c>
      <c r="P12" s="40">
        <v>69391</v>
      </c>
      <c r="Q12" s="88">
        <v>458033</v>
      </c>
      <c r="R12" s="88">
        <v>332638</v>
      </c>
      <c r="S12" s="88">
        <v>125396</v>
      </c>
      <c r="T12" s="40">
        <f>SUM(U12:V12)</f>
        <v>414874</v>
      </c>
      <c r="U12" s="40">
        <v>303345</v>
      </c>
      <c r="V12" s="40">
        <v>111529</v>
      </c>
      <c r="W12" s="40">
        <f>SUM(X12:Y12)</f>
        <v>265929</v>
      </c>
      <c r="X12" s="40">
        <v>203144</v>
      </c>
      <c r="Y12" s="40">
        <v>62785</v>
      </c>
    </row>
    <row r="13" spans="1:25" s="236" customFormat="1" ht="18.75" customHeight="1">
      <c r="A13" s="250" t="s">
        <v>492</v>
      </c>
      <c r="B13" s="234">
        <v>261466</v>
      </c>
      <c r="C13" s="235">
        <v>198204</v>
      </c>
      <c r="D13" s="235">
        <v>63262</v>
      </c>
      <c r="E13" s="235">
        <v>311443</v>
      </c>
      <c r="F13" s="235">
        <v>228186</v>
      </c>
      <c r="G13" s="235">
        <v>83257</v>
      </c>
      <c r="H13" s="235">
        <v>395933</v>
      </c>
      <c r="I13" s="235">
        <v>291940</v>
      </c>
      <c r="J13" s="235">
        <v>103993</v>
      </c>
      <c r="K13" s="235">
        <v>268604</v>
      </c>
      <c r="L13" s="235">
        <v>199818</v>
      </c>
      <c r="M13" s="235">
        <v>68786</v>
      </c>
      <c r="N13" s="235">
        <v>317128</v>
      </c>
      <c r="O13" s="235">
        <v>240505</v>
      </c>
      <c r="P13" s="235">
        <v>76623</v>
      </c>
      <c r="Q13" s="235">
        <v>476659</v>
      </c>
      <c r="R13" s="235">
        <v>345144</v>
      </c>
      <c r="S13" s="235">
        <v>131515</v>
      </c>
      <c r="T13" s="235">
        <v>428483</v>
      </c>
      <c r="U13" s="235">
        <v>306397</v>
      </c>
      <c r="V13" s="235">
        <v>122086</v>
      </c>
      <c r="W13" s="235">
        <v>284220</v>
      </c>
      <c r="X13" s="235">
        <v>213804</v>
      </c>
      <c r="Y13" s="235">
        <v>70416</v>
      </c>
    </row>
    <row r="14" spans="1:25" ht="18.75" customHeight="1">
      <c r="A14" s="41"/>
      <c r="B14" s="55"/>
      <c r="C14" s="41"/>
      <c r="D14" s="41"/>
      <c r="E14" s="41"/>
      <c r="F14" s="41"/>
      <c r="G14" s="41"/>
      <c r="H14" s="41"/>
      <c r="I14" s="41"/>
      <c r="J14" s="41"/>
      <c r="K14" s="41"/>
      <c r="L14" s="41"/>
      <c r="M14" s="41"/>
      <c r="N14" s="41"/>
      <c r="O14" s="41"/>
      <c r="P14" s="41"/>
      <c r="Q14" s="88"/>
      <c r="R14" s="45"/>
      <c r="S14" s="45"/>
      <c r="T14" s="41"/>
      <c r="U14" s="41"/>
      <c r="V14" s="41"/>
      <c r="W14" s="41"/>
      <c r="X14" s="41"/>
      <c r="Y14" s="41"/>
    </row>
    <row r="15" spans="1:25" ht="18.75" customHeight="1">
      <c r="A15" s="133" t="s">
        <v>293</v>
      </c>
      <c r="B15" s="53">
        <f>SUM(C15:D15)</f>
        <v>191930</v>
      </c>
      <c r="C15" s="40">
        <v>191930</v>
      </c>
      <c r="D15" s="40">
        <v>0</v>
      </c>
      <c r="E15" s="40">
        <v>218546</v>
      </c>
      <c r="F15" s="40">
        <v>218546</v>
      </c>
      <c r="G15" s="40">
        <v>0</v>
      </c>
      <c r="H15" s="40">
        <v>278971</v>
      </c>
      <c r="I15" s="40">
        <v>278971</v>
      </c>
      <c r="J15" s="40">
        <v>0</v>
      </c>
      <c r="K15" s="40">
        <v>184795</v>
      </c>
      <c r="L15" s="40">
        <v>184795</v>
      </c>
      <c r="M15" s="40">
        <v>0</v>
      </c>
      <c r="N15" s="40">
        <v>232488</v>
      </c>
      <c r="O15" s="40">
        <v>229812</v>
      </c>
      <c r="P15" s="40">
        <v>2676</v>
      </c>
      <c r="Q15" s="88">
        <f>SUM(R15:S15)</f>
        <v>334994</v>
      </c>
      <c r="R15" s="88">
        <v>334994</v>
      </c>
      <c r="S15" s="88">
        <v>0</v>
      </c>
      <c r="T15" s="40">
        <f>SUM(U15:V15)</f>
        <v>308886</v>
      </c>
      <c r="U15" s="40">
        <v>308778</v>
      </c>
      <c r="V15" s="40">
        <v>108</v>
      </c>
      <c r="W15" s="40">
        <f>SUM(X15:Y15)</f>
        <v>208545</v>
      </c>
      <c r="X15" s="40">
        <v>205732</v>
      </c>
      <c r="Y15" s="40">
        <v>2813</v>
      </c>
    </row>
    <row r="16" spans="1:25" ht="18.75" customHeight="1">
      <c r="A16" s="301" t="s">
        <v>480</v>
      </c>
      <c r="B16" s="53">
        <f>SUM(C16:D16)</f>
        <v>196472</v>
      </c>
      <c r="C16" s="40">
        <v>196472</v>
      </c>
      <c r="D16" s="40">
        <v>0</v>
      </c>
      <c r="E16" s="40">
        <v>228476</v>
      </c>
      <c r="F16" s="40">
        <v>224717</v>
      </c>
      <c r="G16" s="40">
        <v>3759</v>
      </c>
      <c r="H16" s="40">
        <v>288397</v>
      </c>
      <c r="I16" s="40">
        <v>288397</v>
      </c>
      <c r="J16" s="40">
        <v>0</v>
      </c>
      <c r="K16" s="40">
        <v>192262</v>
      </c>
      <c r="L16" s="40">
        <v>185908</v>
      </c>
      <c r="M16" s="40">
        <v>6354</v>
      </c>
      <c r="N16" s="40">
        <v>239185</v>
      </c>
      <c r="O16" s="40">
        <v>239185</v>
      </c>
      <c r="P16" s="40">
        <v>0</v>
      </c>
      <c r="Q16" s="88">
        <f>SUM(R16:S16)</f>
        <v>331364</v>
      </c>
      <c r="R16" s="88">
        <v>331364</v>
      </c>
      <c r="S16" s="88">
        <v>0</v>
      </c>
      <c r="T16" s="40">
        <f>SUM(U16:V16)</f>
        <v>307197</v>
      </c>
      <c r="U16" s="40">
        <v>306904</v>
      </c>
      <c r="V16" s="40">
        <v>293</v>
      </c>
      <c r="W16" s="40">
        <f>SUM(X16:Y16)</f>
        <v>209654</v>
      </c>
      <c r="X16" s="40">
        <v>206101</v>
      </c>
      <c r="Y16" s="40">
        <v>3553</v>
      </c>
    </row>
    <row r="17" spans="1:25" ht="18.75" customHeight="1">
      <c r="A17" s="301" t="s">
        <v>503</v>
      </c>
      <c r="B17" s="53">
        <f>SUM(C17:D17)</f>
        <v>194238</v>
      </c>
      <c r="C17" s="40">
        <v>194238</v>
      </c>
      <c r="D17" s="40">
        <v>0</v>
      </c>
      <c r="E17" s="40">
        <v>337333</v>
      </c>
      <c r="F17" s="40">
        <v>225636</v>
      </c>
      <c r="G17" s="40">
        <v>111697</v>
      </c>
      <c r="H17" s="40">
        <v>294836</v>
      </c>
      <c r="I17" s="40">
        <v>293357</v>
      </c>
      <c r="J17" s="40">
        <v>1479</v>
      </c>
      <c r="K17" s="40">
        <v>193327</v>
      </c>
      <c r="L17" s="40">
        <v>192975</v>
      </c>
      <c r="M17" s="40">
        <v>352</v>
      </c>
      <c r="N17" s="40">
        <v>249692</v>
      </c>
      <c r="O17" s="40">
        <v>238901</v>
      </c>
      <c r="P17" s="40">
        <v>10791</v>
      </c>
      <c r="Q17" s="88">
        <f>SUM(R17:S17)</f>
        <v>368180</v>
      </c>
      <c r="R17" s="88">
        <v>329870</v>
      </c>
      <c r="S17" s="88">
        <v>38310</v>
      </c>
      <c r="T17" s="40">
        <f>SUM(U17:V17)</f>
        <v>373313</v>
      </c>
      <c r="U17" s="40">
        <v>305087</v>
      </c>
      <c r="V17" s="40">
        <v>68226</v>
      </c>
      <c r="W17" s="40">
        <f>SUM(X17:Y17)</f>
        <v>216365</v>
      </c>
      <c r="X17" s="40">
        <v>207998</v>
      </c>
      <c r="Y17" s="40">
        <v>8367</v>
      </c>
    </row>
    <row r="18" spans="1:25" ht="18.75" customHeight="1">
      <c r="A18" s="301" t="s">
        <v>494</v>
      </c>
      <c r="B18" s="53">
        <f>SUM(C18:D18)</f>
        <v>201112</v>
      </c>
      <c r="C18" s="40">
        <v>201112</v>
      </c>
      <c r="D18" s="40">
        <v>0</v>
      </c>
      <c r="E18" s="40">
        <v>235861</v>
      </c>
      <c r="F18" s="40">
        <v>233831</v>
      </c>
      <c r="G18" s="40">
        <v>2030</v>
      </c>
      <c r="H18" s="40">
        <v>298187</v>
      </c>
      <c r="I18" s="40">
        <v>294635</v>
      </c>
      <c r="J18" s="40">
        <v>3552</v>
      </c>
      <c r="K18" s="40">
        <v>198527</v>
      </c>
      <c r="L18" s="40">
        <v>198527</v>
      </c>
      <c r="M18" s="40">
        <v>0</v>
      </c>
      <c r="N18" s="40">
        <v>246838</v>
      </c>
      <c r="O18" s="40">
        <v>242039</v>
      </c>
      <c r="P18" s="40">
        <v>4799</v>
      </c>
      <c r="Q18" s="88">
        <f>SUM(R18:S18)</f>
        <v>338381</v>
      </c>
      <c r="R18" s="88">
        <v>338381</v>
      </c>
      <c r="S18" s="88">
        <v>0</v>
      </c>
      <c r="T18" s="40">
        <f>SUM(U18:V18)</f>
        <v>310287</v>
      </c>
      <c r="U18" s="40">
        <v>299042</v>
      </c>
      <c r="V18" s="40">
        <v>11245</v>
      </c>
      <c r="W18" s="40">
        <f>SUM(X18:Y18)</f>
        <v>231117</v>
      </c>
      <c r="X18" s="40">
        <v>214150</v>
      </c>
      <c r="Y18" s="40">
        <v>16967</v>
      </c>
    </row>
    <row r="19" spans="1:25" ht="18.75" customHeight="1">
      <c r="A19" s="133"/>
      <c r="B19" s="55"/>
      <c r="C19" s="41"/>
      <c r="D19" s="41"/>
      <c r="E19" s="41"/>
      <c r="F19" s="41"/>
      <c r="G19" s="41"/>
      <c r="H19" s="41"/>
      <c r="I19" s="41"/>
      <c r="J19" s="41"/>
      <c r="K19" s="41"/>
      <c r="L19" s="41"/>
      <c r="M19" s="41"/>
      <c r="N19" s="41"/>
      <c r="O19" s="41"/>
      <c r="P19" s="41"/>
      <c r="Q19" s="88"/>
      <c r="R19" s="50"/>
      <c r="S19" s="50"/>
      <c r="T19" s="41"/>
      <c r="U19" s="41"/>
      <c r="V19" s="41"/>
      <c r="W19" s="41"/>
      <c r="X19" s="41"/>
      <c r="Y19" s="41"/>
    </row>
    <row r="20" spans="1:25" ht="18.75" customHeight="1">
      <c r="A20" s="301" t="s">
        <v>495</v>
      </c>
      <c r="B20" s="53">
        <f>SUM(C20:D20)</f>
        <v>192894</v>
      </c>
      <c r="C20" s="40">
        <v>191257</v>
      </c>
      <c r="D20" s="40">
        <v>1637</v>
      </c>
      <c r="E20" s="40">
        <v>219163</v>
      </c>
      <c r="F20" s="40">
        <v>218768</v>
      </c>
      <c r="G20" s="40">
        <v>395</v>
      </c>
      <c r="H20" s="40">
        <v>296524</v>
      </c>
      <c r="I20" s="40">
        <v>291871</v>
      </c>
      <c r="J20" s="40">
        <v>4653</v>
      </c>
      <c r="K20" s="40">
        <v>208593</v>
      </c>
      <c r="L20" s="40">
        <v>205053</v>
      </c>
      <c r="M20" s="40">
        <v>3540</v>
      </c>
      <c r="N20" s="40">
        <v>244928</v>
      </c>
      <c r="O20" s="40">
        <v>241931</v>
      </c>
      <c r="P20" s="40">
        <v>2997</v>
      </c>
      <c r="Q20" s="88">
        <f>SUM(R20:S20)</f>
        <v>350296</v>
      </c>
      <c r="R20" s="88">
        <v>350296</v>
      </c>
      <c r="S20" s="88">
        <v>0</v>
      </c>
      <c r="T20" s="40">
        <f>SUM(U20:V20)</f>
        <v>305422</v>
      </c>
      <c r="U20" s="40">
        <v>303921</v>
      </c>
      <c r="V20" s="40">
        <v>1501</v>
      </c>
      <c r="W20" s="40">
        <f>SUM(X20:Y20)</f>
        <v>216531</v>
      </c>
      <c r="X20" s="40">
        <v>213142</v>
      </c>
      <c r="Y20" s="40">
        <v>3389</v>
      </c>
    </row>
    <row r="21" spans="1:25" ht="18.75" customHeight="1">
      <c r="A21" s="301" t="s">
        <v>496</v>
      </c>
      <c r="B21" s="53">
        <f>SUM(C21:D21)</f>
        <v>277086</v>
      </c>
      <c r="C21" s="40">
        <v>204666</v>
      </c>
      <c r="D21" s="40">
        <v>72420</v>
      </c>
      <c r="E21" s="40">
        <v>225890</v>
      </c>
      <c r="F21" s="40">
        <v>225163</v>
      </c>
      <c r="G21" s="40">
        <v>727</v>
      </c>
      <c r="H21" s="40">
        <v>388280</v>
      </c>
      <c r="I21" s="40">
        <v>295957</v>
      </c>
      <c r="J21" s="40">
        <v>92323</v>
      </c>
      <c r="K21" s="40">
        <v>350301</v>
      </c>
      <c r="L21" s="40">
        <v>202005</v>
      </c>
      <c r="M21" s="40">
        <v>148296</v>
      </c>
      <c r="N21" s="40">
        <v>346065</v>
      </c>
      <c r="O21" s="40">
        <v>244331</v>
      </c>
      <c r="P21" s="40">
        <v>101734</v>
      </c>
      <c r="Q21" s="88">
        <f>SUM(R21:S21)</f>
        <v>1035323</v>
      </c>
      <c r="R21" s="88">
        <v>341878</v>
      </c>
      <c r="S21" s="88">
        <v>693445</v>
      </c>
      <c r="T21" s="40">
        <f>SUM(U21:V21)</f>
        <v>768522</v>
      </c>
      <c r="U21" s="40">
        <v>304625</v>
      </c>
      <c r="V21" s="40">
        <v>463897</v>
      </c>
      <c r="W21" s="40">
        <f>SUM(X21:Y21)</f>
        <v>242752</v>
      </c>
      <c r="X21" s="40">
        <v>213413</v>
      </c>
      <c r="Y21" s="40">
        <v>29339</v>
      </c>
    </row>
    <row r="22" spans="1:25" ht="18.75" customHeight="1">
      <c r="A22" s="301" t="s">
        <v>497</v>
      </c>
      <c r="B22" s="53">
        <f>SUM(C22:D22)</f>
        <v>465067</v>
      </c>
      <c r="C22" s="40">
        <v>199794</v>
      </c>
      <c r="D22" s="40">
        <v>265273</v>
      </c>
      <c r="E22" s="40">
        <v>649741</v>
      </c>
      <c r="F22" s="40">
        <v>233646</v>
      </c>
      <c r="G22" s="40">
        <v>416095</v>
      </c>
      <c r="H22" s="40">
        <v>732971</v>
      </c>
      <c r="I22" s="40">
        <v>295065</v>
      </c>
      <c r="J22" s="40">
        <v>437906</v>
      </c>
      <c r="K22" s="40">
        <v>398990</v>
      </c>
      <c r="L22" s="40">
        <v>207034</v>
      </c>
      <c r="M22" s="40">
        <v>191956</v>
      </c>
      <c r="N22" s="40">
        <v>503815</v>
      </c>
      <c r="O22" s="40">
        <v>239813</v>
      </c>
      <c r="P22" s="40">
        <v>264002</v>
      </c>
      <c r="Q22" s="88">
        <f>SUM(R22:S22)</f>
        <v>344672</v>
      </c>
      <c r="R22" s="88">
        <v>344672</v>
      </c>
      <c r="S22" s="88">
        <v>0</v>
      </c>
      <c r="T22" s="40">
        <f>SUM(U22:V22)</f>
        <v>410171</v>
      </c>
      <c r="U22" s="40">
        <v>304036</v>
      </c>
      <c r="V22" s="40">
        <v>106135</v>
      </c>
      <c r="W22" s="40">
        <f>SUM(X22:Y22)</f>
        <v>608766</v>
      </c>
      <c r="X22" s="40">
        <v>216509</v>
      </c>
      <c r="Y22" s="40">
        <v>392257</v>
      </c>
    </row>
    <row r="23" spans="1:25" ht="18.75" customHeight="1">
      <c r="A23" s="301" t="s">
        <v>498</v>
      </c>
      <c r="B23" s="53">
        <f>SUM(C23:D23)</f>
        <v>214022</v>
      </c>
      <c r="C23" s="40">
        <v>193119</v>
      </c>
      <c r="D23" s="40">
        <v>20903</v>
      </c>
      <c r="E23" s="40">
        <v>224517</v>
      </c>
      <c r="F23" s="40">
        <v>224517</v>
      </c>
      <c r="G23" s="40">
        <v>0</v>
      </c>
      <c r="H23" s="40">
        <v>329691</v>
      </c>
      <c r="I23" s="40">
        <v>291199</v>
      </c>
      <c r="J23" s="40">
        <v>38492</v>
      </c>
      <c r="K23" s="40">
        <v>229821</v>
      </c>
      <c r="L23" s="40">
        <v>201415</v>
      </c>
      <c r="M23" s="40">
        <v>28406</v>
      </c>
      <c r="N23" s="40">
        <v>292847</v>
      </c>
      <c r="O23" s="40">
        <v>240870</v>
      </c>
      <c r="P23" s="40">
        <v>51977</v>
      </c>
      <c r="Q23" s="88">
        <f>SUM(R23:S23)</f>
        <v>372546</v>
      </c>
      <c r="R23" s="88">
        <v>351723</v>
      </c>
      <c r="S23" s="88">
        <v>20823</v>
      </c>
      <c r="T23" s="40">
        <f>SUM(U23:V23)</f>
        <v>354561</v>
      </c>
      <c r="U23" s="40">
        <v>306698</v>
      </c>
      <c r="V23" s="40">
        <v>47863</v>
      </c>
      <c r="W23" s="40">
        <f>SUM(X23:Y23)</f>
        <v>228215</v>
      </c>
      <c r="X23" s="40">
        <v>216063</v>
      </c>
      <c r="Y23" s="40">
        <v>12152</v>
      </c>
    </row>
    <row r="24" spans="1:25" ht="18.75" customHeight="1">
      <c r="A24" s="133"/>
      <c r="B24" s="55"/>
      <c r="C24" s="41"/>
      <c r="D24" s="41"/>
      <c r="E24" s="41"/>
      <c r="F24" s="41"/>
      <c r="G24" s="41"/>
      <c r="H24" s="41"/>
      <c r="I24" s="41"/>
      <c r="J24" s="41"/>
      <c r="K24" s="41"/>
      <c r="L24" s="41"/>
      <c r="M24" s="41"/>
      <c r="N24" s="41"/>
      <c r="O24" s="41"/>
      <c r="P24" s="41"/>
      <c r="Q24" s="88"/>
      <c r="R24" s="50"/>
      <c r="S24" s="50"/>
      <c r="T24" s="41"/>
      <c r="U24" s="41"/>
      <c r="V24" s="41"/>
      <c r="W24" s="41"/>
      <c r="X24" s="41"/>
      <c r="Y24" s="41"/>
    </row>
    <row r="25" spans="1:25" ht="18.75" customHeight="1">
      <c r="A25" s="301" t="s">
        <v>515</v>
      </c>
      <c r="B25" s="53">
        <f>SUM(C25:D25)</f>
        <v>199744</v>
      </c>
      <c r="C25" s="40">
        <v>199744</v>
      </c>
      <c r="D25" s="40">
        <v>0</v>
      </c>
      <c r="E25" s="40">
        <v>228370</v>
      </c>
      <c r="F25" s="40">
        <v>228370</v>
      </c>
      <c r="G25" s="40">
        <v>0</v>
      </c>
      <c r="H25" s="40">
        <v>295848</v>
      </c>
      <c r="I25" s="40">
        <v>295848</v>
      </c>
      <c r="J25" s="40">
        <v>0</v>
      </c>
      <c r="K25" s="40">
        <v>212389</v>
      </c>
      <c r="L25" s="40">
        <v>205914</v>
      </c>
      <c r="M25" s="40">
        <v>6475</v>
      </c>
      <c r="N25" s="40">
        <v>249453</v>
      </c>
      <c r="O25" s="40">
        <v>242766</v>
      </c>
      <c r="P25" s="40">
        <v>6687</v>
      </c>
      <c r="Q25" s="88">
        <f>SUM(R25:S25)</f>
        <v>357849</v>
      </c>
      <c r="R25" s="88">
        <v>357849</v>
      </c>
      <c r="S25" s="88">
        <v>0</v>
      </c>
      <c r="T25" s="40">
        <f>SUM(U25:V25)</f>
        <v>327303</v>
      </c>
      <c r="U25" s="40">
        <v>305381</v>
      </c>
      <c r="V25" s="40">
        <v>21922</v>
      </c>
      <c r="W25" s="40">
        <f>SUM(X25:Y25)</f>
        <v>215201</v>
      </c>
      <c r="X25" s="40">
        <v>214385</v>
      </c>
      <c r="Y25" s="40">
        <v>816</v>
      </c>
    </row>
    <row r="26" spans="1:25" ht="18.75" customHeight="1">
      <c r="A26" s="301" t="s">
        <v>500</v>
      </c>
      <c r="B26" s="53">
        <f>SUM(C26:D26)</f>
        <v>200066</v>
      </c>
      <c r="C26" s="40">
        <v>199549</v>
      </c>
      <c r="D26" s="40">
        <v>517</v>
      </c>
      <c r="E26" s="40">
        <v>235174</v>
      </c>
      <c r="F26" s="40">
        <v>235174</v>
      </c>
      <c r="G26" s="40">
        <v>0</v>
      </c>
      <c r="H26" s="40">
        <v>293366</v>
      </c>
      <c r="I26" s="40">
        <v>293366</v>
      </c>
      <c r="J26" s="40">
        <v>0</v>
      </c>
      <c r="K26" s="40">
        <v>223499</v>
      </c>
      <c r="L26" s="40">
        <v>203929</v>
      </c>
      <c r="M26" s="40">
        <v>19570</v>
      </c>
      <c r="N26" s="40">
        <v>244371</v>
      </c>
      <c r="O26" s="40">
        <v>242659</v>
      </c>
      <c r="P26" s="40">
        <v>1712</v>
      </c>
      <c r="Q26" s="88">
        <f>SUM(R26:S26)</f>
        <v>349004</v>
      </c>
      <c r="R26" s="88">
        <v>349004</v>
      </c>
      <c r="S26" s="88">
        <v>0</v>
      </c>
      <c r="T26" s="40">
        <f>SUM(U26:V26)</f>
        <v>390709</v>
      </c>
      <c r="U26" s="40">
        <v>311209</v>
      </c>
      <c r="V26" s="40">
        <v>79500</v>
      </c>
      <c r="W26" s="40">
        <f>SUM(X26:Y26)</f>
        <v>219300</v>
      </c>
      <c r="X26" s="40">
        <v>219298</v>
      </c>
      <c r="Y26" s="40">
        <v>2</v>
      </c>
    </row>
    <row r="27" spans="1:25" ht="18.75" customHeight="1">
      <c r="A27" s="301" t="s">
        <v>504</v>
      </c>
      <c r="B27" s="53">
        <f>SUM(C27:D27)</f>
        <v>204970</v>
      </c>
      <c r="C27" s="40">
        <v>204970</v>
      </c>
      <c r="D27" s="40">
        <v>0</v>
      </c>
      <c r="E27" s="40">
        <v>237543</v>
      </c>
      <c r="F27" s="40">
        <v>237543</v>
      </c>
      <c r="G27" s="40">
        <v>0</v>
      </c>
      <c r="H27" s="40">
        <v>293209</v>
      </c>
      <c r="I27" s="40">
        <v>293209</v>
      </c>
      <c r="J27" s="40">
        <v>0</v>
      </c>
      <c r="K27" s="40">
        <v>204227</v>
      </c>
      <c r="L27" s="40">
        <v>204227</v>
      </c>
      <c r="M27" s="40">
        <v>0</v>
      </c>
      <c r="N27" s="40">
        <v>241858</v>
      </c>
      <c r="O27" s="40">
        <v>241858</v>
      </c>
      <c r="P27" s="40">
        <v>0</v>
      </c>
      <c r="Q27" s="88">
        <f>SUM(R27:S27)</f>
        <v>353307</v>
      </c>
      <c r="R27" s="88">
        <v>353307</v>
      </c>
      <c r="S27" s="88">
        <v>0</v>
      </c>
      <c r="T27" s="40">
        <f>SUM(U27:V27)</f>
        <v>312923</v>
      </c>
      <c r="U27" s="40">
        <v>306946</v>
      </c>
      <c r="V27" s="40">
        <v>5977</v>
      </c>
      <c r="W27" s="40">
        <f>SUM(X27:Y27)</f>
        <v>221296</v>
      </c>
      <c r="X27" s="40">
        <v>217311</v>
      </c>
      <c r="Y27" s="40">
        <v>3985</v>
      </c>
    </row>
    <row r="28" spans="1:25" ht="18.75" customHeight="1">
      <c r="A28" s="301" t="s">
        <v>502</v>
      </c>
      <c r="B28" s="53">
        <f>SUM(C28:D28)</f>
        <v>593738</v>
      </c>
      <c r="C28" s="40">
        <v>201264</v>
      </c>
      <c r="D28" s="40">
        <v>392474</v>
      </c>
      <c r="E28" s="40">
        <v>691764</v>
      </c>
      <c r="F28" s="40">
        <v>232071</v>
      </c>
      <c r="G28" s="40">
        <v>459693</v>
      </c>
      <c r="H28" s="40">
        <v>945353</v>
      </c>
      <c r="I28" s="40">
        <v>290838</v>
      </c>
      <c r="J28" s="40">
        <v>654515</v>
      </c>
      <c r="K28" s="40">
        <v>605762</v>
      </c>
      <c r="L28" s="40">
        <v>203297</v>
      </c>
      <c r="M28" s="40">
        <v>402465</v>
      </c>
      <c r="N28" s="40">
        <v>707503</v>
      </c>
      <c r="O28" s="40">
        <v>241545</v>
      </c>
      <c r="P28" s="40">
        <v>465958</v>
      </c>
      <c r="Q28" s="88">
        <f>SUM(R28:S28)</f>
        <v>1182820</v>
      </c>
      <c r="R28" s="88">
        <v>358623</v>
      </c>
      <c r="S28" s="88">
        <v>824197</v>
      </c>
      <c r="T28" s="40">
        <f>SUM(U28:V28)</f>
        <v>970029</v>
      </c>
      <c r="U28" s="40">
        <v>314010</v>
      </c>
      <c r="V28" s="40">
        <v>656019</v>
      </c>
      <c r="W28" s="40">
        <f>SUM(X28:Y28)</f>
        <v>649948</v>
      </c>
      <c r="X28" s="40">
        <v>220710</v>
      </c>
      <c r="Y28" s="40">
        <v>429238</v>
      </c>
    </row>
    <row r="29" spans="1:25" ht="18.75" customHeight="1">
      <c r="A29" s="247"/>
      <c r="B29" s="53"/>
      <c r="C29" s="40"/>
      <c r="D29" s="88"/>
      <c r="E29" s="40"/>
      <c r="F29" s="40"/>
      <c r="G29" s="88"/>
      <c r="H29" s="40"/>
      <c r="I29" s="40"/>
      <c r="J29" s="88"/>
      <c r="K29" s="40"/>
      <c r="L29" s="40"/>
      <c r="M29" s="40"/>
      <c r="N29" s="40"/>
      <c r="O29" s="40"/>
      <c r="P29" s="88"/>
      <c r="Q29" s="45"/>
      <c r="R29" s="45"/>
      <c r="S29" s="45"/>
      <c r="T29" s="40"/>
      <c r="U29" s="40"/>
      <c r="V29" s="40"/>
      <c r="W29" s="40"/>
      <c r="X29" s="40"/>
      <c r="Y29" s="40"/>
    </row>
    <row r="30" spans="1:25" ht="18.75" customHeight="1">
      <c r="A30" s="250" t="s">
        <v>31</v>
      </c>
      <c r="B30" s="55"/>
      <c r="C30" s="41"/>
      <c r="D30" s="41"/>
      <c r="E30" s="41"/>
      <c r="F30" s="41"/>
      <c r="G30" s="41"/>
      <c r="H30" s="41"/>
      <c r="I30" s="41"/>
      <c r="J30" s="41"/>
      <c r="K30" s="348"/>
      <c r="L30" s="41"/>
      <c r="M30" s="41"/>
      <c r="N30" s="41"/>
      <c r="O30" s="41"/>
      <c r="P30" s="41"/>
      <c r="Q30" s="45"/>
      <c r="R30" s="45"/>
      <c r="S30" s="45"/>
      <c r="T30" s="41"/>
      <c r="U30" s="41"/>
      <c r="V30" s="41"/>
      <c r="W30" s="41"/>
      <c r="X30" s="41"/>
      <c r="Y30" s="41"/>
    </row>
    <row r="31" spans="1:25" ht="18.75" customHeight="1">
      <c r="A31" s="61" t="s">
        <v>297</v>
      </c>
      <c r="B31" s="53">
        <v>333478</v>
      </c>
      <c r="C31" s="88">
        <v>253360</v>
      </c>
      <c r="D31" s="88">
        <v>80118</v>
      </c>
      <c r="E31" s="40">
        <v>342168</v>
      </c>
      <c r="F31" s="88">
        <v>253700</v>
      </c>
      <c r="G31" s="88">
        <v>88468</v>
      </c>
      <c r="H31" s="40">
        <v>381964</v>
      </c>
      <c r="I31" s="88">
        <v>293785</v>
      </c>
      <c r="J31" s="88">
        <v>88179</v>
      </c>
      <c r="K31" s="40">
        <v>311371</v>
      </c>
      <c r="L31" s="88">
        <v>239685</v>
      </c>
      <c r="M31" s="88">
        <v>71713</v>
      </c>
      <c r="N31" s="40">
        <v>327811</v>
      </c>
      <c r="O31" s="88">
        <v>254488</v>
      </c>
      <c r="P31" s="88">
        <v>73323</v>
      </c>
      <c r="Q31" s="88">
        <v>465563</v>
      </c>
      <c r="R31" s="88">
        <v>341410</v>
      </c>
      <c r="S31" s="88">
        <v>124153</v>
      </c>
      <c r="T31" s="40">
        <f>SUM(U31:V31)</f>
        <v>394411</v>
      </c>
      <c r="U31" s="88">
        <v>291164</v>
      </c>
      <c r="V31" s="88">
        <v>103247</v>
      </c>
      <c r="W31" s="40">
        <f>SUM(X31:Y31)</f>
        <v>337128</v>
      </c>
      <c r="X31" s="88">
        <v>256211</v>
      </c>
      <c r="Y31" s="88">
        <v>80917</v>
      </c>
    </row>
    <row r="32" spans="1:25" ht="18.75" customHeight="1">
      <c r="A32" s="61" t="s">
        <v>206</v>
      </c>
      <c r="B32" s="53">
        <v>342409</v>
      </c>
      <c r="C32" s="88">
        <v>259890</v>
      </c>
      <c r="D32" s="88">
        <v>82519</v>
      </c>
      <c r="E32" s="40">
        <v>343508</v>
      </c>
      <c r="F32" s="88">
        <v>254670</v>
      </c>
      <c r="G32" s="88">
        <v>88838</v>
      </c>
      <c r="H32" s="40">
        <v>395458</v>
      </c>
      <c r="I32" s="88">
        <v>297027</v>
      </c>
      <c r="J32" s="88">
        <v>98431</v>
      </c>
      <c r="K32" s="40">
        <v>326987</v>
      </c>
      <c r="L32" s="88">
        <v>246546</v>
      </c>
      <c r="M32" s="88">
        <v>80441</v>
      </c>
      <c r="N32" s="40">
        <v>339543</v>
      </c>
      <c r="O32" s="88">
        <v>260957</v>
      </c>
      <c r="P32" s="88">
        <v>78587</v>
      </c>
      <c r="Q32" s="88">
        <v>481143</v>
      </c>
      <c r="R32" s="88">
        <v>349319</v>
      </c>
      <c r="S32" s="88">
        <v>131823</v>
      </c>
      <c r="T32" s="40">
        <f>SUM(U32:V32)</f>
        <v>417676</v>
      </c>
      <c r="U32" s="88">
        <v>307164</v>
      </c>
      <c r="V32" s="88">
        <v>110512</v>
      </c>
      <c r="W32" s="40">
        <f>SUM(X32:Y32)</f>
        <v>348412</v>
      </c>
      <c r="X32" s="88">
        <v>260497</v>
      </c>
      <c r="Y32" s="88">
        <v>87915</v>
      </c>
    </row>
    <row r="33" spans="1:25" s="236" customFormat="1" ht="18.75" customHeight="1">
      <c r="A33" s="250" t="s">
        <v>186</v>
      </c>
      <c r="B33" s="234">
        <v>355139</v>
      </c>
      <c r="C33" s="235">
        <v>267954</v>
      </c>
      <c r="D33" s="235">
        <v>87185</v>
      </c>
      <c r="E33" s="235">
        <v>365828</v>
      </c>
      <c r="F33" s="235">
        <v>270689</v>
      </c>
      <c r="G33" s="235">
        <v>95139</v>
      </c>
      <c r="H33" s="235">
        <v>421494</v>
      </c>
      <c r="I33" s="235">
        <v>310859</v>
      </c>
      <c r="J33" s="235">
        <v>110635</v>
      </c>
      <c r="K33" s="235">
        <v>348006</v>
      </c>
      <c r="L33" s="235">
        <v>257668</v>
      </c>
      <c r="M33" s="235">
        <v>90338</v>
      </c>
      <c r="N33" s="235">
        <v>356861</v>
      </c>
      <c r="O33" s="235">
        <v>271064</v>
      </c>
      <c r="P33" s="235">
        <v>85797</v>
      </c>
      <c r="Q33" s="235">
        <v>502267</v>
      </c>
      <c r="R33" s="235">
        <v>363638</v>
      </c>
      <c r="S33" s="235">
        <v>138629</v>
      </c>
      <c r="T33" s="235">
        <v>433712</v>
      </c>
      <c r="U33" s="235">
        <v>310463</v>
      </c>
      <c r="V33" s="235">
        <v>123249</v>
      </c>
      <c r="W33" s="235">
        <v>370203</v>
      </c>
      <c r="X33" s="235">
        <v>272593</v>
      </c>
      <c r="Y33" s="235">
        <v>97610</v>
      </c>
    </row>
    <row r="34" spans="1:25" ht="18.75" customHeight="1">
      <c r="A34" s="41"/>
      <c r="B34" s="55"/>
      <c r="C34" s="41"/>
      <c r="D34" s="41"/>
      <c r="E34" s="41"/>
      <c r="F34" s="41"/>
      <c r="G34" s="41"/>
      <c r="H34" s="41"/>
      <c r="I34" s="41"/>
      <c r="J34" s="41"/>
      <c r="K34" s="41"/>
      <c r="L34" s="41"/>
      <c r="M34" s="41"/>
      <c r="N34" s="41"/>
      <c r="O34" s="41"/>
      <c r="P34" s="41"/>
      <c r="Q34" s="45"/>
      <c r="R34" s="45"/>
      <c r="S34" s="45"/>
      <c r="T34" s="41"/>
      <c r="U34" s="41"/>
      <c r="V34" s="41"/>
      <c r="W34" s="41"/>
      <c r="X34" s="41"/>
      <c r="Y34" s="41"/>
    </row>
    <row r="35" spans="1:25" ht="18.75" customHeight="1">
      <c r="A35" s="302" t="s">
        <v>293</v>
      </c>
      <c r="B35" s="53">
        <v>258437</v>
      </c>
      <c r="C35" s="40">
        <v>258437</v>
      </c>
      <c r="D35" s="40">
        <v>0</v>
      </c>
      <c r="E35" s="40">
        <v>257139</v>
      </c>
      <c r="F35" s="88">
        <v>257139</v>
      </c>
      <c r="G35" s="88">
        <v>0</v>
      </c>
      <c r="H35" s="40">
        <v>296387</v>
      </c>
      <c r="I35" s="88">
        <v>296387</v>
      </c>
      <c r="J35" s="88">
        <v>0</v>
      </c>
      <c r="K35" s="40">
        <v>241098</v>
      </c>
      <c r="L35" s="88">
        <v>241098</v>
      </c>
      <c r="M35" s="88">
        <v>0</v>
      </c>
      <c r="N35" s="40">
        <v>262051</v>
      </c>
      <c r="O35" s="88">
        <v>260159</v>
      </c>
      <c r="P35" s="88">
        <v>1892</v>
      </c>
      <c r="Q35" s="88">
        <v>353128</v>
      </c>
      <c r="R35" s="88">
        <v>353128</v>
      </c>
      <c r="S35" s="88">
        <v>0</v>
      </c>
      <c r="T35" s="40">
        <f>SUM(U35:V35)</f>
        <v>312484</v>
      </c>
      <c r="U35" s="88">
        <v>312368</v>
      </c>
      <c r="V35" s="88">
        <v>116</v>
      </c>
      <c r="W35" s="40">
        <f>SUM(X35:Y35)</f>
        <v>266754</v>
      </c>
      <c r="X35" s="88">
        <v>263373</v>
      </c>
      <c r="Y35" s="88">
        <v>3381</v>
      </c>
    </row>
    <row r="36" spans="1:25" ht="18.75" customHeight="1">
      <c r="A36" s="303">
        <v>2</v>
      </c>
      <c r="B36" s="53">
        <v>262739</v>
      </c>
      <c r="C36" s="40">
        <v>262739</v>
      </c>
      <c r="D36" s="40">
        <v>0</v>
      </c>
      <c r="E36" s="40">
        <v>269264</v>
      </c>
      <c r="F36" s="88">
        <v>265147</v>
      </c>
      <c r="G36" s="88">
        <v>4117</v>
      </c>
      <c r="H36" s="40">
        <v>306686</v>
      </c>
      <c r="I36" s="88">
        <v>306686</v>
      </c>
      <c r="J36" s="88">
        <v>0</v>
      </c>
      <c r="K36" s="40">
        <v>253899</v>
      </c>
      <c r="L36" s="88">
        <v>242926</v>
      </c>
      <c r="M36" s="88">
        <v>10973</v>
      </c>
      <c r="N36" s="40">
        <v>272124</v>
      </c>
      <c r="O36" s="88">
        <v>272124</v>
      </c>
      <c r="P36" s="88">
        <v>0</v>
      </c>
      <c r="Q36" s="88">
        <v>348566</v>
      </c>
      <c r="R36" s="88">
        <v>348566</v>
      </c>
      <c r="S36" s="88">
        <v>0</v>
      </c>
      <c r="T36" s="40">
        <f>SUM(U36:V36)</f>
        <v>311504</v>
      </c>
      <c r="U36" s="88">
        <v>311195</v>
      </c>
      <c r="V36" s="88">
        <v>309</v>
      </c>
      <c r="W36" s="40">
        <f>SUM(X36:Y36)</f>
        <v>269343</v>
      </c>
      <c r="X36" s="88">
        <v>264153</v>
      </c>
      <c r="Y36" s="88">
        <v>5190</v>
      </c>
    </row>
    <row r="37" spans="1:25" ht="18.75" customHeight="1">
      <c r="A37" s="303">
        <v>3</v>
      </c>
      <c r="B37" s="53">
        <v>261140</v>
      </c>
      <c r="C37" s="40">
        <v>261140</v>
      </c>
      <c r="D37" s="40">
        <v>0</v>
      </c>
      <c r="E37" s="40">
        <v>389560</v>
      </c>
      <c r="F37" s="88">
        <v>266735</v>
      </c>
      <c r="G37" s="88">
        <v>122825</v>
      </c>
      <c r="H37" s="40">
        <v>314177</v>
      </c>
      <c r="I37" s="88">
        <v>312659</v>
      </c>
      <c r="J37" s="88">
        <v>1518</v>
      </c>
      <c r="K37" s="40">
        <v>253154</v>
      </c>
      <c r="L37" s="88">
        <v>252414</v>
      </c>
      <c r="M37" s="88">
        <v>740</v>
      </c>
      <c r="N37" s="40">
        <v>277504</v>
      </c>
      <c r="O37" s="88">
        <v>269192</v>
      </c>
      <c r="P37" s="88">
        <v>8312</v>
      </c>
      <c r="Q37" s="88">
        <v>386937</v>
      </c>
      <c r="R37" s="88">
        <v>345751</v>
      </c>
      <c r="S37" s="88">
        <v>41186</v>
      </c>
      <c r="T37" s="40">
        <f>SUM(U37:V37)</f>
        <v>374523</v>
      </c>
      <c r="U37" s="88">
        <v>309219</v>
      </c>
      <c r="V37" s="88">
        <v>65304</v>
      </c>
      <c r="W37" s="40">
        <f>SUM(X37:Y37)</f>
        <v>278165</v>
      </c>
      <c r="X37" s="88">
        <v>267649</v>
      </c>
      <c r="Y37" s="88">
        <v>10516</v>
      </c>
    </row>
    <row r="38" spans="1:25" ht="18.75" customHeight="1">
      <c r="A38" s="303">
        <v>4</v>
      </c>
      <c r="B38" s="53">
        <v>269507</v>
      </c>
      <c r="C38" s="40">
        <v>269507</v>
      </c>
      <c r="D38" s="40">
        <v>0</v>
      </c>
      <c r="E38" s="40">
        <v>278040</v>
      </c>
      <c r="F38" s="88">
        <v>275475</v>
      </c>
      <c r="G38" s="88">
        <v>2565</v>
      </c>
      <c r="H38" s="40">
        <v>317620</v>
      </c>
      <c r="I38" s="88">
        <v>313866</v>
      </c>
      <c r="J38" s="88">
        <v>3754</v>
      </c>
      <c r="K38" s="40">
        <v>258301</v>
      </c>
      <c r="L38" s="88">
        <v>258301</v>
      </c>
      <c r="M38" s="88">
        <v>0</v>
      </c>
      <c r="N38" s="40">
        <v>276711</v>
      </c>
      <c r="O38" s="88">
        <v>271403</v>
      </c>
      <c r="P38" s="88">
        <v>5308</v>
      </c>
      <c r="Q38" s="88">
        <v>355339</v>
      </c>
      <c r="R38" s="88">
        <v>355339</v>
      </c>
      <c r="S38" s="88">
        <v>0</v>
      </c>
      <c r="T38" s="40">
        <f>SUM(U38:V38)</f>
        <v>314358</v>
      </c>
      <c r="U38" s="88">
        <v>302153</v>
      </c>
      <c r="V38" s="88">
        <v>12205</v>
      </c>
      <c r="W38" s="40">
        <f>SUM(X38:Y38)</f>
        <v>300401</v>
      </c>
      <c r="X38" s="88">
        <v>275172</v>
      </c>
      <c r="Y38" s="88">
        <v>25229</v>
      </c>
    </row>
    <row r="39" spans="1:25" ht="18.75" customHeight="1">
      <c r="A39" s="304"/>
      <c r="B39" s="55"/>
      <c r="C39" s="41"/>
      <c r="D39" s="41"/>
      <c r="E39" s="41"/>
      <c r="F39" s="50"/>
      <c r="G39" s="50"/>
      <c r="H39" s="41"/>
      <c r="I39" s="50"/>
      <c r="J39" s="50"/>
      <c r="K39" s="41"/>
      <c r="L39" s="50"/>
      <c r="M39" s="50"/>
      <c r="N39" s="41"/>
      <c r="O39" s="50"/>
      <c r="P39" s="50"/>
      <c r="Q39" s="88"/>
      <c r="R39" s="50"/>
      <c r="S39" s="50"/>
      <c r="T39" s="41"/>
      <c r="U39" s="50"/>
      <c r="V39" s="50"/>
      <c r="W39" s="41"/>
      <c r="X39" s="50"/>
      <c r="Y39" s="50"/>
    </row>
    <row r="40" spans="1:25" ht="18.75" customHeight="1">
      <c r="A40" s="303">
        <v>5</v>
      </c>
      <c r="B40" s="53">
        <v>260787</v>
      </c>
      <c r="C40" s="40">
        <v>258398</v>
      </c>
      <c r="D40" s="40">
        <v>2389</v>
      </c>
      <c r="E40" s="40">
        <v>259103</v>
      </c>
      <c r="F40" s="88">
        <v>258545</v>
      </c>
      <c r="G40" s="88">
        <v>558</v>
      </c>
      <c r="H40" s="40">
        <v>316418</v>
      </c>
      <c r="I40" s="88">
        <v>311568</v>
      </c>
      <c r="J40" s="88">
        <v>4850</v>
      </c>
      <c r="K40" s="40">
        <v>268875</v>
      </c>
      <c r="L40" s="88">
        <v>264986</v>
      </c>
      <c r="M40" s="88">
        <v>3889</v>
      </c>
      <c r="N40" s="40">
        <v>275660</v>
      </c>
      <c r="O40" s="88">
        <v>272463</v>
      </c>
      <c r="P40" s="88">
        <v>3197</v>
      </c>
      <c r="Q40" s="88">
        <v>369386</v>
      </c>
      <c r="R40" s="88">
        <v>369386</v>
      </c>
      <c r="S40" s="88">
        <v>0</v>
      </c>
      <c r="T40" s="40">
        <f>SUM(U40:V40)</f>
        <v>309176</v>
      </c>
      <c r="U40" s="88">
        <v>307619</v>
      </c>
      <c r="V40" s="88">
        <v>1557</v>
      </c>
      <c r="W40" s="40">
        <f>SUM(X40:Y40)</f>
        <v>276961</v>
      </c>
      <c r="X40" s="88">
        <v>272148</v>
      </c>
      <c r="Y40" s="88">
        <v>4813</v>
      </c>
    </row>
    <row r="41" spans="1:25" ht="18.75" customHeight="1">
      <c r="A41" s="303">
        <v>6</v>
      </c>
      <c r="B41" s="53">
        <v>425026</v>
      </c>
      <c r="C41" s="40">
        <v>276091</v>
      </c>
      <c r="D41" s="40">
        <v>148935</v>
      </c>
      <c r="E41" s="40">
        <v>266927</v>
      </c>
      <c r="F41" s="88">
        <v>265931</v>
      </c>
      <c r="G41" s="88">
        <v>996</v>
      </c>
      <c r="H41" s="40">
        <v>416803</v>
      </c>
      <c r="I41" s="88">
        <v>315503</v>
      </c>
      <c r="J41" s="88">
        <v>101300</v>
      </c>
      <c r="K41" s="40">
        <v>457407</v>
      </c>
      <c r="L41" s="88">
        <v>261657</v>
      </c>
      <c r="M41" s="88">
        <v>195750</v>
      </c>
      <c r="N41" s="40">
        <v>391770</v>
      </c>
      <c r="O41" s="88">
        <v>275182</v>
      </c>
      <c r="P41" s="88">
        <v>116588</v>
      </c>
      <c r="Q41" s="88">
        <v>1093985</v>
      </c>
      <c r="R41" s="88">
        <v>361431</v>
      </c>
      <c r="S41" s="88">
        <v>732554</v>
      </c>
      <c r="T41" s="40">
        <f>SUM(U41:V41)</f>
        <v>768260</v>
      </c>
      <c r="U41" s="88">
        <v>308919</v>
      </c>
      <c r="V41" s="88">
        <v>459341</v>
      </c>
      <c r="W41" s="40">
        <f>SUM(X41:Y41)</f>
        <v>316280</v>
      </c>
      <c r="X41" s="88">
        <v>271040</v>
      </c>
      <c r="Y41" s="88">
        <v>45240</v>
      </c>
    </row>
    <row r="42" spans="1:25" ht="18.75" customHeight="1">
      <c r="A42" s="303">
        <v>7</v>
      </c>
      <c r="B42" s="53">
        <v>592500</v>
      </c>
      <c r="C42" s="40">
        <v>268781</v>
      </c>
      <c r="D42" s="40">
        <v>323719</v>
      </c>
      <c r="E42" s="40">
        <v>734682</v>
      </c>
      <c r="F42" s="88">
        <v>277489</v>
      </c>
      <c r="G42" s="88">
        <v>457193</v>
      </c>
      <c r="H42" s="40">
        <v>777830</v>
      </c>
      <c r="I42" s="88">
        <v>314023</v>
      </c>
      <c r="J42" s="88">
        <v>463807</v>
      </c>
      <c r="K42" s="40">
        <v>529281</v>
      </c>
      <c r="L42" s="88">
        <v>265539</v>
      </c>
      <c r="M42" s="88">
        <v>263742</v>
      </c>
      <c r="N42" s="40">
        <v>574088</v>
      </c>
      <c r="O42" s="88">
        <v>270067</v>
      </c>
      <c r="P42" s="88">
        <v>304021</v>
      </c>
      <c r="Q42" s="88">
        <v>363850</v>
      </c>
      <c r="R42" s="88">
        <v>363850</v>
      </c>
      <c r="S42" s="88">
        <v>0</v>
      </c>
      <c r="T42" s="40">
        <f>SUM(U42:V42)</f>
        <v>420002</v>
      </c>
      <c r="U42" s="88">
        <v>306878</v>
      </c>
      <c r="V42" s="88">
        <v>113124</v>
      </c>
      <c r="W42" s="40">
        <f>SUM(X42:Y42)</f>
        <v>730917</v>
      </c>
      <c r="X42" s="88">
        <v>274229</v>
      </c>
      <c r="Y42" s="88">
        <v>456688</v>
      </c>
    </row>
    <row r="43" spans="1:25" ht="18.75" customHeight="1">
      <c r="A43" s="303">
        <v>8</v>
      </c>
      <c r="B43" s="53">
        <v>286768</v>
      </c>
      <c r="C43" s="40">
        <v>263374</v>
      </c>
      <c r="D43" s="40">
        <v>23394</v>
      </c>
      <c r="E43" s="40">
        <v>268714</v>
      </c>
      <c r="F43" s="88">
        <v>268714</v>
      </c>
      <c r="G43" s="88">
        <v>0</v>
      </c>
      <c r="H43" s="40">
        <v>351262</v>
      </c>
      <c r="I43" s="88">
        <v>310319</v>
      </c>
      <c r="J43" s="88">
        <v>40943</v>
      </c>
      <c r="K43" s="40">
        <v>289802</v>
      </c>
      <c r="L43" s="88">
        <v>259089</v>
      </c>
      <c r="M43" s="88">
        <v>30713</v>
      </c>
      <c r="N43" s="40">
        <v>325948</v>
      </c>
      <c r="O43" s="88">
        <v>271704</v>
      </c>
      <c r="P43" s="88">
        <v>54244</v>
      </c>
      <c r="Q43" s="88">
        <v>393688</v>
      </c>
      <c r="R43" s="88">
        <v>370977</v>
      </c>
      <c r="S43" s="88">
        <v>22711</v>
      </c>
      <c r="T43" s="40">
        <f>SUM(U43:V43)</f>
        <v>362776</v>
      </c>
      <c r="U43" s="88">
        <v>311261</v>
      </c>
      <c r="V43" s="88">
        <v>51515</v>
      </c>
      <c r="W43" s="40">
        <f>SUM(X43:Y43)</f>
        <v>288151</v>
      </c>
      <c r="X43" s="88">
        <v>274145</v>
      </c>
      <c r="Y43" s="88">
        <v>14006</v>
      </c>
    </row>
    <row r="44" spans="1:25" ht="18.75" customHeight="1">
      <c r="A44" s="304"/>
      <c r="B44" s="55"/>
      <c r="C44" s="41"/>
      <c r="D44" s="41"/>
      <c r="E44" s="41"/>
      <c r="F44" s="50"/>
      <c r="G44" s="50"/>
      <c r="H44" s="41"/>
      <c r="I44" s="50"/>
      <c r="J44" s="50"/>
      <c r="K44" s="41"/>
      <c r="L44" s="50"/>
      <c r="M44" s="50"/>
      <c r="N44" s="41"/>
      <c r="O44" s="50"/>
      <c r="P44" s="50"/>
      <c r="Q44" s="88"/>
      <c r="R44" s="50"/>
      <c r="S44" s="50"/>
      <c r="T44" s="41"/>
      <c r="U44" s="50"/>
      <c r="V44" s="50"/>
      <c r="W44" s="41"/>
      <c r="X44" s="50"/>
      <c r="Y44" s="50"/>
    </row>
    <row r="45" spans="1:25" ht="18.75" customHeight="1">
      <c r="A45" s="303">
        <v>9</v>
      </c>
      <c r="B45" s="53">
        <v>271597</v>
      </c>
      <c r="C45" s="40">
        <v>271597</v>
      </c>
      <c r="D45" s="40">
        <v>0</v>
      </c>
      <c r="E45" s="40">
        <v>274529</v>
      </c>
      <c r="F45" s="88">
        <v>274529</v>
      </c>
      <c r="G45" s="88">
        <v>0</v>
      </c>
      <c r="H45" s="40">
        <v>315078</v>
      </c>
      <c r="I45" s="88">
        <v>315078</v>
      </c>
      <c r="J45" s="88">
        <v>0</v>
      </c>
      <c r="K45" s="40">
        <v>275509</v>
      </c>
      <c r="L45" s="88">
        <v>264022</v>
      </c>
      <c r="M45" s="88">
        <v>11487</v>
      </c>
      <c r="N45" s="40">
        <v>280867</v>
      </c>
      <c r="O45" s="88">
        <v>273752</v>
      </c>
      <c r="P45" s="88">
        <v>7115</v>
      </c>
      <c r="Q45" s="88">
        <v>377143</v>
      </c>
      <c r="R45" s="88">
        <v>377143</v>
      </c>
      <c r="S45" s="88">
        <v>0</v>
      </c>
      <c r="T45" s="40">
        <f>SUM(U45:V45)</f>
        <v>330663</v>
      </c>
      <c r="U45" s="88">
        <v>309757</v>
      </c>
      <c r="V45" s="88">
        <v>20906</v>
      </c>
      <c r="W45" s="40">
        <f>SUM(X45:Y45)</f>
        <v>274806</v>
      </c>
      <c r="X45" s="88">
        <v>273468</v>
      </c>
      <c r="Y45" s="88">
        <v>1338</v>
      </c>
    </row>
    <row r="46" spans="1:25" ht="18.75" customHeight="1">
      <c r="A46" s="303">
        <v>10</v>
      </c>
      <c r="B46" s="53">
        <v>270059</v>
      </c>
      <c r="C46" s="40">
        <v>269333</v>
      </c>
      <c r="D46" s="40">
        <v>726</v>
      </c>
      <c r="E46" s="40">
        <v>281763</v>
      </c>
      <c r="F46" s="88">
        <v>281763</v>
      </c>
      <c r="G46" s="88">
        <v>0</v>
      </c>
      <c r="H46" s="40">
        <v>312170</v>
      </c>
      <c r="I46" s="88">
        <v>312170</v>
      </c>
      <c r="J46" s="88">
        <v>0</v>
      </c>
      <c r="K46" s="40">
        <v>282791</v>
      </c>
      <c r="L46" s="88">
        <v>260313</v>
      </c>
      <c r="M46" s="88">
        <v>22478</v>
      </c>
      <c r="N46" s="40">
        <v>274523</v>
      </c>
      <c r="O46" s="88">
        <v>273435</v>
      </c>
      <c r="P46" s="88">
        <v>1088</v>
      </c>
      <c r="Q46" s="88">
        <v>367231</v>
      </c>
      <c r="R46" s="88">
        <v>367231</v>
      </c>
      <c r="S46" s="88">
        <v>0</v>
      </c>
      <c r="T46" s="40">
        <f>SUM(U46:V46)</f>
        <v>401392</v>
      </c>
      <c r="U46" s="88">
        <v>315582</v>
      </c>
      <c r="V46" s="88">
        <v>85810</v>
      </c>
      <c r="W46" s="40">
        <f>SUM(X46:Y46)</f>
        <v>279199</v>
      </c>
      <c r="X46" s="88">
        <v>279198</v>
      </c>
      <c r="Y46" s="88">
        <v>1</v>
      </c>
    </row>
    <row r="47" spans="1:25" ht="18.75" customHeight="1">
      <c r="A47" s="303">
        <v>11</v>
      </c>
      <c r="B47" s="53">
        <v>280642</v>
      </c>
      <c r="C47" s="40">
        <v>280642</v>
      </c>
      <c r="D47" s="40">
        <v>0</v>
      </c>
      <c r="E47" s="40">
        <v>283551</v>
      </c>
      <c r="F47" s="88">
        <v>283551</v>
      </c>
      <c r="G47" s="88">
        <v>0</v>
      </c>
      <c r="H47" s="40">
        <v>312233</v>
      </c>
      <c r="I47" s="88">
        <v>312233</v>
      </c>
      <c r="J47" s="88">
        <v>0</v>
      </c>
      <c r="K47" s="40">
        <v>258309</v>
      </c>
      <c r="L47" s="88">
        <v>258309</v>
      </c>
      <c r="M47" s="88">
        <v>0</v>
      </c>
      <c r="N47" s="40">
        <v>271607</v>
      </c>
      <c r="O47" s="88">
        <v>271607</v>
      </c>
      <c r="P47" s="88">
        <v>0</v>
      </c>
      <c r="Q47" s="88">
        <v>372869</v>
      </c>
      <c r="R47" s="88">
        <v>372869</v>
      </c>
      <c r="S47" s="88">
        <v>0</v>
      </c>
      <c r="T47" s="40">
        <f>SUM(U47:V47)</f>
        <v>318112</v>
      </c>
      <c r="U47" s="88">
        <v>311627</v>
      </c>
      <c r="V47" s="88">
        <v>6485</v>
      </c>
      <c r="W47" s="40">
        <f>SUM(X47:Y47)</f>
        <v>281384</v>
      </c>
      <c r="X47" s="88">
        <v>274929</v>
      </c>
      <c r="Y47" s="88">
        <v>6455</v>
      </c>
    </row>
    <row r="48" spans="1:25" ht="18.75" customHeight="1">
      <c r="A48" s="303">
        <v>12</v>
      </c>
      <c r="B48" s="53">
        <v>823218</v>
      </c>
      <c r="C48" s="40">
        <v>275323</v>
      </c>
      <c r="D48" s="40">
        <v>547895</v>
      </c>
      <c r="E48" s="40">
        <v>825145</v>
      </c>
      <c r="F48" s="88">
        <v>273311</v>
      </c>
      <c r="G48" s="88">
        <v>551834</v>
      </c>
      <c r="H48" s="40">
        <v>1003419</v>
      </c>
      <c r="I48" s="88">
        <v>309218</v>
      </c>
      <c r="J48" s="88">
        <v>694201</v>
      </c>
      <c r="K48" s="40">
        <v>768671</v>
      </c>
      <c r="L48" s="88">
        <v>259608</v>
      </c>
      <c r="M48" s="88">
        <v>509063</v>
      </c>
      <c r="N48" s="40">
        <v>794242</v>
      </c>
      <c r="O48" s="88">
        <v>271357</v>
      </c>
      <c r="P48" s="88">
        <v>522885</v>
      </c>
      <c r="Q48" s="88">
        <v>1248165</v>
      </c>
      <c r="R48" s="88">
        <v>378500</v>
      </c>
      <c r="S48" s="88">
        <v>869665</v>
      </c>
      <c r="T48" s="40">
        <f>SUM(U48:V48)</f>
        <v>980754</v>
      </c>
      <c r="U48" s="88">
        <v>318876</v>
      </c>
      <c r="V48" s="88">
        <v>661878</v>
      </c>
      <c r="W48" s="40">
        <f>SUM(X48:Y48)</f>
        <v>869412</v>
      </c>
      <c r="X48" s="88">
        <v>280705</v>
      </c>
      <c r="Y48" s="88">
        <v>588707</v>
      </c>
    </row>
    <row r="49" spans="1:25" ht="18.75" customHeight="1">
      <c r="A49" s="247"/>
      <c r="B49" s="53"/>
      <c r="C49" s="40"/>
      <c r="D49" s="88"/>
      <c r="E49" s="40"/>
      <c r="F49" s="40"/>
      <c r="G49" s="88"/>
      <c r="H49" s="40"/>
      <c r="I49" s="40"/>
      <c r="J49" s="88"/>
      <c r="K49" s="40"/>
      <c r="L49" s="40"/>
      <c r="M49" s="40"/>
      <c r="N49" s="40"/>
      <c r="O49" s="40"/>
      <c r="P49" s="88"/>
      <c r="Q49" s="45"/>
      <c r="R49" s="45"/>
      <c r="S49" s="45"/>
      <c r="T49" s="40"/>
      <c r="U49" s="40"/>
      <c r="V49" s="40"/>
      <c r="W49" s="40"/>
      <c r="X49" s="40"/>
      <c r="Y49" s="40"/>
    </row>
    <row r="50" spans="1:25" ht="18.75" customHeight="1">
      <c r="A50" s="250" t="s">
        <v>32</v>
      </c>
      <c r="B50" s="53"/>
      <c r="C50" s="40"/>
      <c r="D50" s="40"/>
      <c r="E50" s="40"/>
      <c r="F50" s="40"/>
      <c r="G50" s="40"/>
      <c r="H50" s="40"/>
      <c r="I50" s="40"/>
      <c r="J50" s="40"/>
      <c r="K50" s="40"/>
      <c r="L50" s="40"/>
      <c r="M50" s="40"/>
      <c r="N50" s="40"/>
      <c r="O50" s="40"/>
      <c r="P50" s="40"/>
      <c r="Q50" s="45"/>
      <c r="R50" s="45"/>
      <c r="S50" s="45"/>
      <c r="T50" s="40"/>
      <c r="U50" s="40"/>
      <c r="V50" s="40"/>
      <c r="W50" s="40"/>
      <c r="X50" s="40"/>
      <c r="Y50" s="40"/>
    </row>
    <row r="51" spans="1:25" ht="18.75" customHeight="1">
      <c r="A51" s="61" t="s">
        <v>297</v>
      </c>
      <c r="B51" s="53">
        <v>164495</v>
      </c>
      <c r="C51" s="88">
        <v>129947</v>
      </c>
      <c r="D51" s="88">
        <v>34548</v>
      </c>
      <c r="E51" s="40">
        <v>185990</v>
      </c>
      <c r="F51" s="88">
        <v>139590</v>
      </c>
      <c r="G51" s="88">
        <v>46400</v>
      </c>
      <c r="H51" s="40">
        <v>200240</v>
      </c>
      <c r="I51" s="88">
        <v>155713</v>
      </c>
      <c r="J51" s="88">
        <v>44527</v>
      </c>
      <c r="K51" s="40">
        <v>170401</v>
      </c>
      <c r="L51" s="88">
        <v>131301</v>
      </c>
      <c r="M51" s="88">
        <v>39100</v>
      </c>
      <c r="N51" s="40">
        <v>187046</v>
      </c>
      <c r="O51" s="88">
        <v>142862</v>
      </c>
      <c r="P51" s="88">
        <v>44184</v>
      </c>
      <c r="Q51" s="88">
        <v>229689</v>
      </c>
      <c r="R51" s="88">
        <v>168759</v>
      </c>
      <c r="S51" s="88">
        <v>60930</v>
      </c>
      <c r="T51" s="40">
        <f>SUM(U51:V51)</f>
        <v>359193</v>
      </c>
      <c r="U51" s="88">
        <v>241633</v>
      </c>
      <c r="V51" s="88">
        <v>117560</v>
      </c>
      <c r="W51" s="40">
        <f>SUM(X51:Y51)</f>
        <v>141573</v>
      </c>
      <c r="X51" s="88">
        <v>116591</v>
      </c>
      <c r="Y51" s="88">
        <v>24982</v>
      </c>
    </row>
    <row r="52" spans="1:25" ht="18.75" customHeight="1">
      <c r="A52" s="61" t="s">
        <v>206</v>
      </c>
      <c r="B52" s="53">
        <v>169818</v>
      </c>
      <c r="C52" s="88">
        <v>133107</v>
      </c>
      <c r="D52" s="88">
        <v>36711</v>
      </c>
      <c r="E52" s="40">
        <v>197708</v>
      </c>
      <c r="F52" s="88">
        <v>141988</v>
      </c>
      <c r="G52" s="88">
        <v>55719</v>
      </c>
      <c r="H52" s="40">
        <v>211247</v>
      </c>
      <c r="I52" s="88">
        <v>158638</v>
      </c>
      <c r="J52" s="88">
        <v>52609</v>
      </c>
      <c r="K52" s="40">
        <v>179862</v>
      </c>
      <c r="L52" s="88">
        <v>136035</v>
      </c>
      <c r="M52" s="88">
        <v>43826</v>
      </c>
      <c r="N52" s="40">
        <v>196339</v>
      </c>
      <c r="O52" s="88">
        <v>150035</v>
      </c>
      <c r="P52" s="88">
        <v>46304</v>
      </c>
      <c r="Q52" s="88">
        <v>239924</v>
      </c>
      <c r="R52" s="88">
        <v>175033</v>
      </c>
      <c r="S52" s="88">
        <v>64891</v>
      </c>
      <c r="T52" s="40">
        <f>SUM(U52:V52)</f>
        <v>381062</v>
      </c>
      <c r="U52" s="88">
        <v>257787</v>
      </c>
      <c r="V52" s="88">
        <v>123275</v>
      </c>
      <c r="W52" s="40">
        <f>SUM(X52:Y52)</f>
        <v>143461</v>
      </c>
      <c r="X52" s="88">
        <v>117716</v>
      </c>
      <c r="Y52" s="88">
        <v>25745</v>
      </c>
    </row>
    <row r="53" spans="1:25" s="236" customFormat="1" ht="18.75" customHeight="1">
      <c r="A53" s="250" t="s">
        <v>186</v>
      </c>
      <c r="B53" s="234">
        <v>177850</v>
      </c>
      <c r="C53" s="235">
        <v>135942</v>
      </c>
      <c r="D53" s="235">
        <v>41908</v>
      </c>
      <c r="E53" s="235">
        <v>214776</v>
      </c>
      <c r="F53" s="235">
        <v>152639</v>
      </c>
      <c r="G53" s="235">
        <v>62137</v>
      </c>
      <c r="H53" s="235">
        <v>227569</v>
      </c>
      <c r="I53" s="235">
        <v>167327</v>
      </c>
      <c r="J53" s="235">
        <v>60242</v>
      </c>
      <c r="K53" s="235">
        <v>193309</v>
      </c>
      <c r="L53" s="235">
        <v>144960</v>
      </c>
      <c r="M53" s="235">
        <v>48349</v>
      </c>
      <c r="N53" s="235">
        <v>215572</v>
      </c>
      <c r="O53" s="235">
        <v>162399</v>
      </c>
      <c r="P53" s="235">
        <v>53173</v>
      </c>
      <c r="Q53" s="235">
        <v>252848</v>
      </c>
      <c r="R53" s="235">
        <v>183505</v>
      </c>
      <c r="S53" s="235">
        <v>69343</v>
      </c>
      <c r="T53" s="235">
        <v>367688</v>
      </c>
      <c r="U53" s="235">
        <v>259124</v>
      </c>
      <c r="V53" s="235">
        <v>108564</v>
      </c>
      <c r="W53" s="235">
        <v>155485</v>
      </c>
      <c r="X53" s="235">
        <v>125785</v>
      </c>
      <c r="Y53" s="235">
        <v>29700</v>
      </c>
    </row>
    <row r="54" spans="1:25" ht="18.75" customHeight="1">
      <c r="A54" s="41"/>
      <c r="B54" s="55"/>
      <c r="C54" s="41"/>
      <c r="D54" s="41"/>
      <c r="E54" s="41"/>
      <c r="F54" s="41"/>
      <c r="G54" s="41"/>
      <c r="H54" s="41"/>
      <c r="I54" s="41"/>
      <c r="J54" s="41"/>
      <c r="K54" s="41"/>
      <c r="L54" s="41"/>
      <c r="M54" s="41"/>
      <c r="N54" s="41"/>
      <c r="O54" s="41"/>
      <c r="P54" s="41"/>
      <c r="Q54" s="45"/>
      <c r="R54" s="45"/>
      <c r="S54" s="45"/>
      <c r="T54" s="41"/>
      <c r="U54" s="41"/>
      <c r="V54" s="41"/>
      <c r="W54" s="41"/>
      <c r="X54" s="41"/>
      <c r="Y54" s="41"/>
    </row>
    <row r="55" spans="1:25" ht="18.75" customHeight="1">
      <c r="A55" s="133" t="s">
        <v>293</v>
      </c>
      <c r="B55" s="53">
        <v>129638</v>
      </c>
      <c r="C55" s="40">
        <v>129638</v>
      </c>
      <c r="D55" s="40">
        <v>0</v>
      </c>
      <c r="E55" s="40">
        <v>146262</v>
      </c>
      <c r="F55" s="88">
        <v>146262</v>
      </c>
      <c r="G55" s="88">
        <v>0</v>
      </c>
      <c r="H55" s="40">
        <v>163022</v>
      </c>
      <c r="I55" s="88">
        <v>163022</v>
      </c>
      <c r="J55" s="88">
        <v>0</v>
      </c>
      <c r="K55" s="40">
        <v>134206</v>
      </c>
      <c r="L55" s="88">
        <v>134206</v>
      </c>
      <c r="M55" s="88">
        <v>0</v>
      </c>
      <c r="N55" s="40">
        <v>157714</v>
      </c>
      <c r="O55" s="88">
        <v>153053</v>
      </c>
      <c r="P55" s="88">
        <v>4661</v>
      </c>
      <c r="Q55" s="88">
        <v>172424</v>
      </c>
      <c r="R55" s="88">
        <v>172424</v>
      </c>
      <c r="S55" s="88">
        <v>0</v>
      </c>
      <c r="T55" s="40">
        <f>SUM(U55:V55)</f>
        <v>265005</v>
      </c>
      <c r="U55" s="88">
        <v>265005</v>
      </c>
      <c r="V55" s="88">
        <v>0</v>
      </c>
      <c r="W55" s="40">
        <f>SUM(X55:Y55)</f>
        <v>122361</v>
      </c>
      <c r="X55" s="88">
        <v>120389</v>
      </c>
      <c r="Y55" s="88">
        <v>1972</v>
      </c>
    </row>
    <row r="56" spans="1:25" ht="18.75" customHeight="1">
      <c r="A56" s="124">
        <v>2</v>
      </c>
      <c r="B56" s="53">
        <v>134898</v>
      </c>
      <c r="C56" s="40">
        <v>134898</v>
      </c>
      <c r="D56" s="40">
        <v>0</v>
      </c>
      <c r="E56" s="40">
        <v>152833</v>
      </c>
      <c r="F56" s="88">
        <v>149738</v>
      </c>
      <c r="G56" s="88">
        <v>3095</v>
      </c>
      <c r="H56" s="40">
        <v>167661</v>
      </c>
      <c r="I56" s="88">
        <v>167661</v>
      </c>
      <c r="J56" s="88">
        <v>0</v>
      </c>
      <c r="K56" s="40">
        <v>136608</v>
      </c>
      <c r="L56" s="88">
        <v>134424</v>
      </c>
      <c r="M56" s="88">
        <v>2184</v>
      </c>
      <c r="N56" s="40">
        <v>153424</v>
      </c>
      <c r="O56" s="88">
        <v>153424</v>
      </c>
      <c r="P56" s="88">
        <v>0</v>
      </c>
      <c r="Q56" s="88">
        <v>174348</v>
      </c>
      <c r="R56" s="88">
        <v>174348</v>
      </c>
      <c r="S56" s="88">
        <v>0</v>
      </c>
      <c r="T56" s="40">
        <f>SUM(U56:V56)</f>
        <v>257928</v>
      </c>
      <c r="U56" s="88">
        <v>257819</v>
      </c>
      <c r="V56" s="88">
        <v>109</v>
      </c>
      <c r="W56" s="40">
        <f>SUM(X56:Y56)</f>
        <v>119579</v>
      </c>
      <c r="X56" s="88">
        <v>118496</v>
      </c>
      <c r="Y56" s="88">
        <v>1083</v>
      </c>
    </row>
    <row r="57" spans="1:25" ht="18.75" customHeight="1">
      <c r="A57" s="124">
        <v>3</v>
      </c>
      <c r="B57" s="53">
        <v>132386</v>
      </c>
      <c r="C57" s="40">
        <v>132386</v>
      </c>
      <c r="D57" s="40">
        <v>0</v>
      </c>
      <c r="E57" s="40">
        <v>240349</v>
      </c>
      <c r="F57" s="88">
        <v>149316</v>
      </c>
      <c r="G57" s="88">
        <v>91033</v>
      </c>
      <c r="H57" s="40">
        <v>167288</v>
      </c>
      <c r="I57" s="88">
        <v>166067</v>
      </c>
      <c r="J57" s="88">
        <v>1221</v>
      </c>
      <c r="K57" s="40">
        <v>138923</v>
      </c>
      <c r="L57" s="88">
        <v>138923</v>
      </c>
      <c r="M57" s="88">
        <v>0</v>
      </c>
      <c r="N57" s="40">
        <v>176708</v>
      </c>
      <c r="O57" s="88">
        <v>159410</v>
      </c>
      <c r="P57" s="88">
        <v>17298</v>
      </c>
      <c r="Q57" s="88">
        <v>193790</v>
      </c>
      <c r="R57" s="88">
        <v>182225</v>
      </c>
      <c r="S57" s="88">
        <v>11565</v>
      </c>
      <c r="T57" s="40">
        <f>SUM(U57:V57)</f>
        <v>359276</v>
      </c>
      <c r="U57" s="88">
        <v>257138</v>
      </c>
      <c r="V57" s="88">
        <v>102138</v>
      </c>
      <c r="W57" s="40">
        <f>SUM(X57:Y57)</f>
        <v>124178</v>
      </c>
      <c r="X57" s="88">
        <v>119017</v>
      </c>
      <c r="Y57" s="88">
        <v>5161</v>
      </c>
    </row>
    <row r="58" spans="1:25" ht="18.75" customHeight="1">
      <c r="A58" s="124">
        <v>4</v>
      </c>
      <c r="B58" s="53">
        <v>138599</v>
      </c>
      <c r="C58" s="40">
        <v>138599</v>
      </c>
      <c r="D58" s="40">
        <v>0</v>
      </c>
      <c r="E58" s="40">
        <v>156905</v>
      </c>
      <c r="F58" s="88">
        <v>155877</v>
      </c>
      <c r="G58" s="88">
        <v>1028</v>
      </c>
      <c r="H58" s="40">
        <v>172314</v>
      </c>
      <c r="I58" s="88">
        <v>170069</v>
      </c>
      <c r="J58" s="88">
        <v>2245</v>
      </c>
      <c r="K58" s="40">
        <v>143474</v>
      </c>
      <c r="L58" s="88">
        <v>143474</v>
      </c>
      <c r="M58" s="88">
        <v>0</v>
      </c>
      <c r="N58" s="40">
        <v>169377</v>
      </c>
      <c r="O58" s="88">
        <v>165897</v>
      </c>
      <c r="P58" s="88">
        <v>3480</v>
      </c>
      <c r="Q58" s="88">
        <v>186465</v>
      </c>
      <c r="R58" s="88">
        <v>186465</v>
      </c>
      <c r="S58" s="88">
        <v>0</v>
      </c>
      <c r="T58" s="40">
        <f>SUM(U58:V58)</f>
        <v>262610</v>
      </c>
      <c r="U58" s="88">
        <v>262610</v>
      </c>
      <c r="V58" s="88">
        <v>0</v>
      </c>
      <c r="W58" s="40">
        <f>SUM(X58:Y58)</f>
        <v>128435</v>
      </c>
      <c r="X58" s="88">
        <v>123713</v>
      </c>
      <c r="Y58" s="88">
        <v>4722</v>
      </c>
    </row>
    <row r="59" spans="1:25" ht="18.75" customHeight="1">
      <c r="A59" s="41"/>
      <c r="B59" s="55"/>
      <c r="C59" s="41"/>
      <c r="D59" s="41"/>
      <c r="E59" s="41"/>
      <c r="F59" s="50"/>
      <c r="G59" s="50"/>
      <c r="H59" s="41"/>
      <c r="I59" s="50"/>
      <c r="J59" s="50"/>
      <c r="K59" s="41"/>
      <c r="L59" s="50"/>
      <c r="M59" s="50"/>
      <c r="N59" s="41"/>
      <c r="O59" s="50"/>
      <c r="P59" s="50"/>
      <c r="Q59" s="88"/>
      <c r="R59" s="50"/>
      <c r="S59" s="50"/>
      <c r="T59" s="41"/>
      <c r="U59" s="50"/>
      <c r="V59" s="50"/>
      <c r="W59" s="41"/>
      <c r="X59" s="50"/>
      <c r="Y59" s="50"/>
    </row>
    <row r="60" spans="1:25" ht="18.75" customHeight="1">
      <c r="A60" s="124">
        <v>5</v>
      </c>
      <c r="B60" s="53">
        <v>133785</v>
      </c>
      <c r="C60" s="40">
        <v>132803</v>
      </c>
      <c r="D60" s="40">
        <v>982</v>
      </c>
      <c r="E60" s="40">
        <v>149275</v>
      </c>
      <c r="F60" s="88">
        <v>149164</v>
      </c>
      <c r="G60" s="88">
        <v>111</v>
      </c>
      <c r="H60" s="40">
        <v>168097</v>
      </c>
      <c r="I60" s="88">
        <v>164716</v>
      </c>
      <c r="J60" s="88">
        <v>3381</v>
      </c>
      <c r="K60" s="40">
        <v>152185</v>
      </c>
      <c r="L60" s="88">
        <v>148971</v>
      </c>
      <c r="M60" s="88">
        <v>3214</v>
      </c>
      <c r="N60" s="40">
        <v>166470</v>
      </c>
      <c r="O60" s="88">
        <v>163984</v>
      </c>
      <c r="P60" s="88">
        <v>2486</v>
      </c>
      <c r="Q60" s="88">
        <v>187401</v>
      </c>
      <c r="R60" s="88">
        <v>187401</v>
      </c>
      <c r="S60" s="88">
        <v>0</v>
      </c>
      <c r="T60" s="40">
        <f>SUM(U60:V60)</f>
        <v>262943</v>
      </c>
      <c r="U60" s="88">
        <v>262077</v>
      </c>
      <c r="V60" s="88">
        <v>866</v>
      </c>
      <c r="W60" s="40">
        <f>SUM(X60:Y60)</f>
        <v>126792</v>
      </c>
      <c r="X60" s="88">
        <v>125517</v>
      </c>
      <c r="Y60" s="88">
        <v>1275</v>
      </c>
    </row>
    <row r="61" spans="1:25" ht="18.75" customHeight="1">
      <c r="A61" s="124">
        <v>6</v>
      </c>
      <c r="B61" s="53">
        <v>147392</v>
      </c>
      <c r="C61" s="40">
        <v>142050</v>
      </c>
      <c r="D61" s="40">
        <v>5342</v>
      </c>
      <c r="E61" s="40">
        <v>154753</v>
      </c>
      <c r="F61" s="88">
        <v>154493</v>
      </c>
      <c r="G61" s="88">
        <v>260</v>
      </c>
      <c r="H61" s="40">
        <v>202188</v>
      </c>
      <c r="I61" s="88">
        <v>168431</v>
      </c>
      <c r="J61" s="88">
        <v>33757</v>
      </c>
      <c r="K61" s="40">
        <v>249090</v>
      </c>
      <c r="L61" s="88">
        <v>145636</v>
      </c>
      <c r="M61" s="88">
        <v>103454</v>
      </c>
      <c r="N61" s="40">
        <v>229930</v>
      </c>
      <c r="O61" s="88">
        <v>165939</v>
      </c>
      <c r="P61" s="88">
        <v>63991</v>
      </c>
      <c r="Q61" s="88">
        <v>541052</v>
      </c>
      <c r="R61" s="88">
        <v>177129</v>
      </c>
      <c r="S61" s="88">
        <v>363923</v>
      </c>
      <c r="T61" s="40">
        <f>SUM(U61:V61)</f>
        <v>771471</v>
      </c>
      <c r="U61" s="88">
        <v>256229</v>
      </c>
      <c r="V61" s="88">
        <v>515242</v>
      </c>
      <c r="W61" s="40">
        <f>SUM(X61:Y61)</f>
        <v>132913</v>
      </c>
      <c r="X61" s="88">
        <v>127327</v>
      </c>
      <c r="Y61" s="88">
        <v>5586</v>
      </c>
    </row>
    <row r="62" spans="1:25" ht="18.75" customHeight="1">
      <c r="A62" s="124">
        <v>7</v>
      </c>
      <c r="B62" s="53">
        <v>353290</v>
      </c>
      <c r="C62" s="40">
        <v>139282</v>
      </c>
      <c r="D62" s="40">
        <v>214008</v>
      </c>
      <c r="E62" s="40">
        <v>503985</v>
      </c>
      <c r="F62" s="88">
        <v>158413</v>
      </c>
      <c r="G62" s="88">
        <v>345572</v>
      </c>
      <c r="H62" s="40">
        <v>439972</v>
      </c>
      <c r="I62" s="88">
        <v>171241</v>
      </c>
      <c r="J62" s="88">
        <v>268731</v>
      </c>
      <c r="K62" s="40">
        <v>274777</v>
      </c>
      <c r="L62" s="88">
        <v>151258</v>
      </c>
      <c r="M62" s="88">
        <v>123519</v>
      </c>
      <c r="N62" s="40">
        <v>325847</v>
      </c>
      <c r="O62" s="88">
        <v>163193</v>
      </c>
      <c r="P62" s="88">
        <v>162654</v>
      </c>
      <c r="Q62" s="88">
        <v>180554</v>
      </c>
      <c r="R62" s="88">
        <v>180554</v>
      </c>
      <c r="S62" s="88">
        <v>0</v>
      </c>
      <c r="T62" s="40">
        <f>SUM(U62:V62)</f>
        <v>283915</v>
      </c>
      <c r="U62" s="88">
        <v>267534</v>
      </c>
      <c r="V62" s="88">
        <v>16381</v>
      </c>
      <c r="W62" s="40">
        <f>SUM(X62:Y62)</f>
        <v>266958</v>
      </c>
      <c r="X62" s="88">
        <v>129592</v>
      </c>
      <c r="Y62" s="88">
        <v>137366</v>
      </c>
    </row>
    <row r="63" spans="1:25" ht="18.75" customHeight="1">
      <c r="A63" s="124">
        <v>8</v>
      </c>
      <c r="B63" s="53">
        <v>150218</v>
      </c>
      <c r="C63" s="40">
        <v>131499</v>
      </c>
      <c r="D63" s="40">
        <v>18719</v>
      </c>
      <c r="E63" s="40">
        <v>148863</v>
      </c>
      <c r="F63" s="88">
        <v>148863</v>
      </c>
      <c r="G63" s="88">
        <v>0</v>
      </c>
      <c r="H63" s="40">
        <v>188189</v>
      </c>
      <c r="I63" s="88">
        <v>165775</v>
      </c>
      <c r="J63" s="88">
        <v>22414</v>
      </c>
      <c r="K63" s="40">
        <v>171798</v>
      </c>
      <c r="L63" s="88">
        <v>145625</v>
      </c>
      <c r="M63" s="88">
        <v>26173</v>
      </c>
      <c r="N63" s="40">
        <v>208647</v>
      </c>
      <c r="O63" s="88">
        <v>162439</v>
      </c>
      <c r="P63" s="88">
        <v>46208</v>
      </c>
      <c r="Q63" s="88">
        <v>189831</v>
      </c>
      <c r="R63" s="88">
        <v>185331</v>
      </c>
      <c r="S63" s="88">
        <v>4500</v>
      </c>
      <c r="T63" s="40">
        <f>SUM(U63:V63)</f>
        <v>260512</v>
      </c>
      <c r="U63" s="88">
        <v>254460</v>
      </c>
      <c r="V63" s="88">
        <v>6052</v>
      </c>
      <c r="W63" s="40">
        <f>SUM(X63:Y63)</f>
        <v>138834</v>
      </c>
      <c r="X63" s="88">
        <v>129446</v>
      </c>
      <c r="Y63" s="88">
        <v>9388</v>
      </c>
    </row>
    <row r="64" spans="1:25" ht="18.75" customHeight="1">
      <c r="A64" s="41"/>
      <c r="B64" s="55"/>
      <c r="C64" s="41"/>
      <c r="D64" s="41"/>
      <c r="E64" s="41"/>
      <c r="F64" s="50"/>
      <c r="G64" s="50"/>
      <c r="H64" s="41"/>
      <c r="I64" s="50"/>
      <c r="J64" s="50"/>
      <c r="K64" s="41"/>
      <c r="L64" s="50"/>
      <c r="M64" s="50"/>
      <c r="N64" s="41"/>
      <c r="O64" s="50"/>
      <c r="P64" s="50"/>
      <c r="Q64" s="88"/>
      <c r="R64" s="50"/>
      <c r="S64" s="50"/>
      <c r="T64" s="41"/>
      <c r="U64" s="50"/>
      <c r="V64" s="50"/>
      <c r="W64" s="41"/>
      <c r="X64" s="50"/>
      <c r="Y64" s="50"/>
    </row>
    <row r="65" spans="1:25" ht="18.75" customHeight="1">
      <c r="A65" s="124">
        <v>9</v>
      </c>
      <c r="B65" s="53">
        <v>136824</v>
      </c>
      <c r="C65" s="54">
        <v>136824</v>
      </c>
      <c r="D65" s="54">
        <v>0</v>
      </c>
      <c r="E65" s="40">
        <v>148903</v>
      </c>
      <c r="F65" s="45">
        <v>148903</v>
      </c>
      <c r="G65" s="45">
        <v>0</v>
      </c>
      <c r="H65" s="40">
        <v>169323</v>
      </c>
      <c r="I65" s="45">
        <v>169323</v>
      </c>
      <c r="J65" s="45">
        <v>0</v>
      </c>
      <c r="K65" s="40">
        <v>150638</v>
      </c>
      <c r="L65" s="45">
        <v>149066</v>
      </c>
      <c r="M65" s="45">
        <v>1572</v>
      </c>
      <c r="N65" s="40">
        <v>169388</v>
      </c>
      <c r="O65" s="45">
        <v>163794</v>
      </c>
      <c r="P65" s="45">
        <v>5594</v>
      </c>
      <c r="Q65" s="88">
        <v>190980</v>
      </c>
      <c r="R65" s="45">
        <v>190980</v>
      </c>
      <c r="S65" s="45">
        <v>0</v>
      </c>
      <c r="T65" s="54">
        <f>SUM(U65:V65)</f>
        <v>288634</v>
      </c>
      <c r="U65" s="45">
        <v>255029</v>
      </c>
      <c r="V65" s="45">
        <v>33605</v>
      </c>
      <c r="W65" s="40">
        <f>SUM(X65:Y65)</f>
        <v>126410</v>
      </c>
      <c r="X65" s="45">
        <v>126371</v>
      </c>
      <c r="Y65" s="45">
        <v>39</v>
      </c>
    </row>
    <row r="66" spans="1:25" ht="18.75" customHeight="1">
      <c r="A66" s="124">
        <v>10</v>
      </c>
      <c r="B66" s="53">
        <v>138636</v>
      </c>
      <c r="C66" s="54">
        <v>138303</v>
      </c>
      <c r="D66" s="54">
        <v>333</v>
      </c>
      <c r="E66" s="40">
        <v>154340</v>
      </c>
      <c r="F66" s="45">
        <v>154340</v>
      </c>
      <c r="G66" s="45">
        <v>0</v>
      </c>
      <c r="H66" s="40">
        <v>168499</v>
      </c>
      <c r="I66" s="45">
        <v>168499</v>
      </c>
      <c r="J66" s="45">
        <v>0</v>
      </c>
      <c r="K66" s="40">
        <v>165129</v>
      </c>
      <c r="L66" s="45">
        <v>148423</v>
      </c>
      <c r="M66" s="45">
        <v>16706</v>
      </c>
      <c r="N66" s="40">
        <v>167937</v>
      </c>
      <c r="O66" s="45">
        <v>164643</v>
      </c>
      <c r="P66" s="45">
        <v>3294</v>
      </c>
      <c r="Q66" s="88">
        <v>191736</v>
      </c>
      <c r="R66" s="45">
        <v>191736</v>
      </c>
      <c r="S66" s="45">
        <v>0</v>
      </c>
      <c r="T66" s="54">
        <f>SUM(U66:V66)</f>
        <v>266793</v>
      </c>
      <c r="U66" s="45">
        <v>260484</v>
      </c>
      <c r="V66" s="45">
        <v>6309</v>
      </c>
      <c r="W66" s="40">
        <f>SUM(X66:Y66)</f>
        <v>128729</v>
      </c>
      <c r="X66" s="45">
        <v>128726</v>
      </c>
      <c r="Y66" s="45">
        <v>3</v>
      </c>
    </row>
    <row r="67" spans="1:25" ht="18.75" customHeight="1">
      <c r="A67" s="124">
        <v>11</v>
      </c>
      <c r="B67" s="53">
        <v>138331</v>
      </c>
      <c r="C67" s="54">
        <v>138331</v>
      </c>
      <c r="D67" s="54">
        <v>0</v>
      </c>
      <c r="E67" s="40">
        <v>156950</v>
      </c>
      <c r="F67" s="45">
        <v>156950</v>
      </c>
      <c r="G67" s="45">
        <v>0</v>
      </c>
      <c r="H67" s="40">
        <v>165764</v>
      </c>
      <c r="I67" s="45">
        <v>165764</v>
      </c>
      <c r="J67" s="45">
        <v>0</v>
      </c>
      <c r="K67" s="40">
        <v>150660</v>
      </c>
      <c r="L67" s="45">
        <v>150660</v>
      </c>
      <c r="M67" s="45">
        <v>0</v>
      </c>
      <c r="N67" s="40">
        <v>166405</v>
      </c>
      <c r="O67" s="45">
        <v>166405</v>
      </c>
      <c r="P67" s="45">
        <v>0</v>
      </c>
      <c r="Q67" s="88">
        <v>185311</v>
      </c>
      <c r="R67" s="45">
        <v>185311</v>
      </c>
      <c r="S67" s="45">
        <v>0</v>
      </c>
      <c r="T67" s="54">
        <f>SUM(U67:V67)</f>
        <v>253494</v>
      </c>
      <c r="U67" s="45">
        <v>253335</v>
      </c>
      <c r="V67" s="45">
        <v>159</v>
      </c>
      <c r="W67" s="40">
        <f>SUM(X67:Y67)</f>
        <v>130076</v>
      </c>
      <c r="X67" s="45">
        <v>129842</v>
      </c>
      <c r="Y67" s="45">
        <v>234</v>
      </c>
    </row>
    <row r="68" spans="1:25" ht="18.75" customHeight="1">
      <c r="A68" s="230">
        <v>12</v>
      </c>
      <c r="B68" s="349">
        <v>391906</v>
      </c>
      <c r="C68" s="183">
        <v>136128</v>
      </c>
      <c r="D68" s="183">
        <v>255778</v>
      </c>
      <c r="E68" s="56">
        <v>454744</v>
      </c>
      <c r="F68" s="51">
        <v>158788</v>
      </c>
      <c r="G68" s="51">
        <v>295956</v>
      </c>
      <c r="H68" s="56">
        <v>554469</v>
      </c>
      <c r="I68" s="51">
        <v>167110</v>
      </c>
      <c r="J68" s="51">
        <v>387359</v>
      </c>
      <c r="K68" s="56">
        <v>444817</v>
      </c>
      <c r="L68" s="51">
        <v>147665</v>
      </c>
      <c r="M68" s="51">
        <v>297152</v>
      </c>
      <c r="N68" s="56">
        <v>487481</v>
      </c>
      <c r="O68" s="51">
        <v>165926</v>
      </c>
      <c r="P68" s="51">
        <v>321555</v>
      </c>
      <c r="Q68" s="51">
        <v>620938</v>
      </c>
      <c r="R68" s="51">
        <v>187707</v>
      </c>
      <c r="S68" s="51">
        <v>433231</v>
      </c>
      <c r="T68" s="183">
        <f>SUM(U68:V68)</f>
        <v>848995</v>
      </c>
      <c r="U68" s="51">
        <v>259094</v>
      </c>
      <c r="V68" s="51">
        <v>589901</v>
      </c>
      <c r="W68" s="183">
        <f>SUM(X68:Y68)</f>
        <v>319069</v>
      </c>
      <c r="X68" s="51">
        <v>130257</v>
      </c>
      <c r="Y68" s="51">
        <v>188812</v>
      </c>
    </row>
    <row r="69" spans="1:25" ht="18.75" customHeight="1">
      <c r="A69" s="60"/>
      <c r="B69" s="40"/>
      <c r="C69" s="40"/>
      <c r="D69" s="40"/>
      <c r="E69" s="40"/>
      <c r="F69" s="40"/>
      <c r="G69" s="40"/>
      <c r="H69" s="40"/>
      <c r="I69" s="40"/>
      <c r="J69" s="40"/>
      <c r="K69" s="41"/>
      <c r="L69" s="40"/>
      <c r="M69" s="40"/>
      <c r="N69" s="40"/>
      <c r="O69" s="40"/>
      <c r="P69" s="40"/>
      <c r="Q69" s="40"/>
      <c r="R69" s="40"/>
      <c r="S69" s="40"/>
      <c r="T69" s="40"/>
      <c r="U69" s="40"/>
      <c r="V69" s="40"/>
      <c r="W69" s="40"/>
      <c r="X69" s="40"/>
      <c r="Y69" s="40"/>
    </row>
    <row r="70" spans="1:25" ht="18.75" customHeight="1">
      <c r="A70" s="60"/>
      <c r="B70" s="40"/>
      <c r="C70" s="40"/>
      <c r="D70" s="40"/>
      <c r="E70" s="40"/>
      <c r="F70" s="40"/>
      <c r="G70" s="40"/>
      <c r="H70" s="40"/>
      <c r="I70" s="40"/>
      <c r="J70" s="40"/>
      <c r="K70" s="41"/>
      <c r="L70" s="40"/>
      <c r="M70" s="40"/>
      <c r="N70" s="40"/>
      <c r="O70" s="40"/>
      <c r="P70" s="40"/>
      <c r="Q70" s="40"/>
      <c r="R70" s="40"/>
      <c r="S70" s="40"/>
      <c r="T70" s="40"/>
      <c r="U70" s="40"/>
      <c r="V70" s="40"/>
      <c r="W70" s="40"/>
      <c r="X70" s="40"/>
      <c r="Y70" s="40"/>
    </row>
    <row r="71" spans="1:25" ht="18.75" customHeight="1">
      <c r="A71" s="60"/>
      <c r="B71" s="40"/>
      <c r="C71" s="40"/>
      <c r="D71" s="40"/>
      <c r="E71" s="40"/>
      <c r="F71" s="40"/>
      <c r="G71" s="40"/>
      <c r="H71" s="40"/>
      <c r="I71" s="40"/>
      <c r="J71" s="40"/>
      <c r="K71" s="41"/>
      <c r="L71" s="40"/>
      <c r="M71" s="40"/>
      <c r="N71" s="40"/>
      <c r="O71" s="40"/>
      <c r="P71" s="40"/>
      <c r="Q71" s="40"/>
      <c r="R71" s="40"/>
      <c r="S71" s="40"/>
      <c r="T71" s="40"/>
      <c r="U71" s="40"/>
      <c r="V71" s="40"/>
      <c r="W71" s="40"/>
      <c r="X71" s="40"/>
      <c r="Y71" s="40"/>
    </row>
    <row r="72" spans="1:25" ht="18.75" customHeight="1">
      <c r="A72" s="60"/>
      <c r="B72" s="40"/>
      <c r="C72" s="40"/>
      <c r="D72" s="40"/>
      <c r="E72" s="40"/>
      <c r="F72" s="40"/>
      <c r="G72" s="40"/>
      <c r="H72" s="40"/>
      <c r="I72" s="40"/>
      <c r="J72" s="40"/>
      <c r="K72" s="41"/>
      <c r="L72" s="40"/>
      <c r="M72" s="40"/>
      <c r="N72" s="40"/>
      <c r="O72" s="40"/>
      <c r="P72" s="40"/>
      <c r="Q72" s="40"/>
      <c r="R72" s="40"/>
      <c r="S72" s="40"/>
      <c r="T72" s="40"/>
      <c r="U72" s="40"/>
      <c r="V72" s="40"/>
      <c r="W72" s="40"/>
      <c r="X72" s="40"/>
      <c r="Y72" s="40"/>
    </row>
    <row r="73" spans="1:25" ht="18.75" customHeight="1">
      <c r="A73" s="60"/>
      <c r="B73" s="40"/>
      <c r="C73" s="40"/>
      <c r="D73" s="40"/>
      <c r="E73" s="40"/>
      <c r="F73" s="40"/>
      <c r="G73" s="40"/>
      <c r="H73" s="40"/>
      <c r="I73" s="40"/>
      <c r="J73" s="40"/>
      <c r="K73" s="41"/>
      <c r="L73" s="40"/>
      <c r="M73" s="40"/>
      <c r="N73" s="40"/>
      <c r="O73" s="40"/>
      <c r="P73" s="40"/>
      <c r="Q73" s="40"/>
      <c r="R73" s="40"/>
      <c r="S73" s="40"/>
      <c r="T73" s="40"/>
      <c r="U73" s="40"/>
      <c r="V73" s="40"/>
      <c r="W73" s="40"/>
      <c r="X73" s="40"/>
      <c r="Y73" s="40"/>
    </row>
    <row r="74" spans="1:25" ht="18.75" customHeight="1">
      <c r="A74" s="60"/>
      <c r="B74" s="40"/>
      <c r="C74" s="40"/>
      <c r="D74" s="40"/>
      <c r="E74" s="40"/>
      <c r="F74" s="40"/>
      <c r="G74" s="40"/>
      <c r="H74" s="40"/>
      <c r="I74" s="40"/>
      <c r="J74" s="40"/>
      <c r="K74" s="41"/>
      <c r="L74" s="40"/>
      <c r="M74" s="40"/>
      <c r="N74" s="40"/>
      <c r="O74" s="40"/>
      <c r="P74" s="40"/>
      <c r="Q74" s="40"/>
      <c r="R74" s="40"/>
      <c r="S74" s="40"/>
      <c r="T74" s="40"/>
      <c r="U74" s="40"/>
      <c r="V74" s="40"/>
      <c r="W74" s="40"/>
      <c r="X74" s="40"/>
      <c r="Y74" s="40"/>
    </row>
    <row r="75" spans="1:25" ht="18.75" customHeight="1">
      <c r="A75" s="60"/>
      <c r="B75" s="40"/>
      <c r="C75" s="40"/>
      <c r="D75" s="40"/>
      <c r="E75" s="40"/>
      <c r="F75" s="40"/>
      <c r="G75" s="40"/>
      <c r="H75" s="40"/>
      <c r="I75" s="40"/>
      <c r="J75" s="40"/>
      <c r="K75" s="41"/>
      <c r="L75" s="40"/>
      <c r="M75" s="40"/>
      <c r="N75" s="40"/>
      <c r="O75" s="40"/>
      <c r="P75" s="40"/>
      <c r="Q75" s="40"/>
      <c r="R75" s="40"/>
      <c r="S75" s="40"/>
      <c r="T75" s="40"/>
      <c r="U75" s="40"/>
      <c r="V75" s="40"/>
      <c r="W75" s="40"/>
      <c r="X75" s="40"/>
      <c r="Y75" s="40"/>
    </row>
    <row r="76" spans="1:25" ht="18.75" customHeight="1">
      <c r="A76" s="60"/>
      <c r="B76" s="40"/>
      <c r="C76" s="40"/>
      <c r="D76" s="40"/>
      <c r="E76" s="40"/>
      <c r="F76" s="40"/>
      <c r="G76" s="40"/>
      <c r="H76" s="40"/>
      <c r="I76" s="40"/>
      <c r="J76" s="40"/>
      <c r="K76" s="41"/>
      <c r="L76" s="40"/>
      <c r="M76" s="40"/>
      <c r="N76" s="40"/>
      <c r="O76" s="40"/>
      <c r="P76" s="40"/>
      <c r="Q76" s="40"/>
      <c r="R76" s="40"/>
      <c r="S76" s="40"/>
      <c r="T76" s="40"/>
      <c r="U76" s="40"/>
      <c r="V76" s="40"/>
      <c r="W76" s="40"/>
      <c r="X76" s="40"/>
      <c r="Y76" s="40"/>
    </row>
    <row r="77" spans="1:25" ht="18.75" customHeight="1">
      <c r="A77" s="60"/>
      <c r="B77" s="40"/>
      <c r="C77" s="40"/>
      <c r="D77" s="40"/>
      <c r="E77" s="40"/>
      <c r="F77" s="40"/>
      <c r="G77" s="40"/>
      <c r="H77" s="40"/>
      <c r="I77" s="40"/>
      <c r="J77" s="40"/>
      <c r="K77" s="41"/>
      <c r="L77" s="40"/>
      <c r="M77" s="40"/>
      <c r="N77" s="40"/>
      <c r="O77" s="40"/>
      <c r="P77" s="40"/>
      <c r="Q77" s="40"/>
      <c r="R77" s="40"/>
      <c r="S77" s="40"/>
      <c r="T77" s="40"/>
      <c r="U77" s="40"/>
      <c r="V77" s="40"/>
      <c r="W77" s="40"/>
      <c r="X77" s="40"/>
      <c r="Y77" s="40"/>
    </row>
    <row r="78" spans="1:25" ht="18.75" customHeight="1">
      <c r="A78" s="60"/>
      <c r="B78" s="40"/>
      <c r="C78" s="40"/>
      <c r="D78" s="40"/>
      <c r="E78" s="40"/>
      <c r="F78" s="40"/>
      <c r="G78" s="40"/>
      <c r="H78" s="40"/>
      <c r="I78" s="40"/>
      <c r="J78" s="40"/>
      <c r="K78" s="41"/>
      <c r="L78" s="40"/>
      <c r="M78" s="40"/>
      <c r="N78" s="40"/>
      <c r="O78" s="40"/>
      <c r="P78" s="40"/>
      <c r="Q78" s="40"/>
      <c r="R78" s="40"/>
      <c r="S78" s="40"/>
      <c r="T78" s="40"/>
      <c r="U78" s="40"/>
      <c r="V78" s="40"/>
      <c r="W78" s="40"/>
      <c r="X78" s="40"/>
      <c r="Y78" s="40"/>
    </row>
    <row r="79" spans="1:25" ht="18.75" customHeight="1">
      <c r="A79" s="60"/>
      <c r="B79" s="40"/>
      <c r="C79" s="40"/>
      <c r="D79" s="40"/>
      <c r="E79" s="40"/>
      <c r="F79" s="40"/>
      <c r="G79" s="40"/>
      <c r="H79" s="40"/>
      <c r="I79" s="40"/>
      <c r="J79" s="40"/>
      <c r="K79" s="41"/>
      <c r="L79" s="40"/>
      <c r="M79" s="40"/>
      <c r="N79" s="40"/>
      <c r="O79" s="40"/>
      <c r="P79" s="40"/>
      <c r="Q79" s="40"/>
      <c r="R79" s="40"/>
      <c r="S79" s="40"/>
      <c r="T79" s="40"/>
      <c r="U79" s="40"/>
      <c r="V79" s="40"/>
      <c r="W79" s="40"/>
      <c r="X79" s="40"/>
      <c r="Y79" s="40"/>
    </row>
    <row r="80" spans="1:25" ht="18.75" customHeight="1">
      <c r="A80" s="60"/>
      <c r="B80" s="40"/>
      <c r="C80" s="40"/>
      <c r="D80" s="40"/>
      <c r="E80" s="40"/>
      <c r="F80" s="40"/>
      <c r="G80" s="40"/>
      <c r="H80" s="40"/>
      <c r="I80" s="40"/>
      <c r="J80" s="40"/>
      <c r="K80" s="41"/>
      <c r="L80" s="40"/>
      <c r="M80" s="40"/>
      <c r="N80" s="40"/>
      <c r="O80" s="40"/>
      <c r="P80" s="40"/>
      <c r="Q80" s="40"/>
      <c r="R80" s="40"/>
      <c r="S80" s="40"/>
      <c r="T80" s="40"/>
      <c r="U80" s="40"/>
      <c r="V80" s="40"/>
      <c r="W80" s="40"/>
      <c r="X80" s="40"/>
      <c r="Y80" s="40"/>
    </row>
    <row r="81" spans="1:25" ht="18.75" customHeight="1">
      <c r="A81" s="60"/>
      <c r="B81" s="40"/>
      <c r="C81" s="40"/>
      <c r="D81" s="40"/>
      <c r="E81" s="40"/>
      <c r="F81" s="40"/>
      <c r="G81" s="40"/>
      <c r="H81" s="40"/>
      <c r="I81" s="40"/>
      <c r="J81" s="40"/>
      <c r="K81" s="41"/>
      <c r="L81" s="40"/>
      <c r="M81" s="40"/>
      <c r="N81" s="40"/>
      <c r="O81" s="40"/>
      <c r="P81" s="40"/>
      <c r="Q81" s="40"/>
      <c r="R81" s="40"/>
      <c r="S81" s="40"/>
      <c r="T81" s="40"/>
      <c r="U81" s="40"/>
      <c r="V81" s="40"/>
      <c r="W81" s="40"/>
      <c r="X81" s="40"/>
      <c r="Y81" s="40"/>
    </row>
    <row r="82" spans="1:11" ht="18.75" customHeight="1">
      <c r="A82" s="60"/>
      <c r="B82" s="60"/>
      <c r="C82" s="60"/>
      <c r="D82" s="60"/>
      <c r="E82" s="60"/>
      <c r="F82" s="60"/>
      <c r="G82" s="60"/>
      <c r="H82" s="60"/>
      <c r="I82" s="60"/>
      <c r="J82" s="60"/>
      <c r="K82" s="41"/>
    </row>
    <row r="83" spans="1:11" ht="18.75" customHeight="1">
      <c r="A83" s="60"/>
      <c r="B83" s="60"/>
      <c r="C83" s="60"/>
      <c r="D83" s="60"/>
      <c r="E83" s="60"/>
      <c r="F83" s="60"/>
      <c r="G83" s="60"/>
      <c r="H83" s="60"/>
      <c r="I83" s="60"/>
      <c r="J83" s="60"/>
      <c r="K83" s="41"/>
    </row>
    <row r="84" spans="1:11" ht="18.75" customHeight="1">
      <c r="A84" s="60"/>
      <c r="B84" s="60"/>
      <c r="C84" s="60"/>
      <c r="D84" s="60"/>
      <c r="E84" s="60"/>
      <c r="F84" s="60"/>
      <c r="G84" s="60"/>
      <c r="H84" s="60"/>
      <c r="I84" s="60"/>
      <c r="J84" s="60"/>
      <c r="K84" s="41"/>
    </row>
    <row r="85" spans="1:11" ht="18.75" customHeight="1">
      <c r="A85" s="60"/>
      <c r="B85" s="60"/>
      <c r="C85" s="60"/>
      <c r="D85" s="60"/>
      <c r="E85" s="60"/>
      <c r="F85" s="60"/>
      <c r="G85" s="60"/>
      <c r="H85" s="60"/>
      <c r="I85" s="60"/>
      <c r="J85" s="60"/>
      <c r="K85" s="41"/>
    </row>
    <row r="86" spans="1:11" ht="18.75" customHeight="1">
      <c r="A86" s="60"/>
      <c r="B86" s="60"/>
      <c r="C86" s="60"/>
      <c r="D86" s="60"/>
      <c r="E86" s="60"/>
      <c r="F86" s="60"/>
      <c r="G86" s="60"/>
      <c r="H86" s="60"/>
      <c r="I86" s="60"/>
      <c r="J86" s="60"/>
      <c r="K86" s="41"/>
    </row>
  </sheetData>
  <sheetProtection/>
  <mergeCells count="35">
    <mergeCell ref="S8:S9"/>
    <mergeCell ref="T8:T9"/>
    <mergeCell ref="Y8:Y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A8:A9"/>
    <mergeCell ref="B8:B9"/>
    <mergeCell ref="C8:C9"/>
    <mergeCell ref="D8:D9"/>
    <mergeCell ref="E8:E9"/>
    <mergeCell ref="F8:F9"/>
    <mergeCell ref="A4:Y4"/>
    <mergeCell ref="B6:P6"/>
    <mergeCell ref="Q6:S7"/>
    <mergeCell ref="T6:V7"/>
    <mergeCell ref="W6:Y7"/>
    <mergeCell ref="B7:D7"/>
    <mergeCell ref="E7:G7"/>
    <mergeCell ref="H7:J7"/>
    <mergeCell ref="K7:M7"/>
    <mergeCell ref="N7:P7"/>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6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A88"/>
  <sheetViews>
    <sheetView zoomScaleSheetLayoutView="40" zoomScalePageLayoutView="0" workbookViewId="0" topLeftCell="L41">
      <selection activeCell="Q67" sqref="Q67"/>
    </sheetView>
  </sheetViews>
  <sheetFormatPr defaultColWidth="10.59765625" defaultRowHeight="15"/>
  <cols>
    <col min="1" max="1" width="15.09765625" style="58" customWidth="1"/>
    <col min="2" max="19" width="11.5" style="58" customWidth="1"/>
    <col min="20" max="16384" width="10.59765625" style="58" customWidth="1"/>
  </cols>
  <sheetData>
    <row r="1" spans="1:19" s="57" customFormat="1" ht="19.5" customHeight="1">
      <c r="A1" s="1" t="s">
        <v>6</v>
      </c>
      <c r="S1" s="2" t="s">
        <v>7</v>
      </c>
    </row>
    <row r="2" spans="1:19" s="57" customFormat="1" ht="19.5" customHeight="1">
      <c r="A2" s="1"/>
      <c r="S2" s="2"/>
    </row>
    <row r="3" spans="1:25" ht="19.5" customHeight="1">
      <c r="A3" s="352" t="s">
        <v>467</v>
      </c>
      <c r="B3" s="352"/>
      <c r="C3" s="352"/>
      <c r="D3" s="352"/>
      <c r="E3" s="352"/>
      <c r="F3" s="352"/>
      <c r="G3" s="352"/>
      <c r="H3" s="352"/>
      <c r="I3" s="352"/>
      <c r="J3" s="352"/>
      <c r="K3" s="352"/>
      <c r="L3" s="352"/>
      <c r="M3" s="352"/>
      <c r="N3" s="352"/>
      <c r="O3" s="352"/>
      <c r="P3" s="352"/>
      <c r="Q3" s="352"/>
      <c r="R3" s="352"/>
      <c r="S3" s="352"/>
      <c r="T3" s="59"/>
      <c r="U3" s="59"/>
      <c r="V3" s="59"/>
      <c r="W3" s="59"/>
      <c r="X3" s="59"/>
      <c r="Y3" s="59"/>
    </row>
    <row r="4" ht="18" customHeight="1" thickBot="1">
      <c r="S4" s="46" t="s">
        <v>321</v>
      </c>
    </row>
    <row r="5" spans="1:19" ht="15" customHeight="1">
      <c r="A5" s="244" t="s">
        <v>23</v>
      </c>
      <c r="B5" s="359" t="s">
        <v>322</v>
      </c>
      <c r="C5" s="360"/>
      <c r="D5" s="361"/>
      <c r="E5" s="365" t="s">
        <v>323</v>
      </c>
      <c r="F5" s="366"/>
      <c r="G5" s="366"/>
      <c r="H5" s="366"/>
      <c r="I5" s="366"/>
      <c r="J5" s="366"/>
      <c r="K5" s="366"/>
      <c r="L5" s="366"/>
      <c r="M5" s="366"/>
      <c r="N5" s="366"/>
      <c r="O5" s="366"/>
      <c r="P5" s="366"/>
      <c r="Q5" s="366"/>
      <c r="R5" s="366"/>
      <c r="S5" s="366"/>
    </row>
    <row r="6" spans="1:19" ht="15" customHeight="1">
      <c r="A6" s="254"/>
      <c r="B6" s="362"/>
      <c r="C6" s="363"/>
      <c r="D6" s="364"/>
      <c r="E6" s="372" t="s">
        <v>324</v>
      </c>
      <c r="F6" s="373"/>
      <c r="G6" s="374"/>
      <c r="H6" s="372" t="s">
        <v>45</v>
      </c>
      <c r="I6" s="373"/>
      <c r="J6" s="374"/>
      <c r="K6" s="372" t="s">
        <v>158</v>
      </c>
      <c r="L6" s="373"/>
      <c r="M6" s="374"/>
      <c r="N6" s="372" t="s">
        <v>325</v>
      </c>
      <c r="O6" s="373"/>
      <c r="P6" s="374"/>
      <c r="Q6" s="372" t="s">
        <v>46</v>
      </c>
      <c r="R6" s="373"/>
      <c r="S6" s="373"/>
    </row>
    <row r="7" spans="1:27" ht="15" customHeight="1">
      <c r="A7" s="595" t="s">
        <v>159</v>
      </c>
      <c r="B7" s="597" t="s">
        <v>35</v>
      </c>
      <c r="C7" s="473" t="s">
        <v>29</v>
      </c>
      <c r="D7" s="473" t="s">
        <v>30</v>
      </c>
      <c r="E7" s="597" t="s">
        <v>35</v>
      </c>
      <c r="F7" s="473" t="s">
        <v>29</v>
      </c>
      <c r="G7" s="473" t="s">
        <v>30</v>
      </c>
      <c r="H7" s="597" t="s">
        <v>35</v>
      </c>
      <c r="I7" s="473" t="s">
        <v>29</v>
      </c>
      <c r="J7" s="473" t="s">
        <v>30</v>
      </c>
      <c r="K7" s="597" t="s">
        <v>35</v>
      </c>
      <c r="L7" s="473" t="s">
        <v>29</v>
      </c>
      <c r="M7" s="473" t="s">
        <v>30</v>
      </c>
      <c r="N7" s="597" t="s">
        <v>35</v>
      </c>
      <c r="O7" s="473" t="s">
        <v>29</v>
      </c>
      <c r="P7" s="473" t="s">
        <v>30</v>
      </c>
      <c r="Q7" s="597" t="s">
        <v>35</v>
      </c>
      <c r="R7" s="473" t="s">
        <v>29</v>
      </c>
      <c r="S7" s="469" t="s">
        <v>30</v>
      </c>
      <c r="T7" s="61"/>
      <c r="U7" s="61"/>
      <c r="V7" s="61"/>
      <c r="W7" s="61"/>
      <c r="X7" s="61"/>
      <c r="Y7" s="61"/>
      <c r="Z7" s="61"/>
      <c r="AA7" s="61"/>
    </row>
    <row r="8" spans="1:27" ht="15" customHeight="1">
      <c r="A8" s="596"/>
      <c r="B8" s="559"/>
      <c r="C8" s="556"/>
      <c r="D8" s="556"/>
      <c r="E8" s="559"/>
      <c r="F8" s="556"/>
      <c r="G8" s="556"/>
      <c r="H8" s="559"/>
      <c r="I8" s="556"/>
      <c r="J8" s="556"/>
      <c r="K8" s="559"/>
      <c r="L8" s="556"/>
      <c r="M8" s="556"/>
      <c r="N8" s="559"/>
      <c r="O8" s="556"/>
      <c r="P8" s="556"/>
      <c r="Q8" s="559"/>
      <c r="R8" s="556"/>
      <c r="S8" s="362"/>
      <c r="T8" s="61"/>
      <c r="U8" s="61"/>
      <c r="V8" s="61"/>
      <c r="W8" s="61"/>
      <c r="X8" s="61"/>
      <c r="Y8" s="61"/>
      <c r="Z8" s="61"/>
      <c r="AA8" s="61"/>
    </row>
    <row r="9" spans="1:2" ht="15" customHeight="1">
      <c r="A9" s="10" t="s">
        <v>36</v>
      </c>
      <c r="B9" s="245"/>
    </row>
    <row r="10" spans="1:19" ht="15" customHeight="1">
      <c r="A10" s="155" t="s">
        <v>297</v>
      </c>
      <c r="B10" s="40">
        <v>493284</v>
      </c>
      <c r="C10" s="40">
        <v>331328</v>
      </c>
      <c r="D10" s="40">
        <v>161956</v>
      </c>
      <c r="E10" s="40">
        <v>305992</v>
      </c>
      <c r="F10" s="40">
        <v>233294</v>
      </c>
      <c r="G10" s="40">
        <v>72698</v>
      </c>
      <c r="H10" s="40">
        <v>200896</v>
      </c>
      <c r="I10" s="40">
        <v>180060</v>
      </c>
      <c r="J10" s="40">
        <v>20836</v>
      </c>
      <c r="K10" s="40">
        <v>291835</v>
      </c>
      <c r="L10" s="40">
        <v>223401</v>
      </c>
      <c r="M10" s="40">
        <v>68434</v>
      </c>
      <c r="N10" s="40">
        <v>448369</v>
      </c>
      <c r="O10" s="40">
        <v>318929</v>
      </c>
      <c r="P10" s="40">
        <v>129440</v>
      </c>
      <c r="Q10" s="40">
        <v>274775</v>
      </c>
      <c r="R10" s="40">
        <v>209209</v>
      </c>
      <c r="S10" s="40">
        <v>65566</v>
      </c>
    </row>
    <row r="11" spans="1:19" ht="15" customHeight="1">
      <c r="A11" s="155" t="s">
        <v>206</v>
      </c>
      <c r="B11" s="40">
        <v>478275</v>
      </c>
      <c r="C11" s="40">
        <v>319002</v>
      </c>
      <c r="D11" s="40">
        <v>159273</v>
      </c>
      <c r="E11" s="40">
        <v>316266</v>
      </c>
      <c r="F11" s="40">
        <v>239012</v>
      </c>
      <c r="G11" s="40">
        <v>77254</v>
      </c>
      <c r="H11" s="40">
        <v>216252</v>
      </c>
      <c r="I11" s="40">
        <v>192634</v>
      </c>
      <c r="J11" s="40">
        <v>23619</v>
      </c>
      <c r="K11" s="40">
        <v>302280</v>
      </c>
      <c r="L11" s="40">
        <v>229642</v>
      </c>
      <c r="M11" s="40">
        <v>72639</v>
      </c>
      <c r="N11" s="40">
        <v>455295</v>
      </c>
      <c r="O11" s="40">
        <v>319460</v>
      </c>
      <c r="P11" s="40">
        <v>135835</v>
      </c>
      <c r="Q11" s="40">
        <v>283642</v>
      </c>
      <c r="R11" s="40">
        <v>214331</v>
      </c>
      <c r="S11" s="40">
        <v>69312</v>
      </c>
    </row>
    <row r="12" spans="1:19" s="236" customFormat="1" ht="15" customHeight="1">
      <c r="A12" s="257" t="s">
        <v>186</v>
      </c>
      <c r="B12" s="258">
        <v>506784</v>
      </c>
      <c r="C12" s="258">
        <v>335732</v>
      </c>
      <c r="D12" s="258">
        <v>171052</v>
      </c>
      <c r="E12" s="258">
        <v>330362</v>
      </c>
      <c r="F12" s="258">
        <v>246556</v>
      </c>
      <c r="G12" s="258">
        <v>83806</v>
      </c>
      <c r="H12" s="258">
        <v>228548</v>
      </c>
      <c r="I12" s="258">
        <v>200382</v>
      </c>
      <c r="J12" s="258">
        <v>28166</v>
      </c>
      <c r="K12" s="258">
        <v>314342</v>
      </c>
      <c r="L12" s="258">
        <v>236688</v>
      </c>
      <c r="M12" s="258">
        <v>77654</v>
      </c>
      <c r="N12" s="258">
        <v>478300</v>
      </c>
      <c r="O12" s="258">
        <v>328255</v>
      </c>
      <c r="P12" s="258">
        <v>150045</v>
      </c>
      <c r="Q12" s="258">
        <v>296257</v>
      </c>
      <c r="R12" s="258">
        <v>222733</v>
      </c>
      <c r="S12" s="258">
        <v>73524</v>
      </c>
    </row>
    <row r="13" spans="1:19" ht="15" customHeight="1">
      <c r="A13" s="83"/>
      <c r="B13" s="41"/>
      <c r="C13" s="54"/>
      <c r="D13" s="54"/>
      <c r="E13" s="40"/>
      <c r="F13" s="54"/>
      <c r="G13" s="54"/>
      <c r="H13" s="41"/>
      <c r="I13" s="54"/>
      <c r="J13" s="54"/>
      <c r="K13" s="41"/>
      <c r="L13" s="54"/>
      <c r="M13" s="54"/>
      <c r="N13" s="41"/>
      <c r="O13" s="54"/>
      <c r="P13" s="54"/>
      <c r="Q13" s="41"/>
      <c r="R13" s="54"/>
      <c r="S13" s="54"/>
    </row>
    <row r="14" spans="1:19" ht="15" customHeight="1">
      <c r="A14" s="255" t="s">
        <v>293</v>
      </c>
      <c r="B14" s="54">
        <v>321051</v>
      </c>
      <c r="C14" s="40">
        <v>320523</v>
      </c>
      <c r="D14" s="40">
        <v>528</v>
      </c>
      <c r="E14" s="40">
        <f>SUM(F14:G14)</f>
        <v>245683</v>
      </c>
      <c r="F14" s="40">
        <v>241931</v>
      </c>
      <c r="G14" s="40">
        <v>3752</v>
      </c>
      <c r="H14" s="40">
        <v>194169</v>
      </c>
      <c r="I14" s="40">
        <v>193701</v>
      </c>
      <c r="J14" s="40">
        <v>468</v>
      </c>
      <c r="K14" s="40">
        <v>233117</v>
      </c>
      <c r="L14" s="40">
        <v>233117</v>
      </c>
      <c r="M14" s="40">
        <v>0</v>
      </c>
      <c r="N14" s="40">
        <v>338321</v>
      </c>
      <c r="O14" s="40">
        <v>326898</v>
      </c>
      <c r="P14" s="40">
        <v>11423</v>
      </c>
      <c r="Q14" s="40">
        <v>217202</v>
      </c>
      <c r="R14" s="40">
        <v>214214</v>
      </c>
      <c r="S14" s="40">
        <v>2988</v>
      </c>
    </row>
    <row r="15" spans="1:19" ht="15" customHeight="1">
      <c r="A15" s="124">
        <v>2</v>
      </c>
      <c r="B15" s="53">
        <v>319754</v>
      </c>
      <c r="C15" s="40">
        <v>319754</v>
      </c>
      <c r="D15" s="40">
        <v>0</v>
      </c>
      <c r="E15" s="40">
        <f>SUM(F15:G15)</f>
        <v>241439</v>
      </c>
      <c r="F15" s="40">
        <v>241388</v>
      </c>
      <c r="G15" s="40">
        <v>51</v>
      </c>
      <c r="H15" s="40">
        <v>187583</v>
      </c>
      <c r="I15" s="40">
        <v>187371</v>
      </c>
      <c r="J15" s="40">
        <v>212</v>
      </c>
      <c r="K15" s="40">
        <v>233031</v>
      </c>
      <c r="L15" s="40">
        <v>233031</v>
      </c>
      <c r="M15" s="40">
        <v>0</v>
      </c>
      <c r="N15" s="40">
        <v>327056</v>
      </c>
      <c r="O15" s="40">
        <v>327056</v>
      </c>
      <c r="P15" s="40">
        <v>0</v>
      </c>
      <c r="Q15" s="40">
        <v>218131</v>
      </c>
      <c r="R15" s="40">
        <v>218131</v>
      </c>
      <c r="S15" s="40">
        <v>0</v>
      </c>
    </row>
    <row r="16" spans="1:19" ht="15" customHeight="1">
      <c r="A16" s="124">
        <v>3</v>
      </c>
      <c r="B16" s="53">
        <v>435427</v>
      </c>
      <c r="C16" s="40">
        <v>328925</v>
      </c>
      <c r="D16" s="40">
        <v>106502</v>
      </c>
      <c r="E16" s="40">
        <f>SUM(F16:G16)</f>
        <v>289991</v>
      </c>
      <c r="F16" s="40">
        <v>240659</v>
      </c>
      <c r="G16" s="40">
        <v>49332</v>
      </c>
      <c r="H16" s="40">
        <v>185794</v>
      </c>
      <c r="I16" s="40">
        <v>185628</v>
      </c>
      <c r="J16" s="40">
        <v>166</v>
      </c>
      <c r="K16" s="40">
        <v>263060</v>
      </c>
      <c r="L16" s="40">
        <v>229954</v>
      </c>
      <c r="M16" s="40">
        <v>33106</v>
      </c>
      <c r="N16" s="40">
        <v>453068</v>
      </c>
      <c r="O16" s="40">
        <v>327764</v>
      </c>
      <c r="P16" s="40">
        <v>125304</v>
      </c>
      <c r="Q16" s="40">
        <v>253703</v>
      </c>
      <c r="R16" s="40">
        <v>217979</v>
      </c>
      <c r="S16" s="40">
        <v>35724</v>
      </c>
    </row>
    <row r="17" spans="1:19" ht="15" customHeight="1">
      <c r="A17" s="124">
        <v>4</v>
      </c>
      <c r="B17" s="53">
        <v>333671</v>
      </c>
      <c r="C17" s="40">
        <v>333671</v>
      </c>
      <c r="D17" s="40">
        <v>0</v>
      </c>
      <c r="E17" s="40">
        <f>SUM(F17:G17)</f>
        <v>249503</v>
      </c>
      <c r="F17" s="40">
        <v>245189</v>
      </c>
      <c r="G17" s="40">
        <v>4314</v>
      </c>
      <c r="H17" s="40">
        <v>196670</v>
      </c>
      <c r="I17" s="40">
        <v>194734</v>
      </c>
      <c r="J17" s="40">
        <v>1936</v>
      </c>
      <c r="K17" s="40">
        <v>235969</v>
      </c>
      <c r="L17" s="40">
        <v>235969</v>
      </c>
      <c r="M17" s="40">
        <v>0</v>
      </c>
      <c r="N17" s="40">
        <v>331892</v>
      </c>
      <c r="O17" s="40">
        <v>331883</v>
      </c>
      <c r="P17" s="40">
        <v>9</v>
      </c>
      <c r="Q17" s="40">
        <v>231871</v>
      </c>
      <c r="R17" s="40">
        <v>219799</v>
      </c>
      <c r="S17" s="40">
        <v>12072</v>
      </c>
    </row>
    <row r="18" spans="1:19" ht="15" customHeight="1">
      <c r="A18" s="41"/>
      <c r="B18" s="55"/>
      <c r="C18" s="41"/>
      <c r="D18" s="41"/>
      <c r="E18" s="40"/>
      <c r="F18" s="41"/>
      <c r="G18" s="41"/>
      <c r="H18" s="41"/>
      <c r="I18" s="41"/>
      <c r="J18" s="41"/>
      <c r="K18" s="41"/>
      <c r="L18" s="41"/>
      <c r="M18" s="41"/>
      <c r="N18" s="41"/>
      <c r="O18" s="41"/>
      <c r="P18" s="41"/>
      <c r="Q18" s="41"/>
      <c r="R18" s="41"/>
      <c r="S18" s="41"/>
    </row>
    <row r="19" spans="1:19" ht="15" customHeight="1">
      <c r="A19" s="124">
        <v>5</v>
      </c>
      <c r="B19" s="53">
        <v>347929</v>
      </c>
      <c r="C19" s="40">
        <v>334789</v>
      </c>
      <c r="D19" s="40">
        <v>13140</v>
      </c>
      <c r="E19" s="40">
        <f>SUM(F19:G19)</f>
        <v>250078</v>
      </c>
      <c r="F19" s="40">
        <v>249512</v>
      </c>
      <c r="G19" s="40">
        <v>566</v>
      </c>
      <c r="H19" s="40">
        <v>221355</v>
      </c>
      <c r="I19" s="40">
        <v>221167</v>
      </c>
      <c r="J19" s="40">
        <v>188</v>
      </c>
      <c r="K19" s="40">
        <v>234586</v>
      </c>
      <c r="L19" s="40">
        <v>234586</v>
      </c>
      <c r="M19" s="40">
        <v>0</v>
      </c>
      <c r="N19" s="40">
        <v>325941</v>
      </c>
      <c r="O19" s="40">
        <v>325941</v>
      </c>
      <c r="P19" s="40">
        <v>0</v>
      </c>
      <c r="Q19" s="40">
        <v>224469</v>
      </c>
      <c r="R19" s="40">
        <v>222852</v>
      </c>
      <c r="S19" s="40">
        <v>1617</v>
      </c>
    </row>
    <row r="20" spans="1:19" ht="15" customHeight="1">
      <c r="A20" s="124">
        <v>6</v>
      </c>
      <c r="B20" s="53">
        <v>1112731</v>
      </c>
      <c r="C20" s="40">
        <v>331261</v>
      </c>
      <c r="D20" s="40">
        <v>781470</v>
      </c>
      <c r="E20" s="40">
        <f>SUM(F20:G20)</f>
        <v>488331</v>
      </c>
      <c r="F20" s="40">
        <v>248885</v>
      </c>
      <c r="G20" s="40">
        <v>239446</v>
      </c>
      <c r="H20" s="40">
        <v>205811</v>
      </c>
      <c r="I20" s="40">
        <v>205720</v>
      </c>
      <c r="J20" s="40">
        <v>91</v>
      </c>
      <c r="K20" s="40">
        <v>432417</v>
      </c>
      <c r="L20" s="40">
        <v>238886</v>
      </c>
      <c r="M20" s="40">
        <v>193531</v>
      </c>
      <c r="N20" s="40">
        <v>888407</v>
      </c>
      <c r="O20" s="40">
        <v>324276</v>
      </c>
      <c r="P20" s="40">
        <v>564131</v>
      </c>
      <c r="Q20" s="40">
        <v>409977</v>
      </c>
      <c r="R20" s="40">
        <v>227971</v>
      </c>
      <c r="S20" s="40">
        <v>182006</v>
      </c>
    </row>
    <row r="21" spans="1:19" ht="15" customHeight="1">
      <c r="A21" s="124">
        <v>7</v>
      </c>
      <c r="B21" s="53">
        <v>510387</v>
      </c>
      <c r="C21" s="40">
        <v>348184</v>
      </c>
      <c r="D21" s="40">
        <v>162203</v>
      </c>
      <c r="E21" s="40">
        <f>SUM(F21:G21)</f>
        <v>377090</v>
      </c>
      <c r="F21" s="40">
        <v>245199</v>
      </c>
      <c r="G21" s="40">
        <v>131891</v>
      </c>
      <c r="H21" s="40">
        <v>336540</v>
      </c>
      <c r="I21" s="40">
        <v>196104</v>
      </c>
      <c r="J21" s="40">
        <v>140436</v>
      </c>
      <c r="K21" s="40">
        <v>394746</v>
      </c>
      <c r="L21" s="40">
        <v>237130</v>
      </c>
      <c r="M21" s="40">
        <v>157616</v>
      </c>
      <c r="N21" s="40">
        <v>396375</v>
      </c>
      <c r="O21" s="40">
        <v>325094</v>
      </c>
      <c r="P21" s="40">
        <v>71281</v>
      </c>
      <c r="Q21" s="40">
        <v>373461</v>
      </c>
      <c r="R21" s="40">
        <v>223528</v>
      </c>
      <c r="S21" s="40">
        <v>149933</v>
      </c>
    </row>
    <row r="22" spans="1:19" ht="15" customHeight="1">
      <c r="A22" s="124">
        <v>8</v>
      </c>
      <c r="B22" s="53">
        <v>361991</v>
      </c>
      <c r="C22" s="40">
        <v>343623</v>
      </c>
      <c r="D22" s="40">
        <v>18368</v>
      </c>
      <c r="E22" s="40">
        <f>SUM(F22:G22)</f>
        <v>273539</v>
      </c>
      <c r="F22" s="40">
        <v>246504</v>
      </c>
      <c r="G22" s="40">
        <v>27035</v>
      </c>
      <c r="H22" s="40">
        <v>218566</v>
      </c>
      <c r="I22" s="40">
        <v>204016</v>
      </c>
      <c r="J22" s="40">
        <v>14550</v>
      </c>
      <c r="K22" s="40">
        <v>254461</v>
      </c>
      <c r="L22" s="40">
        <v>237078</v>
      </c>
      <c r="M22" s="40">
        <v>17383</v>
      </c>
      <c r="N22" s="40">
        <v>369856</v>
      </c>
      <c r="O22" s="40">
        <v>324116</v>
      </c>
      <c r="P22" s="40">
        <v>45740</v>
      </c>
      <c r="Q22" s="40">
        <v>252415</v>
      </c>
      <c r="R22" s="40">
        <v>223967</v>
      </c>
      <c r="S22" s="40">
        <v>28448</v>
      </c>
    </row>
    <row r="23" spans="1:19" ht="15" customHeight="1">
      <c r="A23" s="41"/>
      <c r="B23" s="55"/>
      <c r="C23" s="41"/>
      <c r="D23" s="41"/>
      <c r="E23" s="40"/>
      <c r="F23" s="41"/>
      <c r="G23" s="41"/>
      <c r="H23" s="41"/>
      <c r="I23" s="41"/>
      <c r="J23" s="41"/>
      <c r="K23" s="41"/>
      <c r="L23" s="41"/>
      <c r="M23" s="41"/>
      <c r="N23" s="41"/>
      <c r="O23" s="41"/>
      <c r="P23" s="41"/>
      <c r="Q23" s="41"/>
      <c r="R23" s="41"/>
      <c r="S23" s="41"/>
    </row>
    <row r="24" spans="1:19" ht="15" customHeight="1">
      <c r="A24" s="124">
        <v>9</v>
      </c>
      <c r="B24" s="53">
        <v>341216</v>
      </c>
      <c r="C24" s="40">
        <v>341216</v>
      </c>
      <c r="D24" s="40">
        <v>0</v>
      </c>
      <c r="E24" s="40">
        <f>SUM(F24:G24)</f>
        <v>247198</v>
      </c>
      <c r="F24" s="40">
        <v>245619</v>
      </c>
      <c r="G24" s="40">
        <v>1579</v>
      </c>
      <c r="H24" s="40">
        <v>200562</v>
      </c>
      <c r="I24" s="40">
        <v>199498</v>
      </c>
      <c r="J24" s="40">
        <v>1064</v>
      </c>
      <c r="K24" s="40">
        <v>237293</v>
      </c>
      <c r="L24" s="40">
        <v>237293</v>
      </c>
      <c r="M24" s="40">
        <v>0</v>
      </c>
      <c r="N24" s="40">
        <v>329426</v>
      </c>
      <c r="O24" s="40">
        <v>323467</v>
      </c>
      <c r="P24" s="40">
        <v>5959</v>
      </c>
      <c r="Q24" s="40">
        <v>224178</v>
      </c>
      <c r="R24" s="40">
        <v>224178</v>
      </c>
      <c r="S24" s="40">
        <v>0</v>
      </c>
    </row>
    <row r="25" spans="1:19" ht="15" customHeight="1">
      <c r="A25" s="124">
        <v>10</v>
      </c>
      <c r="B25" s="53">
        <v>344492</v>
      </c>
      <c r="C25" s="40">
        <v>343353</v>
      </c>
      <c r="D25" s="40">
        <v>1139</v>
      </c>
      <c r="E25" s="40">
        <f>SUM(F25:G25)</f>
        <v>250448</v>
      </c>
      <c r="F25" s="40">
        <v>248021</v>
      </c>
      <c r="G25" s="40">
        <v>2427</v>
      </c>
      <c r="H25" s="40">
        <v>201946</v>
      </c>
      <c r="I25" s="40">
        <v>201280</v>
      </c>
      <c r="J25" s="40">
        <v>666</v>
      </c>
      <c r="K25" s="40">
        <v>249019</v>
      </c>
      <c r="L25" s="40">
        <v>239787</v>
      </c>
      <c r="M25" s="40">
        <v>9232</v>
      </c>
      <c r="N25" s="40">
        <v>326102</v>
      </c>
      <c r="O25" s="40">
        <v>326102</v>
      </c>
      <c r="P25" s="40">
        <v>0</v>
      </c>
      <c r="Q25" s="40">
        <v>226417</v>
      </c>
      <c r="R25" s="40">
        <v>226417</v>
      </c>
      <c r="S25" s="40">
        <v>0</v>
      </c>
    </row>
    <row r="26" spans="1:19" ht="15" customHeight="1">
      <c r="A26" s="124">
        <v>11</v>
      </c>
      <c r="B26" s="53">
        <v>350918</v>
      </c>
      <c r="C26" s="40">
        <v>339191</v>
      </c>
      <c r="D26" s="40">
        <v>11727</v>
      </c>
      <c r="E26" s="40">
        <f>SUM(F26:G26)</f>
        <v>251135</v>
      </c>
      <c r="F26" s="40">
        <v>250097</v>
      </c>
      <c r="G26" s="40">
        <v>1038</v>
      </c>
      <c r="H26" s="40">
        <v>209429</v>
      </c>
      <c r="I26" s="40">
        <v>208720</v>
      </c>
      <c r="J26" s="40">
        <v>709</v>
      </c>
      <c r="K26" s="40">
        <v>238498</v>
      </c>
      <c r="L26" s="40">
        <v>238498</v>
      </c>
      <c r="M26" s="40">
        <v>0</v>
      </c>
      <c r="N26" s="40">
        <v>328447</v>
      </c>
      <c r="O26" s="40">
        <v>328447</v>
      </c>
      <c r="P26" s="40">
        <v>0</v>
      </c>
      <c r="Q26" s="40">
        <v>229859</v>
      </c>
      <c r="R26" s="40">
        <v>227102</v>
      </c>
      <c r="S26" s="40">
        <v>2757</v>
      </c>
    </row>
    <row r="27" spans="1:19" ht="15" customHeight="1">
      <c r="A27" s="124">
        <v>12</v>
      </c>
      <c r="B27" s="53">
        <v>1370048</v>
      </c>
      <c r="C27" s="40">
        <v>350541</v>
      </c>
      <c r="D27" s="40">
        <v>1019507</v>
      </c>
      <c r="E27" s="40">
        <f>SUM(F27:G27)</f>
        <v>793354</v>
      </c>
      <c r="F27" s="40">
        <v>255237</v>
      </c>
      <c r="G27" s="40">
        <v>538117</v>
      </c>
      <c r="H27" s="40">
        <v>381649</v>
      </c>
      <c r="I27" s="40">
        <v>206110</v>
      </c>
      <c r="J27" s="40">
        <v>175539</v>
      </c>
      <c r="K27" s="40">
        <v>766758</v>
      </c>
      <c r="L27" s="40">
        <v>244874</v>
      </c>
      <c r="M27" s="40">
        <v>521884</v>
      </c>
      <c r="N27" s="40">
        <v>1316206</v>
      </c>
      <c r="O27" s="40">
        <v>347909</v>
      </c>
      <c r="P27" s="40">
        <v>968297</v>
      </c>
      <c r="Q27" s="40">
        <v>678998</v>
      </c>
      <c r="R27" s="40">
        <v>225457</v>
      </c>
      <c r="S27" s="40">
        <v>453541</v>
      </c>
    </row>
    <row r="28" spans="1:19" ht="15" customHeight="1">
      <c r="A28" s="247"/>
      <c r="B28" s="53"/>
      <c r="C28" s="40"/>
      <c r="D28" s="40"/>
      <c r="E28" s="40"/>
      <c r="F28" s="40"/>
      <c r="G28" s="40"/>
      <c r="H28" s="40"/>
      <c r="I28" s="40"/>
      <c r="J28" s="88"/>
      <c r="K28" s="40"/>
      <c r="L28" s="40"/>
      <c r="M28" s="88"/>
      <c r="N28" s="40"/>
      <c r="O28" s="40"/>
      <c r="P28" s="88"/>
      <c r="Q28" s="40"/>
      <c r="R28" s="40"/>
      <c r="S28" s="40"/>
    </row>
    <row r="29" spans="1:19" ht="15" customHeight="1">
      <c r="A29" s="250" t="s">
        <v>31</v>
      </c>
      <c r="B29" s="55"/>
      <c r="C29" s="41"/>
      <c r="D29" s="41"/>
      <c r="E29" s="41"/>
      <c r="F29" s="41"/>
      <c r="G29" s="41"/>
      <c r="H29" s="41"/>
      <c r="I29" s="41"/>
      <c r="J29" s="41"/>
      <c r="K29" s="41"/>
      <c r="L29" s="41"/>
      <c r="M29" s="41"/>
      <c r="N29" s="41"/>
      <c r="O29" s="41"/>
      <c r="P29" s="41"/>
      <c r="Q29" s="41"/>
      <c r="R29" s="41"/>
      <c r="S29" s="41"/>
    </row>
    <row r="30" spans="1:19" ht="15" customHeight="1">
      <c r="A30" s="61" t="s">
        <v>297</v>
      </c>
      <c r="B30" s="53">
        <v>646494</v>
      </c>
      <c r="C30" s="40">
        <v>412777</v>
      </c>
      <c r="D30" s="40">
        <v>233717</v>
      </c>
      <c r="E30" s="40">
        <f>SUM(F30:G30)</f>
        <v>387542</v>
      </c>
      <c r="F30" s="40">
        <v>291368</v>
      </c>
      <c r="G30" s="40">
        <v>96174</v>
      </c>
      <c r="H30" s="40">
        <v>244941</v>
      </c>
      <c r="I30" s="40">
        <v>210123</v>
      </c>
      <c r="J30" s="40">
        <v>34818</v>
      </c>
      <c r="K30" s="40">
        <v>447007</v>
      </c>
      <c r="L30" s="40">
        <v>363959</v>
      </c>
      <c r="M30" s="40">
        <v>83048</v>
      </c>
      <c r="N30" s="40">
        <v>487708</v>
      </c>
      <c r="O30" s="40">
        <v>346624</v>
      </c>
      <c r="P30" s="40">
        <v>141084</v>
      </c>
      <c r="Q30" s="40">
        <v>330732</v>
      </c>
      <c r="R30" s="40">
        <v>248774</v>
      </c>
      <c r="S30" s="40">
        <v>81958</v>
      </c>
    </row>
    <row r="31" spans="1:19" ht="15" customHeight="1">
      <c r="A31" s="61" t="s">
        <v>206</v>
      </c>
      <c r="B31" s="53">
        <v>631223</v>
      </c>
      <c r="C31" s="40">
        <v>409043</v>
      </c>
      <c r="D31" s="40">
        <v>222179</v>
      </c>
      <c r="E31" s="40">
        <f>SUM(F31:G31)</f>
        <v>397923</v>
      </c>
      <c r="F31" s="40">
        <v>296184</v>
      </c>
      <c r="G31" s="40">
        <v>101739</v>
      </c>
      <c r="H31" s="40">
        <v>260498</v>
      </c>
      <c r="I31" s="40">
        <v>223890</v>
      </c>
      <c r="J31" s="40">
        <v>36608</v>
      </c>
      <c r="K31" s="40">
        <v>461059</v>
      </c>
      <c r="L31" s="40">
        <v>367889</v>
      </c>
      <c r="M31" s="40">
        <v>93169</v>
      </c>
      <c r="N31" s="40">
        <v>497862</v>
      </c>
      <c r="O31" s="40">
        <v>349327</v>
      </c>
      <c r="P31" s="40">
        <v>148535</v>
      </c>
      <c r="Q31" s="40">
        <v>340657</v>
      </c>
      <c r="R31" s="40">
        <v>253914</v>
      </c>
      <c r="S31" s="40">
        <v>86743</v>
      </c>
    </row>
    <row r="32" spans="1:19" s="236" customFormat="1" ht="15" customHeight="1">
      <c r="A32" s="250" t="s">
        <v>186</v>
      </c>
      <c r="B32" s="234">
        <v>674328</v>
      </c>
      <c r="C32" s="235">
        <v>439419</v>
      </c>
      <c r="D32" s="235">
        <v>234909</v>
      </c>
      <c r="E32" s="235">
        <v>417166</v>
      </c>
      <c r="F32" s="235">
        <v>306826</v>
      </c>
      <c r="G32" s="235">
        <v>110340</v>
      </c>
      <c r="H32" s="235">
        <v>280159</v>
      </c>
      <c r="I32" s="235">
        <v>237517</v>
      </c>
      <c r="J32" s="235">
        <v>42642</v>
      </c>
      <c r="K32" s="235">
        <v>467300</v>
      </c>
      <c r="L32" s="235">
        <v>372391</v>
      </c>
      <c r="M32" s="235">
        <v>94909</v>
      </c>
      <c r="N32" s="235">
        <v>521079</v>
      </c>
      <c r="O32" s="235">
        <v>358308</v>
      </c>
      <c r="P32" s="235">
        <v>162771</v>
      </c>
      <c r="Q32" s="235">
        <v>359182</v>
      </c>
      <c r="R32" s="235">
        <v>267056</v>
      </c>
      <c r="S32" s="235">
        <v>92126</v>
      </c>
    </row>
    <row r="33" spans="1:19" ht="15" customHeight="1">
      <c r="A33" s="41"/>
      <c r="B33" s="350"/>
      <c r="C33" s="41"/>
      <c r="D33" s="41"/>
      <c r="E33" s="41"/>
      <c r="F33" s="41"/>
      <c r="G33" s="41"/>
      <c r="H33" s="41"/>
      <c r="I33" s="41"/>
      <c r="J33" s="41"/>
      <c r="K33" s="41"/>
      <c r="L33" s="41"/>
      <c r="M33" s="41"/>
      <c r="N33" s="41"/>
      <c r="O33" s="41"/>
      <c r="P33" s="41"/>
      <c r="Q33" s="41"/>
      <c r="R33" s="41"/>
      <c r="S33" s="41"/>
    </row>
    <row r="34" spans="1:19" ht="15" customHeight="1">
      <c r="A34" s="133" t="s">
        <v>293</v>
      </c>
      <c r="B34" s="53">
        <v>404940</v>
      </c>
      <c r="C34" s="40">
        <v>404288</v>
      </c>
      <c r="D34" s="40">
        <v>652</v>
      </c>
      <c r="E34" s="40">
        <f>SUM(F34:G34)</f>
        <v>306444</v>
      </c>
      <c r="F34" s="40">
        <v>301082</v>
      </c>
      <c r="G34" s="40">
        <v>5362</v>
      </c>
      <c r="H34" s="40">
        <v>228998</v>
      </c>
      <c r="I34" s="40">
        <v>228347</v>
      </c>
      <c r="J34" s="40">
        <v>651</v>
      </c>
      <c r="K34" s="40">
        <v>367333</v>
      </c>
      <c r="L34" s="40">
        <v>367333</v>
      </c>
      <c r="M34" s="40">
        <v>0</v>
      </c>
      <c r="N34" s="40">
        <v>371004</v>
      </c>
      <c r="O34" s="40">
        <v>357447</v>
      </c>
      <c r="P34" s="40">
        <v>13557</v>
      </c>
      <c r="Q34" s="40">
        <v>258105</v>
      </c>
      <c r="R34" s="40">
        <v>256840</v>
      </c>
      <c r="S34" s="40">
        <v>1265</v>
      </c>
    </row>
    <row r="35" spans="1:19" ht="15" customHeight="1">
      <c r="A35" s="124">
        <v>2</v>
      </c>
      <c r="B35" s="53">
        <v>408557</v>
      </c>
      <c r="C35" s="40">
        <v>408557</v>
      </c>
      <c r="D35" s="40">
        <v>0</v>
      </c>
      <c r="E35" s="40">
        <f>SUM(F35:G35)</f>
        <v>300846</v>
      </c>
      <c r="F35" s="40">
        <v>300825</v>
      </c>
      <c r="G35" s="40">
        <v>21</v>
      </c>
      <c r="H35" s="40">
        <v>222300</v>
      </c>
      <c r="I35" s="40">
        <v>222177</v>
      </c>
      <c r="J35" s="40">
        <v>123</v>
      </c>
      <c r="K35" s="40">
        <v>367479</v>
      </c>
      <c r="L35" s="40">
        <v>367479</v>
      </c>
      <c r="M35" s="40">
        <v>0</v>
      </c>
      <c r="N35" s="40">
        <v>356293</v>
      </c>
      <c r="O35" s="40">
        <v>356293</v>
      </c>
      <c r="P35" s="40">
        <v>0</v>
      </c>
      <c r="Q35" s="40">
        <v>260627</v>
      </c>
      <c r="R35" s="40">
        <v>260627</v>
      </c>
      <c r="S35" s="40">
        <v>0</v>
      </c>
    </row>
    <row r="36" spans="1:19" ht="15" customHeight="1">
      <c r="A36" s="124">
        <v>3</v>
      </c>
      <c r="B36" s="53">
        <v>600477</v>
      </c>
      <c r="C36" s="40">
        <v>430208</v>
      </c>
      <c r="D36" s="40">
        <v>170269</v>
      </c>
      <c r="E36" s="40">
        <f>SUM(F36:G36)</f>
        <v>372894</v>
      </c>
      <c r="F36" s="40">
        <v>300406</v>
      </c>
      <c r="G36" s="40">
        <v>72488</v>
      </c>
      <c r="H36" s="40">
        <v>222298</v>
      </c>
      <c r="I36" s="40">
        <v>222194</v>
      </c>
      <c r="J36" s="40">
        <v>104</v>
      </c>
      <c r="K36" s="40">
        <v>412572</v>
      </c>
      <c r="L36" s="40">
        <v>366716</v>
      </c>
      <c r="M36" s="40">
        <v>45856</v>
      </c>
      <c r="N36" s="40">
        <v>493251</v>
      </c>
      <c r="O36" s="40">
        <v>355399</v>
      </c>
      <c r="P36" s="40">
        <v>137852</v>
      </c>
      <c r="Q36" s="40">
        <v>307794</v>
      </c>
      <c r="R36" s="40">
        <v>260118</v>
      </c>
      <c r="S36" s="40">
        <v>47676</v>
      </c>
    </row>
    <row r="37" spans="1:19" ht="15" customHeight="1">
      <c r="A37" s="124">
        <v>4</v>
      </c>
      <c r="B37" s="53">
        <v>443983</v>
      </c>
      <c r="C37" s="40">
        <v>443983</v>
      </c>
      <c r="D37" s="40">
        <v>0</v>
      </c>
      <c r="E37" s="40">
        <f>SUM(F37:G37)</f>
        <v>311573</v>
      </c>
      <c r="F37" s="40">
        <v>304497</v>
      </c>
      <c r="G37" s="40">
        <v>7076</v>
      </c>
      <c r="H37" s="40">
        <v>231772</v>
      </c>
      <c r="I37" s="40">
        <v>229108</v>
      </c>
      <c r="J37" s="40">
        <v>2664</v>
      </c>
      <c r="K37" s="40">
        <v>374915</v>
      </c>
      <c r="L37" s="40">
        <v>374915</v>
      </c>
      <c r="M37" s="40">
        <v>0</v>
      </c>
      <c r="N37" s="40">
        <v>358654</v>
      </c>
      <c r="O37" s="40">
        <v>358642</v>
      </c>
      <c r="P37" s="40">
        <v>12</v>
      </c>
      <c r="Q37" s="40">
        <v>280552</v>
      </c>
      <c r="R37" s="40">
        <v>263767</v>
      </c>
      <c r="S37" s="40">
        <v>16785</v>
      </c>
    </row>
    <row r="38" spans="1:19" ht="15" customHeight="1">
      <c r="A38" s="41"/>
      <c r="B38" s="55"/>
      <c r="C38" s="41"/>
      <c r="D38" s="41"/>
      <c r="E38" s="41"/>
      <c r="F38" s="41"/>
      <c r="G38" s="41"/>
      <c r="H38" s="41"/>
      <c r="I38" s="41"/>
      <c r="J38" s="41"/>
      <c r="K38" s="41"/>
      <c r="L38" s="41"/>
      <c r="M38" s="41"/>
      <c r="N38" s="41"/>
      <c r="O38" s="41"/>
      <c r="P38" s="41"/>
      <c r="Q38" s="41"/>
      <c r="R38" s="41"/>
      <c r="S38" s="41"/>
    </row>
    <row r="39" spans="1:19" ht="15" customHeight="1">
      <c r="A39" s="124">
        <v>5</v>
      </c>
      <c r="B39" s="53">
        <v>441872</v>
      </c>
      <c r="C39" s="40">
        <v>492287</v>
      </c>
      <c r="D39" s="40">
        <v>12585</v>
      </c>
      <c r="E39" s="40">
        <f>SUM(F39:G39)</f>
        <v>309329</v>
      </c>
      <c r="F39" s="40">
        <v>308423</v>
      </c>
      <c r="G39" s="40">
        <v>906</v>
      </c>
      <c r="H39" s="40">
        <v>265503</v>
      </c>
      <c r="I39" s="40">
        <v>265143</v>
      </c>
      <c r="J39" s="40">
        <v>360</v>
      </c>
      <c r="K39" s="40">
        <v>371486</v>
      </c>
      <c r="L39" s="40">
        <v>371486</v>
      </c>
      <c r="M39" s="40">
        <v>0</v>
      </c>
      <c r="N39" s="40">
        <v>356533</v>
      </c>
      <c r="O39" s="40">
        <v>356533</v>
      </c>
      <c r="P39" s="40">
        <v>0</v>
      </c>
      <c r="Q39" s="40">
        <v>265960</v>
      </c>
      <c r="R39" s="40">
        <v>263820</v>
      </c>
      <c r="S39" s="40">
        <v>2140</v>
      </c>
    </row>
    <row r="40" spans="1:19" ht="15" customHeight="1">
      <c r="A40" s="124">
        <v>6</v>
      </c>
      <c r="B40" s="53">
        <v>1520045</v>
      </c>
      <c r="C40" s="40">
        <v>435020</v>
      </c>
      <c r="D40" s="40">
        <v>1085025</v>
      </c>
      <c r="E40" s="40">
        <f>SUM(F40:G40)</f>
        <v>651327</v>
      </c>
      <c r="F40" s="40">
        <v>307714</v>
      </c>
      <c r="G40" s="40">
        <v>343613</v>
      </c>
      <c r="H40" s="40">
        <v>242324</v>
      </c>
      <c r="I40" s="40">
        <v>242213</v>
      </c>
      <c r="J40" s="40">
        <v>111</v>
      </c>
      <c r="K40" s="40">
        <v>617387</v>
      </c>
      <c r="L40" s="40">
        <v>375267</v>
      </c>
      <c r="M40" s="40">
        <v>242120</v>
      </c>
      <c r="N40" s="40">
        <v>970056</v>
      </c>
      <c r="O40" s="40">
        <v>353891</v>
      </c>
      <c r="P40" s="40">
        <v>616165</v>
      </c>
      <c r="Q40" s="40">
        <v>524326</v>
      </c>
      <c r="R40" s="40">
        <v>271235</v>
      </c>
      <c r="S40" s="40">
        <v>253091</v>
      </c>
    </row>
    <row r="41" spans="1:19" ht="15" customHeight="1">
      <c r="A41" s="124">
        <v>7</v>
      </c>
      <c r="B41" s="53">
        <v>662362</v>
      </c>
      <c r="C41" s="40">
        <v>460322</v>
      </c>
      <c r="D41" s="40">
        <v>202040</v>
      </c>
      <c r="E41" s="40">
        <f>SUM(F41:G41)</f>
        <v>452871</v>
      </c>
      <c r="F41" s="40">
        <v>305382</v>
      </c>
      <c r="G41" s="40">
        <v>147489</v>
      </c>
      <c r="H41" s="40">
        <v>445873</v>
      </c>
      <c r="I41" s="40">
        <v>234535</v>
      </c>
      <c r="J41" s="40">
        <v>211338</v>
      </c>
      <c r="K41" s="40">
        <v>556842</v>
      </c>
      <c r="L41" s="40">
        <v>372682</v>
      </c>
      <c r="M41" s="40">
        <v>184160</v>
      </c>
      <c r="N41" s="40">
        <v>438134</v>
      </c>
      <c r="O41" s="40">
        <v>354354</v>
      </c>
      <c r="P41" s="40">
        <v>83780</v>
      </c>
      <c r="Q41" s="40">
        <v>438730</v>
      </c>
      <c r="R41" s="40">
        <v>268142</v>
      </c>
      <c r="S41" s="40">
        <v>170588</v>
      </c>
    </row>
    <row r="42" spans="1:19" ht="15" customHeight="1">
      <c r="A42" s="124">
        <v>8</v>
      </c>
      <c r="B42" s="53">
        <v>486886</v>
      </c>
      <c r="C42" s="40">
        <v>456325</v>
      </c>
      <c r="D42" s="40">
        <v>30561</v>
      </c>
      <c r="E42" s="40">
        <f>SUM(F42:G42)</f>
        <v>343251</v>
      </c>
      <c r="F42" s="40">
        <v>305770</v>
      </c>
      <c r="G42" s="40">
        <v>37481</v>
      </c>
      <c r="H42" s="40">
        <v>267039</v>
      </c>
      <c r="I42" s="40">
        <v>241102</v>
      </c>
      <c r="J42" s="40">
        <v>25937</v>
      </c>
      <c r="K42" s="40">
        <v>397278</v>
      </c>
      <c r="L42" s="40">
        <v>369128</v>
      </c>
      <c r="M42" s="40">
        <v>28150</v>
      </c>
      <c r="N42" s="40">
        <v>403799</v>
      </c>
      <c r="O42" s="40">
        <v>354465</v>
      </c>
      <c r="P42" s="40">
        <v>49334</v>
      </c>
      <c r="Q42" s="40">
        <v>301352</v>
      </c>
      <c r="R42" s="40">
        <v>267587</v>
      </c>
      <c r="S42" s="40">
        <v>33765</v>
      </c>
    </row>
    <row r="43" spans="1:19" ht="15" customHeight="1">
      <c r="A43" s="41"/>
      <c r="B43" s="55"/>
      <c r="C43" s="41"/>
      <c r="D43" s="41"/>
      <c r="E43" s="41"/>
      <c r="F43" s="41"/>
      <c r="G43" s="41"/>
      <c r="H43" s="41"/>
      <c r="I43" s="41"/>
      <c r="J43" s="41"/>
      <c r="K43" s="41"/>
      <c r="L43" s="41"/>
      <c r="M43" s="41"/>
      <c r="N43" s="41"/>
      <c r="O43" s="41"/>
      <c r="P43" s="41"/>
      <c r="Q43" s="41"/>
      <c r="R43" s="41"/>
      <c r="S43" s="41"/>
    </row>
    <row r="44" spans="1:19" ht="15" customHeight="1">
      <c r="A44" s="124">
        <v>9</v>
      </c>
      <c r="B44" s="53">
        <v>452883</v>
      </c>
      <c r="C44" s="40">
        <v>452883</v>
      </c>
      <c r="D44" s="40">
        <v>0</v>
      </c>
      <c r="E44" s="40">
        <f>SUM(F44:G44)</f>
        <v>308609</v>
      </c>
      <c r="F44" s="40">
        <v>306124</v>
      </c>
      <c r="G44" s="40">
        <v>2485</v>
      </c>
      <c r="H44" s="40">
        <v>238094</v>
      </c>
      <c r="I44" s="40">
        <v>237209</v>
      </c>
      <c r="J44" s="40">
        <v>885</v>
      </c>
      <c r="K44" s="40">
        <v>371194</v>
      </c>
      <c r="L44" s="40">
        <v>371194</v>
      </c>
      <c r="M44" s="40">
        <v>0</v>
      </c>
      <c r="N44" s="40">
        <v>361088</v>
      </c>
      <c r="O44" s="40">
        <v>354324</v>
      </c>
      <c r="P44" s="40">
        <v>6764</v>
      </c>
      <c r="Q44" s="40">
        <v>269132</v>
      </c>
      <c r="R44" s="40">
        <v>269132</v>
      </c>
      <c r="S44" s="40">
        <v>0</v>
      </c>
    </row>
    <row r="45" spans="1:19" ht="15" customHeight="1">
      <c r="A45" s="124">
        <v>10</v>
      </c>
      <c r="B45" s="53">
        <v>452759</v>
      </c>
      <c r="C45" s="40">
        <v>450833</v>
      </c>
      <c r="D45" s="40">
        <v>1926</v>
      </c>
      <c r="E45" s="40">
        <f>SUM(F45:G45)</f>
        <v>311082</v>
      </c>
      <c r="F45" s="40">
        <v>309603</v>
      </c>
      <c r="G45" s="40">
        <v>1479</v>
      </c>
      <c r="H45" s="40">
        <v>239572</v>
      </c>
      <c r="I45" s="40">
        <v>239316</v>
      </c>
      <c r="J45" s="40">
        <v>256</v>
      </c>
      <c r="K45" s="40">
        <v>388138</v>
      </c>
      <c r="L45" s="40">
        <v>375398</v>
      </c>
      <c r="M45" s="40">
        <v>12740</v>
      </c>
      <c r="N45" s="40">
        <v>356768</v>
      </c>
      <c r="O45" s="40">
        <v>356768</v>
      </c>
      <c r="P45" s="40">
        <v>0</v>
      </c>
      <c r="Q45" s="40">
        <v>273594</v>
      </c>
      <c r="R45" s="40">
        <v>273594</v>
      </c>
      <c r="S45" s="40">
        <v>0</v>
      </c>
    </row>
    <row r="46" spans="1:19" ht="15" customHeight="1">
      <c r="A46" s="124">
        <v>11</v>
      </c>
      <c r="B46" s="53">
        <v>467607</v>
      </c>
      <c r="C46" s="40">
        <v>454570</v>
      </c>
      <c r="D46" s="40">
        <v>13037</v>
      </c>
      <c r="E46" s="40">
        <f>SUM(F46:G46)</f>
        <v>312589</v>
      </c>
      <c r="F46" s="40">
        <v>311629</v>
      </c>
      <c r="G46" s="40">
        <v>960</v>
      </c>
      <c r="H46" s="40">
        <v>245220</v>
      </c>
      <c r="I46" s="40">
        <v>245119</v>
      </c>
      <c r="J46" s="40">
        <v>101</v>
      </c>
      <c r="K46" s="40">
        <v>375014</v>
      </c>
      <c r="L46" s="40">
        <v>375014</v>
      </c>
      <c r="M46" s="40">
        <v>0</v>
      </c>
      <c r="N46" s="40">
        <v>360417</v>
      </c>
      <c r="O46" s="40">
        <v>360417</v>
      </c>
      <c r="P46" s="40">
        <v>0</v>
      </c>
      <c r="Q46" s="40">
        <v>275874</v>
      </c>
      <c r="R46" s="40">
        <v>273493</v>
      </c>
      <c r="S46" s="40">
        <v>2381</v>
      </c>
    </row>
    <row r="47" spans="1:19" ht="15" customHeight="1">
      <c r="A47" s="124">
        <v>12</v>
      </c>
      <c r="B47" s="53">
        <v>1895816</v>
      </c>
      <c r="C47" s="40">
        <v>465278</v>
      </c>
      <c r="D47" s="40">
        <v>1430538</v>
      </c>
      <c r="E47" s="40">
        <f>SUM(F47:G47)</f>
        <v>1021257</v>
      </c>
      <c r="F47" s="40">
        <v>320283</v>
      </c>
      <c r="G47" s="40">
        <v>700974</v>
      </c>
      <c r="H47" s="40">
        <v>509976</v>
      </c>
      <c r="I47" s="40">
        <v>243393</v>
      </c>
      <c r="J47" s="40">
        <v>266583</v>
      </c>
      <c r="K47" s="40">
        <v>1005267</v>
      </c>
      <c r="L47" s="40">
        <v>382140</v>
      </c>
      <c r="M47" s="40">
        <v>623127</v>
      </c>
      <c r="N47" s="40">
        <v>1424572</v>
      </c>
      <c r="O47" s="40">
        <v>381093</v>
      </c>
      <c r="P47" s="40">
        <v>1043479</v>
      </c>
      <c r="Q47" s="40">
        <v>849702</v>
      </c>
      <c r="R47" s="40">
        <v>275854</v>
      </c>
      <c r="S47" s="40">
        <v>573848</v>
      </c>
    </row>
    <row r="48" spans="1:19" ht="15" customHeight="1">
      <c r="A48" s="247"/>
      <c r="B48" s="53"/>
      <c r="C48" s="40"/>
      <c r="D48" s="40"/>
      <c r="E48" s="40"/>
      <c r="F48" s="40"/>
      <c r="G48" s="40"/>
      <c r="H48" s="40"/>
      <c r="I48" s="40"/>
      <c r="J48" s="88"/>
      <c r="K48" s="40"/>
      <c r="L48" s="40"/>
      <c r="M48" s="88"/>
      <c r="N48" s="40"/>
      <c r="O48" s="40"/>
      <c r="P48" s="88"/>
      <c r="Q48" s="40"/>
      <c r="R48" s="40"/>
      <c r="S48" s="40"/>
    </row>
    <row r="49" spans="1:19" ht="15" customHeight="1">
      <c r="A49" s="250" t="s">
        <v>32</v>
      </c>
      <c r="B49" s="55"/>
      <c r="C49" s="41"/>
      <c r="D49" s="41"/>
      <c r="E49" s="41"/>
      <c r="F49" s="41"/>
      <c r="G49" s="41"/>
      <c r="H49" s="41"/>
      <c r="I49" s="41"/>
      <c r="J49" s="41"/>
      <c r="K49" s="41"/>
      <c r="L49" s="41"/>
      <c r="M49" s="41"/>
      <c r="N49" s="41"/>
      <c r="O49" s="41"/>
      <c r="P49" s="41"/>
      <c r="Q49" s="41"/>
      <c r="R49" s="41"/>
      <c r="S49" s="41"/>
    </row>
    <row r="50" spans="1:19" ht="15" customHeight="1">
      <c r="A50" s="61" t="s">
        <v>297</v>
      </c>
      <c r="B50" s="53">
        <v>357822</v>
      </c>
      <c r="C50" s="40">
        <v>259029</v>
      </c>
      <c r="D50" s="40">
        <v>98793</v>
      </c>
      <c r="E50" s="40">
        <f>SUM(F50:G50)</f>
        <v>223314</v>
      </c>
      <c r="F50" s="40">
        <v>174238</v>
      </c>
      <c r="G50" s="40">
        <v>49076</v>
      </c>
      <c r="H50" s="40">
        <v>174525</v>
      </c>
      <c r="I50" s="40">
        <v>161976</v>
      </c>
      <c r="J50" s="40">
        <v>12549</v>
      </c>
      <c r="K50" s="40">
        <v>245375</v>
      </c>
      <c r="L50" s="40">
        <v>181303</v>
      </c>
      <c r="M50" s="40">
        <v>64072</v>
      </c>
      <c r="N50" s="40">
        <v>330118</v>
      </c>
      <c r="O50" s="40">
        <v>235441</v>
      </c>
      <c r="P50" s="40">
        <v>94677</v>
      </c>
      <c r="Q50" s="40">
        <v>183603</v>
      </c>
      <c r="R50" s="40">
        <v>144224</v>
      </c>
      <c r="S50" s="40">
        <v>39379</v>
      </c>
    </row>
    <row r="51" spans="1:19" ht="15" customHeight="1">
      <c r="A51" s="61" t="s">
        <v>206</v>
      </c>
      <c r="B51" s="53">
        <v>343741</v>
      </c>
      <c r="C51" s="40">
        <v>239814</v>
      </c>
      <c r="D51" s="40">
        <v>103927</v>
      </c>
      <c r="E51" s="40">
        <f>SUM(F51:G51)</f>
        <v>233506</v>
      </c>
      <c r="F51" s="40">
        <v>180983</v>
      </c>
      <c r="G51" s="40">
        <v>52523</v>
      </c>
      <c r="H51" s="40">
        <v>189028</v>
      </c>
      <c r="I51" s="40">
        <v>173546</v>
      </c>
      <c r="J51" s="40">
        <v>15482</v>
      </c>
      <c r="K51" s="40">
        <v>254920</v>
      </c>
      <c r="L51" s="40">
        <v>188333</v>
      </c>
      <c r="M51" s="40">
        <v>66587</v>
      </c>
      <c r="N51" s="40">
        <v>333244</v>
      </c>
      <c r="O51" s="40">
        <v>233650</v>
      </c>
      <c r="P51" s="40">
        <v>99594</v>
      </c>
      <c r="Q51" s="40">
        <v>191548</v>
      </c>
      <c r="R51" s="40">
        <v>149786</v>
      </c>
      <c r="S51" s="40">
        <v>41762</v>
      </c>
    </row>
    <row r="52" spans="1:19" s="236" customFormat="1" ht="15" customHeight="1">
      <c r="A52" s="250" t="s">
        <v>186</v>
      </c>
      <c r="B52" s="234">
        <v>368876</v>
      </c>
      <c r="C52" s="235">
        <v>250385</v>
      </c>
      <c r="D52" s="235">
        <v>118491</v>
      </c>
      <c r="E52" s="235">
        <v>244888</v>
      </c>
      <c r="F52" s="235">
        <f>AVERAGE(F54:F67)</f>
        <v>187139.08333333334</v>
      </c>
      <c r="G52" s="235">
        <f>AVERAGE(G54:G67)</f>
        <v>57103.083333333336</v>
      </c>
      <c r="H52" s="235">
        <v>199429</v>
      </c>
      <c r="I52" s="235">
        <v>179430</v>
      </c>
      <c r="J52" s="235">
        <v>19999</v>
      </c>
      <c r="K52" s="235">
        <v>270033</v>
      </c>
      <c r="L52" s="235">
        <v>197378</v>
      </c>
      <c r="M52" s="235">
        <v>72655</v>
      </c>
      <c r="N52" s="235">
        <v>353857</v>
      </c>
      <c r="O52" s="235">
        <v>240832</v>
      </c>
      <c r="P52" s="235">
        <v>113025</v>
      </c>
      <c r="Q52" s="235">
        <v>199269</v>
      </c>
      <c r="R52" s="235">
        <v>154417</v>
      </c>
      <c r="S52" s="235">
        <v>44852</v>
      </c>
    </row>
    <row r="53" spans="1:19" ht="15" customHeight="1">
      <c r="A53" s="41"/>
      <c r="B53" s="55"/>
      <c r="C53" s="40"/>
      <c r="D53" s="40"/>
      <c r="E53" s="41"/>
      <c r="F53" s="40"/>
      <c r="G53" s="40"/>
      <c r="H53" s="41"/>
      <c r="I53" s="40"/>
      <c r="J53" s="40"/>
      <c r="K53" s="41"/>
      <c r="L53" s="40"/>
      <c r="M53" s="40"/>
      <c r="N53" s="41"/>
      <c r="O53" s="40"/>
      <c r="P53" s="40"/>
      <c r="Q53" s="41"/>
      <c r="R53" s="40"/>
      <c r="S53" s="40"/>
    </row>
    <row r="54" spans="1:19" ht="15" customHeight="1">
      <c r="A54" s="133" t="s">
        <v>293</v>
      </c>
      <c r="B54" s="53">
        <v>246784</v>
      </c>
      <c r="C54" s="54">
        <v>246366</v>
      </c>
      <c r="D54" s="54">
        <v>418</v>
      </c>
      <c r="E54" s="40">
        <f>SUM(F54:G54)</f>
        <v>184612</v>
      </c>
      <c r="F54" s="54">
        <v>182478</v>
      </c>
      <c r="G54" s="54">
        <v>2134</v>
      </c>
      <c r="H54" s="40">
        <v>173933</v>
      </c>
      <c r="I54" s="54">
        <v>173571</v>
      </c>
      <c r="J54" s="54">
        <v>362</v>
      </c>
      <c r="K54" s="40">
        <v>193781</v>
      </c>
      <c r="L54" s="54">
        <v>193781</v>
      </c>
      <c r="M54" s="54">
        <v>0</v>
      </c>
      <c r="N54" s="40">
        <v>243755</v>
      </c>
      <c r="O54" s="54">
        <v>238507</v>
      </c>
      <c r="P54" s="54">
        <v>5248</v>
      </c>
      <c r="Q54" s="40">
        <v>150269</v>
      </c>
      <c r="R54" s="54">
        <v>144460</v>
      </c>
      <c r="S54" s="54">
        <v>5809</v>
      </c>
    </row>
    <row r="55" spans="1:19" ht="15" customHeight="1">
      <c r="A55" s="256">
        <v>2</v>
      </c>
      <c r="B55" s="53">
        <v>241216</v>
      </c>
      <c r="C55" s="54">
        <v>241216</v>
      </c>
      <c r="D55" s="54">
        <v>0</v>
      </c>
      <c r="E55" s="40">
        <f>SUM(F55:G55)</f>
        <v>181084</v>
      </c>
      <c r="F55" s="54">
        <v>181002</v>
      </c>
      <c r="G55" s="54">
        <v>82</v>
      </c>
      <c r="H55" s="40">
        <v>167894</v>
      </c>
      <c r="I55" s="54">
        <v>167631</v>
      </c>
      <c r="J55" s="54">
        <v>263</v>
      </c>
      <c r="K55" s="40">
        <v>193576</v>
      </c>
      <c r="L55" s="54">
        <v>193576</v>
      </c>
      <c r="M55" s="54">
        <v>0</v>
      </c>
      <c r="N55" s="40">
        <v>241635</v>
      </c>
      <c r="O55" s="54">
        <v>241635</v>
      </c>
      <c r="P55" s="54">
        <v>0</v>
      </c>
      <c r="Q55" s="40">
        <v>144167</v>
      </c>
      <c r="R55" s="54">
        <v>144167</v>
      </c>
      <c r="S55" s="54">
        <v>0</v>
      </c>
    </row>
    <row r="56" spans="1:19" ht="15" customHeight="1">
      <c r="A56" s="256">
        <v>3</v>
      </c>
      <c r="B56" s="53">
        <v>293300</v>
      </c>
      <c r="C56" s="54">
        <v>241709</v>
      </c>
      <c r="D56" s="54">
        <v>51591</v>
      </c>
      <c r="E56" s="40">
        <f>SUM(F56:G56)</f>
        <v>205846</v>
      </c>
      <c r="F56" s="54">
        <v>180018</v>
      </c>
      <c r="G56" s="54">
        <v>25828</v>
      </c>
      <c r="H56" s="40">
        <v>164765</v>
      </c>
      <c r="I56" s="54">
        <v>164564</v>
      </c>
      <c r="J56" s="54">
        <v>201</v>
      </c>
      <c r="K56" s="40">
        <v>219423</v>
      </c>
      <c r="L56" s="54">
        <v>190038</v>
      </c>
      <c r="M56" s="54">
        <v>29385</v>
      </c>
      <c r="N56" s="40">
        <v>332007</v>
      </c>
      <c r="O56" s="54">
        <v>244506</v>
      </c>
      <c r="P56" s="54">
        <v>87501</v>
      </c>
      <c r="Q56" s="40">
        <v>163425</v>
      </c>
      <c r="R56" s="54">
        <v>147650</v>
      </c>
      <c r="S56" s="54">
        <v>15775</v>
      </c>
    </row>
    <row r="57" spans="1:19" ht="15" customHeight="1">
      <c r="A57" s="256">
        <v>4</v>
      </c>
      <c r="B57" s="53">
        <v>243746</v>
      </c>
      <c r="C57" s="54">
        <v>243746</v>
      </c>
      <c r="D57" s="54">
        <v>0</v>
      </c>
      <c r="E57" s="40">
        <f>SUM(F57:G57)</f>
        <v>187642</v>
      </c>
      <c r="F57" s="54">
        <v>186081</v>
      </c>
      <c r="G57" s="54">
        <v>1561</v>
      </c>
      <c r="H57" s="40">
        <v>176123</v>
      </c>
      <c r="I57" s="54">
        <v>174613</v>
      </c>
      <c r="J57" s="54">
        <v>1510</v>
      </c>
      <c r="K57" s="40">
        <v>196040</v>
      </c>
      <c r="L57" s="54">
        <v>196040</v>
      </c>
      <c r="M57" s="54">
        <v>0</v>
      </c>
      <c r="N57" s="40">
        <v>252334</v>
      </c>
      <c r="O57" s="54">
        <v>252334</v>
      </c>
      <c r="P57" s="54">
        <v>0</v>
      </c>
      <c r="Q57" s="40">
        <v>155875</v>
      </c>
      <c r="R57" s="54">
        <v>151161</v>
      </c>
      <c r="S57" s="54">
        <v>4714</v>
      </c>
    </row>
    <row r="58" spans="1:19" ht="15" customHeight="1">
      <c r="A58" s="140"/>
      <c r="B58" s="55"/>
      <c r="C58" s="41"/>
      <c r="D58" s="41"/>
      <c r="E58" s="41"/>
      <c r="F58" s="41"/>
      <c r="G58" s="41"/>
      <c r="H58" s="41"/>
      <c r="I58" s="41"/>
      <c r="J58" s="41"/>
      <c r="K58" s="41"/>
      <c r="L58" s="41"/>
      <c r="M58" s="41"/>
      <c r="N58" s="41"/>
      <c r="O58" s="41"/>
      <c r="P58" s="41"/>
      <c r="Q58" s="41"/>
      <c r="R58" s="41"/>
      <c r="S58" s="41"/>
    </row>
    <row r="59" spans="1:19" ht="15" customHeight="1">
      <c r="A59" s="256">
        <v>5</v>
      </c>
      <c r="B59" s="53">
        <v>271996</v>
      </c>
      <c r="C59" s="54">
        <v>258408</v>
      </c>
      <c r="D59" s="54">
        <v>13588</v>
      </c>
      <c r="E59" s="40">
        <f>SUM(F59:G59)</f>
        <v>192076</v>
      </c>
      <c r="F59" s="54">
        <v>191844</v>
      </c>
      <c r="G59" s="54">
        <v>232</v>
      </c>
      <c r="H59" s="40">
        <v>195931</v>
      </c>
      <c r="I59" s="54">
        <v>195841</v>
      </c>
      <c r="J59" s="54">
        <v>90</v>
      </c>
      <c r="K59" s="40">
        <v>195886</v>
      </c>
      <c r="L59" s="54">
        <v>195886</v>
      </c>
      <c r="M59" s="54">
        <v>0</v>
      </c>
      <c r="N59" s="40">
        <v>238367</v>
      </c>
      <c r="O59" s="54">
        <v>238367</v>
      </c>
      <c r="P59" s="54">
        <v>0</v>
      </c>
      <c r="Q59" s="40">
        <v>161323</v>
      </c>
      <c r="R59" s="54">
        <v>160502</v>
      </c>
      <c r="S59" s="54">
        <v>821</v>
      </c>
    </row>
    <row r="60" spans="1:19" ht="15" customHeight="1">
      <c r="A60" s="256">
        <v>6</v>
      </c>
      <c r="B60" s="53">
        <v>782834</v>
      </c>
      <c r="C60" s="54">
        <v>247223</v>
      </c>
      <c r="D60" s="54">
        <v>535611</v>
      </c>
      <c r="E60" s="40">
        <f>SUM(F60:G60)</f>
        <v>329232</v>
      </c>
      <c r="F60" s="54">
        <v>191462</v>
      </c>
      <c r="G60" s="54">
        <v>137770</v>
      </c>
      <c r="H60" s="40">
        <v>184937</v>
      </c>
      <c r="I60" s="54">
        <v>184858</v>
      </c>
      <c r="J60" s="54">
        <v>79</v>
      </c>
      <c r="K60" s="40">
        <v>379793</v>
      </c>
      <c r="L60" s="54">
        <v>200086</v>
      </c>
      <c r="M60" s="54">
        <v>179707</v>
      </c>
      <c r="N60" s="40">
        <v>653116</v>
      </c>
      <c r="O60" s="54">
        <v>238934</v>
      </c>
      <c r="P60" s="54">
        <v>414182</v>
      </c>
      <c r="Q60" s="40">
        <v>239066</v>
      </c>
      <c r="R60" s="54">
        <v>163306</v>
      </c>
      <c r="S60" s="54">
        <v>75760</v>
      </c>
    </row>
    <row r="61" spans="1:19" ht="15" customHeight="1">
      <c r="A61" s="256">
        <v>7</v>
      </c>
      <c r="B61" s="53">
        <v>387670</v>
      </c>
      <c r="C61" s="54">
        <v>257634</v>
      </c>
      <c r="D61" s="54">
        <v>130036</v>
      </c>
      <c r="E61" s="40">
        <f>SUM(F61:G61)</f>
        <v>303301</v>
      </c>
      <c r="F61" s="54">
        <v>186599</v>
      </c>
      <c r="G61" s="54">
        <v>116702</v>
      </c>
      <c r="H61" s="40">
        <v>275428</v>
      </c>
      <c r="I61" s="54">
        <v>174623</v>
      </c>
      <c r="J61" s="54">
        <v>100805</v>
      </c>
      <c r="K61" s="40">
        <v>347844</v>
      </c>
      <c r="L61" s="54">
        <v>197908</v>
      </c>
      <c r="M61" s="54">
        <v>149936</v>
      </c>
      <c r="N61" s="40">
        <v>275266</v>
      </c>
      <c r="O61" s="54">
        <v>240234</v>
      </c>
      <c r="P61" s="54">
        <v>35032</v>
      </c>
      <c r="Q61" s="40">
        <v>276590</v>
      </c>
      <c r="R61" s="54">
        <v>157313</v>
      </c>
      <c r="S61" s="54">
        <v>119277</v>
      </c>
    </row>
    <row r="62" spans="1:19" ht="15" customHeight="1">
      <c r="A62" s="256">
        <v>8</v>
      </c>
      <c r="B62" s="53">
        <v>261646</v>
      </c>
      <c r="C62" s="54">
        <v>253074</v>
      </c>
      <c r="D62" s="54">
        <v>8572</v>
      </c>
      <c r="E62" s="40">
        <f>SUM(F62:G62)</f>
        <v>205830</v>
      </c>
      <c r="F62" s="54">
        <v>188940</v>
      </c>
      <c r="G62" s="54">
        <v>16890</v>
      </c>
      <c r="H62" s="40">
        <v>192121</v>
      </c>
      <c r="I62" s="54">
        <v>183783</v>
      </c>
      <c r="J62" s="54">
        <v>8338</v>
      </c>
      <c r="K62" s="40">
        <v>212933</v>
      </c>
      <c r="L62" s="54">
        <v>198681</v>
      </c>
      <c r="M62" s="54">
        <v>14252</v>
      </c>
      <c r="N62" s="40">
        <v>270866</v>
      </c>
      <c r="O62" s="54">
        <v>235610</v>
      </c>
      <c r="P62" s="54">
        <v>35256</v>
      </c>
      <c r="Q62" s="40">
        <v>179404</v>
      </c>
      <c r="R62" s="54">
        <v>158889</v>
      </c>
      <c r="S62" s="54">
        <v>20515</v>
      </c>
    </row>
    <row r="63" spans="1:19" ht="15" customHeight="1">
      <c r="A63" s="140"/>
      <c r="B63" s="55"/>
      <c r="C63" s="41"/>
      <c r="D63" s="41"/>
      <c r="E63" s="41"/>
      <c r="F63" s="41"/>
      <c r="G63" s="41"/>
      <c r="H63" s="41"/>
      <c r="I63" s="41"/>
      <c r="J63" s="41"/>
      <c r="K63" s="41"/>
      <c r="L63" s="41"/>
      <c r="M63" s="41"/>
      <c r="N63" s="41"/>
      <c r="O63" s="41"/>
      <c r="P63" s="41"/>
      <c r="Q63" s="41"/>
      <c r="R63" s="41"/>
      <c r="S63" s="41"/>
    </row>
    <row r="64" spans="1:19" ht="15" customHeight="1">
      <c r="A64" s="256">
        <v>9</v>
      </c>
      <c r="B64" s="53">
        <v>251659</v>
      </c>
      <c r="C64" s="54">
        <v>251659</v>
      </c>
      <c r="D64" s="54">
        <v>0</v>
      </c>
      <c r="E64" s="54">
        <f>SUM(F64:G64)</f>
        <v>187796</v>
      </c>
      <c r="F64" s="54">
        <v>187093</v>
      </c>
      <c r="G64" s="54">
        <v>703</v>
      </c>
      <c r="H64" s="40">
        <v>180385</v>
      </c>
      <c r="I64" s="54">
        <v>179225</v>
      </c>
      <c r="J64" s="54">
        <v>1160</v>
      </c>
      <c r="K64" s="40">
        <v>198551</v>
      </c>
      <c r="L64" s="54">
        <v>198551</v>
      </c>
      <c r="M64" s="54">
        <v>0</v>
      </c>
      <c r="N64" s="40">
        <v>237047</v>
      </c>
      <c r="O64" s="54">
        <v>233437</v>
      </c>
      <c r="P64" s="54">
        <v>3610</v>
      </c>
      <c r="Q64" s="40">
        <v>157198</v>
      </c>
      <c r="R64" s="54">
        <v>157198</v>
      </c>
      <c r="S64" s="54">
        <v>0</v>
      </c>
    </row>
    <row r="65" spans="1:19" ht="15" customHeight="1">
      <c r="A65" s="256">
        <v>10</v>
      </c>
      <c r="B65" s="53">
        <v>257803</v>
      </c>
      <c r="C65" s="54">
        <v>257294</v>
      </c>
      <c r="D65" s="54">
        <v>509</v>
      </c>
      <c r="E65" s="54">
        <f>SUM(F65:G65)</f>
        <v>191746</v>
      </c>
      <c r="F65" s="54">
        <v>188402</v>
      </c>
      <c r="G65" s="54">
        <v>3344</v>
      </c>
      <c r="H65" s="40">
        <v>181486</v>
      </c>
      <c r="I65" s="54">
        <v>180598</v>
      </c>
      <c r="J65" s="54">
        <v>888</v>
      </c>
      <c r="K65" s="40">
        <v>208896</v>
      </c>
      <c r="L65" s="54">
        <v>200676</v>
      </c>
      <c r="M65" s="54">
        <v>8220</v>
      </c>
      <c r="N65" s="40">
        <v>236509</v>
      </c>
      <c r="O65" s="54">
        <v>236509</v>
      </c>
      <c r="P65" s="54">
        <v>0</v>
      </c>
      <c r="Q65" s="40">
        <v>156258</v>
      </c>
      <c r="R65" s="54">
        <v>156258</v>
      </c>
      <c r="S65" s="54">
        <v>0</v>
      </c>
    </row>
    <row r="66" spans="1:19" ht="15" customHeight="1">
      <c r="A66" s="256">
        <v>11</v>
      </c>
      <c r="B66" s="53">
        <v>258245</v>
      </c>
      <c r="C66" s="54">
        <v>247557</v>
      </c>
      <c r="D66" s="54">
        <v>10688</v>
      </c>
      <c r="E66" s="54">
        <f>SUM(F66:G66)</f>
        <v>191229</v>
      </c>
      <c r="F66" s="54">
        <v>190115</v>
      </c>
      <c r="G66" s="54">
        <v>1114</v>
      </c>
      <c r="H66" s="40">
        <v>189287</v>
      </c>
      <c r="I66" s="54">
        <v>188236</v>
      </c>
      <c r="J66" s="54">
        <v>1051</v>
      </c>
      <c r="K66" s="40">
        <v>198707</v>
      </c>
      <c r="L66" s="54">
        <v>198707</v>
      </c>
      <c r="M66" s="54">
        <v>0</v>
      </c>
      <c r="N66" s="40">
        <v>236534</v>
      </c>
      <c r="O66" s="54">
        <v>236534</v>
      </c>
      <c r="P66" s="54">
        <v>0</v>
      </c>
      <c r="Q66" s="40">
        <v>161319</v>
      </c>
      <c r="R66" s="54">
        <v>158002</v>
      </c>
      <c r="S66" s="54">
        <v>3317</v>
      </c>
    </row>
    <row r="67" spans="1:19" ht="15" customHeight="1">
      <c r="A67" s="230">
        <v>12</v>
      </c>
      <c r="B67" s="349">
        <v>955423</v>
      </c>
      <c r="C67" s="183">
        <v>260058</v>
      </c>
      <c r="D67" s="183">
        <v>695365</v>
      </c>
      <c r="E67" s="183">
        <f>SUM(F67:G67)</f>
        <v>570512</v>
      </c>
      <c r="F67" s="183">
        <v>191635</v>
      </c>
      <c r="G67" s="183">
        <v>378877</v>
      </c>
      <c r="H67" s="56">
        <v>308673</v>
      </c>
      <c r="I67" s="183">
        <v>184909</v>
      </c>
      <c r="J67" s="183">
        <v>123764</v>
      </c>
      <c r="K67" s="56">
        <v>696645</v>
      </c>
      <c r="L67" s="183">
        <v>204522</v>
      </c>
      <c r="M67" s="183">
        <v>492123</v>
      </c>
      <c r="N67" s="56">
        <v>1008331</v>
      </c>
      <c r="O67" s="183">
        <v>253630</v>
      </c>
      <c r="P67" s="183">
        <v>754701</v>
      </c>
      <c r="Q67" s="56">
        <v>424694</v>
      </c>
      <c r="R67" s="183">
        <v>150379</v>
      </c>
      <c r="S67" s="183">
        <v>274315</v>
      </c>
    </row>
    <row r="68" spans="1:19" ht="15" customHeight="1">
      <c r="A68" s="60"/>
      <c r="B68" s="40"/>
      <c r="C68" s="40"/>
      <c r="D68" s="40"/>
      <c r="E68" s="40"/>
      <c r="F68" s="40"/>
      <c r="G68" s="40"/>
      <c r="H68" s="40"/>
      <c r="I68" s="40"/>
      <c r="J68" s="40"/>
      <c r="K68" s="40"/>
      <c r="L68" s="40"/>
      <c r="M68" s="40"/>
      <c r="N68" s="40"/>
      <c r="O68" s="40"/>
      <c r="P68" s="40"/>
      <c r="Q68" s="40"/>
      <c r="R68" s="40"/>
      <c r="S68" s="40"/>
    </row>
    <row r="69" spans="1:19" ht="14.25">
      <c r="A69" s="60"/>
      <c r="B69" s="40"/>
      <c r="C69" s="40"/>
      <c r="D69" s="40"/>
      <c r="E69" s="40"/>
      <c r="F69" s="40"/>
      <c r="G69" s="40"/>
      <c r="H69" s="40"/>
      <c r="I69" s="40"/>
      <c r="J69" s="40"/>
      <c r="K69" s="40"/>
      <c r="L69" s="40"/>
      <c r="M69" s="40"/>
      <c r="N69" s="40"/>
      <c r="O69" s="40"/>
      <c r="P69" s="40"/>
      <c r="Q69" s="40"/>
      <c r="R69" s="40"/>
      <c r="S69" s="40"/>
    </row>
    <row r="70" spans="1:19" ht="14.25">
      <c r="A70" s="60"/>
      <c r="B70" s="40"/>
      <c r="C70" s="40"/>
      <c r="D70" s="40"/>
      <c r="E70" s="40"/>
      <c r="F70" s="40"/>
      <c r="G70" s="40"/>
      <c r="H70" s="40"/>
      <c r="I70" s="40"/>
      <c r="J70" s="40"/>
      <c r="K70" s="40"/>
      <c r="L70" s="40"/>
      <c r="M70" s="40"/>
      <c r="N70" s="40"/>
      <c r="O70" s="40"/>
      <c r="P70" s="40"/>
      <c r="Q70" s="40"/>
      <c r="R70" s="40"/>
      <c r="S70" s="40"/>
    </row>
    <row r="71" spans="1:19" ht="14.25">
      <c r="A71" s="60"/>
      <c r="B71" s="40"/>
      <c r="C71" s="40"/>
      <c r="D71" s="40"/>
      <c r="E71" s="40"/>
      <c r="F71" s="40"/>
      <c r="G71" s="40"/>
      <c r="H71" s="40"/>
      <c r="I71" s="40"/>
      <c r="J71" s="40"/>
      <c r="K71" s="40"/>
      <c r="L71" s="40"/>
      <c r="M71" s="40"/>
      <c r="N71" s="40"/>
      <c r="O71" s="40"/>
      <c r="P71" s="40"/>
      <c r="Q71" s="40"/>
      <c r="R71" s="40"/>
      <c r="S71" s="40"/>
    </row>
    <row r="72" spans="1:19" ht="14.25">
      <c r="A72" s="60"/>
      <c r="B72" s="40"/>
      <c r="C72" s="40"/>
      <c r="D72" s="40"/>
      <c r="E72" s="40"/>
      <c r="F72" s="40"/>
      <c r="G72" s="40"/>
      <c r="H72" s="40"/>
      <c r="I72" s="40"/>
      <c r="J72" s="40"/>
      <c r="K72" s="40"/>
      <c r="L72" s="40"/>
      <c r="M72" s="40"/>
      <c r="N72" s="40"/>
      <c r="O72" s="40"/>
      <c r="P72" s="40"/>
      <c r="Q72" s="40"/>
      <c r="R72" s="40"/>
      <c r="S72" s="40"/>
    </row>
    <row r="73" spans="1:19" ht="14.25">
      <c r="A73" s="60"/>
      <c r="B73" s="40"/>
      <c r="C73" s="40"/>
      <c r="D73" s="40"/>
      <c r="E73" s="40"/>
      <c r="F73" s="40"/>
      <c r="G73" s="40"/>
      <c r="H73" s="40"/>
      <c r="I73" s="40"/>
      <c r="J73" s="40"/>
      <c r="K73" s="40"/>
      <c r="L73" s="40"/>
      <c r="M73" s="40"/>
      <c r="N73" s="40"/>
      <c r="O73" s="40"/>
      <c r="P73" s="40"/>
      <c r="Q73" s="40"/>
      <c r="R73" s="40"/>
      <c r="S73" s="40"/>
    </row>
    <row r="74" spans="1:19" ht="14.25">
      <c r="A74" s="60"/>
      <c r="B74" s="40"/>
      <c r="C74" s="40"/>
      <c r="D74" s="40"/>
      <c r="E74" s="40"/>
      <c r="F74" s="40"/>
      <c r="G74" s="40"/>
      <c r="H74" s="40"/>
      <c r="I74" s="40"/>
      <c r="J74" s="40"/>
      <c r="K74" s="40"/>
      <c r="L74" s="40"/>
      <c r="M74" s="40"/>
      <c r="N74" s="40"/>
      <c r="O74" s="40"/>
      <c r="P74" s="40"/>
      <c r="Q74" s="40"/>
      <c r="R74" s="40"/>
      <c r="S74" s="40"/>
    </row>
    <row r="75" spans="1:19" ht="14.25">
      <c r="A75" s="60"/>
      <c r="B75" s="40"/>
      <c r="C75" s="40"/>
      <c r="D75" s="40"/>
      <c r="E75" s="40"/>
      <c r="F75" s="40"/>
      <c r="G75" s="40"/>
      <c r="H75" s="40"/>
      <c r="I75" s="40"/>
      <c r="J75" s="40"/>
      <c r="K75" s="40"/>
      <c r="L75" s="40"/>
      <c r="M75" s="40"/>
      <c r="N75" s="40"/>
      <c r="O75" s="40"/>
      <c r="P75" s="40"/>
      <c r="Q75" s="40"/>
      <c r="R75" s="40"/>
      <c r="S75" s="40"/>
    </row>
    <row r="76" spans="1:19" ht="14.25">
      <c r="A76" s="60"/>
      <c r="B76" s="40"/>
      <c r="C76" s="40"/>
      <c r="D76" s="40"/>
      <c r="E76" s="40"/>
      <c r="F76" s="40"/>
      <c r="G76" s="40"/>
      <c r="H76" s="40"/>
      <c r="I76" s="40"/>
      <c r="J76" s="40"/>
      <c r="K76" s="40"/>
      <c r="L76" s="40"/>
      <c r="M76" s="40"/>
      <c r="N76" s="40"/>
      <c r="O76" s="40"/>
      <c r="P76" s="40"/>
      <c r="Q76" s="40"/>
      <c r="R76" s="40"/>
      <c r="S76" s="40"/>
    </row>
    <row r="77" spans="1:19" ht="14.25">
      <c r="A77" s="60"/>
      <c r="B77" s="40"/>
      <c r="C77" s="40"/>
      <c r="D77" s="40"/>
      <c r="E77" s="40"/>
      <c r="F77" s="40"/>
      <c r="G77" s="40"/>
      <c r="H77" s="40"/>
      <c r="I77" s="40"/>
      <c r="J77" s="40"/>
      <c r="K77" s="40"/>
      <c r="L77" s="40"/>
      <c r="M77" s="40"/>
      <c r="N77" s="40"/>
      <c r="O77" s="40"/>
      <c r="P77" s="40"/>
      <c r="Q77" s="40"/>
      <c r="R77" s="40"/>
      <c r="S77" s="40"/>
    </row>
    <row r="78" spans="1:19" ht="14.25">
      <c r="A78" s="60"/>
      <c r="B78" s="40"/>
      <c r="C78" s="40"/>
      <c r="D78" s="40"/>
      <c r="E78" s="40"/>
      <c r="F78" s="40"/>
      <c r="G78" s="40"/>
      <c r="H78" s="40"/>
      <c r="I78" s="40"/>
      <c r="J78" s="40"/>
      <c r="K78" s="40"/>
      <c r="L78" s="40"/>
      <c r="M78" s="40"/>
      <c r="N78" s="40"/>
      <c r="O78" s="40"/>
      <c r="P78" s="40"/>
      <c r="Q78" s="40"/>
      <c r="R78" s="40"/>
      <c r="S78" s="40"/>
    </row>
    <row r="79" spans="1:19" ht="14.25">
      <c r="A79" s="60"/>
      <c r="B79" s="40"/>
      <c r="C79" s="40"/>
      <c r="D79" s="40"/>
      <c r="E79" s="40"/>
      <c r="F79" s="40"/>
      <c r="G79" s="40"/>
      <c r="H79" s="40"/>
      <c r="I79" s="40"/>
      <c r="J79" s="40"/>
      <c r="K79" s="40"/>
      <c r="L79" s="40"/>
      <c r="M79" s="40"/>
      <c r="N79" s="40"/>
      <c r="O79" s="40"/>
      <c r="P79" s="40"/>
      <c r="Q79" s="40"/>
      <c r="R79" s="40"/>
      <c r="S79" s="40"/>
    </row>
    <row r="80" spans="1:19" ht="14.25">
      <c r="A80" s="60"/>
      <c r="B80" s="40"/>
      <c r="C80" s="40"/>
      <c r="D80" s="40"/>
      <c r="E80" s="40"/>
      <c r="F80" s="40"/>
      <c r="G80" s="40"/>
      <c r="H80" s="40"/>
      <c r="I80" s="40"/>
      <c r="J80" s="40"/>
      <c r="K80" s="40"/>
      <c r="L80" s="40"/>
      <c r="M80" s="40"/>
      <c r="N80" s="40"/>
      <c r="O80" s="40"/>
      <c r="P80" s="40"/>
      <c r="Q80" s="40"/>
      <c r="R80" s="40"/>
      <c r="S80" s="40"/>
    </row>
    <row r="81" spans="1:19" ht="14.25">
      <c r="A81" s="60"/>
      <c r="B81" s="40"/>
      <c r="C81" s="40"/>
      <c r="D81" s="40"/>
      <c r="E81" s="40"/>
      <c r="F81" s="40"/>
      <c r="G81" s="40"/>
      <c r="H81" s="40"/>
      <c r="I81" s="40"/>
      <c r="J81" s="40"/>
      <c r="K81" s="40"/>
      <c r="L81" s="40"/>
      <c r="M81" s="40"/>
      <c r="N81" s="40"/>
      <c r="O81" s="40"/>
      <c r="P81" s="40"/>
      <c r="Q81" s="40"/>
      <c r="R81" s="40"/>
      <c r="S81" s="40"/>
    </row>
    <row r="82" spans="1:19" ht="14.25">
      <c r="A82" s="60"/>
      <c r="B82" s="40"/>
      <c r="C82" s="40"/>
      <c r="D82" s="40"/>
      <c r="E82" s="40"/>
      <c r="F82" s="40"/>
      <c r="G82" s="40"/>
      <c r="H82" s="40"/>
      <c r="I82" s="40"/>
      <c r="J82" s="40"/>
      <c r="K82" s="40"/>
      <c r="L82" s="40"/>
      <c r="M82" s="40"/>
      <c r="N82" s="40"/>
      <c r="O82" s="40"/>
      <c r="P82" s="40"/>
      <c r="Q82" s="40"/>
      <c r="R82" s="40"/>
      <c r="S82" s="40"/>
    </row>
    <row r="83" spans="1:19" ht="14.25">
      <c r="A83" s="60"/>
      <c r="B83" s="40"/>
      <c r="C83" s="40"/>
      <c r="D83" s="40"/>
      <c r="E83" s="40"/>
      <c r="F83" s="40"/>
      <c r="G83" s="40"/>
      <c r="H83" s="40"/>
      <c r="I83" s="40"/>
      <c r="J83" s="40"/>
      <c r="K83" s="40"/>
      <c r="L83" s="40"/>
      <c r="M83" s="40"/>
      <c r="N83" s="40"/>
      <c r="O83" s="40"/>
      <c r="P83" s="40"/>
      <c r="Q83" s="40"/>
      <c r="R83" s="40"/>
      <c r="S83" s="40"/>
    </row>
    <row r="84" spans="1:19" ht="14.25">
      <c r="A84" s="60"/>
      <c r="B84" s="40"/>
      <c r="C84" s="40"/>
      <c r="D84" s="40"/>
      <c r="E84" s="40"/>
      <c r="F84" s="40"/>
      <c r="G84" s="40"/>
      <c r="H84" s="40"/>
      <c r="I84" s="40"/>
      <c r="J84" s="40"/>
      <c r="K84" s="40"/>
      <c r="L84" s="40"/>
      <c r="M84" s="40"/>
      <c r="N84" s="40"/>
      <c r="O84" s="40"/>
      <c r="P84" s="40"/>
      <c r="Q84" s="40"/>
      <c r="R84" s="40"/>
      <c r="S84" s="40"/>
    </row>
    <row r="85" spans="1:19" ht="14.25">
      <c r="A85" s="60"/>
      <c r="B85" s="40"/>
      <c r="C85" s="40"/>
      <c r="D85" s="40"/>
      <c r="E85" s="40"/>
      <c r="F85" s="40"/>
      <c r="G85" s="40"/>
      <c r="H85" s="40"/>
      <c r="I85" s="40"/>
      <c r="J85" s="40"/>
      <c r="K85" s="40"/>
      <c r="L85" s="40"/>
      <c r="M85" s="40"/>
      <c r="N85" s="40"/>
      <c r="O85" s="40"/>
      <c r="P85" s="40"/>
      <c r="Q85" s="40"/>
      <c r="R85" s="40"/>
      <c r="S85" s="40"/>
    </row>
    <row r="86" spans="1:19" ht="14.25">
      <c r="A86" s="60"/>
      <c r="B86" s="40"/>
      <c r="C86" s="40"/>
      <c r="D86" s="40"/>
      <c r="E86" s="40"/>
      <c r="F86" s="40"/>
      <c r="G86" s="40"/>
      <c r="H86" s="40"/>
      <c r="I86" s="40"/>
      <c r="J86" s="40"/>
      <c r="K86" s="40"/>
      <c r="L86" s="40"/>
      <c r="M86" s="40"/>
      <c r="N86" s="40"/>
      <c r="O86" s="40"/>
      <c r="P86" s="40"/>
      <c r="Q86" s="40"/>
      <c r="R86" s="40"/>
      <c r="S86" s="40"/>
    </row>
    <row r="87" spans="1:19" ht="14.25">
      <c r="A87" s="60"/>
      <c r="B87" s="40"/>
      <c r="C87" s="40"/>
      <c r="D87" s="40"/>
      <c r="E87" s="40"/>
      <c r="F87" s="40"/>
      <c r="G87" s="40"/>
      <c r="H87" s="40"/>
      <c r="I87" s="40"/>
      <c r="J87" s="40"/>
      <c r="K87" s="40"/>
      <c r="L87" s="40"/>
      <c r="M87" s="40"/>
      <c r="N87" s="40"/>
      <c r="O87" s="40"/>
      <c r="P87" s="40"/>
      <c r="Q87" s="40"/>
      <c r="R87" s="40"/>
      <c r="S87" s="40"/>
    </row>
    <row r="88" spans="1:19" ht="14.25">
      <c r="A88" s="60"/>
      <c r="B88" s="40"/>
      <c r="C88" s="40"/>
      <c r="D88" s="40"/>
      <c r="E88" s="40"/>
      <c r="F88" s="40"/>
      <c r="G88" s="40"/>
      <c r="H88" s="40"/>
      <c r="I88" s="40"/>
      <c r="J88" s="40"/>
      <c r="K88" s="40"/>
      <c r="L88" s="40"/>
      <c r="M88" s="40"/>
      <c r="N88" s="40"/>
      <c r="O88" s="40"/>
      <c r="P88" s="40"/>
      <c r="Q88" s="40"/>
      <c r="R88" s="40"/>
      <c r="S88" s="40"/>
    </row>
  </sheetData>
  <sheetProtection/>
  <mergeCells count="27">
    <mergeCell ref="B5:D6"/>
    <mergeCell ref="E5:S5"/>
    <mergeCell ref="Q6:S6"/>
    <mergeCell ref="E6:G6"/>
    <mergeCell ref="H6:J6"/>
    <mergeCell ref="K6:M6"/>
    <mergeCell ref="N6:P6"/>
    <mergeCell ref="H7:H8"/>
    <mergeCell ref="Q7:Q8"/>
    <mergeCell ref="R7:R8"/>
    <mergeCell ref="S7:S8"/>
    <mergeCell ref="M7:M8"/>
    <mergeCell ref="N7:N8"/>
    <mergeCell ref="O7:O8"/>
    <mergeCell ref="P7:P8"/>
    <mergeCell ref="I7:I8"/>
    <mergeCell ref="J7:J8"/>
    <mergeCell ref="A3:S3"/>
    <mergeCell ref="A7:A8"/>
    <mergeCell ref="B7:B8"/>
    <mergeCell ref="C7:C8"/>
    <mergeCell ref="D7:D8"/>
    <mergeCell ref="K7:K8"/>
    <mergeCell ref="L7:L8"/>
    <mergeCell ref="E7:E8"/>
    <mergeCell ref="F7:F8"/>
    <mergeCell ref="G7:G8"/>
  </mergeCells>
  <printOptions horizontalCentered="1"/>
  <pageMargins left="0.7874015748031497" right="0.7874015748031497" top="0.5905511811023623" bottom="0.3937007874015748" header="0" footer="0"/>
  <pageSetup fitToHeight="1" fitToWidth="1" horizontalDpi="600" verticalDpi="600" orientation="landscape" paperSize="8"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H69"/>
  <sheetViews>
    <sheetView zoomScaleSheetLayoutView="40" zoomScalePageLayoutView="0" workbookViewId="0" topLeftCell="U41">
      <selection activeCell="AG53" sqref="AG53"/>
    </sheetView>
  </sheetViews>
  <sheetFormatPr defaultColWidth="10.59765625" defaultRowHeight="15"/>
  <cols>
    <col min="1" max="1" width="15.09765625" style="58" customWidth="1"/>
    <col min="2" max="33" width="7.59765625" style="58" customWidth="1"/>
    <col min="34" max="16384" width="10.59765625" style="58" customWidth="1"/>
  </cols>
  <sheetData>
    <row r="1" spans="1:33" s="57" customFormat="1" ht="19.5" customHeight="1">
      <c r="A1" s="1" t="s">
        <v>254</v>
      </c>
      <c r="AG1" s="2" t="s">
        <v>255</v>
      </c>
    </row>
    <row r="2" spans="1:33" s="57" customFormat="1" ht="19.5" customHeight="1">
      <c r="A2" s="1"/>
      <c r="AG2" s="2"/>
    </row>
    <row r="3" spans="1:33" ht="19.5" customHeight="1">
      <c r="A3" s="352" t="s">
        <v>469</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4" spans="2:33" ht="18" customHeight="1" thickBot="1">
      <c r="B4" s="80"/>
      <c r="C4" s="80"/>
      <c r="D4" s="80"/>
      <c r="E4" s="80"/>
      <c r="F4" s="80"/>
      <c r="G4" s="80"/>
      <c r="H4" s="80"/>
      <c r="I4" s="80"/>
      <c r="J4" s="80"/>
      <c r="K4" s="80"/>
      <c r="L4" s="80"/>
      <c r="M4" s="80"/>
      <c r="N4" s="80"/>
      <c r="O4" s="80"/>
      <c r="P4" s="80"/>
      <c r="Q4" s="80"/>
      <c r="R4" s="80"/>
      <c r="S4" s="80"/>
      <c r="T4" s="80"/>
      <c r="U4" s="80"/>
      <c r="V4" s="80"/>
      <c r="W4" s="80"/>
      <c r="X4" s="80"/>
      <c r="Y4" s="80"/>
      <c r="Z4" s="80"/>
      <c r="AA4" s="80"/>
      <c r="AB4" s="80"/>
      <c r="AG4" s="50" t="s">
        <v>256</v>
      </c>
    </row>
    <row r="5" spans="1:33" ht="17.25" customHeight="1">
      <c r="A5" s="244" t="s">
        <v>23</v>
      </c>
      <c r="B5" s="359" t="s">
        <v>243</v>
      </c>
      <c r="C5" s="360"/>
      <c r="D5" s="360"/>
      <c r="E5" s="361"/>
      <c r="F5" s="601" t="s">
        <v>244</v>
      </c>
      <c r="G5" s="602"/>
      <c r="H5" s="602"/>
      <c r="I5" s="603"/>
      <c r="J5" s="359" t="s">
        <v>245</v>
      </c>
      <c r="K5" s="360"/>
      <c r="L5" s="360"/>
      <c r="M5" s="361"/>
      <c r="N5" s="365" t="s">
        <v>246</v>
      </c>
      <c r="O5" s="366"/>
      <c r="P5" s="366"/>
      <c r="Q5" s="366"/>
      <c r="R5" s="366"/>
      <c r="S5" s="366"/>
      <c r="T5" s="366"/>
      <c r="U5" s="366"/>
      <c r="V5" s="366"/>
      <c r="W5" s="366"/>
      <c r="X5" s="366"/>
      <c r="Y5" s="366"/>
      <c r="Z5" s="366"/>
      <c r="AA5" s="366"/>
      <c r="AB5" s="366"/>
      <c r="AC5" s="366"/>
      <c r="AD5" s="366"/>
      <c r="AE5" s="366"/>
      <c r="AF5" s="366"/>
      <c r="AG5" s="366"/>
    </row>
    <row r="6" spans="1:33" ht="17.25" customHeight="1">
      <c r="A6" s="259"/>
      <c r="B6" s="362"/>
      <c r="C6" s="363"/>
      <c r="D6" s="363"/>
      <c r="E6" s="364"/>
      <c r="F6" s="604"/>
      <c r="G6" s="605"/>
      <c r="H6" s="605"/>
      <c r="I6" s="606"/>
      <c r="J6" s="362"/>
      <c r="K6" s="363"/>
      <c r="L6" s="363"/>
      <c r="M6" s="364"/>
      <c r="N6" s="372" t="s">
        <v>247</v>
      </c>
      <c r="O6" s="373"/>
      <c r="P6" s="373"/>
      <c r="Q6" s="374"/>
      <c r="R6" s="372" t="s">
        <v>248</v>
      </c>
      <c r="S6" s="373"/>
      <c r="T6" s="373"/>
      <c r="U6" s="374"/>
      <c r="V6" s="607" t="s">
        <v>249</v>
      </c>
      <c r="W6" s="608"/>
      <c r="X6" s="608"/>
      <c r="Y6" s="609"/>
      <c r="Z6" s="607" t="s">
        <v>250</v>
      </c>
      <c r="AA6" s="608"/>
      <c r="AB6" s="608"/>
      <c r="AC6" s="609"/>
      <c r="AD6" s="607" t="s">
        <v>251</v>
      </c>
      <c r="AE6" s="608"/>
      <c r="AF6" s="608"/>
      <c r="AG6" s="608"/>
    </row>
    <row r="7" spans="1:33" ht="17.25" customHeight="1">
      <c r="A7" s="259"/>
      <c r="B7" s="597" t="s">
        <v>37</v>
      </c>
      <c r="C7" s="597" t="s">
        <v>38</v>
      </c>
      <c r="D7" s="597" t="s">
        <v>39</v>
      </c>
      <c r="E7" s="597" t="s">
        <v>40</v>
      </c>
      <c r="F7" s="597" t="s">
        <v>37</v>
      </c>
      <c r="G7" s="597" t="s">
        <v>38</v>
      </c>
      <c r="H7" s="597" t="s">
        <v>39</v>
      </c>
      <c r="I7" s="597" t="s">
        <v>40</v>
      </c>
      <c r="J7" s="597" t="s">
        <v>37</v>
      </c>
      <c r="K7" s="597" t="s">
        <v>38</v>
      </c>
      <c r="L7" s="597" t="s">
        <v>39</v>
      </c>
      <c r="M7" s="597" t="s">
        <v>40</v>
      </c>
      <c r="N7" s="597" t="s">
        <v>37</v>
      </c>
      <c r="O7" s="597" t="s">
        <v>38</v>
      </c>
      <c r="P7" s="597" t="s">
        <v>39</v>
      </c>
      <c r="Q7" s="597" t="s">
        <v>40</v>
      </c>
      <c r="R7" s="597" t="s">
        <v>37</v>
      </c>
      <c r="S7" s="597" t="s">
        <v>38</v>
      </c>
      <c r="T7" s="597" t="s">
        <v>39</v>
      </c>
      <c r="U7" s="597" t="s">
        <v>40</v>
      </c>
      <c r="V7" s="597" t="s">
        <v>37</v>
      </c>
      <c r="W7" s="597" t="s">
        <v>38</v>
      </c>
      <c r="X7" s="597" t="s">
        <v>39</v>
      </c>
      <c r="Y7" s="597" t="s">
        <v>40</v>
      </c>
      <c r="Z7" s="597" t="s">
        <v>37</v>
      </c>
      <c r="AA7" s="597" t="s">
        <v>38</v>
      </c>
      <c r="AB7" s="597" t="s">
        <v>39</v>
      </c>
      <c r="AC7" s="600" t="s">
        <v>40</v>
      </c>
      <c r="AD7" s="597" t="s">
        <v>37</v>
      </c>
      <c r="AE7" s="597" t="s">
        <v>38</v>
      </c>
      <c r="AF7" s="597" t="s">
        <v>39</v>
      </c>
      <c r="AG7" s="600" t="s">
        <v>40</v>
      </c>
    </row>
    <row r="8" spans="1:33" ht="17.25" customHeight="1">
      <c r="A8" s="67" t="s">
        <v>257</v>
      </c>
      <c r="B8" s="558"/>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64"/>
      <c r="AD8" s="558"/>
      <c r="AE8" s="558"/>
      <c r="AF8" s="558"/>
      <c r="AG8" s="564"/>
    </row>
    <row r="9" spans="1:33" ht="17.25" customHeight="1">
      <c r="A9" s="260" t="s">
        <v>252</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65"/>
      <c r="AD9" s="559"/>
      <c r="AE9" s="559"/>
      <c r="AF9" s="559"/>
      <c r="AG9" s="565"/>
    </row>
    <row r="10" spans="1:2" ht="17.25" customHeight="1">
      <c r="A10" s="10" t="s">
        <v>36</v>
      </c>
      <c r="B10" s="245"/>
    </row>
    <row r="11" spans="1:34" ht="17.25" customHeight="1">
      <c r="A11" s="155" t="s">
        <v>297</v>
      </c>
      <c r="B11" s="351">
        <v>22.6</v>
      </c>
      <c r="C11" s="58">
        <v>181.4</v>
      </c>
      <c r="D11" s="58">
        <v>167.8</v>
      </c>
      <c r="E11" s="58">
        <v>13.6</v>
      </c>
      <c r="F11" s="58">
        <v>22.3</v>
      </c>
      <c r="G11" s="58">
        <v>182.5</v>
      </c>
      <c r="H11" s="58">
        <v>166.3</v>
      </c>
      <c r="I11" s="58">
        <v>16.2</v>
      </c>
      <c r="J11" s="58">
        <v>23.3</v>
      </c>
      <c r="K11" s="58">
        <v>194.9</v>
      </c>
      <c r="L11" s="58">
        <v>183.5</v>
      </c>
      <c r="M11" s="58">
        <v>11.4</v>
      </c>
      <c r="N11" s="58">
        <v>22.1</v>
      </c>
      <c r="O11" s="58">
        <v>186.1</v>
      </c>
      <c r="P11" s="58">
        <v>167.7</v>
      </c>
      <c r="Q11" s="58">
        <v>18.4</v>
      </c>
      <c r="R11" s="58">
        <v>23.2</v>
      </c>
      <c r="S11" s="58">
        <v>179.9</v>
      </c>
      <c r="T11" s="58">
        <v>171.6</v>
      </c>
      <c r="U11" s="58">
        <v>8.3</v>
      </c>
      <c r="V11" s="58">
        <v>22.2</v>
      </c>
      <c r="W11" s="58">
        <v>183.8</v>
      </c>
      <c r="X11" s="58">
        <v>168.6</v>
      </c>
      <c r="Y11" s="58">
        <v>15.2</v>
      </c>
      <c r="Z11" s="58">
        <v>22.9</v>
      </c>
      <c r="AA11" s="261">
        <v>184</v>
      </c>
      <c r="AB11" s="58">
        <v>176.3</v>
      </c>
      <c r="AC11" s="58">
        <v>7.7</v>
      </c>
      <c r="AD11" s="58">
        <v>22.5</v>
      </c>
      <c r="AE11" s="58">
        <v>172.1</v>
      </c>
      <c r="AF11" s="58">
        <v>162.6</v>
      </c>
      <c r="AG11" s="58">
        <v>9.5</v>
      </c>
      <c r="AH11" s="196"/>
    </row>
    <row r="12" spans="1:34" ht="17.25" customHeight="1">
      <c r="A12" s="155" t="s">
        <v>206</v>
      </c>
      <c r="B12" s="351">
        <v>22.2</v>
      </c>
      <c r="C12" s="196">
        <v>178.3</v>
      </c>
      <c r="D12" s="196">
        <v>164.9</v>
      </c>
      <c r="E12" s="196">
        <v>13.4</v>
      </c>
      <c r="F12" s="196">
        <v>21.9</v>
      </c>
      <c r="G12" s="196">
        <v>179</v>
      </c>
      <c r="H12" s="196">
        <v>163.2</v>
      </c>
      <c r="I12" s="196">
        <v>15.8</v>
      </c>
      <c r="J12" s="196">
        <v>23.4</v>
      </c>
      <c r="K12" s="196">
        <v>196</v>
      </c>
      <c r="L12" s="196">
        <v>183.8</v>
      </c>
      <c r="M12" s="196">
        <v>12.2</v>
      </c>
      <c r="N12" s="196">
        <v>21.8</v>
      </c>
      <c r="O12" s="196">
        <v>182.6</v>
      </c>
      <c r="P12" s="196">
        <v>164.8</v>
      </c>
      <c r="Q12" s="196">
        <v>17.9</v>
      </c>
      <c r="R12" s="196">
        <v>22.9</v>
      </c>
      <c r="S12" s="196">
        <v>178.1</v>
      </c>
      <c r="T12" s="196">
        <v>168</v>
      </c>
      <c r="U12" s="196">
        <v>10.1</v>
      </c>
      <c r="V12" s="196">
        <v>22</v>
      </c>
      <c r="W12" s="196">
        <v>180.5</v>
      </c>
      <c r="X12" s="196">
        <v>166.1</v>
      </c>
      <c r="Y12" s="196">
        <v>14.5</v>
      </c>
      <c r="Z12" s="196">
        <v>22.3</v>
      </c>
      <c r="AA12" s="196">
        <v>180.5</v>
      </c>
      <c r="AB12" s="196">
        <v>172.8</v>
      </c>
      <c r="AC12" s="196">
        <v>7.7</v>
      </c>
      <c r="AD12" s="196">
        <v>22.3</v>
      </c>
      <c r="AE12" s="196">
        <v>171.3</v>
      </c>
      <c r="AF12" s="196">
        <v>161.5</v>
      </c>
      <c r="AG12" s="196">
        <v>9.8</v>
      </c>
      <c r="AH12" s="196"/>
    </row>
    <row r="13" spans="1:34" s="236" customFormat="1" ht="17.25" customHeight="1">
      <c r="A13" s="257" t="s">
        <v>186</v>
      </c>
      <c r="B13" s="26">
        <f>AVERAGE(B15:B28)</f>
        <v>21.924999999999997</v>
      </c>
      <c r="C13" s="26">
        <f aca="true" t="shared" si="0" ref="C13:AG13">AVERAGE(C15:C28)</f>
        <v>176.4</v>
      </c>
      <c r="D13" s="26">
        <f t="shared" si="0"/>
        <v>162.775</v>
      </c>
      <c r="E13" s="26">
        <f t="shared" si="0"/>
        <v>13.625</v>
      </c>
      <c r="F13" s="26">
        <f t="shared" si="0"/>
        <v>21.625</v>
      </c>
      <c r="G13" s="26">
        <v>177.8</v>
      </c>
      <c r="H13" s="26">
        <v>161.7</v>
      </c>
      <c r="I13" s="26">
        <f t="shared" si="0"/>
        <v>16.066666666666666</v>
      </c>
      <c r="J13" s="26">
        <f t="shared" si="0"/>
        <v>22.683333333333334</v>
      </c>
      <c r="K13" s="26">
        <v>191.6</v>
      </c>
      <c r="L13" s="26">
        <f t="shared" si="0"/>
        <v>178.57500000000002</v>
      </c>
      <c r="M13" s="26">
        <f t="shared" si="0"/>
        <v>12.95833333333333</v>
      </c>
      <c r="N13" s="26">
        <f t="shared" si="0"/>
        <v>21.59166666666667</v>
      </c>
      <c r="O13" s="26">
        <v>181.5</v>
      </c>
      <c r="P13" s="26">
        <v>163.4</v>
      </c>
      <c r="Q13" s="26">
        <f t="shared" si="0"/>
        <v>18.1</v>
      </c>
      <c r="R13" s="26">
        <f t="shared" si="0"/>
        <v>22.75833333333333</v>
      </c>
      <c r="S13" s="26">
        <v>179.3</v>
      </c>
      <c r="T13" s="26">
        <v>167.4</v>
      </c>
      <c r="U13" s="26">
        <f t="shared" si="0"/>
        <v>11.941666666666668</v>
      </c>
      <c r="V13" s="26">
        <v>21.7</v>
      </c>
      <c r="W13" s="26">
        <f t="shared" si="0"/>
        <v>176.6833333333333</v>
      </c>
      <c r="X13" s="26">
        <f t="shared" si="0"/>
        <v>162.75833333333333</v>
      </c>
      <c r="Y13" s="26">
        <f t="shared" si="0"/>
        <v>13.924999999999999</v>
      </c>
      <c r="Z13" s="26">
        <f t="shared" si="0"/>
        <v>22.174999999999997</v>
      </c>
      <c r="AA13" s="26">
        <f t="shared" si="0"/>
        <v>179.11666666666667</v>
      </c>
      <c r="AB13" s="26">
        <f t="shared" si="0"/>
        <v>171.67499999999998</v>
      </c>
      <c r="AC13" s="26">
        <f t="shared" si="0"/>
        <v>7.441666666666666</v>
      </c>
      <c r="AD13" s="26">
        <f t="shared" si="0"/>
        <v>21.95</v>
      </c>
      <c r="AE13" s="26">
        <v>169.2</v>
      </c>
      <c r="AF13" s="26">
        <v>158.6</v>
      </c>
      <c r="AG13" s="26">
        <f t="shared" si="0"/>
        <v>10.633333333333333</v>
      </c>
      <c r="AH13" s="32"/>
    </row>
    <row r="14" spans="1:33" ht="17.25" customHeight="1">
      <c r="A14" s="83"/>
      <c r="B14" s="41"/>
      <c r="C14" s="41"/>
      <c r="D14" s="41"/>
      <c r="E14" s="41"/>
      <c r="F14" s="41"/>
      <c r="G14" s="41"/>
      <c r="H14" s="196"/>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34" ht="17.25" customHeight="1">
      <c r="A15" s="255" t="s">
        <v>293</v>
      </c>
      <c r="B15" s="196">
        <v>20.1</v>
      </c>
      <c r="C15" s="196">
        <v>161.1</v>
      </c>
      <c r="D15" s="196">
        <v>148.7</v>
      </c>
      <c r="E15" s="196">
        <v>12.4</v>
      </c>
      <c r="F15" s="196">
        <v>19.5</v>
      </c>
      <c r="G15" s="196">
        <v>160</v>
      </c>
      <c r="H15" s="196">
        <v>145.2</v>
      </c>
      <c r="I15" s="196">
        <v>14.8</v>
      </c>
      <c r="J15" s="196">
        <v>19.6</v>
      </c>
      <c r="K15" s="196">
        <v>164</v>
      </c>
      <c r="L15" s="196">
        <v>152.7</v>
      </c>
      <c r="M15" s="196">
        <v>11.3</v>
      </c>
      <c r="N15" s="196">
        <v>19.3</v>
      </c>
      <c r="O15" s="196">
        <v>161.7</v>
      </c>
      <c r="P15" s="196">
        <v>145.9</v>
      </c>
      <c r="Q15" s="196">
        <v>15.8</v>
      </c>
      <c r="R15" s="196">
        <v>19.8</v>
      </c>
      <c r="S15" s="196">
        <v>157.5</v>
      </c>
      <c r="T15" s="196">
        <v>144.2</v>
      </c>
      <c r="U15" s="196">
        <v>13.3</v>
      </c>
      <c r="V15" s="196">
        <v>19.5</v>
      </c>
      <c r="W15" s="196">
        <v>158.9</v>
      </c>
      <c r="X15" s="196">
        <v>145.3</v>
      </c>
      <c r="Y15" s="196">
        <v>13.6</v>
      </c>
      <c r="Z15" s="196">
        <v>20.2</v>
      </c>
      <c r="AA15" s="196">
        <v>164.3</v>
      </c>
      <c r="AB15" s="196">
        <v>156.3</v>
      </c>
      <c r="AC15" s="196">
        <v>8</v>
      </c>
      <c r="AD15" s="196">
        <v>19.1</v>
      </c>
      <c r="AE15" s="196">
        <v>145.5</v>
      </c>
      <c r="AF15" s="196">
        <v>137.3</v>
      </c>
      <c r="AG15" s="196">
        <v>8.2</v>
      </c>
      <c r="AH15" s="196"/>
    </row>
    <row r="16" spans="1:34" ht="17.25" customHeight="1">
      <c r="A16" s="123">
        <v>2</v>
      </c>
      <c r="B16" s="196">
        <v>21.8</v>
      </c>
      <c r="C16" s="196">
        <v>175.1</v>
      </c>
      <c r="D16" s="196">
        <v>161.4</v>
      </c>
      <c r="E16" s="196">
        <v>13.7</v>
      </c>
      <c r="F16" s="196">
        <v>21.6</v>
      </c>
      <c r="G16" s="196">
        <v>177.4</v>
      </c>
      <c r="H16" s="196">
        <v>161.2</v>
      </c>
      <c r="I16" s="196">
        <v>16.2</v>
      </c>
      <c r="J16" s="196">
        <v>23</v>
      </c>
      <c r="K16" s="196">
        <v>192.9</v>
      </c>
      <c r="L16" s="196">
        <v>181.4</v>
      </c>
      <c r="M16" s="196">
        <v>11.5</v>
      </c>
      <c r="N16" s="196">
        <v>21.9</v>
      </c>
      <c r="O16" s="196">
        <v>184.4</v>
      </c>
      <c r="P16" s="196">
        <v>165.9</v>
      </c>
      <c r="Q16" s="196">
        <v>18.5</v>
      </c>
      <c r="R16" s="196">
        <v>22.4</v>
      </c>
      <c r="S16" s="196">
        <v>172.7</v>
      </c>
      <c r="T16" s="196">
        <v>162.7</v>
      </c>
      <c r="U16" s="196">
        <v>10</v>
      </c>
      <c r="V16" s="196">
        <v>22.6</v>
      </c>
      <c r="W16" s="196">
        <v>182.8</v>
      </c>
      <c r="X16" s="196">
        <v>169</v>
      </c>
      <c r="Y16" s="196">
        <v>13.8</v>
      </c>
      <c r="Z16" s="196">
        <v>22.4</v>
      </c>
      <c r="AA16" s="196">
        <v>181.6</v>
      </c>
      <c r="AB16" s="196">
        <v>174.6</v>
      </c>
      <c r="AC16" s="196">
        <v>7</v>
      </c>
      <c r="AD16" s="196">
        <v>22.1</v>
      </c>
      <c r="AE16" s="196">
        <v>169.4</v>
      </c>
      <c r="AF16" s="196">
        <v>159</v>
      </c>
      <c r="AG16" s="196">
        <v>10.4</v>
      </c>
      <c r="AH16" s="196"/>
    </row>
    <row r="17" spans="1:34" ht="17.25" customHeight="1">
      <c r="A17" s="123">
        <v>3</v>
      </c>
      <c r="B17" s="196">
        <v>21.9</v>
      </c>
      <c r="C17" s="196">
        <v>176.5</v>
      </c>
      <c r="D17" s="196">
        <v>161.8</v>
      </c>
      <c r="E17" s="196">
        <v>14.7</v>
      </c>
      <c r="F17" s="196">
        <v>21.5</v>
      </c>
      <c r="G17" s="196">
        <v>177.8</v>
      </c>
      <c r="H17" s="196">
        <v>160.1</v>
      </c>
      <c r="I17" s="196">
        <v>17.7</v>
      </c>
      <c r="J17" s="196">
        <v>22.9</v>
      </c>
      <c r="K17" s="196">
        <v>193.7</v>
      </c>
      <c r="L17" s="196">
        <v>179.5</v>
      </c>
      <c r="M17" s="196">
        <v>14.2</v>
      </c>
      <c r="N17" s="196">
        <v>21.6</v>
      </c>
      <c r="O17" s="196">
        <v>183.1</v>
      </c>
      <c r="P17" s="196">
        <v>162.8</v>
      </c>
      <c r="Q17" s="196">
        <v>20.3</v>
      </c>
      <c r="R17" s="196">
        <v>22.6</v>
      </c>
      <c r="S17" s="196">
        <v>174.2</v>
      </c>
      <c r="T17" s="196">
        <v>164.2</v>
      </c>
      <c r="U17" s="196">
        <v>10</v>
      </c>
      <c r="V17" s="196">
        <v>21.4</v>
      </c>
      <c r="W17" s="196">
        <v>173.9</v>
      </c>
      <c r="X17" s="196">
        <v>160.4</v>
      </c>
      <c r="Y17" s="196">
        <v>13.5</v>
      </c>
      <c r="Z17" s="196">
        <v>22.3</v>
      </c>
      <c r="AA17" s="196">
        <v>179.1</v>
      </c>
      <c r="AB17" s="196">
        <v>171.8</v>
      </c>
      <c r="AC17" s="196">
        <v>7.3</v>
      </c>
      <c r="AD17" s="196">
        <v>21.8</v>
      </c>
      <c r="AE17" s="196">
        <v>167.8</v>
      </c>
      <c r="AF17" s="196">
        <v>156.1</v>
      </c>
      <c r="AG17" s="196">
        <v>11.7</v>
      </c>
      <c r="AH17" s="196"/>
    </row>
    <row r="18" spans="1:34" ht="17.25" customHeight="1">
      <c r="A18" s="123">
        <v>4</v>
      </c>
      <c r="B18" s="196">
        <v>22.8</v>
      </c>
      <c r="C18" s="196">
        <v>183.2</v>
      </c>
      <c r="D18" s="196">
        <v>169.1</v>
      </c>
      <c r="E18" s="196">
        <v>14.1</v>
      </c>
      <c r="F18" s="196">
        <v>22.7</v>
      </c>
      <c r="G18" s="196">
        <v>186.3</v>
      </c>
      <c r="H18" s="196">
        <v>169.8</v>
      </c>
      <c r="I18" s="196">
        <v>16.5</v>
      </c>
      <c r="J18" s="196">
        <v>24</v>
      </c>
      <c r="K18" s="196">
        <v>203.1</v>
      </c>
      <c r="L18" s="196">
        <v>188.9</v>
      </c>
      <c r="M18" s="196">
        <v>14.2</v>
      </c>
      <c r="N18" s="196">
        <v>22.7</v>
      </c>
      <c r="O18" s="196">
        <v>190.4</v>
      </c>
      <c r="P18" s="196">
        <v>172.1</v>
      </c>
      <c r="Q18" s="196">
        <v>18.3</v>
      </c>
      <c r="R18" s="196">
        <v>24.1</v>
      </c>
      <c r="S18" s="196">
        <v>191.1</v>
      </c>
      <c r="T18" s="196">
        <v>178.4</v>
      </c>
      <c r="U18" s="196">
        <v>12.7</v>
      </c>
      <c r="V18" s="196">
        <v>22.9</v>
      </c>
      <c r="W18" s="196">
        <v>185.7</v>
      </c>
      <c r="X18" s="196">
        <v>172.3</v>
      </c>
      <c r="Y18" s="196">
        <v>13.4</v>
      </c>
      <c r="Z18" s="196">
        <v>23.1</v>
      </c>
      <c r="AA18" s="196">
        <v>186.9</v>
      </c>
      <c r="AB18" s="196">
        <v>178.8</v>
      </c>
      <c r="AC18" s="196">
        <v>8.1</v>
      </c>
      <c r="AD18" s="196">
        <v>24.1</v>
      </c>
      <c r="AE18" s="196">
        <v>186.2</v>
      </c>
      <c r="AF18" s="196">
        <v>174</v>
      </c>
      <c r="AG18" s="196">
        <v>12.2</v>
      </c>
      <c r="AH18" s="196"/>
    </row>
    <row r="19" spans="1:34" ht="17.25" customHeight="1">
      <c r="A19" s="83"/>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7.25" customHeight="1">
      <c r="A20" s="123">
        <v>5</v>
      </c>
      <c r="B20" s="196">
        <v>20.9</v>
      </c>
      <c r="C20" s="196">
        <v>168.5</v>
      </c>
      <c r="D20" s="196">
        <v>155.1</v>
      </c>
      <c r="E20" s="196">
        <v>13.4</v>
      </c>
      <c r="F20" s="196">
        <v>20.3</v>
      </c>
      <c r="G20" s="196">
        <v>167.9</v>
      </c>
      <c r="H20" s="196">
        <v>152.2</v>
      </c>
      <c r="I20" s="196">
        <v>15.7</v>
      </c>
      <c r="J20" s="196">
        <v>19.9</v>
      </c>
      <c r="K20" s="196">
        <v>168.7</v>
      </c>
      <c r="L20" s="196">
        <v>156</v>
      </c>
      <c r="M20" s="196">
        <v>12.7</v>
      </c>
      <c r="N20" s="196">
        <v>20.2</v>
      </c>
      <c r="O20" s="196">
        <v>170.4</v>
      </c>
      <c r="P20" s="196">
        <v>153.2</v>
      </c>
      <c r="Q20" s="196">
        <v>17.2</v>
      </c>
      <c r="R20" s="196">
        <v>22.6</v>
      </c>
      <c r="S20" s="196">
        <v>181.2</v>
      </c>
      <c r="T20" s="196">
        <v>168</v>
      </c>
      <c r="U20" s="196">
        <v>13.2</v>
      </c>
      <c r="V20" s="196">
        <v>20.2</v>
      </c>
      <c r="W20" s="196">
        <v>164.7</v>
      </c>
      <c r="X20" s="196">
        <v>151.9</v>
      </c>
      <c r="Y20" s="196">
        <v>12.8</v>
      </c>
      <c r="Z20" s="196">
        <v>20.6</v>
      </c>
      <c r="AA20" s="196">
        <v>165.8</v>
      </c>
      <c r="AB20" s="196">
        <v>158.4</v>
      </c>
      <c r="AC20" s="196">
        <v>7.4</v>
      </c>
      <c r="AD20" s="196">
        <v>19.7</v>
      </c>
      <c r="AE20" s="196">
        <v>152.3</v>
      </c>
      <c r="AF20" s="196">
        <v>141.9</v>
      </c>
      <c r="AG20" s="196">
        <v>10.4</v>
      </c>
      <c r="AH20" s="196"/>
    </row>
    <row r="21" spans="1:34" ht="17.25" customHeight="1">
      <c r="A21" s="123">
        <v>6</v>
      </c>
      <c r="B21" s="196">
        <v>23.2</v>
      </c>
      <c r="C21" s="196">
        <v>185.7</v>
      </c>
      <c r="D21" s="196">
        <v>171.9</v>
      </c>
      <c r="E21" s="196">
        <v>13.8</v>
      </c>
      <c r="F21" s="196">
        <v>22.7</v>
      </c>
      <c r="G21" s="196">
        <v>186.2</v>
      </c>
      <c r="H21" s="196">
        <v>170.1</v>
      </c>
      <c r="I21" s="196">
        <v>16.1</v>
      </c>
      <c r="J21" s="196">
        <v>24.3</v>
      </c>
      <c r="K21" s="196">
        <v>204.6</v>
      </c>
      <c r="L21" s="196">
        <v>191.5</v>
      </c>
      <c r="M21" s="196">
        <v>13.1</v>
      </c>
      <c r="N21" s="196">
        <v>22.8</v>
      </c>
      <c r="O21" s="196">
        <v>190.9</v>
      </c>
      <c r="P21" s="196">
        <v>173</v>
      </c>
      <c r="Q21" s="196">
        <v>17.9</v>
      </c>
      <c r="R21" s="196">
        <v>23.7</v>
      </c>
      <c r="S21" s="196">
        <v>187.6</v>
      </c>
      <c r="T21" s="196">
        <v>176.4</v>
      </c>
      <c r="U21" s="196">
        <v>11.2</v>
      </c>
      <c r="V21" s="196">
        <v>23.2</v>
      </c>
      <c r="W21" s="196">
        <v>188.8</v>
      </c>
      <c r="X21" s="196">
        <v>173.7</v>
      </c>
      <c r="Y21" s="196">
        <v>15.1</v>
      </c>
      <c r="Z21" s="196">
        <v>23.6</v>
      </c>
      <c r="AA21" s="196">
        <v>190.3</v>
      </c>
      <c r="AB21" s="196">
        <v>182.5</v>
      </c>
      <c r="AC21" s="196">
        <v>7.8</v>
      </c>
      <c r="AD21" s="196">
        <v>23.7</v>
      </c>
      <c r="AE21" s="196">
        <v>179.6</v>
      </c>
      <c r="AF21" s="196">
        <v>168.9</v>
      </c>
      <c r="AG21" s="196">
        <v>10.7</v>
      </c>
      <c r="AH21" s="196"/>
    </row>
    <row r="22" spans="1:34" ht="17.25" customHeight="1">
      <c r="A22" s="123">
        <v>7</v>
      </c>
      <c r="B22" s="196">
        <v>22.9</v>
      </c>
      <c r="C22" s="196">
        <v>184.2</v>
      </c>
      <c r="D22" s="196">
        <v>170.6</v>
      </c>
      <c r="E22" s="196">
        <v>13.6</v>
      </c>
      <c r="F22" s="196">
        <v>22.7</v>
      </c>
      <c r="G22" s="196">
        <v>186.1</v>
      </c>
      <c r="H22" s="196">
        <v>170</v>
      </c>
      <c r="I22" s="196">
        <v>16.1</v>
      </c>
      <c r="J22" s="196">
        <v>24</v>
      </c>
      <c r="K22" s="196">
        <v>200.8</v>
      </c>
      <c r="L22" s="196">
        <v>189.2</v>
      </c>
      <c r="M22" s="196">
        <v>11.6</v>
      </c>
      <c r="N22" s="196">
        <v>22.6</v>
      </c>
      <c r="O22" s="196">
        <v>190</v>
      </c>
      <c r="P22" s="196">
        <v>171.1</v>
      </c>
      <c r="Q22" s="196">
        <v>18.9</v>
      </c>
      <c r="R22" s="196">
        <v>23.4</v>
      </c>
      <c r="S22" s="196">
        <v>184.7</v>
      </c>
      <c r="T22" s="196">
        <v>174.5</v>
      </c>
      <c r="U22" s="196">
        <v>10.2</v>
      </c>
      <c r="V22" s="196">
        <v>22.7</v>
      </c>
      <c r="W22" s="196">
        <v>184.4</v>
      </c>
      <c r="X22" s="196">
        <v>170.2</v>
      </c>
      <c r="Y22" s="196">
        <v>14.2</v>
      </c>
      <c r="Z22" s="196">
        <v>23.6</v>
      </c>
      <c r="AA22" s="196">
        <v>189.8</v>
      </c>
      <c r="AB22" s="196">
        <v>182.2</v>
      </c>
      <c r="AC22" s="196">
        <v>7.6</v>
      </c>
      <c r="AD22" s="196">
        <v>23.2</v>
      </c>
      <c r="AE22" s="196">
        <v>177.4</v>
      </c>
      <c r="AF22" s="196">
        <v>168.6</v>
      </c>
      <c r="AG22" s="196">
        <v>8.8</v>
      </c>
      <c r="AH22" s="196"/>
    </row>
    <row r="23" spans="1:34" ht="17.25" customHeight="1">
      <c r="A23" s="123">
        <v>8</v>
      </c>
      <c r="B23" s="196">
        <v>21.1</v>
      </c>
      <c r="C23" s="196">
        <v>169.8</v>
      </c>
      <c r="D23" s="196">
        <v>157.2</v>
      </c>
      <c r="E23" s="196">
        <v>12.6</v>
      </c>
      <c r="F23" s="196">
        <v>20.8</v>
      </c>
      <c r="G23" s="196">
        <v>170.2</v>
      </c>
      <c r="H23" s="196">
        <v>155.5</v>
      </c>
      <c r="I23" s="196">
        <v>14.7</v>
      </c>
      <c r="J23" s="196">
        <v>21.2</v>
      </c>
      <c r="K23" s="196">
        <v>178.7</v>
      </c>
      <c r="L23" s="196">
        <v>167.5</v>
      </c>
      <c r="M23" s="196">
        <v>11.2</v>
      </c>
      <c r="N23" s="196">
        <v>20.1</v>
      </c>
      <c r="O23" s="196">
        <v>169.2</v>
      </c>
      <c r="P23" s="196">
        <v>152.5</v>
      </c>
      <c r="Q23" s="196">
        <v>16.7</v>
      </c>
      <c r="R23" s="196">
        <v>22.4</v>
      </c>
      <c r="S23" s="196">
        <v>180.5</v>
      </c>
      <c r="T23" s="196">
        <v>137</v>
      </c>
      <c r="U23" s="196">
        <v>13.5</v>
      </c>
      <c r="V23" s="196">
        <v>20</v>
      </c>
      <c r="W23" s="196">
        <v>162.5</v>
      </c>
      <c r="X23" s="196">
        <v>149.7</v>
      </c>
      <c r="Y23" s="196">
        <v>12.8</v>
      </c>
      <c r="Z23" s="196">
        <v>20.6</v>
      </c>
      <c r="AA23" s="196">
        <v>165.6</v>
      </c>
      <c r="AB23" s="196">
        <v>160</v>
      </c>
      <c r="AC23" s="196">
        <v>5.6</v>
      </c>
      <c r="AD23" s="196">
        <v>19.8</v>
      </c>
      <c r="AE23" s="196">
        <v>151.6</v>
      </c>
      <c r="AF23" s="196">
        <v>143.4</v>
      </c>
      <c r="AG23" s="196">
        <v>8.2</v>
      </c>
      <c r="AH23" s="196"/>
    </row>
    <row r="24" spans="1:34" ht="17.25" customHeight="1">
      <c r="A24" s="83"/>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7.25" customHeight="1">
      <c r="A25" s="123">
        <v>9</v>
      </c>
      <c r="B25" s="196">
        <v>22.1</v>
      </c>
      <c r="C25" s="196">
        <v>177.7</v>
      </c>
      <c r="D25" s="196">
        <v>164.3</v>
      </c>
      <c r="E25" s="196">
        <v>13.4</v>
      </c>
      <c r="F25" s="196">
        <v>22</v>
      </c>
      <c r="G25" s="196">
        <v>180.3</v>
      </c>
      <c r="H25" s="196">
        <v>164.5</v>
      </c>
      <c r="I25" s="196">
        <v>15.8</v>
      </c>
      <c r="J25" s="196">
        <v>23.4</v>
      </c>
      <c r="K25" s="196">
        <v>197.2</v>
      </c>
      <c r="L25" s="196">
        <v>185.2</v>
      </c>
      <c r="M25" s="196">
        <v>12</v>
      </c>
      <c r="N25" s="196">
        <v>22.1</v>
      </c>
      <c r="O25" s="196">
        <v>185.5</v>
      </c>
      <c r="P25" s="196">
        <v>166.9</v>
      </c>
      <c r="Q25" s="196">
        <v>18.6</v>
      </c>
      <c r="R25" s="196">
        <v>22.7</v>
      </c>
      <c r="S25" s="196">
        <v>180.5</v>
      </c>
      <c r="T25" s="196">
        <v>168.4</v>
      </c>
      <c r="U25" s="196">
        <v>12.1</v>
      </c>
      <c r="V25" s="196">
        <v>22.3</v>
      </c>
      <c r="W25" s="196">
        <v>180.1</v>
      </c>
      <c r="X25" s="196">
        <v>167.1</v>
      </c>
      <c r="Y25" s="196">
        <v>13</v>
      </c>
      <c r="Z25" s="196">
        <v>22.6</v>
      </c>
      <c r="AA25" s="196">
        <v>181.2</v>
      </c>
      <c r="AB25" s="196">
        <v>174.5</v>
      </c>
      <c r="AC25" s="196">
        <v>6.7</v>
      </c>
      <c r="AD25" s="196">
        <v>22.7</v>
      </c>
      <c r="AE25" s="196">
        <v>176.2</v>
      </c>
      <c r="AF25" s="196">
        <v>165.1</v>
      </c>
      <c r="AG25" s="196">
        <v>11.1</v>
      </c>
      <c r="AH25" s="196"/>
    </row>
    <row r="26" spans="1:34" ht="17.25" customHeight="1">
      <c r="A26" s="123">
        <v>10</v>
      </c>
      <c r="B26" s="196">
        <v>22.2</v>
      </c>
      <c r="C26" s="196">
        <v>178.7</v>
      </c>
      <c r="D26" s="196">
        <v>165</v>
      </c>
      <c r="E26" s="196">
        <v>13.7</v>
      </c>
      <c r="F26" s="196">
        <v>21.9</v>
      </c>
      <c r="G26" s="196">
        <v>179.5</v>
      </c>
      <c r="H26" s="196">
        <v>163.5</v>
      </c>
      <c r="I26" s="196">
        <v>16</v>
      </c>
      <c r="J26" s="196">
        <v>22.9</v>
      </c>
      <c r="K26" s="196">
        <v>192.7</v>
      </c>
      <c r="L26" s="196">
        <v>179.6</v>
      </c>
      <c r="M26" s="196">
        <v>13.1</v>
      </c>
      <c r="N26" s="196">
        <v>22</v>
      </c>
      <c r="O26" s="196">
        <v>184.3</v>
      </c>
      <c r="P26" s="196">
        <v>165.9</v>
      </c>
      <c r="Q26" s="196">
        <v>18.4</v>
      </c>
      <c r="R26" s="196">
        <v>23.1</v>
      </c>
      <c r="S26" s="196">
        <v>181</v>
      </c>
      <c r="T26" s="196">
        <v>168.8</v>
      </c>
      <c r="U26" s="196">
        <v>12.2</v>
      </c>
      <c r="V26" s="196">
        <v>21.9</v>
      </c>
      <c r="W26" s="196">
        <v>178.1</v>
      </c>
      <c r="X26" s="196">
        <v>164</v>
      </c>
      <c r="Y26" s="196">
        <v>14.1</v>
      </c>
      <c r="Z26" s="196">
        <v>22.4</v>
      </c>
      <c r="AA26" s="196">
        <v>181.5</v>
      </c>
      <c r="AB26" s="196">
        <v>173.4</v>
      </c>
      <c r="AC26" s="196">
        <v>8.1</v>
      </c>
      <c r="AD26" s="196">
        <v>21.8</v>
      </c>
      <c r="AE26" s="196">
        <v>169.4</v>
      </c>
      <c r="AF26" s="196">
        <v>157.9</v>
      </c>
      <c r="AG26" s="196">
        <v>11.5</v>
      </c>
      <c r="AH26" s="196"/>
    </row>
    <row r="27" spans="1:34" ht="17.25" customHeight="1">
      <c r="A27" s="123">
        <v>11</v>
      </c>
      <c r="B27" s="196">
        <v>22.1</v>
      </c>
      <c r="C27" s="196">
        <v>178</v>
      </c>
      <c r="D27" s="196">
        <v>164.2</v>
      </c>
      <c r="E27" s="196">
        <v>13.8</v>
      </c>
      <c r="F27" s="196">
        <v>21.8</v>
      </c>
      <c r="G27" s="196">
        <v>179.3</v>
      </c>
      <c r="H27" s="196">
        <v>163.1</v>
      </c>
      <c r="I27" s="196">
        <v>16.2</v>
      </c>
      <c r="J27" s="196">
        <v>23.1</v>
      </c>
      <c r="K27" s="196">
        <v>197.9</v>
      </c>
      <c r="L27" s="196">
        <v>182.9</v>
      </c>
      <c r="M27" s="196">
        <v>15</v>
      </c>
      <c r="N27" s="196">
        <v>21.8</v>
      </c>
      <c r="O27" s="196">
        <v>182.9</v>
      </c>
      <c r="P27" s="196">
        <v>164.6</v>
      </c>
      <c r="Q27" s="196">
        <v>18.3</v>
      </c>
      <c r="R27" s="196">
        <v>23.1</v>
      </c>
      <c r="S27" s="196">
        <v>179.9</v>
      </c>
      <c r="T27" s="196">
        <v>167.6</v>
      </c>
      <c r="U27" s="196">
        <v>12.3</v>
      </c>
      <c r="V27" s="196">
        <v>22.2</v>
      </c>
      <c r="W27" s="196">
        <v>180.5</v>
      </c>
      <c r="X27" s="196">
        <v>166.1</v>
      </c>
      <c r="Y27" s="196">
        <v>14.4</v>
      </c>
      <c r="Z27" s="196">
        <v>22</v>
      </c>
      <c r="AA27" s="196">
        <v>178.7</v>
      </c>
      <c r="AB27" s="196">
        <v>171</v>
      </c>
      <c r="AC27" s="196">
        <v>7.7</v>
      </c>
      <c r="AD27" s="196">
        <v>22.4</v>
      </c>
      <c r="AE27" s="196">
        <v>174.1</v>
      </c>
      <c r="AF27" s="196">
        <v>161.9</v>
      </c>
      <c r="AG27" s="196">
        <v>12.2</v>
      </c>
      <c r="AH27" s="196"/>
    </row>
    <row r="28" spans="1:34" ht="17.25" customHeight="1">
      <c r="A28" s="123">
        <v>12</v>
      </c>
      <c r="B28" s="196">
        <v>22</v>
      </c>
      <c r="C28" s="196">
        <v>178.3</v>
      </c>
      <c r="D28" s="196">
        <v>164</v>
      </c>
      <c r="E28" s="196">
        <v>14.3</v>
      </c>
      <c r="F28" s="196">
        <v>22</v>
      </c>
      <c r="G28" s="196">
        <v>181.3</v>
      </c>
      <c r="H28" s="196">
        <v>164.3</v>
      </c>
      <c r="I28" s="196">
        <v>17</v>
      </c>
      <c r="J28" s="196">
        <v>23.9</v>
      </c>
      <c r="K28" s="196">
        <v>204.1</v>
      </c>
      <c r="L28" s="196">
        <v>188.5</v>
      </c>
      <c r="M28" s="196">
        <v>15.6</v>
      </c>
      <c r="N28" s="196">
        <v>22</v>
      </c>
      <c r="O28" s="196">
        <v>184.4</v>
      </c>
      <c r="P28" s="196">
        <v>166.1</v>
      </c>
      <c r="Q28" s="196">
        <v>18.3</v>
      </c>
      <c r="R28" s="196">
        <v>23.2</v>
      </c>
      <c r="S28" s="196">
        <v>181.3</v>
      </c>
      <c r="T28" s="196">
        <v>168.7</v>
      </c>
      <c r="U28" s="196">
        <v>12.6</v>
      </c>
      <c r="V28" s="196">
        <v>22.1</v>
      </c>
      <c r="W28" s="196">
        <v>179.8</v>
      </c>
      <c r="X28" s="196">
        <v>163.4</v>
      </c>
      <c r="Y28" s="196">
        <v>16.4</v>
      </c>
      <c r="Z28" s="196">
        <v>22.7</v>
      </c>
      <c r="AA28" s="196">
        <v>184.6</v>
      </c>
      <c r="AB28" s="196">
        <v>176.6</v>
      </c>
      <c r="AC28" s="196">
        <v>8</v>
      </c>
      <c r="AD28" s="196">
        <v>23</v>
      </c>
      <c r="AE28" s="196">
        <v>180</v>
      </c>
      <c r="AF28" s="196">
        <v>167.8</v>
      </c>
      <c r="AG28" s="196">
        <v>12.2</v>
      </c>
      <c r="AH28" s="196"/>
    </row>
    <row r="29" spans="1:33" ht="17.25" customHeight="1">
      <c r="A29" s="262"/>
      <c r="B29" s="196"/>
      <c r="C29" s="226"/>
      <c r="D29" s="226"/>
      <c r="E29" s="226"/>
      <c r="F29" s="226"/>
      <c r="G29" s="226"/>
      <c r="H29" s="196"/>
      <c r="I29" s="226"/>
      <c r="J29" s="226"/>
      <c r="K29" s="196"/>
      <c r="L29" s="226"/>
      <c r="M29" s="226"/>
      <c r="N29" s="226"/>
      <c r="O29" s="196"/>
      <c r="P29" s="226"/>
      <c r="Q29" s="226"/>
      <c r="R29" s="226"/>
      <c r="S29" s="196"/>
      <c r="T29" s="226"/>
      <c r="U29" s="226"/>
      <c r="V29" s="263"/>
      <c r="W29" s="263"/>
      <c r="X29" s="263"/>
      <c r="Y29" s="263"/>
      <c r="Z29" s="226"/>
      <c r="AA29" s="196"/>
      <c r="AB29" s="226"/>
      <c r="AC29" s="226"/>
      <c r="AD29" s="226"/>
      <c r="AE29" s="196"/>
      <c r="AF29" s="226"/>
      <c r="AG29" s="226"/>
    </row>
    <row r="30" spans="1:33" ht="17.25" customHeight="1">
      <c r="A30" s="268" t="s">
        <v>31</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row>
    <row r="31" spans="1:34" ht="17.25" customHeight="1">
      <c r="A31" s="155" t="s">
        <v>297</v>
      </c>
      <c r="B31" s="261">
        <v>22.7</v>
      </c>
      <c r="C31" s="261">
        <v>187.5</v>
      </c>
      <c r="D31" s="261">
        <v>170</v>
      </c>
      <c r="E31" s="261">
        <v>17.5</v>
      </c>
      <c r="F31" s="261">
        <v>22.4</v>
      </c>
      <c r="G31" s="261">
        <v>189.5</v>
      </c>
      <c r="H31" s="261">
        <v>169.2</v>
      </c>
      <c r="I31" s="261">
        <v>20.3</v>
      </c>
      <c r="J31" s="261">
        <v>23.5</v>
      </c>
      <c r="K31" s="261">
        <v>197.9</v>
      </c>
      <c r="L31" s="261">
        <v>184.9</v>
      </c>
      <c r="M31" s="261">
        <v>13</v>
      </c>
      <c r="N31" s="261">
        <v>22</v>
      </c>
      <c r="O31" s="261">
        <v>193.2</v>
      </c>
      <c r="P31" s="261">
        <v>168.6</v>
      </c>
      <c r="Q31" s="261">
        <v>24.6</v>
      </c>
      <c r="R31" s="261">
        <v>23.7</v>
      </c>
      <c r="S31" s="261">
        <v>187.2</v>
      </c>
      <c r="T31" s="261">
        <v>176.7</v>
      </c>
      <c r="U31" s="261">
        <v>10.5</v>
      </c>
      <c r="V31" s="261">
        <v>22.4</v>
      </c>
      <c r="W31" s="261">
        <v>191.5</v>
      </c>
      <c r="X31" s="261">
        <v>170.3</v>
      </c>
      <c r="Y31" s="261">
        <v>21.2</v>
      </c>
      <c r="Z31" s="261">
        <v>23.5</v>
      </c>
      <c r="AA31" s="261">
        <v>195.7</v>
      </c>
      <c r="AB31" s="261">
        <v>183</v>
      </c>
      <c r="AC31" s="261">
        <v>12.7</v>
      </c>
      <c r="AD31" s="261">
        <v>22.9</v>
      </c>
      <c r="AE31" s="261">
        <v>179</v>
      </c>
      <c r="AF31" s="261">
        <v>167.8</v>
      </c>
      <c r="AG31" s="261">
        <v>11.2</v>
      </c>
      <c r="AH31" s="196"/>
    </row>
    <row r="32" spans="1:34" ht="17.25" customHeight="1">
      <c r="A32" s="155" t="s">
        <v>206</v>
      </c>
      <c r="B32" s="196">
        <v>22.3</v>
      </c>
      <c r="C32" s="196">
        <v>154.9</v>
      </c>
      <c r="D32" s="196">
        <v>167.3</v>
      </c>
      <c r="E32" s="196">
        <v>17.6</v>
      </c>
      <c r="F32" s="196">
        <v>22.1</v>
      </c>
      <c r="G32" s="196">
        <v>186.2</v>
      </c>
      <c r="H32" s="196">
        <v>166</v>
      </c>
      <c r="I32" s="196">
        <v>20.2</v>
      </c>
      <c r="J32" s="196">
        <v>23.5</v>
      </c>
      <c r="K32" s="196">
        <v>199</v>
      </c>
      <c r="L32" s="196">
        <v>185.1</v>
      </c>
      <c r="M32" s="196">
        <v>13.9</v>
      </c>
      <c r="N32" s="196">
        <v>21.8</v>
      </c>
      <c r="O32" s="196">
        <v>190.1</v>
      </c>
      <c r="P32" s="196">
        <v>165.8</v>
      </c>
      <c r="Q32" s="196">
        <v>24.3</v>
      </c>
      <c r="R32" s="196">
        <v>23.3</v>
      </c>
      <c r="S32" s="196">
        <v>186.1</v>
      </c>
      <c r="T32" s="196">
        <v>173.2</v>
      </c>
      <c r="U32" s="196">
        <v>12.9</v>
      </c>
      <c r="V32" s="196">
        <v>22</v>
      </c>
      <c r="W32" s="196">
        <v>189.5</v>
      </c>
      <c r="X32" s="196">
        <v>167.1</v>
      </c>
      <c r="Y32" s="196">
        <v>22.4</v>
      </c>
      <c r="Z32" s="196">
        <v>22.9</v>
      </c>
      <c r="AA32" s="196">
        <v>192.7</v>
      </c>
      <c r="AB32" s="196">
        <v>178.5</v>
      </c>
      <c r="AC32" s="196">
        <v>14.2</v>
      </c>
      <c r="AD32" s="196">
        <v>22.5</v>
      </c>
      <c r="AE32" s="196">
        <v>177</v>
      </c>
      <c r="AF32" s="196">
        <v>165.6</v>
      </c>
      <c r="AG32" s="196">
        <v>11.5</v>
      </c>
      <c r="AH32" s="196"/>
    </row>
    <row r="33" spans="1:34" s="236" customFormat="1" ht="17.25" customHeight="1">
      <c r="A33" s="257" t="s">
        <v>186</v>
      </c>
      <c r="B33" s="26">
        <f>AVERAGE(B35:B48)</f>
        <v>22.083333333333332</v>
      </c>
      <c r="C33" s="26">
        <v>183.7</v>
      </c>
      <c r="D33" s="26">
        <v>165.7</v>
      </c>
      <c r="E33" s="26">
        <f aca="true" t="shared" si="1" ref="E33:AG33">AVERAGE(E35:E48)</f>
        <v>17.991666666666664</v>
      </c>
      <c r="F33" s="26">
        <f t="shared" si="1"/>
        <v>21.833333333333332</v>
      </c>
      <c r="G33" s="26">
        <v>185.5</v>
      </c>
      <c r="H33" s="26">
        <v>164.9</v>
      </c>
      <c r="I33" s="26">
        <f t="shared" si="1"/>
        <v>20.599999999999998</v>
      </c>
      <c r="J33" s="26">
        <f t="shared" si="1"/>
        <v>22.88333333333333</v>
      </c>
      <c r="K33" s="26">
        <v>195.7</v>
      </c>
      <c r="L33" s="26">
        <f t="shared" si="1"/>
        <v>180.75</v>
      </c>
      <c r="M33" s="26">
        <f t="shared" si="1"/>
        <v>14.866666666666669</v>
      </c>
      <c r="N33" s="26">
        <f t="shared" si="1"/>
        <v>21.625</v>
      </c>
      <c r="O33" s="26">
        <v>189.6</v>
      </c>
      <c r="P33" s="26">
        <v>164.8</v>
      </c>
      <c r="Q33" s="26">
        <f t="shared" si="1"/>
        <v>24.75833333333333</v>
      </c>
      <c r="R33" s="26">
        <f t="shared" si="1"/>
        <v>23.125000000000004</v>
      </c>
      <c r="S33" s="26">
        <v>186.9</v>
      </c>
      <c r="T33" s="26">
        <f t="shared" si="1"/>
        <v>171.66666666666666</v>
      </c>
      <c r="U33" s="26">
        <f t="shared" si="1"/>
        <v>15.200000000000001</v>
      </c>
      <c r="V33" s="26">
        <f t="shared" si="1"/>
        <v>21.958333333333332</v>
      </c>
      <c r="W33" s="26">
        <f t="shared" si="1"/>
        <v>188.75</v>
      </c>
      <c r="X33" s="26">
        <f t="shared" si="1"/>
        <v>166</v>
      </c>
      <c r="Y33" s="26">
        <f t="shared" si="1"/>
        <v>22.75</v>
      </c>
      <c r="Z33" s="26">
        <f t="shared" si="1"/>
        <v>22.708333333333332</v>
      </c>
      <c r="AA33" s="26">
        <v>192.3</v>
      </c>
      <c r="AB33" s="26">
        <v>177.5</v>
      </c>
      <c r="AC33" s="26">
        <f t="shared" si="1"/>
        <v>14.791666666666666</v>
      </c>
      <c r="AD33" s="26">
        <f t="shared" si="1"/>
        <v>22.3</v>
      </c>
      <c r="AE33" s="26">
        <v>176.3</v>
      </c>
      <c r="AF33" s="26">
        <v>163.5</v>
      </c>
      <c r="AG33" s="26">
        <f t="shared" si="1"/>
        <v>12.799999999999999</v>
      </c>
      <c r="AH33" s="32"/>
    </row>
    <row r="34" spans="1:33" ht="17.25" customHeight="1">
      <c r="A34" s="83"/>
      <c r="B34" s="41"/>
      <c r="C34" s="41"/>
      <c r="D34" s="41"/>
      <c r="E34" s="41"/>
      <c r="F34" s="41"/>
      <c r="G34" s="41"/>
      <c r="H34" s="196"/>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1:34" ht="17.25" customHeight="1">
      <c r="A35" s="255" t="s">
        <v>293</v>
      </c>
      <c r="B35" s="196">
        <v>20.2</v>
      </c>
      <c r="C35" s="196">
        <v>166.9</v>
      </c>
      <c r="D35" s="196">
        <v>150.6</v>
      </c>
      <c r="E35" s="196">
        <v>16.3</v>
      </c>
      <c r="F35" s="196">
        <v>19.7</v>
      </c>
      <c r="G35" s="196">
        <v>166.8</v>
      </c>
      <c r="H35" s="196">
        <v>147.9</v>
      </c>
      <c r="I35" s="196">
        <v>18.9</v>
      </c>
      <c r="J35" s="196">
        <v>19.7</v>
      </c>
      <c r="K35" s="196">
        <v>166.5</v>
      </c>
      <c r="L35" s="196">
        <v>153.7</v>
      </c>
      <c r="M35" s="196">
        <v>12.8</v>
      </c>
      <c r="N35" s="196">
        <v>19.3</v>
      </c>
      <c r="O35" s="196">
        <v>168.4</v>
      </c>
      <c r="P35" s="196">
        <v>147</v>
      </c>
      <c r="Q35" s="196">
        <v>21.4</v>
      </c>
      <c r="R35" s="196">
        <v>20.1</v>
      </c>
      <c r="S35" s="196">
        <v>163.9</v>
      </c>
      <c r="T35" s="196">
        <v>147.5</v>
      </c>
      <c r="U35" s="196">
        <v>16.4</v>
      </c>
      <c r="V35" s="196">
        <v>19.8</v>
      </c>
      <c r="W35" s="196">
        <v>170.1</v>
      </c>
      <c r="X35" s="196">
        <v>149.1</v>
      </c>
      <c r="Y35" s="196">
        <v>21</v>
      </c>
      <c r="Z35" s="196">
        <v>20.5</v>
      </c>
      <c r="AA35" s="196">
        <v>171.9</v>
      </c>
      <c r="AB35" s="196">
        <v>159.7</v>
      </c>
      <c r="AC35" s="196">
        <v>12.2</v>
      </c>
      <c r="AD35" s="196">
        <v>20.1</v>
      </c>
      <c r="AE35" s="196">
        <v>156.2</v>
      </c>
      <c r="AF35" s="196">
        <v>146.2</v>
      </c>
      <c r="AG35" s="196">
        <v>10</v>
      </c>
      <c r="AH35" s="196"/>
    </row>
    <row r="36" spans="1:34" ht="17.25" customHeight="1">
      <c r="A36" s="123">
        <v>2</v>
      </c>
      <c r="B36" s="196">
        <v>22</v>
      </c>
      <c r="C36" s="196">
        <v>182.7</v>
      </c>
      <c r="D36" s="196">
        <v>164.4</v>
      </c>
      <c r="E36" s="196">
        <v>18.3</v>
      </c>
      <c r="F36" s="196">
        <v>21.8</v>
      </c>
      <c r="G36" s="196">
        <v>185.7</v>
      </c>
      <c r="H36" s="196">
        <v>164.5</v>
      </c>
      <c r="I36" s="196">
        <v>21.2</v>
      </c>
      <c r="J36" s="196">
        <v>23.3</v>
      </c>
      <c r="K36" s="196">
        <v>197.3</v>
      </c>
      <c r="L36" s="196">
        <v>184.3</v>
      </c>
      <c r="M36" s="196">
        <v>13</v>
      </c>
      <c r="N36" s="196">
        <v>22</v>
      </c>
      <c r="O36" s="196">
        <v>193.7</v>
      </c>
      <c r="P36" s="196">
        <v>167.5</v>
      </c>
      <c r="Q36" s="196">
        <v>26.2</v>
      </c>
      <c r="R36" s="196">
        <v>22.8</v>
      </c>
      <c r="S36" s="196">
        <v>180.4</v>
      </c>
      <c r="T36" s="196">
        <v>167.2</v>
      </c>
      <c r="U36" s="196">
        <v>13.2</v>
      </c>
      <c r="V36" s="196">
        <v>22.6</v>
      </c>
      <c r="W36" s="196">
        <v>194.6</v>
      </c>
      <c r="X36" s="196">
        <v>171.2</v>
      </c>
      <c r="Y36" s="196">
        <v>23.4</v>
      </c>
      <c r="Z36" s="196">
        <v>23.1</v>
      </c>
      <c r="AA36" s="196">
        <v>193</v>
      </c>
      <c r="AB36" s="196">
        <v>179.8</v>
      </c>
      <c r="AC36" s="196">
        <v>13.2</v>
      </c>
      <c r="AD36" s="196">
        <v>22.7</v>
      </c>
      <c r="AE36" s="196">
        <v>178</v>
      </c>
      <c r="AF36" s="196">
        <v>165.5</v>
      </c>
      <c r="AG36" s="196">
        <v>12.5</v>
      </c>
      <c r="AH36" s="196"/>
    </row>
    <row r="37" spans="1:34" ht="17.25" customHeight="1">
      <c r="A37" s="123">
        <v>3</v>
      </c>
      <c r="B37" s="196">
        <v>22.2</v>
      </c>
      <c r="C37" s="196">
        <v>184.9</v>
      </c>
      <c r="D37" s="196">
        <v>165.2</v>
      </c>
      <c r="E37" s="196">
        <v>19.7</v>
      </c>
      <c r="F37" s="196">
        <v>21.8</v>
      </c>
      <c r="G37" s="196">
        <v>186.7</v>
      </c>
      <c r="H37" s="196">
        <v>163.8</v>
      </c>
      <c r="I37" s="196">
        <v>22.9</v>
      </c>
      <c r="J37" s="196">
        <v>23.1</v>
      </c>
      <c r="K37" s="196">
        <v>199</v>
      </c>
      <c r="L37" s="196">
        <v>182.4</v>
      </c>
      <c r="M37" s="196">
        <v>16.6</v>
      </c>
      <c r="N37" s="196">
        <v>21.6</v>
      </c>
      <c r="O37" s="196">
        <v>192.1</v>
      </c>
      <c r="P37" s="196">
        <v>163.8</v>
      </c>
      <c r="Q37" s="196">
        <v>28.3</v>
      </c>
      <c r="R37" s="196">
        <v>23.1</v>
      </c>
      <c r="S37" s="196">
        <v>181.8</v>
      </c>
      <c r="T37" s="196">
        <v>168.9</v>
      </c>
      <c r="U37" s="196">
        <v>12.9</v>
      </c>
      <c r="V37" s="196">
        <v>21.2</v>
      </c>
      <c r="W37" s="196">
        <v>182.8</v>
      </c>
      <c r="X37" s="196">
        <v>161.2</v>
      </c>
      <c r="Y37" s="196">
        <v>21.6</v>
      </c>
      <c r="Z37" s="196">
        <v>22.5</v>
      </c>
      <c r="AA37" s="196">
        <v>191</v>
      </c>
      <c r="AB37" s="196">
        <v>175.4</v>
      </c>
      <c r="AC37" s="196">
        <v>15.6</v>
      </c>
      <c r="AD37" s="196">
        <v>22</v>
      </c>
      <c r="AE37" s="196">
        <v>174.2</v>
      </c>
      <c r="AF37" s="196">
        <v>160.3</v>
      </c>
      <c r="AG37" s="196">
        <v>13.9</v>
      </c>
      <c r="AH37" s="196"/>
    </row>
    <row r="38" spans="1:34" ht="17.25" customHeight="1">
      <c r="A38" s="123">
        <v>4</v>
      </c>
      <c r="B38" s="196">
        <v>23</v>
      </c>
      <c r="C38" s="196">
        <v>191.8</v>
      </c>
      <c r="D38" s="196">
        <v>172.9</v>
      </c>
      <c r="E38" s="196">
        <v>18.9</v>
      </c>
      <c r="F38" s="196">
        <v>23</v>
      </c>
      <c r="G38" s="196">
        <v>195.2</v>
      </c>
      <c r="H38" s="196">
        <v>173.8</v>
      </c>
      <c r="I38" s="196">
        <v>21.4</v>
      </c>
      <c r="J38" s="196">
        <v>24.3</v>
      </c>
      <c r="K38" s="196">
        <v>208.8</v>
      </c>
      <c r="L38" s="196">
        <v>192.2</v>
      </c>
      <c r="M38" s="196">
        <v>16.6</v>
      </c>
      <c r="N38" s="196">
        <v>22.9</v>
      </c>
      <c r="O38" s="196">
        <v>200.1</v>
      </c>
      <c r="P38" s="196">
        <v>174.5</v>
      </c>
      <c r="Q38" s="196">
        <v>25.6</v>
      </c>
      <c r="R38" s="196">
        <v>24.3</v>
      </c>
      <c r="S38" s="196">
        <v>198.1</v>
      </c>
      <c r="T38" s="196">
        <v>181.4</v>
      </c>
      <c r="U38" s="196">
        <v>16.7</v>
      </c>
      <c r="V38" s="196">
        <v>23.2</v>
      </c>
      <c r="W38" s="196">
        <v>199.3</v>
      </c>
      <c r="X38" s="196">
        <v>176.1</v>
      </c>
      <c r="Y38" s="196">
        <v>23.2</v>
      </c>
      <c r="Z38" s="196">
        <v>24.2</v>
      </c>
      <c r="AA38" s="196">
        <v>206.8</v>
      </c>
      <c r="AB38" s="196">
        <v>188.6</v>
      </c>
      <c r="AC38" s="196">
        <v>18.2</v>
      </c>
      <c r="AD38" s="196">
        <v>24.3</v>
      </c>
      <c r="AE38" s="196">
        <v>192.4</v>
      </c>
      <c r="AF38" s="196">
        <v>177.9</v>
      </c>
      <c r="AG38" s="196">
        <v>14.5</v>
      </c>
      <c r="AH38" s="196"/>
    </row>
    <row r="39" spans="1:34" ht="17.25" customHeight="1">
      <c r="A39" s="83"/>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17.25" customHeight="1">
      <c r="A40" s="123">
        <v>5</v>
      </c>
      <c r="B40" s="196">
        <v>21</v>
      </c>
      <c r="C40" s="196">
        <v>175.4</v>
      </c>
      <c r="D40" s="196">
        <v>157.5</v>
      </c>
      <c r="E40" s="196">
        <v>17.9</v>
      </c>
      <c r="F40" s="196">
        <v>20.4</v>
      </c>
      <c r="G40" s="196">
        <v>175</v>
      </c>
      <c r="H40" s="196">
        <v>154.5</v>
      </c>
      <c r="I40" s="196">
        <v>20.5</v>
      </c>
      <c r="J40" s="196">
        <v>20</v>
      </c>
      <c r="K40" s="196">
        <v>172.3</v>
      </c>
      <c r="L40" s="196">
        <v>157.7</v>
      </c>
      <c r="M40" s="196">
        <v>14.6</v>
      </c>
      <c r="N40" s="196">
        <v>20.1</v>
      </c>
      <c r="O40" s="196">
        <v>177.9</v>
      </c>
      <c r="P40" s="196">
        <v>153.9</v>
      </c>
      <c r="Q40" s="196">
        <v>24</v>
      </c>
      <c r="R40" s="196">
        <v>23.2</v>
      </c>
      <c r="S40" s="196">
        <v>190.8</v>
      </c>
      <c r="T40" s="196">
        <v>174.8</v>
      </c>
      <c r="U40" s="196">
        <v>16</v>
      </c>
      <c r="V40" s="196">
        <v>20.4</v>
      </c>
      <c r="W40" s="196">
        <v>177.6</v>
      </c>
      <c r="X40" s="196">
        <v>154.7</v>
      </c>
      <c r="Y40" s="196">
        <v>22.9</v>
      </c>
      <c r="Z40" s="196">
        <v>20.9</v>
      </c>
      <c r="AA40" s="196">
        <v>177.9</v>
      </c>
      <c r="AB40" s="196">
        <v>162.4</v>
      </c>
      <c r="AC40" s="196">
        <v>15.5</v>
      </c>
      <c r="AD40" s="196">
        <v>20.2</v>
      </c>
      <c r="AE40" s="196">
        <v>160.2</v>
      </c>
      <c r="AF40" s="196">
        <v>147.5</v>
      </c>
      <c r="AG40" s="196">
        <v>12.7</v>
      </c>
      <c r="AH40" s="196"/>
    </row>
    <row r="41" spans="1:34" ht="17.25" customHeight="1">
      <c r="A41" s="123">
        <v>6</v>
      </c>
      <c r="B41" s="196">
        <v>23.3</v>
      </c>
      <c r="C41" s="196">
        <v>193.3</v>
      </c>
      <c r="D41" s="196">
        <v>174.9</v>
      </c>
      <c r="E41" s="196">
        <v>18.4</v>
      </c>
      <c r="F41" s="196">
        <v>22.9</v>
      </c>
      <c r="G41" s="196">
        <v>194.6</v>
      </c>
      <c r="H41" s="196">
        <v>173.5</v>
      </c>
      <c r="I41" s="196">
        <v>21.1</v>
      </c>
      <c r="J41" s="196">
        <v>24.4</v>
      </c>
      <c r="K41" s="196">
        <v>208</v>
      </c>
      <c r="L41" s="196">
        <v>193.1</v>
      </c>
      <c r="M41" s="196">
        <v>14.9</v>
      </c>
      <c r="N41" s="196">
        <v>22.9</v>
      </c>
      <c r="O41" s="196">
        <v>199.8</v>
      </c>
      <c r="P41" s="196">
        <v>174.8</v>
      </c>
      <c r="Q41" s="196">
        <v>25</v>
      </c>
      <c r="R41" s="196">
        <v>23.9</v>
      </c>
      <c r="S41" s="196">
        <v>195</v>
      </c>
      <c r="T41" s="196">
        <v>180.3</v>
      </c>
      <c r="U41" s="196">
        <v>14.7</v>
      </c>
      <c r="V41" s="196">
        <v>23.4</v>
      </c>
      <c r="W41" s="196">
        <v>202.8</v>
      </c>
      <c r="X41" s="196">
        <v>177.2</v>
      </c>
      <c r="Y41" s="196">
        <v>25.6</v>
      </c>
      <c r="Z41" s="196">
        <v>23.9</v>
      </c>
      <c r="AA41" s="196">
        <v>201.2</v>
      </c>
      <c r="AB41" s="196">
        <v>186.2</v>
      </c>
      <c r="AC41" s="196">
        <v>15</v>
      </c>
      <c r="AD41" s="196">
        <v>23.9</v>
      </c>
      <c r="AE41" s="196">
        <v>185.8</v>
      </c>
      <c r="AF41" s="196">
        <v>172.7</v>
      </c>
      <c r="AG41" s="196">
        <v>13.1</v>
      </c>
      <c r="AH41" s="196"/>
    </row>
    <row r="42" spans="1:34" ht="17.25" customHeight="1">
      <c r="A42" s="123">
        <v>7</v>
      </c>
      <c r="B42" s="196">
        <v>23.1</v>
      </c>
      <c r="C42" s="196">
        <v>191.5</v>
      </c>
      <c r="D42" s="196">
        <v>173.7</v>
      </c>
      <c r="E42" s="196">
        <v>17.8</v>
      </c>
      <c r="F42" s="196">
        <v>23</v>
      </c>
      <c r="G42" s="196">
        <v>193.7</v>
      </c>
      <c r="H42" s="196">
        <v>173.3</v>
      </c>
      <c r="I42" s="196">
        <v>20.4</v>
      </c>
      <c r="J42" s="196">
        <v>24.2</v>
      </c>
      <c r="K42" s="196">
        <v>204.3</v>
      </c>
      <c r="L42" s="196">
        <v>190.9</v>
      </c>
      <c r="M42" s="196">
        <v>13.4</v>
      </c>
      <c r="N42" s="196">
        <v>22.6</v>
      </c>
      <c r="O42" s="196">
        <v>198.2</v>
      </c>
      <c r="P42" s="196">
        <v>172.6</v>
      </c>
      <c r="Q42" s="196">
        <v>25.6</v>
      </c>
      <c r="R42" s="196">
        <v>23.8</v>
      </c>
      <c r="S42" s="196">
        <v>192.8</v>
      </c>
      <c r="T42" s="196">
        <v>179.3</v>
      </c>
      <c r="U42" s="196">
        <v>13.5</v>
      </c>
      <c r="V42" s="196">
        <v>23.2</v>
      </c>
      <c r="W42" s="196">
        <v>199.4</v>
      </c>
      <c r="X42" s="196">
        <v>175.6</v>
      </c>
      <c r="Y42" s="196">
        <v>23.8</v>
      </c>
      <c r="Z42" s="196">
        <v>24.8</v>
      </c>
      <c r="AA42" s="196">
        <v>208.7</v>
      </c>
      <c r="AB42" s="196">
        <v>193.4</v>
      </c>
      <c r="AC42" s="196">
        <v>15.3</v>
      </c>
      <c r="AD42" s="196">
        <v>23.4</v>
      </c>
      <c r="AE42" s="196">
        <v>183.5</v>
      </c>
      <c r="AF42" s="196">
        <v>172.7</v>
      </c>
      <c r="AG42" s="196">
        <v>10.8</v>
      </c>
      <c r="AH42" s="196"/>
    </row>
    <row r="43" spans="1:34" ht="17.25" customHeight="1">
      <c r="A43" s="123">
        <v>8</v>
      </c>
      <c r="B43" s="196">
        <v>21.1</v>
      </c>
      <c r="C43" s="196">
        <v>174.8</v>
      </c>
      <c r="D43" s="196">
        <v>158.4</v>
      </c>
      <c r="E43" s="196">
        <v>16.4</v>
      </c>
      <c r="F43" s="196">
        <v>20.9</v>
      </c>
      <c r="G43" s="196">
        <v>176.9</v>
      </c>
      <c r="H43" s="196">
        <v>158.3</v>
      </c>
      <c r="I43" s="196">
        <v>18.6</v>
      </c>
      <c r="J43" s="196">
        <v>21.3</v>
      </c>
      <c r="K43" s="196">
        <v>181.4</v>
      </c>
      <c r="L43" s="196">
        <v>168.6</v>
      </c>
      <c r="M43" s="196">
        <v>12.8</v>
      </c>
      <c r="N43" s="196">
        <v>20.1</v>
      </c>
      <c r="O43" s="196">
        <v>176</v>
      </c>
      <c r="P43" s="196">
        <v>153.2</v>
      </c>
      <c r="Q43" s="196">
        <v>22.8</v>
      </c>
      <c r="R43" s="196">
        <v>22.8</v>
      </c>
      <c r="S43" s="196">
        <v>188.6</v>
      </c>
      <c r="T43" s="196">
        <v>172.1</v>
      </c>
      <c r="U43" s="196">
        <v>16.5</v>
      </c>
      <c r="V43" s="196">
        <v>20.4</v>
      </c>
      <c r="W43" s="196">
        <v>172.9</v>
      </c>
      <c r="X43" s="196">
        <v>152.5</v>
      </c>
      <c r="Y43" s="196">
        <v>20.4</v>
      </c>
      <c r="Z43" s="196">
        <v>20.7</v>
      </c>
      <c r="AA43" s="196">
        <v>171.6</v>
      </c>
      <c r="AB43" s="196">
        <v>161.3</v>
      </c>
      <c r="AC43" s="196">
        <v>10.3</v>
      </c>
      <c r="AD43" s="196">
        <v>20.1</v>
      </c>
      <c r="AE43" s="196">
        <v>158.9</v>
      </c>
      <c r="AF43" s="196">
        <v>149</v>
      </c>
      <c r="AG43" s="196">
        <v>9.9</v>
      </c>
      <c r="AH43" s="196"/>
    </row>
    <row r="44" spans="1:34" ht="17.25" customHeight="1">
      <c r="A44" s="83"/>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1:34" ht="17.25" customHeight="1">
      <c r="A45" s="123">
        <v>9</v>
      </c>
      <c r="B45" s="196">
        <v>22.3</v>
      </c>
      <c r="C45" s="196">
        <v>185.4</v>
      </c>
      <c r="D45" s="196">
        <v>167.8</v>
      </c>
      <c r="E45" s="196">
        <v>17.6</v>
      </c>
      <c r="F45" s="196">
        <v>22.2</v>
      </c>
      <c r="G45" s="196">
        <v>187.9</v>
      </c>
      <c r="H45" s="196">
        <v>167.8</v>
      </c>
      <c r="I45" s="196">
        <v>20.1</v>
      </c>
      <c r="J45" s="196">
        <v>23.6</v>
      </c>
      <c r="K45" s="196">
        <v>201.5</v>
      </c>
      <c r="L45" s="196">
        <v>187.7</v>
      </c>
      <c r="M45" s="196">
        <v>13.8</v>
      </c>
      <c r="N45" s="196">
        <v>22.2</v>
      </c>
      <c r="O45" s="196">
        <v>193.9</v>
      </c>
      <c r="P45" s="196">
        <v>165.9</v>
      </c>
      <c r="Q45" s="196">
        <v>25</v>
      </c>
      <c r="R45" s="196">
        <v>22.9</v>
      </c>
      <c r="S45" s="196">
        <v>187</v>
      </c>
      <c r="T45" s="196">
        <v>171.2</v>
      </c>
      <c r="U45" s="196">
        <v>15.8</v>
      </c>
      <c r="V45" s="196">
        <v>22.6</v>
      </c>
      <c r="W45" s="196">
        <v>192.1</v>
      </c>
      <c r="X45" s="196">
        <v>171.7</v>
      </c>
      <c r="Y45" s="196">
        <v>20.4</v>
      </c>
      <c r="Z45" s="196">
        <v>23.8</v>
      </c>
      <c r="AA45" s="196">
        <v>198.2</v>
      </c>
      <c r="AB45" s="196">
        <v>185.1</v>
      </c>
      <c r="AC45" s="196">
        <v>13.1</v>
      </c>
      <c r="AD45" s="196">
        <v>22.9</v>
      </c>
      <c r="AE45" s="196">
        <v>182.2</v>
      </c>
      <c r="AF45" s="196">
        <v>169.2</v>
      </c>
      <c r="AG45" s="196">
        <v>13</v>
      </c>
      <c r="AH45" s="196"/>
    </row>
    <row r="46" spans="1:34" ht="17.25" customHeight="1">
      <c r="A46" s="123">
        <v>10</v>
      </c>
      <c r="B46" s="196">
        <v>22.4</v>
      </c>
      <c r="C46" s="196">
        <v>186.1</v>
      </c>
      <c r="D46" s="196">
        <v>168.3</v>
      </c>
      <c r="E46" s="196">
        <v>17.8</v>
      </c>
      <c r="F46" s="196">
        <v>22.1</v>
      </c>
      <c r="G46" s="196">
        <v>187.1</v>
      </c>
      <c r="H46" s="196">
        <v>166.9</v>
      </c>
      <c r="I46" s="196">
        <v>20.2</v>
      </c>
      <c r="J46" s="196">
        <v>23.2</v>
      </c>
      <c r="K46" s="196">
        <v>197</v>
      </c>
      <c r="L46" s="196">
        <v>182.2</v>
      </c>
      <c r="M46" s="196">
        <v>14.8</v>
      </c>
      <c r="N46" s="196">
        <v>22</v>
      </c>
      <c r="O46" s="196">
        <v>192</v>
      </c>
      <c r="P46" s="196">
        <v>167.3</v>
      </c>
      <c r="Q46" s="196">
        <v>24.7</v>
      </c>
      <c r="R46" s="196">
        <v>23.5</v>
      </c>
      <c r="S46" s="196">
        <v>187.9</v>
      </c>
      <c r="T46" s="196">
        <v>172.9</v>
      </c>
      <c r="U46" s="196">
        <v>15.3</v>
      </c>
      <c r="V46" s="196">
        <v>22.4</v>
      </c>
      <c r="W46" s="196">
        <v>191.1</v>
      </c>
      <c r="X46" s="196">
        <v>168.5</v>
      </c>
      <c r="Y46" s="196">
        <v>22.6</v>
      </c>
      <c r="Z46" s="196">
        <v>22.7</v>
      </c>
      <c r="AA46" s="196">
        <v>195.1</v>
      </c>
      <c r="AB46" s="196">
        <v>178.9</v>
      </c>
      <c r="AC46" s="196">
        <v>16.2</v>
      </c>
      <c r="AD46" s="196">
        <v>22</v>
      </c>
      <c r="AE46" s="196">
        <v>175.5</v>
      </c>
      <c r="AF46" s="196">
        <v>161.8</v>
      </c>
      <c r="AG46" s="196">
        <v>13.7</v>
      </c>
      <c r="AH46" s="196"/>
    </row>
    <row r="47" spans="1:34" ht="17.25" customHeight="1">
      <c r="A47" s="123">
        <v>11</v>
      </c>
      <c r="B47" s="196">
        <v>22.2</v>
      </c>
      <c r="C47" s="196">
        <v>185.1</v>
      </c>
      <c r="D47" s="196">
        <v>167</v>
      </c>
      <c r="E47" s="196">
        <v>18.1</v>
      </c>
      <c r="F47" s="196">
        <v>22</v>
      </c>
      <c r="G47" s="196">
        <v>186.8</v>
      </c>
      <c r="H47" s="196">
        <v>166.3</v>
      </c>
      <c r="I47" s="196">
        <v>20.5</v>
      </c>
      <c r="J47" s="196">
        <v>23.4</v>
      </c>
      <c r="K47" s="196">
        <v>202.8</v>
      </c>
      <c r="L47" s="196">
        <v>185.6</v>
      </c>
      <c r="M47" s="196">
        <v>17.2</v>
      </c>
      <c r="N47" s="196">
        <v>21.8</v>
      </c>
      <c r="O47" s="196">
        <v>190.5</v>
      </c>
      <c r="P47" s="196">
        <v>166.2</v>
      </c>
      <c r="Q47" s="196">
        <v>24.3</v>
      </c>
      <c r="R47" s="196">
        <v>23.5</v>
      </c>
      <c r="S47" s="196">
        <v>187.4</v>
      </c>
      <c r="T47" s="196">
        <v>171.7</v>
      </c>
      <c r="U47" s="196">
        <v>15.7</v>
      </c>
      <c r="V47" s="196">
        <v>22.3</v>
      </c>
      <c r="W47" s="196">
        <v>191.6</v>
      </c>
      <c r="X47" s="196">
        <v>168.9</v>
      </c>
      <c r="Y47" s="196">
        <v>22.7</v>
      </c>
      <c r="Z47" s="196">
        <v>22.2</v>
      </c>
      <c r="AA47" s="196">
        <v>191</v>
      </c>
      <c r="AB47" s="196">
        <v>175.1</v>
      </c>
      <c r="AC47" s="196">
        <v>15.9</v>
      </c>
      <c r="AD47" s="196">
        <v>22.8</v>
      </c>
      <c r="AE47" s="196">
        <v>182.9</v>
      </c>
      <c r="AF47" s="196">
        <v>167.7</v>
      </c>
      <c r="AG47" s="196">
        <v>15.2</v>
      </c>
      <c r="AH47" s="196"/>
    </row>
    <row r="48" spans="1:34" ht="17.25" customHeight="1">
      <c r="A48" s="123">
        <v>12</v>
      </c>
      <c r="B48" s="196">
        <v>22.2</v>
      </c>
      <c r="C48" s="196">
        <v>185.7</v>
      </c>
      <c r="D48" s="196">
        <v>167</v>
      </c>
      <c r="E48" s="196">
        <v>18.7</v>
      </c>
      <c r="F48" s="196">
        <v>22.2</v>
      </c>
      <c r="G48" s="196">
        <v>188.7</v>
      </c>
      <c r="H48" s="196">
        <v>167.3</v>
      </c>
      <c r="I48" s="196">
        <v>21.4</v>
      </c>
      <c r="J48" s="196">
        <v>24.1</v>
      </c>
      <c r="K48" s="196">
        <v>208.5</v>
      </c>
      <c r="L48" s="196">
        <v>190.6</v>
      </c>
      <c r="M48" s="196">
        <v>17.9</v>
      </c>
      <c r="N48" s="196">
        <v>22</v>
      </c>
      <c r="O48" s="196">
        <v>191</v>
      </c>
      <c r="P48" s="196">
        <v>166.8</v>
      </c>
      <c r="Q48" s="196">
        <v>24.2</v>
      </c>
      <c r="R48" s="196">
        <v>23.6</v>
      </c>
      <c r="S48" s="196">
        <v>188.4</v>
      </c>
      <c r="T48" s="196">
        <v>172.7</v>
      </c>
      <c r="U48" s="196">
        <v>15.7</v>
      </c>
      <c r="V48" s="196">
        <v>22</v>
      </c>
      <c r="W48" s="196">
        <v>190.7</v>
      </c>
      <c r="X48" s="196">
        <v>165.3</v>
      </c>
      <c r="Y48" s="196">
        <v>25.4</v>
      </c>
      <c r="Z48" s="196">
        <v>23.2</v>
      </c>
      <c r="AA48" s="196">
        <v>200</v>
      </c>
      <c r="AB48" s="196">
        <v>183</v>
      </c>
      <c r="AC48" s="196">
        <v>17</v>
      </c>
      <c r="AD48" s="196">
        <v>23.2</v>
      </c>
      <c r="AE48" s="196">
        <v>185</v>
      </c>
      <c r="AF48" s="196">
        <v>170.7</v>
      </c>
      <c r="AG48" s="196">
        <v>14.3</v>
      </c>
      <c r="AH48" s="196"/>
    </row>
    <row r="49" spans="1:33" ht="17.25" customHeight="1">
      <c r="A49" s="262"/>
      <c r="B49" s="196"/>
      <c r="C49" s="226"/>
      <c r="D49" s="226"/>
      <c r="E49" s="226"/>
      <c r="F49" s="226"/>
      <c r="G49" s="226"/>
      <c r="H49" s="196"/>
      <c r="I49" s="226"/>
      <c r="J49" s="226"/>
      <c r="K49" s="196"/>
      <c r="L49" s="226"/>
      <c r="M49" s="226"/>
      <c r="N49" s="226"/>
      <c r="O49" s="196"/>
      <c r="P49" s="226"/>
      <c r="Q49" s="226"/>
      <c r="R49" s="226"/>
      <c r="S49" s="196"/>
      <c r="T49" s="226"/>
      <c r="U49" s="226"/>
      <c r="V49" s="263"/>
      <c r="W49" s="263"/>
      <c r="X49" s="263"/>
      <c r="Y49" s="263"/>
      <c r="Z49" s="226"/>
      <c r="AA49" s="196"/>
      <c r="AB49" s="226"/>
      <c r="AC49" s="226"/>
      <c r="AD49" s="226"/>
      <c r="AE49" s="196"/>
      <c r="AF49" s="226"/>
      <c r="AG49" s="226"/>
    </row>
    <row r="50" spans="1:33" ht="17.25" customHeight="1">
      <c r="A50" s="268" t="s">
        <v>32</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row>
    <row r="51" spans="1:34" ht="17.25" customHeight="1">
      <c r="A51" s="155" t="s">
        <v>297</v>
      </c>
      <c r="B51" s="58">
        <v>22.5</v>
      </c>
      <c r="C51" s="58">
        <v>171.9</v>
      </c>
      <c r="D51" s="58">
        <v>164.3</v>
      </c>
      <c r="E51" s="58">
        <v>7.6</v>
      </c>
      <c r="F51" s="261">
        <v>22</v>
      </c>
      <c r="G51" s="58">
        <v>169.5</v>
      </c>
      <c r="H51" s="58">
        <v>160.9</v>
      </c>
      <c r="I51" s="58">
        <v>8.6</v>
      </c>
      <c r="J51" s="58">
        <v>22.6</v>
      </c>
      <c r="K51" s="58">
        <v>180.3</v>
      </c>
      <c r="L51" s="58">
        <v>173.6</v>
      </c>
      <c r="M51" s="58">
        <v>3.7</v>
      </c>
      <c r="N51" s="58">
        <v>22.2</v>
      </c>
      <c r="O51" s="58">
        <v>176.5</v>
      </c>
      <c r="P51" s="58">
        <v>166.4</v>
      </c>
      <c r="Q51" s="58">
        <v>10.1</v>
      </c>
      <c r="R51" s="58">
        <v>22.6</v>
      </c>
      <c r="S51" s="58">
        <v>171.6</v>
      </c>
      <c r="T51" s="58">
        <v>165.8</v>
      </c>
      <c r="U51" s="58">
        <v>5.8</v>
      </c>
      <c r="V51" s="58">
        <v>22.1</v>
      </c>
      <c r="W51" s="58">
        <v>177.7</v>
      </c>
      <c r="X51" s="58">
        <v>167.2</v>
      </c>
      <c r="Y51" s="58">
        <v>10.5</v>
      </c>
      <c r="Z51" s="58">
        <v>22.8</v>
      </c>
      <c r="AA51" s="58">
        <v>182.1</v>
      </c>
      <c r="AB51" s="58">
        <v>175.2</v>
      </c>
      <c r="AC51" s="58">
        <v>6.9</v>
      </c>
      <c r="AD51" s="58">
        <v>21.7</v>
      </c>
      <c r="AE51" s="58">
        <v>156.8</v>
      </c>
      <c r="AF51" s="58">
        <v>151.1</v>
      </c>
      <c r="AG51" s="58">
        <v>5.7</v>
      </c>
      <c r="AH51" s="196"/>
    </row>
    <row r="52" spans="1:34" s="264" customFormat="1" ht="17.25" customHeight="1">
      <c r="A52" s="155" t="s">
        <v>206</v>
      </c>
      <c r="B52" s="196">
        <v>22</v>
      </c>
      <c r="C52" s="196">
        <v>168.3</v>
      </c>
      <c r="D52" s="196">
        <v>161.1</v>
      </c>
      <c r="E52" s="196">
        <v>7.2</v>
      </c>
      <c r="F52" s="196">
        <v>21.5</v>
      </c>
      <c r="G52" s="196">
        <v>166.1</v>
      </c>
      <c r="H52" s="196">
        <v>158.2</v>
      </c>
      <c r="I52" s="196">
        <v>7.9</v>
      </c>
      <c r="J52" s="196">
        <v>22.8</v>
      </c>
      <c r="K52" s="196">
        <v>182.2</v>
      </c>
      <c r="L52" s="196">
        <v>178</v>
      </c>
      <c r="M52" s="196">
        <v>4.2</v>
      </c>
      <c r="N52" s="196">
        <v>21.8</v>
      </c>
      <c r="O52" s="196">
        <v>172.9</v>
      </c>
      <c r="P52" s="196">
        <v>163.4</v>
      </c>
      <c r="Q52" s="196">
        <v>9.5</v>
      </c>
      <c r="R52" s="196">
        <v>22.4</v>
      </c>
      <c r="S52" s="196">
        <v>169.6</v>
      </c>
      <c r="T52" s="196">
        <v>162.6</v>
      </c>
      <c r="U52" s="196">
        <v>7</v>
      </c>
      <c r="V52" s="196">
        <v>22</v>
      </c>
      <c r="W52" s="196">
        <v>173.5</v>
      </c>
      <c r="X52" s="196">
        <v>165.2</v>
      </c>
      <c r="Y52" s="196">
        <v>8.3</v>
      </c>
      <c r="Z52" s="196">
        <v>22.2</v>
      </c>
      <c r="AA52" s="196">
        <v>178.4</v>
      </c>
      <c r="AB52" s="196">
        <v>171.8</v>
      </c>
      <c r="AC52" s="196">
        <v>6.6</v>
      </c>
      <c r="AD52" s="196">
        <v>21.7</v>
      </c>
      <c r="AE52" s="196">
        <v>158.7</v>
      </c>
      <c r="AF52" s="196">
        <v>152.4</v>
      </c>
      <c r="AG52" s="196">
        <v>6.3</v>
      </c>
      <c r="AH52" s="196"/>
    </row>
    <row r="53" spans="1:34" s="236" customFormat="1" ht="17.25" customHeight="1">
      <c r="A53" s="257" t="s">
        <v>186</v>
      </c>
      <c r="B53" s="26">
        <f>AVERAGE(B55:B68)</f>
        <v>21.708333333333332</v>
      </c>
      <c r="C53" s="26">
        <f aca="true" t="shared" si="2" ref="C53:AG53">AVERAGE(C55:C68)</f>
        <v>165.56666666666666</v>
      </c>
      <c r="D53" s="26">
        <f t="shared" si="2"/>
        <v>158.46666666666667</v>
      </c>
      <c r="E53" s="26">
        <f t="shared" si="2"/>
        <v>7.1000000000000005</v>
      </c>
      <c r="F53" s="26">
        <f t="shared" si="2"/>
        <v>21.183333333333334</v>
      </c>
      <c r="G53" s="26">
        <v>163.7</v>
      </c>
      <c r="H53" s="26">
        <v>155.9</v>
      </c>
      <c r="I53" s="26">
        <f t="shared" si="2"/>
        <v>7.816666666666666</v>
      </c>
      <c r="J53" s="26">
        <f t="shared" si="2"/>
        <v>21.708333333333332</v>
      </c>
      <c r="K53" s="26">
        <f t="shared" si="2"/>
        <v>172.44999999999996</v>
      </c>
      <c r="L53" s="26">
        <f t="shared" si="2"/>
        <v>168.38333333333335</v>
      </c>
      <c r="M53" s="26">
        <f t="shared" si="2"/>
        <v>4.066666666666666</v>
      </c>
      <c r="N53" s="26">
        <f t="shared" si="2"/>
        <v>21.541666666666668</v>
      </c>
      <c r="O53" s="26">
        <f t="shared" si="2"/>
        <v>170.75833333333333</v>
      </c>
      <c r="P53" s="26">
        <f t="shared" si="2"/>
        <v>161.4916666666667</v>
      </c>
      <c r="Q53" s="26">
        <f t="shared" si="2"/>
        <v>9.266666666666667</v>
      </c>
      <c r="R53" s="26">
        <f t="shared" si="2"/>
        <v>22.375</v>
      </c>
      <c r="S53" s="26">
        <v>170.9</v>
      </c>
      <c r="T53" s="26">
        <f t="shared" si="2"/>
        <v>162.59166666666667</v>
      </c>
      <c r="U53" s="26">
        <f t="shared" si="2"/>
        <v>8.258333333333331</v>
      </c>
      <c r="V53" s="26">
        <f t="shared" si="2"/>
        <v>21.583333333333332</v>
      </c>
      <c r="W53" s="26">
        <v>167.5</v>
      </c>
      <c r="X53" s="26">
        <f t="shared" si="2"/>
        <v>160.29166666666666</v>
      </c>
      <c r="Y53" s="26">
        <f t="shared" si="2"/>
        <v>7.1499999999999995</v>
      </c>
      <c r="Z53" s="26">
        <f t="shared" si="2"/>
        <v>22.05</v>
      </c>
      <c r="AA53" s="26">
        <f t="shared" si="2"/>
        <v>176.58333333333334</v>
      </c>
      <c r="AB53" s="26">
        <f t="shared" si="2"/>
        <v>170.57499999999996</v>
      </c>
      <c r="AC53" s="26">
        <f t="shared" si="2"/>
        <v>6.008333333333333</v>
      </c>
      <c r="AD53" s="26">
        <f t="shared" si="2"/>
        <v>21.150000000000002</v>
      </c>
      <c r="AE53" s="26">
        <v>154.1</v>
      </c>
      <c r="AF53" s="26">
        <v>148.1</v>
      </c>
      <c r="AG53" s="26">
        <f t="shared" si="2"/>
        <v>6.025000000000001</v>
      </c>
      <c r="AH53" s="32"/>
    </row>
    <row r="54" spans="1:33" ht="17.25" customHeight="1">
      <c r="A54" s="83"/>
      <c r="B54" s="41"/>
      <c r="C54" s="41"/>
      <c r="D54" s="41"/>
      <c r="E54" s="41"/>
      <c r="F54" s="41"/>
      <c r="G54" s="41"/>
      <c r="H54" s="26"/>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row r="55" spans="1:34" ht="17.25" customHeight="1">
      <c r="A55" s="255" t="s">
        <v>293</v>
      </c>
      <c r="B55" s="196">
        <v>20</v>
      </c>
      <c r="C55" s="196">
        <v>152.5</v>
      </c>
      <c r="D55" s="196">
        <v>145.9</v>
      </c>
      <c r="E55" s="196">
        <v>6.6</v>
      </c>
      <c r="F55" s="196">
        <v>19.1</v>
      </c>
      <c r="G55" s="196">
        <v>147.9</v>
      </c>
      <c r="H55" s="196">
        <v>140.4</v>
      </c>
      <c r="I55" s="196">
        <v>7.5</v>
      </c>
      <c r="J55" s="196">
        <v>19.2</v>
      </c>
      <c r="K55" s="196">
        <v>152.5</v>
      </c>
      <c r="L55" s="196">
        <v>147.9</v>
      </c>
      <c r="M55" s="196">
        <v>4.6</v>
      </c>
      <c r="N55" s="196">
        <v>19.2</v>
      </c>
      <c r="O55" s="196">
        <v>153</v>
      </c>
      <c r="P55" s="196">
        <v>144.5</v>
      </c>
      <c r="Q55" s="196">
        <v>8.5</v>
      </c>
      <c r="R55" s="196">
        <v>19.5</v>
      </c>
      <c r="S55" s="196">
        <v>150.6</v>
      </c>
      <c r="T55" s="196">
        <v>140.6</v>
      </c>
      <c r="U55" s="196">
        <v>10</v>
      </c>
      <c r="V55" s="196">
        <v>19.3</v>
      </c>
      <c r="W55" s="196">
        <v>150.1</v>
      </c>
      <c r="X55" s="196">
        <v>142.2</v>
      </c>
      <c r="Y55" s="196">
        <v>7.9</v>
      </c>
      <c r="Z55" s="196">
        <v>20.1</v>
      </c>
      <c r="AA55" s="196">
        <v>162.9</v>
      </c>
      <c r="AB55" s="196">
        <v>155.7</v>
      </c>
      <c r="AC55" s="196">
        <v>7.2</v>
      </c>
      <c r="AD55" s="196">
        <v>17</v>
      </c>
      <c r="AE55" s="196">
        <v>122.1</v>
      </c>
      <c r="AF55" s="196">
        <v>117.9</v>
      </c>
      <c r="AG55" s="196">
        <v>4.2</v>
      </c>
      <c r="AH55" s="265"/>
    </row>
    <row r="56" spans="1:34" ht="17.25" customHeight="1">
      <c r="A56" s="123">
        <v>2</v>
      </c>
      <c r="B56" s="196">
        <v>21.5</v>
      </c>
      <c r="C56" s="196">
        <v>163.6</v>
      </c>
      <c r="D56" s="196">
        <v>156.8</v>
      </c>
      <c r="E56" s="196">
        <v>6.8</v>
      </c>
      <c r="F56" s="196">
        <v>21.1</v>
      </c>
      <c r="G56" s="196">
        <v>162.3</v>
      </c>
      <c r="H56" s="196">
        <v>155.3</v>
      </c>
      <c r="I56" s="196">
        <v>7</v>
      </c>
      <c r="J56" s="196">
        <v>21.7</v>
      </c>
      <c r="K56" s="196">
        <v>172.5</v>
      </c>
      <c r="L56" s="196">
        <v>167.9</v>
      </c>
      <c r="M56" s="196">
        <v>4.6</v>
      </c>
      <c r="N56" s="196">
        <v>21.8</v>
      </c>
      <c r="O56" s="196">
        <v>172.2</v>
      </c>
      <c r="P56" s="196">
        <v>163.8</v>
      </c>
      <c r="Q56" s="196">
        <v>8.4</v>
      </c>
      <c r="R56" s="196">
        <v>22</v>
      </c>
      <c r="S56" s="196">
        <v>164.3</v>
      </c>
      <c r="T56" s="196">
        <v>157.8</v>
      </c>
      <c r="U56" s="196">
        <v>6.5</v>
      </c>
      <c r="V56" s="196">
        <v>22.5</v>
      </c>
      <c r="W56" s="196">
        <v>173.5</v>
      </c>
      <c r="X56" s="196">
        <v>167.3</v>
      </c>
      <c r="Y56" s="196">
        <v>6.2</v>
      </c>
      <c r="Z56" s="196">
        <v>22.3</v>
      </c>
      <c r="AA56" s="196">
        <v>179.5</v>
      </c>
      <c r="AB56" s="196">
        <v>173.7</v>
      </c>
      <c r="AC56" s="196">
        <v>5.8</v>
      </c>
      <c r="AD56" s="196">
        <v>20.7</v>
      </c>
      <c r="AE56" s="196">
        <v>150.1</v>
      </c>
      <c r="AF56" s="196">
        <v>144.5</v>
      </c>
      <c r="AG56" s="196">
        <v>5.6</v>
      </c>
      <c r="AH56" s="265"/>
    </row>
    <row r="57" spans="1:34" ht="17.25" customHeight="1">
      <c r="A57" s="123">
        <v>3</v>
      </c>
      <c r="B57" s="196">
        <v>21.6</v>
      </c>
      <c r="C57" s="196">
        <v>163.8</v>
      </c>
      <c r="D57" s="196">
        <v>156.7</v>
      </c>
      <c r="E57" s="196">
        <v>7.1</v>
      </c>
      <c r="F57" s="196">
        <v>20.9</v>
      </c>
      <c r="G57" s="196">
        <v>161.2</v>
      </c>
      <c r="H57" s="196">
        <v>153.1</v>
      </c>
      <c r="I57" s="196">
        <v>8.1</v>
      </c>
      <c r="J57" s="196">
        <v>21.9</v>
      </c>
      <c r="K57" s="196">
        <v>169.6</v>
      </c>
      <c r="L57" s="196">
        <v>166.3</v>
      </c>
      <c r="M57" s="196">
        <v>3.3</v>
      </c>
      <c r="N57" s="196">
        <v>21.6</v>
      </c>
      <c r="O57" s="196">
        <v>171.3</v>
      </c>
      <c r="P57" s="196">
        <v>161.4</v>
      </c>
      <c r="Q57" s="196">
        <v>9.9</v>
      </c>
      <c r="R57" s="196">
        <v>22</v>
      </c>
      <c r="S57" s="196">
        <v>165.8</v>
      </c>
      <c r="T57" s="196">
        <v>159</v>
      </c>
      <c r="U57" s="196">
        <v>6.8</v>
      </c>
      <c r="V57" s="196">
        <v>21.5</v>
      </c>
      <c r="W57" s="196">
        <v>167.1</v>
      </c>
      <c r="X57" s="196">
        <v>159.9</v>
      </c>
      <c r="Y57" s="196">
        <v>7.2</v>
      </c>
      <c r="Z57" s="196">
        <v>22.2</v>
      </c>
      <c r="AA57" s="196">
        <v>177</v>
      </c>
      <c r="AB57" s="196">
        <v>171.2</v>
      </c>
      <c r="AC57" s="196">
        <v>5.8</v>
      </c>
      <c r="AD57" s="196">
        <v>21.2</v>
      </c>
      <c r="AE57" s="196">
        <v>153.9</v>
      </c>
      <c r="AF57" s="196">
        <v>147</v>
      </c>
      <c r="AG57" s="196">
        <v>6.9</v>
      </c>
      <c r="AH57" s="265"/>
    </row>
    <row r="58" spans="1:34" ht="17.25" customHeight="1">
      <c r="A58" s="256">
        <v>4</v>
      </c>
      <c r="B58" s="198">
        <v>22.4</v>
      </c>
      <c r="C58" s="196">
        <v>170.4</v>
      </c>
      <c r="D58" s="196">
        <v>163.5</v>
      </c>
      <c r="E58" s="196">
        <v>6.9</v>
      </c>
      <c r="F58" s="196">
        <v>22.1</v>
      </c>
      <c r="G58" s="196">
        <v>170.4</v>
      </c>
      <c r="H58" s="196">
        <v>162.8</v>
      </c>
      <c r="I58" s="196">
        <v>7.6</v>
      </c>
      <c r="J58" s="196">
        <v>22.5</v>
      </c>
      <c r="K58" s="196">
        <v>178.1</v>
      </c>
      <c r="L58" s="196">
        <v>174.4</v>
      </c>
      <c r="M58" s="196">
        <v>3.7</v>
      </c>
      <c r="N58" s="196">
        <v>22.5</v>
      </c>
      <c r="O58" s="196">
        <v>177.5</v>
      </c>
      <c r="P58" s="196">
        <v>168.8</v>
      </c>
      <c r="Q58" s="196">
        <v>8.7</v>
      </c>
      <c r="R58" s="196">
        <v>24</v>
      </c>
      <c r="S58" s="196">
        <v>183</v>
      </c>
      <c r="T58" s="196">
        <v>174.9</v>
      </c>
      <c r="U58" s="196">
        <v>8.1</v>
      </c>
      <c r="V58" s="196">
        <v>22.7</v>
      </c>
      <c r="W58" s="196">
        <v>175.2</v>
      </c>
      <c r="X58" s="196">
        <v>169.4</v>
      </c>
      <c r="Y58" s="196">
        <v>5.8</v>
      </c>
      <c r="Z58" s="196">
        <v>22.9</v>
      </c>
      <c r="AA58" s="196">
        <v>183.3</v>
      </c>
      <c r="AB58" s="196">
        <v>177</v>
      </c>
      <c r="AC58" s="196">
        <v>6.3</v>
      </c>
      <c r="AD58" s="196">
        <v>23.7</v>
      </c>
      <c r="AE58" s="196">
        <v>173.1</v>
      </c>
      <c r="AF58" s="196">
        <v>165.7</v>
      </c>
      <c r="AG58" s="196">
        <v>7.4</v>
      </c>
      <c r="AH58" s="265"/>
    </row>
    <row r="59" spans="1:34" ht="17.25" customHeight="1">
      <c r="A59" s="140"/>
      <c r="B59" s="55"/>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265"/>
    </row>
    <row r="60" spans="1:34" ht="17.25" customHeight="1">
      <c r="A60" s="256">
        <v>5</v>
      </c>
      <c r="B60" s="198">
        <v>20.8</v>
      </c>
      <c r="C60" s="196">
        <v>158</v>
      </c>
      <c r="D60" s="196">
        <v>151.4</v>
      </c>
      <c r="E60" s="196">
        <v>6.6</v>
      </c>
      <c r="F60" s="196">
        <v>20.1</v>
      </c>
      <c r="G60" s="196">
        <v>155.2</v>
      </c>
      <c r="H60" s="196">
        <v>148</v>
      </c>
      <c r="I60" s="196">
        <v>7.2</v>
      </c>
      <c r="J60" s="196">
        <v>19.1</v>
      </c>
      <c r="K60" s="196">
        <v>152.7</v>
      </c>
      <c r="L60" s="196">
        <v>148.6</v>
      </c>
      <c r="M60" s="196">
        <v>4.1</v>
      </c>
      <c r="N60" s="196">
        <v>20.2</v>
      </c>
      <c r="O60" s="196">
        <v>160.4</v>
      </c>
      <c r="P60" s="196">
        <v>152.2</v>
      </c>
      <c r="Q60" s="196">
        <v>8.2</v>
      </c>
      <c r="R60" s="196">
        <v>22.1</v>
      </c>
      <c r="S60" s="196">
        <v>170.1</v>
      </c>
      <c r="T60" s="196">
        <v>160.1</v>
      </c>
      <c r="U60" s="196">
        <v>10.1</v>
      </c>
      <c r="V60" s="196">
        <v>20</v>
      </c>
      <c r="W60" s="196">
        <v>154.6</v>
      </c>
      <c r="X60" s="196">
        <v>149.7</v>
      </c>
      <c r="Y60" s="196">
        <v>4.9</v>
      </c>
      <c r="Z60" s="196">
        <v>20.5</v>
      </c>
      <c r="AA60" s="196">
        <v>163.6</v>
      </c>
      <c r="AB60" s="196">
        <v>157.7</v>
      </c>
      <c r="AC60" s="196">
        <v>5.9</v>
      </c>
      <c r="AD60" s="196">
        <v>18.6</v>
      </c>
      <c r="AE60" s="196">
        <v>135.5</v>
      </c>
      <c r="AF60" s="196">
        <v>130</v>
      </c>
      <c r="AG60" s="196">
        <v>5.5</v>
      </c>
      <c r="AH60" s="265"/>
    </row>
    <row r="61" spans="1:34" ht="17.25" customHeight="1">
      <c r="A61" s="256">
        <v>6</v>
      </c>
      <c r="B61" s="198">
        <v>23</v>
      </c>
      <c r="C61" s="196">
        <v>174.4</v>
      </c>
      <c r="D61" s="196">
        <v>167.4</v>
      </c>
      <c r="E61" s="196">
        <v>7</v>
      </c>
      <c r="F61" s="196">
        <v>22.2</v>
      </c>
      <c r="G61" s="196">
        <v>171.2</v>
      </c>
      <c r="H61" s="196">
        <v>164</v>
      </c>
      <c r="I61" s="196">
        <v>7.2</v>
      </c>
      <c r="J61" s="196">
        <v>23.6</v>
      </c>
      <c r="K61" s="196">
        <v>188</v>
      </c>
      <c r="L61" s="196">
        <v>183.7</v>
      </c>
      <c r="M61" s="196">
        <v>4.3</v>
      </c>
      <c r="N61" s="196">
        <v>22.7</v>
      </c>
      <c r="O61" s="196">
        <v>179.2</v>
      </c>
      <c r="P61" s="196">
        <v>170.7</v>
      </c>
      <c r="Q61" s="196">
        <v>8.5</v>
      </c>
      <c r="R61" s="196">
        <v>23.5</v>
      </c>
      <c r="S61" s="196">
        <v>176.2</v>
      </c>
      <c r="T61" s="196">
        <v>171.9</v>
      </c>
      <c r="U61" s="196">
        <v>7.3</v>
      </c>
      <c r="V61" s="196">
        <v>23.1</v>
      </c>
      <c r="W61" s="196">
        <v>178.1</v>
      </c>
      <c r="X61" s="196">
        <v>171</v>
      </c>
      <c r="Y61" s="196">
        <v>7.1</v>
      </c>
      <c r="Z61" s="196">
        <v>23.6</v>
      </c>
      <c r="AA61" s="196">
        <v>188.2</v>
      </c>
      <c r="AB61" s="196">
        <v>181.8</v>
      </c>
      <c r="AC61" s="196">
        <v>6.4</v>
      </c>
      <c r="AD61" s="196">
        <v>23.2</v>
      </c>
      <c r="AE61" s="196">
        <v>166.5</v>
      </c>
      <c r="AF61" s="196">
        <v>160.9</v>
      </c>
      <c r="AG61" s="196">
        <v>5.6</v>
      </c>
      <c r="AH61" s="265"/>
    </row>
    <row r="62" spans="1:34" ht="17.25" customHeight="1">
      <c r="A62" s="256">
        <v>7</v>
      </c>
      <c r="B62" s="198">
        <v>22.7</v>
      </c>
      <c r="C62" s="196">
        <v>173.3</v>
      </c>
      <c r="D62" s="196">
        <v>166</v>
      </c>
      <c r="E62" s="196">
        <v>7.3</v>
      </c>
      <c r="F62" s="196">
        <v>22.3</v>
      </c>
      <c r="G62" s="196">
        <v>172.2</v>
      </c>
      <c r="H62" s="196">
        <v>164</v>
      </c>
      <c r="I62" s="196">
        <v>8.2</v>
      </c>
      <c r="J62" s="196">
        <v>23.5</v>
      </c>
      <c r="K62" s="196">
        <v>184.1</v>
      </c>
      <c r="L62" s="196">
        <v>180.9</v>
      </c>
      <c r="M62" s="196">
        <v>3.2</v>
      </c>
      <c r="N62" s="196">
        <v>22.6</v>
      </c>
      <c r="O62" s="196">
        <v>179</v>
      </c>
      <c r="P62" s="196">
        <v>169.1</v>
      </c>
      <c r="Q62" s="196">
        <v>9.9</v>
      </c>
      <c r="R62" s="196">
        <v>23</v>
      </c>
      <c r="S62" s="196">
        <v>175.3</v>
      </c>
      <c r="T62" s="196">
        <v>168.9</v>
      </c>
      <c r="U62" s="196">
        <v>6.4</v>
      </c>
      <c r="V62" s="196">
        <v>22.4</v>
      </c>
      <c r="W62" s="196">
        <v>172.9</v>
      </c>
      <c r="X62" s="196">
        <v>166.1</v>
      </c>
      <c r="Y62" s="196">
        <v>6.8</v>
      </c>
      <c r="Z62" s="196">
        <v>23.3</v>
      </c>
      <c r="AA62" s="196">
        <v>186.2</v>
      </c>
      <c r="AB62" s="196">
        <v>180.1</v>
      </c>
      <c r="AC62" s="196">
        <v>6.1</v>
      </c>
      <c r="AD62" s="196">
        <v>22.9</v>
      </c>
      <c r="AE62" s="196">
        <v>164.6</v>
      </c>
      <c r="AF62" s="196">
        <v>159.9</v>
      </c>
      <c r="AG62" s="196">
        <v>4.7</v>
      </c>
      <c r="AH62" s="265"/>
    </row>
    <row r="63" spans="1:34" ht="17.25" customHeight="1">
      <c r="A63" s="256">
        <v>8</v>
      </c>
      <c r="B63" s="198">
        <v>21.2</v>
      </c>
      <c r="C63" s="196">
        <v>162.1</v>
      </c>
      <c r="D63" s="196">
        <v>155.2</v>
      </c>
      <c r="E63" s="196">
        <v>6.9</v>
      </c>
      <c r="F63" s="196">
        <v>20.4</v>
      </c>
      <c r="G63" s="196">
        <v>157.9</v>
      </c>
      <c r="H63" s="196">
        <v>150.4</v>
      </c>
      <c r="I63" s="196">
        <v>7.5</v>
      </c>
      <c r="J63" s="196">
        <v>20.7</v>
      </c>
      <c r="K63" s="196">
        <v>165.7</v>
      </c>
      <c r="L63" s="196">
        <v>162.1</v>
      </c>
      <c r="M63" s="196">
        <v>3.6</v>
      </c>
      <c r="N63" s="196">
        <v>20.2</v>
      </c>
      <c r="O63" s="196">
        <v>160.3</v>
      </c>
      <c r="P63" s="196">
        <v>151.7</v>
      </c>
      <c r="Q63" s="196">
        <v>8.6</v>
      </c>
      <c r="R63" s="196">
        <v>21.8</v>
      </c>
      <c r="S63" s="196">
        <v>171.2</v>
      </c>
      <c r="T63" s="196">
        <v>161.2</v>
      </c>
      <c r="U63" s="196">
        <v>10</v>
      </c>
      <c r="V63" s="196">
        <v>19.7</v>
      </c>
      <c r="W63" s="196">
        <v>154.6</v>
      </c>
      <c r="X63" s="196">
        <v>147.6</v>
      </c>
      <c r="Y63" s="196">
        <v>7</v>
      </c>
      <c r="Z63" s="196">
        <v>20.5</v>
      </c>
      <c r="AA63" s="196">
        <v>164.5</v>
      </c>
      <c r="AB63" s="196">
        <v>159.8</v>
      </c>
      <c r="AC63" s="196">
        <v>4.7</v>
      </c>
      <c r="AD63" s="196">
        <v>18.9</v>
      </c>
      <c r="AE63" s="196">
        <v>136.6</v>
      </c>
      <c r="AF63" s="196">
        <v>131.8</v>
      </c>
      <c r="AG63" s="196">
        <v>4.8</v>
      </c>
      <c r="AH63" s="265"/>
    </row>
    <row r="64" spans="1:34" ht="17.25" customHeight="1">
      <c r="A64" s="140"/>
      <c r="B64" s="55"/>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265"/>
    </row>
    <row r="65" spans="1:34" ht="17.25" customHeight="1">
      <c r="A65" s="256">
        <v>9</v>
      </c>
      <c r="B65" s="198">
        <v>21.8</v>
      </c>
      <c r="C65" s="196">
        <v>166.4</v>
      </c>
      <c r="D65" s="196">
        <v>159.2</v>
      </c>
      <c r="E65" s="196">
        <v>7.2</v>
      </c>
      <c r="F65" s="196">
        <v>21.6</v>
      </c>
      <c r="G65" s="196">
        <v>166.6</v>
      </c>
      <c r="H65" s="196">
        <v>158.5</v>
      </c>
      <c r="I65" s="196">
        <v>8.1</v>
      </c>
      <c r="J65" s="196">
        <v>22.3</v>
      </c>
      <c r="K65" s="196">
        <v>176.5</v>
      </c>
      <c r="L65" s="196">
        <v>173.2</v>
      </c>
      <c r="M65" s="196">
        <v>3.3</v>
      </c>
      <c r="N65" s="196">
        <v>22</v>
      </c>
      <c r="O65" s="196">
        <v>174.2</v>
      </c>
      <c r="P65" s="196">
        <v>164.2</v>
      </c>
      <c r="Q65" s="196">
        <v>10</v>
      </c>
      <c r="R65" s="196">
        <v>22.5</v>
      </c>
      <c r="S65" s="196">
        <v>173.1</v>
      </c>
      <c r="T65" s="196">
        <v>165.3</v>
      </c>
      <c r="U65" s="196">
        <v>7.8</v>
      </c>
      <c r="V65" s="196">
        <v>22</v>
      </c>
      <c r="W65" s="196">
        <v>171.1</v>
      </c>
      <c r="X65" s="196">
        <v>163.7</v>
      </c>
      <c r="Y65" s="196">
        <v>7.4</v>
      </c>
      <c r="Z65" s="196">
        <v>22.3</v>
      </c>
      <c r="AA65" s="196">
        <v>177.7</v>
      </c>
      <c r="AB65" s="196">
        <v>172.3</v>
      </c>
      <c r="AC65" s="196">
        <v>5.4</v>
      </c>
      <c r="AD65" s="196">
        <v>22.2</v>
      </c>
      <c r="AE65" s="196">
        <v>163.8</v>
      </c>
      <c r="AF65" s="196">
        <v>156.7</v>
      </c>
      <c r="AG65" s="196">
        <v>7.1</v>
      </c>
      <c r="AH65" s="265"/>
    </row>
    <row r="66" spans="1:34" ht="17.25" customHeight="1">
      <c r="A66" s="256">
        <v>10</v>
      </c>
      <c r="B66" s="198">
        <v>21.9</v>
      </c>
      <c r="C66" s="196">
        <v>167.7</v>
      </c>
      <c r="D66" s="196">
        <v>160.1</v>
      </c>
      <c r="E66" s="196">
        <v>7.6</v>
      </c>
      <c r="F66" s="196">
        <v>21.4</v>
      </c>
      <c r="G66" s="196">
        <v>165.5</v>
      </c>
      <c r="H66" s="196">
        <v>157.2</v>
      </c>
      <c r="I66" s="196">
        <v>8.3</v>
      </c>
      <c r="J66" s="196">
        <v>21.4</v>
      </c>
      <c r="K66" s="196">
        <v>171.6</v>
      </c>
      <c r="L66" s="196">
        <v>166.9</v>
      </c>
      <c r="M66" s="196">
        <v>4.7</v>
      </c>
      <c r="N66" s="196">
        <v>21.9</v>
      </c>
      <c r="O66" s="196">
        <v>173.9</v>
      </c>
      <c r="P66" s="196">
        <v>163.9</v>
      </c>
      <c r="Q66" s="196">
        <v>10</v>
      </c>
      <c r="R66" s="196">
        <v>22.6</v>
      </c>
      <c r="S66" s="196">
        <v>173.1</v>
      </c>
      <c r="T66" s="196">
        <v>164.4</v>
      </c>
      <c r="U66" s="196">
        <v>8.7</v>
      </c>
      <c r="V66" s="196">
        <v>21.6</v>
      </c>
      <c r="W66" s="196">
        <v>168.3</v>
      </c>
      <c r="X66" s="196">
        <v>160.6</v>
      </c>
      <c r="Y66" s="196">
        <v>7.7</v>
      </c>
      <c r="Z66" s="196">
        <v>22.3</v>
      </c>
      <c r="AA66" s="196">
        <v>178.7</v>
      </c>
      <c r="AB66" s="196">
        <v>172.3</v>
      </c>
      <c r="AC66" s="196">
        <v>6.4</v>
      </c>
      <c r="AD66" s="196">
        <v>21.5</v>
      </c>
      <c r="AE66" s="196">
        <v>156.5</v>
      </c>
      <c r="AF66" s="196">
        <v>149.7</v>
      </c>
      <c r="AG66" s="196">
        <v>6.8</v>
      </c>
      <c r="AH66" s="265"/>
    </row>
    <row r="67" spans="1:34" ht="17.25" customHeight="1">
      <c r="A67" s="256">
        <v>11</v>
      </c>
      <c r="B67" s="198">
        <v>21.8</v>
      </c>
      <c r="C67" s="196">
        <v>167.3</v>
      </c>
      <c r="D67" s="196">
        <v>159.9</v>
      </c>
      <c r="E67" s="196">
        <v>7.4</v>
      </c>
      <c r="F67" s="196">
        <v>21.4</v>
      </c>
      <c r="G67" s="196">
        <v>165.7</v>
      </c>
      <c r="H67" s="196">
        <v>157.4</v>
      </c>
      <c r="I67" s="196">
        <v>8.3</v>
      </c>
      <c r="J67" s="196">
        <v>21.8</v>
      </c>
      <c r="K67" s="196">
        <v>175.1</v>
      </c>
      <c r="L67" s="196">
        <v>170.3</v>
      </c>
      <c r="M67" s="196">
        <v>4.8</v>
      </c>
      <c r="N67" s="196">
        <v>21.7</v>
      </c>
      <c r="O67" s="196">
        <v>172.5</v>
      </c>
      <c r="P67" s="196">
        <v>162.4</v>
      </c>
      <c r="Q67" s="196">
        <v>10.1</v>
      </c>
      <c r="R67" s="196">
        <v>22.7</v>
      </c>
      <c r="S67" s="196">
        <v>171.2</v>
      </c>
      <c r="T67" s="196">
        <v>162.9</v>
      </c>
      <c r="U67" s="196">
        <v>8.3</v>
      </c>
      <c r="V67" s="196">
        <v>22</v>
      </c>
      <c r="W67" s="196">
        <v>172.2</v>
      </c>
      <c r="X67" s="196">
        <v>164</v>
      </c>
      <c r="Y67" s="196">
        <v>8.2</v>
      </c>
      <c r="Z67" s="196">
        <v>22</v>
      </c>
      <c r="AA67" s="196">
        <v>176.1</v>
      </c>
      <c r="AB67" s="196">
        <v>170.1</v>
      </c>
      <c r="AC67" s="196">
        <v>6</v>
      </c>
      <c r="AD67" s="196">
        <v>21.5</v>
      </c>
      <c r="AE67" s="196">
        <v>155.4</v>
      </c>
      <c r="AF67" s="196">
        <v>149.6</v>
      </c>
      <c r="AG67" s="196">
        <v>5.8</v>
      </c>
      <c r="AH67" s="265"/>
    </row>
    <row r="68" spans="1:34" ht="17.25" customHeight="1">
      <c r="A68" s="230">
        <v>12</v>
      </c>
      <c r="B68" s="266">
        <v>21.8</v>
      </c>
      <c r="C68" s="267">
        <v>167.3</v>
      </c>
      <c r="D68" s="267">
        <v>159.5</v>
      </c>
      <c r="E68" s="267">
        <v>7.8</v>
      </c>
      <c r="F68" s="267">
        <v>21.6</v>
      </c>
      <c r="G68" s="267">
        <v>167.6</v>
      </c>
      <c r="H68" s="267">
        <v>158.8</v>
      </c>
      <c r="I68" s="267">
        <v>8.8</v>
      </c>
      <c r="J68" s="267">
        <v>22.8</v>
      </c>
      <c r="K68" s="267">
        <v>183</v>
      </c>
      <c r="L68" s="267">
        <v>178.4</v>
      </c>
      <c r="M68" s="267">
        <v>4.6</v>
      </c>
      <c r="N68" s="267">
        <v>22.1</v>
      </c>
      <c r="O68" s="267">
        <v>175.6</v>
      </c>
      <c r="P68" s="267">
        <v>165.2</v>
      </c>
      <c r="Q68" s="267">
        <v>10.4</v>
      </c>
      <c r="R68" s="267">
        <v>22.8</v>
      </c>
      <c r="S68" s="267">
        <v>173.2</v>
      </c>
      <c r="T68" s="267">
        <v>164.1</v>
      </c>
      <c r="U68" s="267">
        <v>9.1</v>
      </c>
      <c r="V68" s="267">
        <v>22.2</v>
      </c>
      <c r="W68" s="267">
        <v>171.6</v>
      </c>
      <c r="X68" s="267">
        <v>162</v>
      </c>
      <c r="Y68" s="267">
        <v>9.6</v>
      </c>
      <c r="Z68" s="267">
        <v>22.6</v>
      </c>
      <c r="AA68" s="267">
        <v>181.3</v>
      </c>
      <c r="AB68" s="267">
        <v>175.2</v>
      </c>
      <c r="AC68" s="267">
        <v>6.1</v>
      </c>
      <c r="AD68" s="267">
        <v>22.4</v>
      </c>
      <c r="AE68" s="267">
        <v>169.7</v>
      </c>
      <c r="AF68" s="267">
        <v>161.8</v>
      </c>
      <c r="AG68" s="267">
        <v>7.9</v>
      </c>
      <c r="AH68" s="265"/>
    </row>
    <row r="69" spans="1:34" ht="15" customHeight="1">
      <c r="A69" s="58" t="s">
        <v>253</v>
      </c>
      <c r="AH69" s="265"/>
    </row>
  </sheetData>
  <sheetProtection/>
  <mergeCells count="42">
    <mergeCell ref="B5:E6"/>
    <mergeCell ref="F5:I6"/>
    <mergeCell ref="J5:M6"/>
    <mergeCell ref="N5:AG5"/>
    <mergeCell ref="N6:Q6"/>
    <mergeCell ref="R6:U6"/>
    <mergeCell ref="V6:Y6"/>
    <mergeCell ref="Z6:AC6"/>
    <mergeCell ref="AD6:AG6"/>
    <mergeCell ref="F7:F9"/>
    <mergeCell ref="G7:G9"/>
    <mergeCell ref="H7:H9"/>
    <mergeCell ref="I7:I9"/>
    <mergeCell ref="B7:B9"/>
    <mergeCell ref="C7:C9"/>
    <mergeCell ref="D7:D9"/>
    <mergeCell ref="E7:E9"/>
    <mergeCell ref="N7:N9"/>
    <mergeCell ref="O7:O9"/>
    <mergeCell ref="P7:P9"/>
    <mergeCell ref="Q7:Q9"/>
    <mergeCell ref="J7:J9"/>
    <mergeCell ref="K7:K9"/>
    <mergeCell ref="L7:L9"/>
    <mergeCell ref="M7:M9"/>
    <mergeCell ref="W7:W9"/>
    <mergeCell ref="X7:X9"/>
    <mergeCell ref="Y7:Y9"/>
    <mergeCell ref="R7:R9"/>
    <mergeCell ref="S7:S9"/>
    <mergeCell ref="T7:T9"/>
    <mergeCell ref="U7:U9"/>
    <mergeCell ref="A3:AG3"/>
    <mergeCell ref="AD7:AD9"/>
    <mergeCell ref="AE7:AE9"/>
    <mergeCell ref="AF7:AF9"/>
    <mergeCell ref="AG7:AG9"/>
    <mergeCell ref="Z7:Z9"/>
    <mergeCell ref="AA7:AA9"/>
    <mergeCell ref="AB7:AB9"/>
    <mergeCell ref="AC7:AC9"/>
    <mergeCell ref="V7:V9"/>
  </mergeCells>
  <printOptions horizontalCentered="1"/>
  <pageMargins left="0.7874015748031497" right="0.7874015748031497" top="0.5905511811023623" bottom="0.3937007874015748" header="0" footer="0"/>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2013-06-17T02:42:46Z</cp:lastPrinted>
  <dcterms:created xsi:type="dcterms:W3CDTF">1997-12-02T07:00:48Z</dcterms:created>
  <dcterms:modified xsi:type="dcterms:W3CDTF">2013-06-17T02:42:49Z</dcterms:modified>
  <cp:category/>
  <cp:version/>
  <cp:contentType/>
  <cp:contentStatus/>
</cp:coreProperties>
</file>