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3245" windowHeight="4785" tabRatio="577" activeTab="7"/>
  </bookViews>
  <sheets>
    <sheet name="062" sheetId="1" r:id="rId1"/>
    <sheet name="064" sheetId="2" r:id="rId2"/>
    <sheet name="066" sheetId="3" r:id="rId3"/>
    <sheet name="068" sheetId="4" r:id="rId4"/>
    <sheet name="070" sheetId="5" r:id="rId5"/>
    <sheet name="072" sheetId="6" r:id="rId6"/>
    <sheet name="074" sheetId="7" r:id="rId7"/>
    <sheet name="076" sheetId="8" r:id="rId8"/>
  </sheets>
  <definedNames>
    <definedName name="_xlnm.Print_Area" localSheetId="5">'072'!$A$1:$O$53</definedName>
    <definedName name="_xlnm.Print_Area" localSheetId="7">'076'!$A$1:$Q$50</definedName>
  </definedNames>
  <calcPr fullCalcOnLoad="1"/>
</workbook>
</file>

<file path=xl/sharedStrings.xml><?xml version="1.0" encoding="utf-8"?>
<sst xmlns="http://schemas.openxmlformats.org/spreadsheetml/2006/main" count="2354" uniqueCount="683">
  <si>
    <t>総　数</t>
  </si>
  <si>
    <t>計</t>
  </si>
  <si>
    <t>漁船非使用</t>
  </si>
  <si>
    <t>大型定置網</t>
  </si>
  <si>
    <t>小型定置網</t>
  </si>
  <si>
    <t>地 び き 網</t>
  </si>
  <si>
    <t>海 面 養 殖</t>
  </si>
  <si>
    <t>10 ～ 20</t>
  </si>
  <si>
    <t>20 ～ 30</t>
  </si>
  <si>
    <t>30 ～ 50</t>
  </si>
  <si>
    <t>100 ～ 200</t>
  </si>
  <si>
    <t>200 ～ 500</t>
  </si>
  <si>
    <t>500～1000</t>
  </si>
  <si>
    <t>官公庁、学校、試験場</t>
  </si>
  <si>
    <t>資料　北陸農政局統計情報部「漁業経営体調査」</t>
  </si>
  <si>
    <t>…</t>
  </si>
  <si>
    <t>動　　　　　　　　　　力　　　　　　　　　　船</t>
  </si>
  <si>
    <t>七尾市</t>
  </si>
  <si>
    <t>北大呑</t>
  </si>
  <si>
    <t>鵜の浜</t>
  </si>
  <si>
    <t>七　尾</t>
  </si>
  <si>
    <t>田鶴浜町</t>
  </si>
  <si>
    <t>田鶴浜</t>
  </si>
  <si>
    <t>中島町</t>
  </si>
  <si>
    <t>西　湾</t>
  </si>
  <si>
    <t>西　岸</t>
  </si>
  <si>
    <t>能登島町</t>
  </si>
  <si>
    <t>島西部</t>
  </si>
  <si>
    <t>島東部</t>
  </si>
  <si>
    <t>穴水町</t>
  </si>
  <si>
    <t>穴水湾</t>
  </si>
  <si>
    <t>諸　橋</t>
  </si>
  <si>
    <t>能都町</t>
  </si>
  <si>
    <t>能　都</t>
  </si>
  <si>
    <t>内浦町</t>
  </si>
  <si>
    <t>小　木</t>
  </si>
  <si>
    <t>松　波</t>
  </si>
  <si>
    <t>珠洲市</t>
  </si>
  <si>
    <t>宝　立</t>
  </si>
  <si>
    <t>飯　田</t>
  </si>
  <si>
    <t>蛸　島</t>
  </si>
  <si>
    <t>狼　煙</t>
  </si>
  <si>
    <t>珠洲北部</t>
  </si>
  <si>
    <t>輪島市</t>
  </si>
  <si>
    <t>町　野</t>
  </si>
  <si>
    <t>輪　島</t>
  </si>
  <si>
    <t>門前町</t>
  </si>
  <si>
    <t>門　前</t>
  </si>
  <si>
    <t>富来町</t>
  </si>
  <si>
    <t>西　浦</t>
  </si>
  <si>
    <t>西　海</t>
  </si>
  <si>
    <t>福　浦</t>
  </si>
  <si>
    <t>志賀町</t>
  </si>
  <si>
    <t>志　賀</t>
  </si>
  <si>
    <t>高　浜</t>
  </si>
  <si>
    <t>羽咋市</t>
  </si>
  <si>
    <t>柴　垣</t>
  </si>
  <si>
    <t>一の宮</t>
  </si>
  <si>
    <t>志雄町</t>
  </si>
  <si>
    <t>志　雄</t>
  </si>
  <si>
    <t>押水町</t>
  </si>
  <si>
    <t>押　水</t>
  </si>
  <si>
    <t>高松町</t>
  </si>
  <si>
    <t>高　松</t>
  </si>
  <si>
    <t>七塚町</t>
  </si>
  <si>
    <t>七　塚</t>
  </si>
  <si>
    <t>宇ノ気町</t>
  </si>
  <si>
    <t>大　崎</t>
  </si>
  <si>
    <t>内灘町</t>
  </si>
  <si>
    <t>内　灘</t>
  </si>
  <si>
    <t>金沢市</t>
  </si>
  <si>
    <t>金　沢</t>
  </si>
  <si>
    <t>松任市</t>
  </si>
  <si>
    <t>松　任</t>
  </si>
  <si>
    <t>美川町</t>
  </si>
  <si>
    <t>美　川</t>
  </si>
  <si>
    <t>根上町</t>
  </si>
  <si>
    <t>根　上</t>
  </si>
  <si>
    <t>小松市</t>
  </si>
  <si>
    <t>小　松</t>
  </si>
  <si>
    <t>加賀市</t>
  </si>
  <si>
    <t>橋　立</t>
  </si>
  <si>
    <t>塩　屋</t>
  </si>
  <si>
    <t>船外機　　　　付　船</t>
  </si>
  <si>
    <t>１</t>
  </si>
  <si>
    <t>３</t>
  </si>
  <si>
    <t>５</t>
  </si>
  <si>
    <t>男</t>
  </si>
  <si>
    <t>15～24歳</t>
  </si>
  <si>
    <t>25～39</t>
  </si>
  <si>
    <t>40～59</t>
  </si>
  <si>
    <t>女</t>
  </si>
  <si>
    <t>動　　　　　　　力　　　　　　　船</t>
  </si>
  <si>
    <t>資料　北陸農政局統計情報部「海面漁業生産統計調査」</t>
  </si>
  <si>
    <t>ま　　だ　　い</t>
  </si>
  <si>
    <t>さ　わ　ら　類</t>
  </si>
  <si>
    <t>し　い　ら　類</t>
  </si>
  <si>
    <t>ぼ　　ら　　類</t>
  </si>
  <si>
    <t>す　　ず　　き</t>
  </si>
  <si>
    <t>い　か　な　ご</t>
  </si>
  <si>
    <t>その他の魚類</t>
  </si>
  <si>
    <t>そうだかつお</t>
  </si>
  <si>
    <t>さ　け　類</t>
  </si>
  <si>
    <t>く る ま え び</t>
  </si>
  <si>
    <t>ま　す　類</t>
  </si>
  <si>
    <t>ま い わ し</t>
  </si>
  <si>
    <t>うるめいわし</t>
  </si>
  <si>
    <t>かたくちいわし</t>
  </si>
  <si>
    <t>が  ざ  み  類</t>
  </si>
  <si>
    <t>その他のかに類</t>
  </si>
  <si>
    <t>さ  ば  類</t>
  </si>
  <si>
    <t>さ  ん  ま</t>
  </si>
  <si>
    <t>あ  わ  び  類</t>
  </si>
  <si>
    <t>さ    ざ    え</t>
  </si>
  <si>
    <t>は ま ぐ り 類</t>
  </si>
  <si>
    <t>ひ  ら  め</t>
  </si>
  <si>
    <t>その他の貝類</t>
  </si>
  <si>
    <t>す る め い か</t>
  </si>
  <si>
    <t>その他のいか類</t>
  </si>
  <si>
    <t>た　　こ　　類</t>
  </si>
  <si>
    <t>すけとうだら</t>
  </si>
  <si>
    <t>な　ま　こ　類</t>
  </si>
  <si>
    <t>その他の水産動物類</t>
  </si>
  <si>
    <t>に ぎ す 類</t>
  </si>
  <si>
    <t>わ　か　め　類</t>
  </si>
  <si>
    <t>え  そ  類</t>
  </si>
  <si>
    <t>も    ず    く</t>
  </si>
  <si>
    <t>た ち う お</t>
  </si>
  <si>
    <t>まぐろ類</t>
  </si>
  <si>
    <t>かじき類</t>
  </si>
  <si>
    <t>かつお類</t>
  </si>
  <si>
    <t>さめ類</t>
  </si>
  <si>
    <t>あじ類</t>
  </si>
  <si>
    <t>さば類</t>
  </si>
  <si>
    <t>にぎす類</t>
  </si>
  <si>
    <t>しいら類</t>
  </si>
  <si>
    <t>とびうお類</t>
  </si>
  <si>
    <t>めばる類</t>
  </si>
  <si>
    <t>がざみ類</t>
  </si>
  <si>
    <t>あわび類</t>
  </si>
  <si>
    <t>あさり類</t>
  </si>
  <si>
    <t>その他のいか類</t>
  </si>
  <si>
    <t>たこ類</t>
  </si>
  <si>
    <t>なまこ類</t>
  </si>
  <si>
    <t>わかめ類</t>
  </si>
  <si>
    <t>てんぐさ類</t>
  </si>
  <si>
    <t>経営体数</t>
  </si>
  <si>
    <t>収　　　　獲　　　　量</t>
  </si>
  <si>
    <t>殻付換算重量</t>
  </si>
  <si>
    <t>む き 身</t>
  </si>
  <si>
    <t>その他の水産動物類計</t>
  </si>
  <si>
    <t>資料　北陸農政局統計情報部「内水面漁業生産統計調査」</t>
  </si>
  <si>
    <t>経営体数</t>
  </si>
  <si>
    <t>その他のます類</t>
  </si>
  <si>
    <t>その他の食用加工品</t>
  </si>
  <si>
    <t>漁業外事業収入</t>
  </si>
  <si>
    <t>漁業外事業支出</t>
  </si>
  <si>
    <t>事業外収入</t>
  </si>
  <si>
    <t>事業外支出</t>
  </si>
  <si>
    <t>租税公課諸負担</t>
  </si>
  <si>
    <t>家計費</t>
  </si>
  <si>
    <t>魚粉</t>
  </si>
  <si>
    <t>冷凍さんま</t>
  </si>
  <si>
    <t>冷凍いか類</t>
  </si>
  <si>
    <t>施設数</t>
  </si>
  <si>
    <t>施設数</t>
  </si>
  <si>
    <t>の　り　類　養　殖　業</t>
  </si>
  <si>
    <t>収 獲 量</t>
  </si>
  <si>
    <t>網ひび式</t>
  </si>
  <si>
    <t>その他</t>
  </si>
  <si>
    <t>板のり</t>
  </si>
  <si>
    <t>千さく</t>
  </si>
  <si>
    <t>千枚</t>
  </si>
  <si>
    <t>種苗販売量</t>
  </si>
  <si>
    <t>種苗販売数</t>
  </si>
  <si>
    <t>期首資産</t>
  </si>
  <si>
    <t>固定資産</t>
  </si>
  <si>
    <t>期首負債</t>
  </si>
  <si>
    <t>資産</t>
  </si>
  <si>
    <t>概況及び労働</t>
  </si>
  <si>
    <t>収入・支出及び所得</t>
  </si>
  <si>
    <t>賃借料・料金</t>
  </si>
  <si>
    <t>漁家所得</t>
  </si>
  <si>
    <t>漁業所得</t>
  </si>
  <si>
    <t>漁業外事業所得</t>
  </si>
  <si>
    <t>事業外所得</t>
  </si>
  <si>
    <t>可処分所得</t>
  </si>
  <si>
    <t>経済余剰</t>
  </si>
  <si>
    <t>１人あたり可処分所得</t>
  </si>
  <si>
    <t>１人あたり家計費</t>
  </si>
  <si>
    <t>動力１Ｔ未満</t>
  </si>
  <si>
    <t>漁船漁家平均</t>
  </si>
  <si>
    <t>総隻数</t>
  </si>
  <si>
    <t>無動力船</t>
  </si>
  <si>
    <t>船外機付船</t>
  </si>
  <si>
    <t>動力船</t>
  </si>
  <si>
    <t>漁獲量</t>
  </si>
  <si>
    <t>まき網</t>
  </si>
  <si>
    <t>その他のまき網</t>
  </si>
  <si>
    <t>敷網</t>
  </si>
  <si>
    <t>さんまの棒受網</t>
  </si>
  <si>
    <t>刺網</t>
  </si>
  <si>
    <t>さけ・ます流し網</t>
  </si>
  <si>
    <t>いか流し網</t>
  </si>
  <si>
    <t>1）その他の刺網</t>
  </si>
  <si>
    <t>釣</t>
  </si>
  <si>
    <t>さば釣</t>
  </si>
  <si>
    <t>いか釣</t>
  </si>
  <si>
    <t>その他の釣</t>
  </si>
  <si>
    <t>定置網</t>
  </si>
  <si>
    <t>小型定置網</t>
  </si>
  <si>
    <t>ひき網</t>
  </si>
  <si>
    <t>地びき網</t>
  </si>
  <si>
    <t>船びき網</t>
  </si>
  <si>
    <t>その他の漁業</t>
  </si>
  <si>
    <t>（各年1月1日現在。5年は11月1日現在）</t>
  </si>
  <si>
    <t>漁船使用</t>
  </si>
  <si>
    <t>無動力船のみ</t>
  </si>
  <si>
    <t>1トン未満</t>
  </si>
  <si>
    <t>のり養殖</t>
  </si>
  <si>
    <t>かき養殖</t>
  </si>
  <si>
    <t>その他養殖</t>
  </si>
  <si>
    <t>沿岸漁業層</t>
  </si>
  <si>
    <t>大規模漁業層</t>
  </si>
  <si>
    <t>200トン以上</t>
  </si>
  <si>
    <t>定置網</t>
  </si>
  <si>
    <t>ぶり類</t>
  </si>
  <si>
    <t>いかだ式　　（台）</t>
  </si>
  <si>
    <t>簡易垂下式　　（千㎡）</t>
  </si>
  <si>
    <t>その他　　（台）</t>
  </si>
  <si>
    <t>（単位　千円）</t>
  </si>
  <si>
    <t>海産ほ乳類</t>
  </si>
  <si>
    <t>くろかわ類</t>
  </si>
  <si>
    <t>かれい類</t>
  </si>
  <si>
    <t>その他のにべぐち類</t>
  </si>
  <si>
    <t>ばしょうかじき</t>
  </si>
  <si>
    <t>たら</t>
  </si>
  <si>
    <t>はたはた</t>
  </si>
  <si>
    <t>その他のかれい類</t>
  </si>
  <si>
    <t>ほうぼう類</t>
  </si>
  <si>
    <t>さわら類</t>
  </si>
  <si>
    <t>ぼら類</t>
  </si>
  <si>
    <t>その他の魚類</t>
  </si>
  <si>
    <t>その他の水産動物類</t>
  </si>
  <si>
    <t>その他のかに類</t>
  </si>
  <si>
    <t>その他の貝類</t>
  </si>
  <si>
    <t>その他の藻類</t>
  </si>
  <si>
    <t>計</t>
  </si>
  <si>
    <t>魚類</t>
  </si>
  <si>
    <t>貝類</t>
  </si>
  <si>
    <t>藻類</t>
  </si>
  <si>
    <t>ぶり類　当歳</t>
  </si>
  <si>
    <t>藻類</t>
  </si>
  <si>
    <t>（参考）板のり（1000枚）</t>
  </si>
  <si>
    <t>魚類</t>
  </si>
  <si>
    <t>総数</t>
  </si>
  <si>
    <t>海面養殖業</t>
  </si>
  <si>
    <t>貝類</t>
  </si>
  <si>
    <t>漁業協同生産組合</t>
  </si>
  <si>
    <t>経営体階層</t>
  </si>
  <si>
    <t>経営体階層</t>
  </si>
  <si>
    <t>漁船非使用</t>
  </si>
  <si>
    <t>500トン以上</t>
  </si>
  <si>
    <t>動力船使用</t>
  </si>
  <si>
    <t>大中型まき網</t>
  </si>
  <si>
    <t>その他の刺網</t>
  </si>
  <si>
    <t>大型定置網</t>
  </si>
  <si>
    <t>海面養殖</t>
  </si>
  <si>
    <t>わかめ養殖</t>
  </si>
  <si>
    <t>ぶり（はまち）養殖</t>
  </si>
  <si>
    <t>たい類養殖</t>
  </si>
  <si>
    <t>その他の養殖</t>
  </si>
  <si>
    <t>小型底びき網</t>
  </si>
  <si>
    <t>採貝</t>
  </si>
  <si>
    <t>採藻</t>
  </si>
  <si>
    <t>個人経営世帯</t>
  </si>
  <si>
    <t>漁業従事者世帯</t>
  </si>
  <si>
    <t>資料　北陸農政局統計情報部調</t>
  </si>
  <si>
    <t>250日以上</t>
  </si>
  <si>
    <t>ウ　雇われ漁業就業者数</t>
  </si>
  <si>
    <t>資料　北陸農政局統計情報部調</t>
  </si>
  <si>
    <t>72　水産業</t>
  </si>
  <si>
    <t>水産業　73</t>
  </si>
  <si>
    <t>資料　北陸農政局統計情報部調</t>
  </si>
  <si>
    <t>（単位　トン）</t>
  </si>
  <si>
    <t>かつお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</si>
  <si>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</si>
  <si>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</si>
  <si>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</si>
  <si>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</si>
  <si>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</si>
  <si>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</si>
  <si>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</si>
  <si>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さめ類</t>
  </si>
  <si>
    <t>平成元年</t>
  </si>
  <si>
    <t>団体</t>
  </si>
  <si>
    <t>日以上</t>
  </si>
  <si>
    <t>の　　み　　無動力船</t>
  </si>
  <si>
    <t>総数</t>
  </si>
  <si>
    <t>年　次　及　び　　　　　　　　　　　主な漁業種類別</t>
  </si>
  <si>
    <t>（各年1月1日現在.5年は11月1日現在）</t>
  </si>
  <si>
    <r>
      <t>漁</t>
    </r>
    <r>
      <rPr>
        <sz val="12"/>
        <rFont val="ＭＳ 明朝"/>
        <family val="1"/>
      </rPr>
      <t>船非使用</t>
    </r>
  </si>
  <si>
    <t>未満</t>
  </si>
  <si>
    <t>以上</t>
  </si>
  <si>
    <r>
      <t>大</t>
    </r>
    <r>
      <rPr>
        <sz val="12"/>
        <rFont val="ＭＳ 明朝"/>
        <family val="1"/>
      </rPr>
      <t>型定置網</t>
    </r>
  </si>
  <si>
    <r>
      <t>小</t>
    </r>
    <r>
      <rPr>
        <sz val="12"/>
        <rFont val="ＭＳ 明朝"/>
        <family val="1"/>
      </rPr>
      <t>型定置網</t>
    </r>
  </si>
  <si>
    <t>地びき網</t>
  </si>
  <si>
    <t>海面養殖</t>
  </si>
  <si>
    <t>隻数</t>
  </si>
  <si>
    <t>総トン数</t>
  </si>
  <si>
    <t>の　　み　　　　無動力船</t>
  </si>
  <si>
    <t>（単位：漁労体数　統、出漁日数　日、漁獲量　トン）</t>
  </si>
  <si>
    <t>漁  船　　非　　 使 用</t>
  </si>
  <si>
    <t>海　　　　　面　　　　　漁　　　　　業</t>
  </si>
  <si>
    <t>年　　 次</t>
  </si>
  <si>
    <t>総　収　獲　量　  　　　　　　　　　　（１月～12月）</t>
  </si>
  <si>
    <t>さけ類</t>
  </si>
  <si>
    <t>ｔ</t>
  </si>
  <si>
    <t>さくらます</t>
  </si>
  <si>
    <t>おいかわ</t>
  </si>
  <si>
    <t>うなぎ</t>
  </si>
  <si>
    <t>年　  次</t>
  </si>
  <si>
    <t>そ の 他 の 養 殖</t>
  </si>
  <si>
    <t>海 藻 類 養 殖</t>
  </si>
  <si>
    <t>その他の魚類</t>
  </si>
  <si>
    <t>ばらのり</t>
  </si>
  <si>
    <t>収 獲 量</t>
  </si>
  <si>
    <t>ｔ</t>
  </si>
  <si>
    <t>（単位：トン）</t>
  </si>
  <si>
    <t>そ　  　の　  　他　  　の　  　養　  　殖 　 　業</t>
  </si>
  <si>
    <t>にじます</t>
  </si>
  <si>
    <t>あゆ</t>
  </si>
  <si>
    <t>ｔ</t>
  </si>
  <si>
    <t>こい</t>
  </si>
  <si>
    <t>2年</t>
  </si>
  <si>
    <t>3年</t>
  </si>
  <si>
    <t>4年</t>
  </si>
  <si>
    <t>5年</t>
  </si>
  <si>
    <t>冷凍ひらめかれい類</t>
  </si>
  <si>
    <t>冷凍貝類</t>
  </si>
  <si>
    <t>干したら</t>
  </si>
  <si>
    <t>節類</t>
  </si>
  <si>
    <t>いか塩辛</t>
  </si>
  <si>
    <t>魚油</t>
  </si>
  <si>
    <t>身かす</t>
  </si>
  <si>
    <t>１ ～ ３Ｔ</t>
  </si>
  <si>
    <t>３～ ５Ｔ</t>
  </si>
  <si>
    <t>５ ～ 10Ｔ</t>
  </si>
  <si>
    <t>（1）</t>
  </si>
  <si>
    <t>（2）</t>
  </si>
  <si>
    <t>（3）</t>
  </si>
  <si>
    <t>水産物漬物</t>
  </si>
  <si>
    <t>76 水産業</t>
  </si>
  <si>
    <t>水産業 77</t>
  </si>
  <si>
    <t>（単位　トン）</t>
  </si>
  <si>
    <t>やきちくわ</t>
  </si>
  <si>
    <t>かまぼこ</t>
  </si>
  <si>
    <t>あげかまぼこ</t>
  </si>
  <si>
    <t>風味かまぼこ</t>
  </si>
  <si>
    <t>冷凍あじ</t>
  </si>
  <si>
    <t>冷凍さば類</t>
  </si>
  <si>
    <t>水産物調理食品</t>
  </si>
  <si>
    <t>するめ</t>
  </si>
  <si>
    <t>漁業支出</t>
  </si>
  <si>
    <t>雇用労賃</t>
  </si>
  <si>
    <t>干しいわし</t>
  </si>
  <si>
    <t>漁船費</t>
  </si>
  <si>
    <t>干しあじ</t>
  </si>
  <si>
    <t>漁具費</t>
  </si>
  <si>
    <t>干しさんま</t>
  </si>
  <si>
    <t>油費</t>
  </si>
  <si>
    <t>干しさば</t>
  </si>
  <si>
    <t>販売手数料</t>
  </si>
  <si>
    <t>干しかれい</t>
  </si>
  <si>
    <t>減価償却費</t>
  </si>
  <si>
    <t>煮干しいわし</t>
  </si>
  <si>
    <t>塩蔵さば</t>
  </si>
  <si>
    <t>けずり節</t>
  </si>
  <si>
    <t>こんぶつくだに</t>
  </si>
  <si>
    <t>さくらぼし・みりんぼし</t>
  </si>
  <si>
    <t>あらかす</t>
  </si>
  <si>
    <t>水産業 75</t>
  </si>
  <si>
    <t>（単位　トン）</t>
  </si>
  <si>
    <t>施 設 数</t>
  </si>
  <si>
    <t>にじます</t>
  </si>
  <si>
    <t>やまめ</t>
  </si>
  <si>
    <t>いわな</t>
  </si>
  <si>
    <t>わかさぎ</t>
  </si>
  <si>
    <t>あゆ</t>
  </si>
  <si>
    <t>しらうお</t>
  </si>
  <si>
    <t>こい</t>
  </si>
  <si>
    <t>ふな</t>
  </si>
  <si>
    <t>うぐい</t>
  </si>
  <si>
    <t>しじみ</t>
  </si>
  <si>
    <t>その他の貝類</t>
  </si>
  <si>
    <t>えび類</t>
  </si>
  <si>
    <t>年　　 次</t>
  </si>
  <si>
    <t>うなぎ</t>
  </si>
  <si>
    <t>ティラピア</t>
  </si>
  <si>
    <t>すっぽん</t>
  </si>
  <si>
    <t>海　　　　　面　　　　　漁　　　　　業</t>
  </si>
  <si>
    <t>くるまえび</t>
  </si>
  <si>
    <t>ほっこくあかえび</t>
  </si>
  <si>
    <t>まいわし</t>
  </si>
  <si>
    <t>うるめいわし</t>
  </si>
  <si>
    <t>かたくちいわし</t>
  </si>
  <si>
    <t>べにずわい</t>
  </si>
  <si>
    <t>さんま</t>
  </si>
  <si>
    <t>するめいか</t>
  </si>
  <si>
    <t>ひらめ</t>
  </si>
  <si>
    <t>まがれい</t>
  </si>
  <si>
    <t>そうはちがれい</t>
  </si>
  <si>
    <t>むしがれい</t>
  </si>
  <si>
    <t>あかがれい</t>
  </si>
  <si>
    <t>ひれぐろ</t>
  </si>
  <si>
    <t>だら</t>
  </si>
  <si>
    <t>さざえ</t>
  </si>
  <si>
    <t>はまぐり</t>
  </si>
  <si>
    <t>すけとうだら</t>
  </si>
  <si>
    <t>ほっけ</t>
  </si>
  <si>
    <t>かき</t>
  </si>
  <si>
    <t>たちうお</t>
  </si>
  <si>
    <t>まだい</t>
  </si>
  <si>
    <t>ちだい</t>
  </si>
  <si>
    <t>もずく</t>
  </si>
  <si>
    <t>きだい</t>
  </si>
  <si>
    <t>くろだい</t>
  </si>
  <si>
    <t>70 水産業</t>
  </si>
  <si>
    <t>水産業 71</t>
  </si>
  <si>
    <t>(単位　トン)</t>
  </si>
  <si>
    <t>ほうぼう</t>
  </si>
  <si>
    <t>ちだい</t>
  </si>
  <si>
    <t>きだい</t>
  </si>
  <si>
    <t>くろだい</t>
  </si>
  <si>
    <t>あ じ  類</t>
  </si>
  <si>
    <t>その他のえび類</t>
  </si>
  <si>
    <t>その他の水産動物類</t>
  </si>
  <si>
    <t>その他の藻類</t>
  </si>
  <si>
    <t>68 水産業</t>
  </si>
  <si>
    <t>水産業 69</t>
  </si>
  <si>
    <t>無　動　力　船</t>
  </si>
  <si>
    <t>５ トン 未 満</t>
  </si>
  <si>
    <t>５　～　10</t>
  </si>
  <si>
    <t>10　～　50</t>
  </si>
  <si>
    <t>50　～　200</t>
  </si>
  <si>
    <t>漁労　体数</t>
  </si>
  <si>
    <t>出漁　日数</t>
  </si>
  <si>
    <t>漁獲量</t>
  </si>
  <si>
    <t>-</t>
  </si>
  <si>
    <t>x</t>
  </si>
  <si>
    <t>　　〃　　（2そうまき）</t>
  </si>
  <si>
    <t>採貝・採藻</t>
  </si>
  <si>
    <t>66 水産業</t>
  </si>
  <si>
    <t>水産業 67</t>
  </si>
  <si>
    <t>１トン</t>
  </si>
  <si>
    <t>200ｔ</t>
  </si>
  <si>
    <t>～</t>
  </si>
  <si>
    <t>甲</t>
  </si>
  <si>
    <t>姫</t>
  </si>
  <si>
    <t>水産業　65</t>
  </si>
  <si>
    <r>
      <t>無 動　　　　力</t>
    </r>
    <r>
      <rPr>
        <sz val="12"/>
        <rFont val="ＭＳ 明朝"/>
        <family val="1"/>
      </rPr>
      <t xml:space="preserve"> 船</t>
    </r>
  </si>
  <si>
    <t>動　　　　　　　　　　　　力　　　　　　　　　　　　船</t>
  </si>
  <si>
    <t>１ Ｔ</t>
  </si>
  <si>
    <r>
      <t>200Ｔ以</t>
    </r>
    <r>
      <rPr>
        <sz val="12"/>
        <rFont val="ＭＳ 明朝"/>
        <family val="1"/>
      </rPr>
      <t xml:space="preserve"> 上</t>
    </r>
  </si>
  <si>
    <t>～</t>
  </si>
  <si>
    <t>未 満</t>
  </si>
  <si>
    <t>３</t>
  </si>
  <si>
    <t>５</t>
  </si>
  <si>
    <t>1 ～ 3</t>
  </si>
  <si>
    <t>3 ～ 5</t>
  </si>
  <si>
    <t>5 ～ 10</t>
  </si>
  <si>
    <t>50 ～ 100</t>
  </si>
  <si>
    <t>中小漁業層</t>
  </si>
  <si>
    <t>64 水産業</t>
  </si>
  <si>
    <t>～</t>
  </si>
  <si>
    <t>水産業　　63</t>
  </si>
  <si>
    <t>日以下</t>
  </si>
  <si>
    <t>～</t>
  </si>
  <si>
    <t>-</t>
  </si>
  <si>
    <t>3 ～ 5</t>
  </si>
  <si>
    <t>62  水産業</t>
  </si>
  <si>
    <t>小　　計</t>
  </si>
  <si>
    <t>60歳以上</t>
  </si>
  <si>
    <t>30～89</t>
  </si>
  <si>
    <t>90～149</t>
  </si>
  <si>
    <t>150～199</t>
  </si>
  <si>
    <t>200～249</t>
  </si>
  <si>
    <t>イ　自営漁業就業者数</t>
  </si>
  <si>
    <t>（2）従事日数別漁業就業者数</t>
  </si>
  <si>
    <t>（2）主な漁業種類別経営体数</t>
  </si>
  <si>
    <t>46　魚種別漁獲量（属人）（各年1月1日現在。5年は11月1日現在）</t>
  </si>
  <si>
    <t>（1）漁業魚種別漁獲量（採捕量）</t>
  </si>
  <si>
    <t>50　主要品目別加工品生産量（各年1月1日現在。5年は11月1日現在）</t>
  </si>
  <si>
    <t>1000トン以上</t>
  </si>
  <si>
    <t>（1）経営組織別経営体数及び出漁日数、経営体階層別経営体数</t>
  </si>
  <si>
    <t>底びき網</t>
  </si>
  <si>
    <t>沖合底びき網（1そうびき）</t>
  </si>
  <si>
    <t>はえ縄</t>
  </si>
  <si>
    <t>まぐろはえ縄</t>
  </si>
  <si>
    <t>その他のはえ縄</t>
  </si>
  <si>
    <t>資料　北陸農政局統計情報部調</t>
  </si>
  <si>
    <t>（3）漁船種類別隻数及び動力漁船トン数</t>
  </si>
  <si>
    <t>資料　北陸農政局統計情報部調</t>
  </si>
  <si>
    <r>
      <t>（4）漁業地区別階層別経営体数及び漁船隻数、漁獲量（属地）（平成</t>
    </r>
    <r>
      <rPr>
        <sz val="12"/>
        <rFont val="ＭＳ 明朝"/>
        <family val="1"/>
      </rPr>
      <t>5年1～12月）</t>
    </r>
  </si>
  <si>
    <t>（単位、隻トン）</t>
  </si>
  <si>
    <t>年次及び漁業種類別</t>
  </si>
  <si>
    <t>底びき網</t>
  </si>
  <si>
    <t>3）べにずわいかご網</t>
  </si>
  <si>
    <t>注1.内訳の数字で発表できないものがあるので、総数と一致しない場合がある。</t>
  </si>
  <si>
    <t>注2.1)は、かじき等流し網を含む。　2)は、船びき網の内数、3)は、その他の漁業の内数である。</t>
  </si>
  <si>
    <t>注3.統は漁労体の単位である。</t>
  </si>
  <si>
    <t>魚　　　　　類</t>
  </si>
  <si>
    <t>はもいぼだい</t>
  </si>
  <si>
    <t>魚　　　　　類</t>
  </si>
  <si>
    <t>と　び　う　お類</t>
  </si>
  <si>
    <t>あ　　さ　　り類</t>
  </si>
  <si>
    <t>ずわいがに</t>
  </si>
  <si>
    <t xml:space="preserve">て ん ぐ さ </t>
  </si>
  <si>
    <t>47　魚種別生産量（属地）（各年1月1日現在。5年は11月1日現在）</t>
  </si>
  <si>
    <t>魚種</t>
  </si>
  <si>
    <t>すずき</t>
  </si>
  <si>
    <t>その他のえび類</t>
  </si>
  <si>
    <t>注　養殖の魚類には水産動物類（１ｔ）を含む。</t>
  </si>
  <si>
    <t>養殖年収穫量　　　　　　　　　　　　（４月～翌年３月）</t>
  </si>
  <si>
    <t>か　　　　き　　　　類　　　　養　　　　殖　　　　</t>
  </si>
  <si>
    <t>資料　北陸農政局統計情報部「海面養殖業収獲統計調査」</t>
  </si>
  <si>
    <t>そ の 他 の 養 殖業</t>
  </si>
  <si>
    <t>魚類養殖</t>
  </si>
  <si>
    <t>魚種別</t>
  </si>
  <si>
    <t>49　内水面漁業（各年1月1日現在。5年は11月1日現在）</t>
  </si>
  <si>
    <t>魚種別</t>
  </si>
  <si>
    <t>冷凍かつお</t>
  </si>
  <si>
    <t>冷凍いわし</t>
  </si>
  <si>
    <t>資料　北陸農政局統計情報部調「水産加工統計調査」</t>
  </si>
  <si>
    <t>漁家規模</t>
  </si>
  <si>
    <t>資料　北陸農政局統計情報部調「漁業経済調査」</t>
  </si>
  <si>
    <r>
      <t>年　次　及　び　　　　　出 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</si>
  <si>
    <t>共　同　経　営</t>
  </si>
  <si>
    <r>
      <t xml:space="preserve">動 力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　　トン数</t>
    </r>
  </si>
  <si>
    <t>漁　　 業　　　　　　　　　地　区　別</t>
  </si>
  <si>
    <t>　　〃　　（縦びきその他）</t>
  </si>
  <si>
    <t>　遠洋底びき網（北転船）</t>
  </si>
  <si>
    <t>　沖合底びき網（１そうびき）</t>
  </si>
  <si>
    <t>　小型底びき網（縦びき１種）</t>
  </si>
  <si>
    <t>　その他の底びき網</t>
  </si>
  <si>
    <t>　大中型まき網（1そうまき）</t>
  </si>
  <si>
    <t>　あぐり網（1そうまき）</t>
  </si>
  <si>
    <t>　その他のまき網</t>
  </si>
  <si>
    <t>　さんまの棒受網</t>
  </si>
  <si>
    <t>　その他の敷網</t>
  </si>
  <si>
    <t>　母船式さけ・ます</t>
  </si>
  <si>
    <t>　さけ・ます流し網</t>
  </si>
  <si>
    <t>　いか流し網</t>
  </si>
  <si>
    <t>　遠洋かつお一本釣り</t>
  </si>
  <si>
    <t>　さ　　　　ば　　　　釣</t>
  </si>
  <si>
    <t>　い　　　　か　　　　釣</t>
  </si>
  <si>
    <t>　そ の 他 の 釣</t>
  </si>
  <si>
    <t>　遠洋まぐろはえ縄</t>
  </si>
  <si>
    <t>　さけ・ますはえ縄</t>
  </si>
  <si>
    <t>　その他のはえ縄</t>
  </si>
  <si>
    <t>　その他の大型定置網</t>
  </si>
  <si>
    <r>
      <t>　小 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網</t>
    </r>
  </si>
  <si>
    <t>　船　び　き　網</t>
  </si>
  <si>
    <t>　地　び　き　網</t>
  </si>
  <si>
    <t>　採　　　　　　　　貝</t>
  </si>
  <si>
    <t>　採　　　　　　　　藻</t>
  </si>
  <si>
    <t>　その他の漁業</t>
  </si>
  <si>
    <t>ほっけめぬけ</t>
  </si>
  <si>
    <t>藻　類</t>
  </si>
  <si>
    <t>　　2歳以上</t>
  </si>
  <si>
    <t>48　海面養殖業（各年1月1日現在。5年は11月1日現在）</t>
  </si>
  <si>
    <t>どじょう類</t>
  </si>
  <si>
    <t>ぼら類</t>
  </si>
  <si>
    <t>はぜ類</t>
  </si>
  <si>
    <t>（2）内水面養殖による魚種別漁獲量</t>
  </si>
  <si>
    <t>漁獲量計</t>
  </si>
  <si>
    <t>冷凍さけます類</t>
  </si>
  <si>
    <t>いか調味加工品</t>
  </si>
  <si>
    <t>世帯員数（人）</t>
  </si>
  <si>
    <t>出漁日数（日）</t>
  </si>
  <si>
    <t>出漁回数（回）</t>
  </si>
  <si>
    <t>労働人員（人）</t>
  </si>
  <si>
    <t>労働時間（時間）</t>
  </si>
  <si>
    <r>
      <t>漁獲量（k</t>
    </r>
    <r>
      <rPr>
        <sz val="12"/>
        <rFont val="ＭＳ 明朝"/>
        <family val="1"/>
      </rPr>
      <t>g）</t>
    </r>
  </si>
  <si>
    <t>漁業収入</t>
  </si>
  <si>
    <t>漁業所得率（％）</t>
  </si>
  <si>
    <t>漁業依存率（％）</t>
  </si>
  <si>
    <t>家計費充足率（％）</t>
  </si>
  <si>
    <t>－</t>
  </si>
  <si>
    <t xml:space="preserve">魚 　 類　  </t>
  </si>
  <si>
    <t>貝　　類　　</t>
  </si>
  <si>
    <t>その他の水産動物</t>
  </si>
  <si>
    <t>－</t>
  </si>
  <si>
    <t>魚　　　類　　　</t>
  </si>
  <si>
    <t>貝類</t>
  </si>
  <si>
    <t>その他の水産動物類</t>
  </si>
  <si>
    <t>藻類計</t>
  </si>
  <si>
    <t>魚類計</t>
  </si>
  <si>
    <t>貝類計</t>
  </si>
  <si>
    <t>藻類計</t>
  </si>
  <si>
    <t>－</t>
  </si>
  <si>
    <t>　－</t>
  </si>
  <si>
    <t>ねり製品</t>
  </si>
  <si>
    <t>冷凍水産物</t>
  </si>
  <si>
    <t>冷凍食品</t>
  </si>
  <si>
    <t>素干し</t>
  </si>
  <si>
    <t>塩干</t>
  </si>
  <si>
    <t>煮干し</t>
  </si>
  <si>
    <t>塩蔵品</t>
  </si>
  <si>
    <t>くん製</t>
  </si>
  <si>
    <t>飼肥料</t>
  </si>
  <si>
    <t>－</t>
  </si>
  <si>
    <t>－</t>
  </si>
  <si>
    <r>
      <t>2）</t>
    </r>
    <r>
      <rPr>
        <sz val="12"/>
        <rFont val="ＭＳ 明朝"/>
        <family val="1"/>
      </rPr>
      <t>吾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網</t>
    </r>
  </si>
  <si>
    <r>
      <t>こ  う  い  か</t>
    </r>
    <r>
      <rPr>
        <sz val="12"/>
        <rFont val="ＭＳ 明朝"/>
        <family val="1"/>
      </rPr>
      <t xml:space="preserve">  類</t>
    </r>
  </si>
  <si>
    <r>
      <t xml:space="preserve">ずわいがに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おす</t>
    </r>
  </si>
  <si>
    <t>めす</t>
  </si>
  <si>
    <t>品　　　　　目</t>
  </si>
  <si>
    <t>43　　漁業就業者数（各年１月1日現在。5年は11月1日現在）</t>
  </si>
  <si>
    <t>44　　漁　業　経　営　体　及　び　漁　業　生　産　手　段</t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</si>
  <si>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</si>
  <si>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</si>
  <si>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</si>
  <si>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t xml:space="preserve">     5</t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</si>
  <si>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</si>
  <si>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</si>
  <si>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</si>
  <si>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t>－</t>
  </si>
  <si>
    <t>-</t>
  </si>
  <si>
    <t>－</t>
  </si>
  <si>
    <r>
      <t xml:space="preserve">           </t>
    </r>
    <r>
      <rPr>
        <sz val="12"/>
        <rFont val="ＭＳ 明朝"/>
        <family val="1"/>
      </rPr>
      <t>2</t>
    </r>
  </si>
  <si>
    <r>
      <t xml:space="preserve">           </t>
    </r>
    <r>
      <rPr>
        <sz val="12"/>
        <rFont val="ＭＳ 明朝"/>
        <family val="1"/>
      </rPr>
      <t>3</t>
    </r>
  </si>
  <si>
    <r>
      <t xml:space="preserve">           </t>
    </r>
    <r>
      <rPr>
        <sz val="12"/>
        <rFont val="ＭＳ 明朝"/>
        <family val="1"/>
      </rPr>
      <t>4</t>
    </r>
  </si>
  <si>
    <t xml:space="preserve">         5</t>
  </si>
  <si>
    <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</si>
  <si>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</si>
  <si>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</si>
  <si>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</si>
  <si>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</si>
  <si>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</si>
  <si>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</si>
  <si>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</si>
  <si>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</si>
  <si>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</si>
  <si>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</si>
  <si>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</si>
  <si>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</si>
  <si>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</si>
  <si>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r>
      <t xml:space="preserve">平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</si>
  <si>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t>－</t>
  </si>
  <si>
    <t>－</t>
  </si>
  <si>
    <t>-</t>
  </si>
  <si>
    <t>45　　一般海面漁業種類別規模別漁獲量（属人）(各年１月１日現在。５年は１１月１日現在）</t>
  </si>
  <si>
    <t>x</t>
  </si>
  <si>
    <t>－</t>
  </si>
  <si>
    <t>－</t>
  </si>
  <si>
    <t>x</t>
  </si>
  <si>
    <t>x</t>
  </si>
  <si>
    <t>…</t>
  </si>
  <si>
    <t>…</t>
  </si>
  <si>
    <r>
      <t xml:space="preserve">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成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元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</si>
  <si>
    <t>魚  種  別  漁  獲  量 （属人）（つづき）</t>
  </si>
  <si>
    <t>魚　種　別　生　産　量 （属地）（つづき）</t>
  </si>
  <si>
    <r>
      <t xml:space="preserve">平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年</t>
    </r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</si>
  <si>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</si>
  <si>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     </t>
    </r>
    <r>
      <rPr>
        <sz val="12"/>
        <rFont val="ＭＳ 明朝"/>
        <family val="1"/>
      </rPr>
      <t>2</t>
    </r>
  </si>
  <si>
    <r>
      <t xml:space="preserve">    </t>
    </r>
    <r>
      <rPr>
        <sz val="12"/>
        <rFont val="ＭＳ 明朝"/>
        <family val="1"/>
      </rPr>
      <t>3</t>
    </r>
  </si>
  <si>
    <r>
      <t xml:space="preserve">    </t>
    </r>
    <r>
      <rPr>
        <sz val="12"/>
        <rFont val="ＭＳ 明朝"/>
        <family val="1"/>
      </rPr>
      <t>4</t>
    </r>
  </si>
  <si>
    <t xml:space="preserve">    5</t>
  </si>
  <si>
    <r>
      <t xml:space="preserve">   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</si>
  <si>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3</t>
    </r>
  </si>
  <si>
    <r>
      <t xml:space="preserve">   </t>
    </r>
    <r>
      <rPr>
        <sz val="12"/>
        <rFont val="ＭＳ 明朝"/>
        <family val="1"/>
      </rPr>
      <t>4</t>
    </r>
  </si>
  <si>
    <t xml:space="preserve">  5</t>
  </si>
  <si>
    <r>
      <t xml:space="preserve">      </t>
    </r>
    <r>
      <rPr>
        <sz val="12"/>
        <rFont val="ＭＳ 明朝"/>
        <family val="1"/>
      </rPr>
      <t>2</t>
    </r>
  </si>
  <si>
    <r>
      <t xml:space="preserve">      </t>
    </r>
    <r>
      <rPr>
        <sz val="12"/>
        <rFont val="ＭＳ 明朝"/>
        <family val="1"/>
      </rPr>
      <t>3</t>
    </r>
  </si>
  <si>
    <r>
      <t xml:space="preserve">      </t>
    </r>
    <r>
      <rPr>
        <sz val="12"/>
        <rFont val="ＭＳ 明朝"/>
        <family val="1"/>
      </rPr>
      <t>4</t>
    </r>
  </si>
  <si>
    <t>74 水産業</t>
  </si>
  <si>
    <t>51　　漁　家　経　済 （平成5年）</t>
  </si>
  <si>
    <t>７　　水　　　　　　　　　　産　　　　　　　　　　業</t>
  </si>
  <si>
    <r>
      <t xml:space="preserve">ア　総 </t>
    </r>
    <r>
      <rPr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数</t>
    </r>
  </si>
  <si>
    <r>
      <t>（1）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</si>
  <si>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個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</t>
    </r>
  </si>
  <si>
    <r>
      <t xml:space="preserve">会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社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</si>
</sst>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0.00_);[Red]\(0.00\)"/>
    <numFmt numFmtId="186" formatCode="0.00_ "/>
    <numFmt numFmtId="187" formatCode="#,##0.00_);[Red]\(#,##0.00\)"/>
    <numFmt numFmtId="188" formatCode="0.0"/>
    <numFmt numFmtId="189" formatCode="#,##0.0;&quot;△ &quot;#,##0.0"/>
    <numFmt numFmtId="190" formatCode="#,##0.0_ ;[Red]\-#,##0.0\ "/>
  </numFmts>
  <fonts count="5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5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38" fontId="0" fillId="0" borderId="0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 applyProtection="1" quotePrefix="1">
      <alignment horizontal="left" vertical="center"/>
      <protection/>
    </xf>
    <xf numFmtId="0" fontId="0" fillId="0" borderId="21" xfId="0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fill" vertical="center"/>
      <protection/>
    </xf>
    <xf numFmtId="0" fontId="0" fillId="0" borderId="22" xfId="0" applyFont="1" applyFill="1" applyBorder="1" applyAlignment="1">
      <alignment horizontal="distributed"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22" xfId="49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distributed" vertical="center"/>
    </xf>
    <xf numFmtId="38" fontId="0" fillId="0" borderId="21" xfId="49" applyFont="1" applyFill="1" applyBorder="1" applyAlignment="1">
      <alignment horizontal="distributed" vertical="center"/>
    </xf>
    <xf numFmtId="38" fontId="0" fillId="0" borderId="23" xfId="49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vertical="center"/>
    </xf>
    <xf numFmtId="38" fontId="6" fillId="0" borderId="22" xfId="49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38" fontId="5" fillId="0" borderId="0" xfId="49" applyFont="1" applyFill="1" applyAlignment="1">
      <alignment horizontal="left" vertical="top"/>
    </xf>
    <xf numFmtId="0" fontId="0" fillId="0" borderId="25" xfId="0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shrinkToFit="1"/>
    </xf>
    <xf numFmtId="38" fontId="10" fillId="0" borderId="0" xfId="49" applyFont="1" applyFill="1" applyBorder="1" applyAlignment="1" applyProtection="1">
      <alignment horizontal="right" vertical="center" shrinkToFit="1"/>
      <protection/>
    </xf>
    <xf numFmtId="38" fontId="10" fillId="0" borderId="22" xfId="49" applyFont="1" applyFill="1" applyBorder="1" applyAlignment="1" applyProtection="1">
      <alignment horizontal="right" vertical="center" shrinkToFit="1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38" fontId="0" fillId="0" borderId="0" xfId="49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1" fillId="0" borderId="10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2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distributed" vertical="center"/>
    </xf>
    <xf numFmtId="38" fontId="0" fillId="0" borderId="29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left" vertical="center" wrapText="1"/>
    </xf>
    <xf numFmtId="38" fontId="11" fillId="0" borderId="0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left" vertical="center" wrapText="1"/>
    </xf>
    <xf numFmtId="38" fontId="11" fillId="0" borderId="0" xfId="49" applyFont="1" applyFill="1" applyBorder="1" applyAlignment="1">
      <alignment horizontal="right"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 shrinkToFit="1"/>
      <protection/>
    </xf>
    <xf numFmtId="0" fontId="0" fillId="0" borderId="20" xfId="0" applyFont="1" applyFill="1" applyBorder="1" applyAlignment="1" applyProtection="1">
      <alignment horizontal="center" vertical="center" wrapText="1" shrinkToFi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 shrinkToFit="1"/>
    </xf>
    <xf numFmtId="38" fontId="0" fillId="0" borderId="0" xfId="49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 vertical="center" shrinkToFit="1"/>
    </xf>
    <xf numFmtId="0" fontId="0" fillId="0" borderId="21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38" fontId="0" fillId="0" borderId="22" xfId="49" applyFont="1" applyFill="1" applyBorder="1" applyAlignment="1">
      <alignment horizontal="right" vertical="center" shrinkToFit="1"/>
    </xf>
    <xf numFmtId="38" fontId="0" fillId="0" borderId="22" xfId="49" applyFont="1" applyFill="1" applyBorder="1" applyAlignment="1" applyProtection="1">
      <alignment horizontal="right"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distributed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18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horizontal="right" vertical="center"/>
    </xf>
    <xf numFmtId="37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wrapText="1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5" xfId="0" applyFont="1" applyFill="1" applyBorder="1" applyAlignment="1" applyProtection="1">
      <alignment horizontal="center" vertical="distributed"/>
      <protection/>
    </xf>
    <xf numFmtId="0" fontId="0" fillId="0" borderId="10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0" fillId="0" borderId="36" xfId="0" applyFont="1" applyFill="1" applyBorder="1" applyAlignment="1" applyProtection="1">
      <alignment horizontal="center" vertical="distributed"/>
      <protection/>
    </xf>
    <xf numFmtId="0" fontId="0" fillId="0" borderId="10" xfId="0" applyFont="1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 applyProtection="1">
      <alignment vertical="center" textRotation="255"/>
      <protection/>
    </xf>
    <xf numFmtId="0" fontId="0" fillId="0" borderId="20" xfId="0" applyFont="1" applyFill="1" applyBorder="1" applyAlignment="1" applyProtection="1">
      <alignment horizontal="center" vertical="distributed"/>
      <protection/>
    </xf>
    <xf numFmtId="0" fontId="0" fillId="0" borderId="15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Alignment="1">
      <alignment vertical="top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181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29" xfId="0" applyNumberFormat="1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1" fillId="0" borderId="17" xfId="49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horizontal="center" vertical="center" wrapText="1"/>
    </xf>
    <xf numFmtId="38" fontId="0" fillId="0" borderId="23" xfId="49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81" fontId="15" fillId="0" borderId="10" xfId="0" applyNumberFormat="1" applyFont="1" applyFill="1" applyBorder="1" applyAlignment="1" applyProtection="1" quotePrefix="1">
      <alignment horizontal="center" vertical="center"/>
      <protection/>
    </xf>
    <xf numFmtId="181" fontId="15" fillId="0" borderId="21" xfId="0" applyNumberFormat="1" applyFont="1" applyFill="1" applyBorder="1" applyAlignment="1" applyProtection="1" quotePrefix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vertical="center" shrinkToFit="1"/>
      <protection/>
    </xf>
    <xf numFmtId="37" fontId="15" fillId="0" borderId="11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>
      <alignment horizontal="distributed" vertical="center"/>
    </xf>
    <xf numFmtId="38" fontId="15" fillId="0" borderId="0" xfId="49" applyFont="1" applyFill="1" applyAlignment="1">
      <alignment horizontal="distributed"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horizontal="right" vertical="center"/>
    </xf>
    <xf numFmtId="0" fontId="15" fillId="0" borderId="29" xfId="0" applyFont="1" applyFill="1" applyBorder="1" applyAlignment="1" applyProtection="1">
      <alignment horizontal="right" vertical="center"/>
      <protection/>
    </xf>
    <xf numFmtId="0" fontId="15" fillId="0" borderId="22" xfId="0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37" fontId="15" fillId="0" borderId="18" xfId="0" applyNumberFormat="1" applyFont="1" applyFill="1" applyBorder="1" applyAlignment="1" applyProtection="1">
      <alignment vertical="center"/>
      <protection/>
    </xf>
    <xf numFmtId="37" fontId="15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vertical="center"/>
      <protection/>
    </xf>
    <xf numFmtId="37" fontId="15" fillId="0" borderId="11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9" xfId="0" applyNumberFormat="1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15" fillId="0" borderId="2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187" fontId="0" fillId="0" borderId="22" xfId="0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187" fontId="15" fillId="0" borderId="0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 shrinkToFit="1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37" fontId="0" fillId="0" borderId="13" xfId="0" applyNumberFormat="1" applyFont="1" applyFill="1" applyBorder="1" applyAlignment="1" applyProtection="1">
      <alignment horizontal="right" vertical="center" shrinkToFit="1"/>
      <protection/>
    </xf>
    <xf numFmtId="37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>
      <alignment vertical="center" shrinkToFit="1"/>
    </xf>
    <xf numFmtId="38" fontId="0" fillId="0" borderId="0" xfId="0" applyNumberFormat="1" applyFont="1" applyFill="1" applyBorder="1" applyAlignment="1">
      <alignment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 applyProtection="1">
      <alignment horizontal="right" vertical="center" shrinkToFit="1"/>
      <protection/>
    </xf>
    <xf numFmtId="37" fontId="15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21" xfId="0" applyFill="1" applyBorder="1" applyAlignment="1" applyProtection="1">
      <alignment horizontal="center" vertical="center"/>
      <protection/>
    </xf>
    <xf numFmtId="181" fontId="0" fillId="0" borderId="21" xfId="0" applyNumberForma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81" fontId="0" fillId="0" borderId="10" xfId="0" applyNumberFormat="1" applyFill="1" applyBorder="1" applyAlignment="1" applyProtection="1" quotePrefix="1">
      <alignment horizontal="center" vertical="center"/>
      <protection/>
    </xf>
    <xf numFmtId="0" fontId="15" fillId="0" borderId="18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181" fontId="0" fillId="0" borderId="0" xfId="0" applyNumberFormat="1" applyFill="1" applyBorder="1" applyAlignment="1" applyProtection="1" quotePrefix="1">
      <alignment horizontal="center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textRotation="255"/>
      <protection/>
    </xf>
    <xf numFmtId="0" fontId="0" fillId="0" borderId="43" xfId="0" applyBorder="1" applyAlignment="1">
      <alignment/>
    </xf>
    <xf numFmtId="0" fontId="0" fillId="0" borderId="36" xfId="0" applyFont="1" applyFill="1" applyBorder="1" applyAlignment="1" applyProtection="1">
      <alignment horizontal="center" vertical="center" textRotation="255"/>
      <protection/>
    </xf>
    <xf numFmtId="0" fontId="0" fillId="0" borderId="38" xfId="0" applyFont="1" applyFill="1" applyBorder="1" applyAlignment="1" applyProtection="1">
      <alignment horizontal="center" vertical="center" textRotation="255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1" fontId="15" fillId="0" borderId="0" xfId="0" applyNumberFormat="1" applyFont="1" applyFill="1" applyBorder="1" applyAlignment="1" applyProtection="1" quotePrefix="1">
      <alignment horizontal="center" vertical="center"/>
      <protection/>
    </xf>
    <xf numFmtId="181" fontId="15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distributed" textRotation="255"/>
    </xf>
    <xf numFmtId="0" fontId="16" fillId="0" borderId="10" xfId="0" applyFont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81" fontId="1" fillId="0" borderId="22" xfId="0" applyNumberFormat="1" applyFont="1" applyFill="1" applyBorder="1" applyAlignment="1" applyProtection="1" quotePrefix="1">
      <alignment horizontal="center" vertical="center"/>
      <protection/>
    </xf>
    <xf numFmtId="181" fontId="1" fillId="0" borderId="24" xfId="0" applyNumberFormat="1" applyFont="1" applyFill="1" applyBorder="1" applyAlignment="1" applyProtection="1" quotePrefix="1">
      <alignment horizontal="center" vertical="center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 shrinkToFit="1"/>
      <protection/>
    </xf>
    <xf numFmtId="0" fontId="0" fillId="0" borderId="52" xfId="0" applyFont="1" applyFill="1" applyBorder="1" applyAlignment="1" applyProtection="1">
      <alignment horizontal="center" vertical="center" wrapText="1" shrinkToFit="1"/>
      <protection/>
    </xf>
    <xf numFmtId="0" fontId="0" fillId="0" borderId="53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54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0" fillId="0" borderId="48" xfId="0" applyFont="1" applyFill="1" applyBorder="1" applyAlignment="1" applyProtection="1">
      <alignment horizontal="distributed" vertical="center" textRotation="255"/>
      <protection/>
    </xf>
    <xf numFmtId="0" fontId="0" fillId="0" borderId="44" xfId="0" applyFont="1" applyFill="1" applyBorder="1" applyAlignment="1" applyProtection="1">
      <alignment horizontal="distributed" vertical="center" textRotation="255"/>
      <protection/>
    </xf>
    <xf numFmtId="0" fontId="0" fillId="0" borderId="41" xfId="0" applyFont="1" applyFill="1" applyBorder="1" applyAlignment="1" applyProtection="1">
      <alignment horizontal="distributed" vertical="center" textRotation="255"/>
      <protection/>
    </xf>
    <xf numFmtId="0" fontId="0" fillId="0" borderId="55" xfId="0" applyFont="1" applyFill="1" applyBorder="1" applyAlignment="1" applyProtection="1">
      <alignment horizontal="center" vertical="center" textRotation="255" wrapText="1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5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 applyProtection="1">
      <alignment horizontal="center" vertical="center" textRotation="255" wrapText="1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48" xfId="0" applyFont="1" applyFill="1" applyBorder="1" applyAlignment="1" applyProtection="1">
      <alignment horizontal="center" vertical="center" textRotation="255"/>
      <protection/>
    </xf>
    <xf numFmtId="0" fontId="0" fillId="0" borderId="44" xfId="0" applyFont="1" applyFill="1" applyBorder="1" applyAlignment="1" applyProtection="1">
      <alignment horizontal="center" vertical="center" textRotation="255"/>
      <protection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 applyProtection="1">
      <alignment horizontal="center" vertical="center" textRotation="255" wrapText="1"/>
      <protection/>
    </xf>
    <xf numFmtId="0" fontId="0" fillId="0" borderId="10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0" fillId="0" borderId="20" xfId="0" applyFont="1" applyFill="1" applyBorder="1" applyAlignment="1" applyProtection="1">
      <alignment horizontal="center" vertical="center" textRotation="255" wrapText="1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distributed" vertical="center" textRotation="255"/>
      <protection/>
    </xf>
    <xf numFmtId="0" fontId="0" fillId="0" borderId="44" xfId="0" applyFont="1" applyFill="1" applyBorder="1" applyAlignment="1" applyProtection="1">
      <alignment horizontal="distributed" vertical="center" textRotation="255"/>
      <protection/>
    </xf>
    <xf numFmtId="0" fontId="0" fillId="0" borderId="41" xfId="0" applyFont="1" applyFill="1" applyBorder="1" applyAlignment="1">
      <alignment horizontal="distributed" vertical="center" textRotation="255"/>
    </xf>
    <xf numFmtId="0" fontId="0" fillId="0" borderId="48" xfId="0" applyFont="1" applyFill="1" applyBorder="1" applyAlignment="1" applyProtection="1">
      <alignment horizontal="center" vertical="center" textRotation="255" wrapText="1"/>
      <protection/>
    </xf>
    <xf numFmtId="0" fontId="0" fillId="0" borderId="44" xfId="0" applyFont="1" applyFill="1" applyBorder="1" applyAlignment="1" applyProtection="1">
      <alignment horizontal="center" vertical="center" textRotation="255" wrapText="1"/>
      <protection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38" fontId="9" fillId="0" borderId="0" xfId="49" applyFont="1" applyFill="1" applyAlignment="1">
      <alignment horizontal="center" vertical="center"/>
    </xf>
    <xf numFmtId="38" fontId="0" fillId="0" borderId="25" xfId="49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 textRotation="255" wrapText="1"/>
    </xf>
    <xf numFmtId="38" fontId="0" fillId="0" borderId="10" xfId="49" applyFont="1" applyFill="1" applyBorder="1" applyAlignment="1">
      <alignment horizontal="distributed" vertical="center" textRotation="255" wrapText="1"/>
    </xf>
    <xf numFmtId="38" fontId="0" fillId="0" borderId="24" xfId="49" applyFont="1" applyFill="1" applyBorder="1" applyAlignment="1">
      <alignment horizontal="distributed" vertical="center" textRotation="255" wrapText="1"/>
    </xf>
    <xf numFmtId="38" fontId="0" fillId="0" borderId="67" xfId="49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8" fontId="15" fillId="0" borderId="15" xfId="49" applyFont="1" applyFill="1" applyBorder="1" applyAlignment="1">
      <alignment horizontal="distributed" vertical="center"/>
    </xf>
    <xf numFmtId="38" fontId="15" fillId="0" borderId="20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horizontal="distributed" vertical="center" textRotation="255"/>
    </xf>
    <xf numFmtId="38" fontId="0" fillId="0" borderId="10" xfId="49" applyFont="1" applyFill="1" applyBorder="1" applyAlignment="1">
      <alignment horizontal="distributed" vertical="center" textRotation="255"/>
    </xf>
    <xf numFmtId="38" fontId="0" fillId="0" borderId="27" xfId="49" applyFont="1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center" vertical="center" wrapText="1"/>
    </xf>
    <xf numFmtId="38" fontId="0" fillId="0" borderId="23" xfId="49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15" fillId="0" borderId="15" xfId="0" applyFont="1" applyFill="1" applyBorder="1" applyAlignment="1" applyProtection="1">
      <alignment horizontal="distributed" vertical="center"/>
      <protection/>
    </xf>
    <xf numFmtId="0" fontId="15" fillId="0" borderId="20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15" fillId="0" borderId="21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21" xfId="0" applyFont="1" applyFill="1" applyBorder="1" applyAlignment="1" applyProtection="1">
      <alignment horizontal="distributed" vertical="center"/>
      <protection/>
    </xf>
    <xf numFmtId="0" fontId="33" fillId="0" borderId="0" xfId="0" applyFont="1" applyFill="1" applyAlignment="1">
      <alignment horizontal="center" vertical="top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20</xdr:row>
      <xdr:rowOff>66675</xdr:rowOff>
    </xdr:from>
    <xdr:to>
      <xdr:col>12</xdr:col>
      <xdr:colOff>0</xdr:colOff>
      <xdr:row>31</xdr:row>
      <xdr:rowOff>200025</xdr:rowOff>
    </xdr:to>
    <xdr:sp>
      <xdr:nvSpPr>
        <xdr:cNvPr id="1" name="AutoShape 2"/>
        <xdr:cNvSpPr>
          <a:spLocks/>
        </xdr:cNvSpPr>
      </xdr:nvSpPr>
      <xdr:spPr>
        <a:xfrm>
          <a:off x="12163425" y="4762500"/>
          <a:ext cx="962025" cy="2543175"/>
        </a:xfrm>
        <a:prstGeom prst="leftBrace">
          <a:avLst>
            <a:gd name="adj" fmla="val -415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866775</xdr:colOff>
      <xdr:row>16</xdr:row>
      <xdr:rowOff>66675</xdr:rowOff>
    </xdr:from>
    <xdr:to>
      <xdr:col>16</xdr:col>
      <xdr:colOff>866775</xdr:colOff>
      <xdr:row>29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14154150" y="4362450"/>
          <a:ext cx="1009650" cy="3733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23</xdr:row>
      <xdr:rowOff>0</xdr:rowOff>
    </xdr:from>
    <xdr:to>
      <xdr:col>1</xdr:col>
      <xdr:colOff>1333500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5629275"/>
          <a:ext cx="1333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1390650</xdr:colOff>
      <xdr:row>15</xdr:row>
      <xdr:rowOff>0</xdr:rowOff>
    </xdr:from>
    <xdr:to>
      <xdr:col>9</xdr:col>
      <xdr:colOff>1495425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573250" y="3724275"/>
          <a:ext cx="104775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="75" zoomScaleNormal="75" zoomScalePageLayoutView="0" workbookViewId="0" topLeftCell="I1">
      <selection activeCell="Z2" sqref="Z2"/>
    </sheetView>
  </sheetViews>
  <sheetFormatPr defaultColWidth="10.59765625" defaultRowHeight="15"/>
  <cols>
    <col min="1" max="1" width="2.59765625" style="99" customWidth="1"/>
    <col min="2" max="2" width="16.59765625" style="99" customWidth="1"/>
    <col min="3" max="9" width="12.3984375" style="99" customWidth="1"/>
    <col min="10" max="12" width="10.59765625" style="99" customWidth="1"/>
    <col min="13" max="13" width="13.8984375" style="99" bestFit="1" customWidth="1"/>
    <col min="14" max="16384" width="10.59765625" style="99" customWidth="1"/>
  </cols>
  <sheetData>
    <row r="1" spans="1:25" s="134" customFormat="1" ht="19.5" customHeight="1">
      <c r="A1" s="110" t="s">
        <v>480</v>
      </c>
      <c r="Y1" s="4" t="s">
        <v>475</v>
      </c>
    </row>
    <row r="2" spans="1:25" s="250" customFormat="1" ht="19.5" customHeight="1">
      <c r="A2" s="616" t="s">
        <v>678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</row>
    <row r="3" s="134" customFormat="1" ht="18.75" customHeight="1">
      <c r="A3" s="4"/>
    </row>
    <row r="4" spans="1:25" s="148" customFormat="1" ht="19.5" customHeight="1">
      <c r="A4" s="380" t="s">
        <v>618</v>
      </c>
      <c r="B4" s="380"/>
      <c r="C4" s="380"/>
      <c r="D4" s="380"/>
      <c r="E4" s="380"/>
      <c r="F4" s="380"/>
      <c r="G4" s="380"/>
      <c r="H4" s="380"/>
      <c r="I4" s="38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</row>
    <row r="5" spans="1:25" s="148" customFormat="1" ht="19.5" customHeight="1">
      <c r="A5" s="573" t="s">
        <v>680</v>
      </c>
      <c r="B5" s="381"/>
      <c r="C5" s="381"/>
      <c r="D5" s="381"/>
      <c r="E5" s="381"/>
      <c r="F5" s="381"/>
      <c r="G5" s="381"/>
      <c r="H5" s="381"/>
      <c r="I5" s="381"/>
      <c r="K5" s="380" t="s">
        <v>619</v>
      </c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</row>
    <row r="6" spans="1:25" s="148" customFormat="1" ht="18" customHeight="1">
      <c r="A6" s="573" t="s">
        <v>679</v>
      </c>
      <c r="B6" s="381"/>
      <c r="C6" s="381"/>
      <c r="D6" s="381"/>
      <c r="E6" s="381"/>
      <c r="F6" s="381"/>
      <c r="G6" s="381"/>
      <c r="H6" s="381"/>
      <c r="I6" s="381"/>
      <c r="K6" s="381" t="s">
        <v>494</v>
      </c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</row>
    <row r="7" spans="11:25" s="148" customFormat="1" ht="17.25" customHeight="1" thickBot="1">
      <c r="K7" s="382" t="s">
        <v>215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</row>
    <row r="8" spans="1:25" s="148" customFormat="1" ht="17.25" customHeight="1">
      <c r="A8" s="408" t="s">
        <v>536</v>
      </c>
      <c r="B8" s="409"/>
      <c r="C8" s="420" t="s">
        <v>1</v>
      </c>
      <c r="D8" s="418" t="s">
        <v>87</v>
      </c>
      <c r="E8" s="419"/>
      <c r="F8" s="419"/>
      <c r="G8" s="419"/>
      <c r="H8" s="419"/>
      <c r="I8" s="422" t="s">
        <v>91</v>
      </c>
      <c r="K8" s="381" t="s">
        <v>259</v>
      </c>
      <c r="L8" s="381"/>
      <c r="M8" s="383"/>
      <c r="N8" s="387" t="s">
        <v>0</v>
      </c>
      <c r="O8" s="617" t="s">
        <v>681</v>
      </c>
      <c r="P8" s="391" t="s">
        <v>295</v>
      </c>
      <c r="Q8" s="391"/>
      <c r="R8" s="391"/>
      <c r="S8" s="391"/>
      <c r="T8" s="242">
        <v>29</v>
      </c>
      <c r="U8" s="243">
        <v>30</v>
      </c>
      <c r="V8" s="243">
        <v>90</v>
      </c>
      <c r="W8" s="243">
        <v>150</v>
      </c>
      <c r="X8" s="244">
        <v>200</v>
      </c>
      <c r="Y8" s="245">
        <v>250</v>
      </c>
    </row>
    <row r="9" spans="1:25" s="148" customFormat="1" ht="24" customHeight="1">
      <c r="A9" s="410"/>
      <c r="B9" s="411"/>
      <c r="C9" s="389"/>
      <c r="D9" s="378" t="s">
        <v>481</v>
      </c>
      <c r="E9" s="378" t="s">
        <v>88</v>
      </c>
      <c r="F9" s="378" t="s">
        <v>89</v>
      </c>
      <c r="G9" s="378" t="s">
        <v>90</v>
      </c>
      <c r="H9" s="416" t="s">
        <v>482</v>
      </c>
      <c r="I9" s="423"/>
      <c r="K9" s="384"/>
      <c r="L9" s="384"/>
      <c r="M9" s="383"/>
      <c r="N9" s="387"/>
      <c r="O9" s="389"/>
      <c r="P9" s="618" t="s">
        <v>682</v>
      </c>
      <c r="Q9" s="364" t="s">
        <v>258</v>
      </c>
      <c r="R9" s="364" t="s">
        <v>537</v>
      </c>
      <c r="S9" s="396" t="s">
        <v>13</v>
      </c>
      <c r="T9" s="392" t="s">
        <v>476</v>
      </c>
      <c r="U9" s="246" t="s">
        <v>477</v>
      </c>
      <c r="V9" s="246" t="s">
        <v>477</v>
      </c>
      <c r="W9" s="246" t="s">
        <v>477</v>
      </c>
      <c r="X9" s="247" t="s">
        <v>477</v>
      </c>
      <c r="Y9" s="394" t="s">
        <v>296</v>
      </c>
    </row>
    <row r="10" spans="1:25" s="148" customFormat="1" ht="24" customHeight="1">
      <c r="A10" s="412"/>
      <c r="B10" s="413"/>
      <c r="C10" s="421"/>
      <c r="D10" s="421"/>
      <c r="E10" s="421"/>
      <c r="F10" s="421"/>
      <c r="G10" s="421"/>
      <c r="H10" s="417"/>
      <c r="I10" s="424"/>
      <c r="K10" s="385"/>
      <c r="L10" s="385"/>
      <c r="M10" s="386"/>
      <c r="N10" s="388"/>
      <c r="O10" s="390"/>
      <c r="P10" s="379"/>
      <c r="Q10" s="375"/>
      <c r="R10" s="365"/>
      <c r="S10" s="397"/>
      <c r="T10" s="393"/>
      <c r="U10" s="248">
        <v>89</v>
      </c>
      <c r="V10" s="248">
        <v>149</v>
      </c>
      <c r="W10" s="248">
        <v>199</v>
      </c>
      <c r="X10" s="249">
        <v>249</v>
      </c>
      <c r="Y10" s="395"/>
    </row>
    <row r="11" spans="1:25" s="148" customFormat="1" ht="17.25" customHeight="1">
      <c r="A11" s="400" t="s">
        <v>294</v>
      </c>
      <c r="B11" s="401"/>
      <c r="C11" s="311">
        <f aca="true" t="shared" si="0" ref="C11:C17">SUM(E11:I11)</f>
        <v>6510</v>
      </c>
      <c r="D11" s="312">
        <f aca="true" t="shared" si="1" ref="D11:D17">SUM(E11:H11)</f>
        <v>5760</v>
      </c>
      <c r="E11" s="312">
        <v>180</v>
      </c>
      <c r="F11" s="312">
        <v>890</v>
      </c>
      <c r="G11" s="312">
        <v>3010</v>
      </c>
      <c r="H11" s="312">
        <v>1680</v>
      </c>
      <c r="I11" s="312">
        <v>750</v>
      </c>
      <c r="K11" s="370" t="s">
        <v>294</v>
      </c>
      <c r="L11" s="370"/>
      <c r="M11" s="371"/>
      <c r="N11" s="299">
        <f>SUM(O11:S11)</f>
        <v>3356</v>
      </c>
      <c r="O11" s="299">
        <v>3197</v>
      </c>
      <c r="P11" s="299">
        <v>65</v>
      </c>
      <c r="Q11" s="299">
        <v>6</v>
      </c>
      <c r="R11" s="299">
        <v>84</v>
      </c>
      <c r="S11" s="299">
        <v>4</v>
      </c>
      <c r="T11" s="299">
        <v>5</v>
      </c>
      <c r="U11" s="299">
        <v>975</v>
      </c>
      <c r="V11" s="299">
        <v>1022</v>
      </c>
      <c r="W11" s="299">
        <v>613</v>
      </c>
      <c r="X11" s="299">
        <v>435</v>
      </c>
      <c r="Y11" s="299">
        <v>306</v>
      </c>
    </row>
    <row r="12" spans="1:25" s="148" customFormat="1" ht="17.25" customHeight="1">
      <c r="A12" s="372" t="s">
        <v>620</v>
      </c>
      <c r="B12" s="398"/>
      <c r="C12" s="313">
        <f t="shared" si="0"/>
        <v>6240</v>
      </c>
      <c r="D12" s="299">
        <v>5530</v>
      </c>
      <c r="E12" s="299">
        <v>180</v>
      </c>
      <c r="F12" s="299">
        <v>760</v>
      </c>
      <c r="G12" s="299">
        <v>2900</v>
      </c>
      <c r="H12" s="299">
        <v>1690</v>
      </c>
      <c r="I12" s="299">
        <v>710</v>
      </c>
      <c r="K12" s="372" t="s">
        <v>630</v>
      </c>
      <c r="L12" s="373"/>
      <c r="M12" s="374"/>
      <c r="N12" s="299">
        <f>SUM(O12:S12)</f>
        <v>3218</v>
      </c>
      <c r="O12" s="299">
        <v>3014</v>
      </c>
      <c r="P12" s="299">
        <v>66</v>
      </c>
      <c r="Q12" s="299">
        <v>6</v>
      </c>
      <c r="R12" s="299">
        <v>128</v>
      </c>
      <c r="S12" s="299">
        <v>4</v>
      </c>
      <c r="T12" s="299">
        <v>21</v>
      </c>
      <c r="U12" s="299">
        <v>983</v>
      </c>
      <c r="V12" s="299">
        <v>1017</v>
      </c>
      <c r="W12" s="299">
        <v>559</v>
      </c>
      <c r="X12" s="299">
        <v>367</v>
      </c>
      <c r="Y12" s="299">
        <v>271</v>
      </c>
    </row>
    <row r="13" spans="1:25" s="148" customFormat="1" ht="17.25" customHeight="1">
      <c r="A13" s="372" t="s">
        <v>621</v>
      </c>
      <c r="B13" s="399"/>
      <c r="C13" s="298">
        <v>5750</v>
      </c>
      <c r="D13" s="299">
        <v>5110</v>
      </c>
      <c r="E13" s="299">
        <v>160</v>
      </c>
      <c r="F13" s="299">
        <v>640</v>
      </c>
      <c r="G13" s="299">
        <v>2590</v>
      </c>
      <c r="H13" s="299">
        <v>1730</v>
      </c>
      <c r="I13" s="299">
        <v>640</v>
      </c>
      <c r="K13" s="372" t="s">
        <v>631</v>
      </c>
      <c r="L13" s="373"/>
      <c r="M13" s="374"/>
      <c r="N13" s="299">
        <f>SUM(O13:S13)</f>
        <v>3016</v>
      </c>
      <c r="O13" s="299">
        <v>2819</v>
      </c>
      <c r="P13" s="299">
        <v>66</v>
      </c>
      <c r="Q13" s="299">
        <v>8</v>
      </c>
      <c r="R13" s="299">
        <v>117</v>
      </c>
      <c r="S13" s="299">
        <v>6</v>
      </c>
      <c r="T13" s="299">
        <v>24</v>
      </c>
      <c r="U13" s="299">
        <v>969</v>
      </c>
      <c r="V13" s="299">
        <v>953</v>
      </c>
      <c r="W13" s="299">
        <v>520</v>
      </c>
      <c r="X13" s="299">
        <v>325</v>
      </c>
      <c r="Y13" s="299">
        <v>225</v>
      </c>
    </row>
    <row r="14" spans="1:25" s="2" customFormat="1" ht="17.25" customHeight="1">
      <c r="A14" s="372" t="s">
        <v>622</v>
      </c>
      <c r="B14" s="399"/>
      <c r="C14" s="298">
        <f t="shared" si="0"/>
        <v>5510</v>
      </c>
      <c r="D14" s="299">
        <v>4900</v>
      </c>
      <c r="E14" s="299">
        <v>150</v>
      </c>
      <c r="F14" s="299">
        <v>650</v>
      </c>
      <c r="G14" s="299">
        <v>2390</v>
      </c>
      <c r="H14" s="299">
        <v>1710</v>
      </c>
      <c r="I14" s="299">
        <v>610</v>
      </c>
      <c r="K14" s="372" t="s">
        <v>632</v>
      </c>
      <c r="L14" s="373"/>
      <c r="M14" s="374"/>
      <c r="N14" s="299">
        <f>SUM(O14:S14)</f>
        <v>3094</v>
      </c>
      <c r="O14" s="299">
        <v>2869</v>
      </c>
      <c r="P14" s="299">
        <v>61</v>
      </c>
      <c r="Q14" s="299">
        <v>7</v>
      </c>
      <c r="R14" s="299">
        <v>151</v>
      </c>
      <c r="S14" s="299">
        <v>6</v>
      </c>
      <c r="T14" s="299">
        <v>17</v>
      </c>
      <c r="U14" s="299">
        <v>1032</v>
      </c>
      <c r="V14" s="299">
        <v>1000</v>
      </c>
      <c r="W14" s="299">
        <v>499</v>
      </c>
      <c r="X14" s="299">
        <v>322</v>
      </c>
      <c r="Y14" s="299">
        <v>224</v>
      </c>
    </row>
    <row r="15" spans="1:25" s="2" customFormat="1" ht="17.25" customHeight="1">
      <c r="A15" s="402" t="s">
        <v>623</v>
      </c>
      <c r="B15" s="403"/>
      <c r="C15" s="278">
        <f t="shared" si="0"/>
        <v>5597</v>
      </c>
      <c r="D15" s="279">
        <f t="shared" si="1"/>
        <v>4840</v>
      </c>
      <c r="E15" s="279">
        <f>SUM(E16:E17)</f>
        <v>103</v>
      </c>
      <c r="F15" s="279">
        <f>SUM(F16:F17)</f>
        <v>625</v>
      </c>
      <c r="G15" s="279">
        <f>SUM(G16:G17)</f>
        <v>2165</v>
      </c>
      <c r="H15" s="279">
        <f>SUM(H16:H17)</f>
        <v>1947</v>
      </c>
      <c r="I15" s="279">
        <f>SUM(I16:I17)</f>
        <v>757</v>
      </c>
      <c r="K15" s="402" t="s">
        <v>633</v>
      </c>
      <c r="L15" s="402"/>
      <c r="M15" s="406"/>
      <c r="N15" s="279">
        <f>SUM(O15:S15)</f>
        <v>3237</v>
      </c>
      <c r="O15" s="279">
        <f>SUM(O42:O44)</f>
        <v>3030</v>
      </c>
      <c r="P15" s="279">
        <f>SUM(P42:P44)</f>
        <v>63</v>
      </c>
      <c r="Q15" s="279">
        <f>SUM(Q42:Q44)</f>
        <v>6</v>
      </c>
      <c r="R15" s="279">
        <f>SUM(R42:R44)</f>
        <v>133</v>
      </c>
      <c r="S15" s="279">
        <f>SUM(S42:S44)</f>
        <v>5</v>
      </c>
      <c r="T15" s="274" t="s">
        <v>629</v>
      </c>
      <c r="U15" s="279">
        <f>SUM(U42:U44)</f>
        <v>969</v>
      </c>
      <c r="V15" s="279">
        <f>SUM(V42:V44)</f>
        <v>1074</v>
      </c>
      <c r="W15" s="279">
        <f>SUM(W42:W44)</f>
        <v>595</v>
      </c>
      <c r="X15" s="279">
        <f>SUM(X42:X44)</f>
        <v>327</v>
      </c>
      <c r="Y15" s="279">
        <f>SUM(Y42:Y44)</f>
        <v>272</v>
      </c>
    </row>
    <row r="16" spans="1:25" s="2" customFormat="1" ht="17.25" customHeight="1">
      <c r="A16" s="376" t="s">
        <v>275</v>
      </c>
      <c r="B16" s="377"/>
      <c r="C16" s="314">
        <f t="shared" si="0"/>
        <v>4261</v>
      </c>
      <c r="D16" s="315">
        <f t="shared" si="1"/>
        <v>3509</v>
      </c>
      <c r="E16" s="316">
        <v>48</v>
      </c>
      <c r="F16" s="316">
        <v>376</v>
      </c>
      <c r="G16" s="317">
        <v>1438</v>
      </c>
      <c r="H16" s="317">
        <v>1647</v>
      </c>
      <c r="I16" s="316">
        <v>752</v>
      </c>
      <c r="K16" s="5"/>
      <c r="L16" s="5"/>
      <c r="M16" s="6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</row>
    <row r="17" spans="1:25" s="2" customFormat="1" ht="17.25" customHeight="1">
      <c r="A17" s="414" t="s">
        <v>276</v>
      </c>
      <c r="B17" s="415"/>
      <c r="C17" s="318">
        <f t="shared" si="0"/>
        <v>1336</v>
      </c>
      <c r="D17" s="319">
        <f t="shared" si="1"/>
        <v>1331</v>
      </c>
      <c r="E17" s="320">
        <v>55</v>
      </c>
      <c r="F17" s="320">
        <v>249</v>
      </c>
      <c r="G17" s="320">
        <v>727</v>
      </c>
      <c r="H17" s="320">
        <v>300</v>
      </c>
      <c r="I17" s="320">
        <v>5</v>
      </c>
      <c r="K17" s="376" t="s">
        <v>2</v>
      </c>
      <c r="L17" s="376"/>
      <c r="M17" s="377"/>
      <c r="N17" s="321">
        <f aca="true" t="shared" si="2" ref="N17:N44">SUM(O17:S17)</f>
        <v>9</v>
      </c>
      <c r="O17" s="321">
        <v>9</v>
      </c>
      <c r="P17" s="321" t="s">
        <v>627</v>
      </c>
      <c r="Q17" s="321" t="s">
        <v>627</v>
      </c>
      <c r="R17" s="321" t="s">
        <v>627</v>
      </c>
      <c r="S17" s="321" t="s">
        <v>627</v>
      </c>
      <c r="T17" s="321" t="s">
        <v>627</v>
      </c>
      <c r="U17" s="321">
        <v>7</v>
      </c>
      <c r="V17" s="321">
        <v>2</v>
      </c>
      <c r="W17" s="321" t="s">
        <v>627</v>
      </c>
      <c r="X17" s="321" t="s">
        <v>627</v>
      </c>
      <c r="Y17" s="321" t="s">
        <v>627</v>
      </c>
    </row>
    <row r="18" spans="1:25" s="2" customFormat="1" ht="17.25" customHeight="1">
      <c r="A18" s="2" t="s">
        <v>277</v>
      </c>
      <c r="B18" s="38"/>
      <c r="C18" s="39"/>
      <c r="D18" s="8"/>
      <c r="E18" s="8"/>
      <c r="F18" s="8"/>
      <c r="G18" s="8"/>
      <c r="H18" s="8"/>
      <c r="I18" s="8"/>
      <c r="K18" s="368" t="s">
        <v>216</v>
      </c>
      <c r="L18" s="368"/>
      <c r="M18" s="407"/>
      <c r="N18" s="321">
        <f t="shared" si="2"/>
        <v>2856</v>
      </c>
      <c r="O18" s="321">
        <v>2701</v>
      </c>
      <c r="P18" s="321">
        <v>46</v>
      </c>
      <c r="Q18" s="321">
        <v>4</v>
      </c>
      <c r="R18" s="321">
        <v>103</v>
      </c>
      <c r="S18" s="321">
        <v>2</v>
      </c>
      <c r="T18" s="321" t="s">
        <v>627</v>
      </c>
      <c r="U18" s="321">
        <v>930</v>
      </c>
      <c r="V18" s="321">
        <v>1002</v>
      </c>
      <c r="W18" s="321">
        <v>514</v>
      </c>
      <c r="X18" s="321">
        <v>252</v>
      </c>
      <c r="Y18" s="321">
        <v>158</v>
      </c>
    </row>
    <row r="19" spans="1:25" ht="17.25" customHeight="1">
      <c r="A19" s="15"/>
      <c r="B19" s="7"/>
      <c r="C19" s="11"/>
      <c r="D19" s="12"/>
      <c r="E19" s="12"/>
      <c r="F19" s="12"/>
      <c r="G19" s="12"/>
      <c r="H19" s="12"/>
      <c r="I19" s="12"/>
      <c r="K19" s="368" t="s">
        <v>217</v>
      </c>
      <c r="L19" s="368"/>
      <c r="M19" s="407"/>
      <c r="N19" s="321">
        <f t="shared" si="2"/>
        <v>7</v>
      </c>
      <c r="O19" s="321">
        <v>7</v>
      </c>
      <c r="P19" s="321" t="s">
        <v>627</v>
      </c>
      <c r="Q19" s="321" t="s">
        <v>627</v>
      </c>
      <c r="R19" s="321" t="s">
        <v>627</v>
      </c>
      <c r="S19" s="321" t="s">
        <v>627</v>
      </c>
      <c r="T19" s="321" t="s">
        <v>627</v>
      </c>
      <c r="U19" s="321">
        <v>2</v>
      </c>
      <c r="V19" s="321">
        <v>4</v>
      </c>
      <c r="W19" s="321">
        <v>1</v>
      </c>
      <c r="X19" s="321" t="s">
        <v>627</v>
      </c>
      <c r="Y19" s="321" t="s">
        <v>627</v>
      </c>
    </row>
    <row r="20" spans="1:25" s="148" customFormat="1" ht="17.25" customHeight="1">
      <c r="A20" s="15"/>
      <c r="B20" s="7"/>
      <c r="C20" s="33"/>
      <c r="D20" s="18"/>
      <c r="E20" s="121"/>
      <c r="F20" s="121"/>
      <c r="G20" s="121"/>
      <c r="H20" s="121"/>
      <c r="I20" s="121"/>
      <c r="K20" s="123"/>
      <c r="L20" s="123"/>
      <c r="M20" s="145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</row>
    <row r="21" spans="1:25" s="148" customFormat="1" ht="17.25" customHeight="1">
      <c r="A21" s="425" t="s">
        <v>487</v>
      </c>
      <c r="B21" s="425"/>
      <c r="C21" s="425"/>
      <c r="D21" s="425"/>
      <c r="E21" s="425"/>
      <c r="F21" s="425"/>
      <c r="G21" s="425"/>
      <c r="H21" s="425"/>
      <c r="I21" s="425"/>
      <c r="K21" s="123"/>
      <c r="L21" s="123"/>
      <c r="M21" s="145" t="s">
        <v>218</v>
      </c>
      <c r="N21" s="321">
        <f t="shared" si="2"/>
        <v>1158</v>
      </c>
      <c r="O21" s="321">
        <v>1158</v>
      </c>
      <c r="P21" s="321" t="s">
        <v>627</v>
      </c>
      <c r="Q21" s="321" t="s">
        <v>627</v>
      </c>
      <c r="R21" s="321" t="s">
        <v>627</v>
      </c>
      <c r="S21" s="321" t="s">
        <v>627</v>
      </c>
      <c r="T21" s="321" t="s">
        <v>627</v>
      </c>
      <c r="U21" s="321">
        <v>552</v>
      </c>
      <c r="V21" s="321">
        <v>407</v>
      </c>
      <c r="W21" s="321">
        <v>133</v>
      </c>
      <c r="X21" s="321">
        <v>44</v>
      </c>
      <c r="Y21" s="321">
        <v>22</v>
      </c>
    </row>
    <row r="22" spans="11:25" s="148" customFormat="1" ht="17.25" customHeight="1" thickBot="1">
      <c r="K22" s="123"/>
      <c r="L22" s="123"/>
      <c r="M22" s="145" t="s">
        <v>468</v>
      </c>
      <c r="N22" s="321">
        <f t="shared" si="2"/>
        <v>729</v>
      </c>
      <c r="O22" s="299">
        <v>728</v>
      </c>
      <c r="P22" s="321" t="s">
        <v>627</v>
      </c>
      <c r="Q22" s="321" t="s">
        <v>627</v>
      </c>
      <c r="R22" s="299">
        <v>1</v>
      </c>
      <c r="S22" s="321" t="s">
        <v>627</v>
      </c>
      <c r="T22" s="321" t="s">
        <v>627</v>
      </c>
      <c r="U22" s="299">
        <v>197</v>
      </c>
      <c r="V22" s="299">
        <v>266</v>
      </c>
      <c r="W22" s="299">
        <v>136</v>
      </c>
      <c r="X22" s="299">
        <v>79</v>
      </c>
      <c r="Y22" s="299">
        <v>51</v>
      </c>
    </row>
    <row r="23" spans="1:25" s="148" customFormat="1" ht="17.25" customHeight="1">
      <c r="A23" s="408" t="s">
        <v>536</v>
      </c>
      <c r="B23" s="409"/>
      <c r="C23" s="420" t="s">
        <v>1</v>
      </c>
      <c r="D23" s="418" t="s">
        <v>87</v>
      </c>
      <c r="E23" s="419"/>
      <c r="F23" s="419"/>
      <c r="G23" s="419"/>
      <c r="H23" s="419"/>
      <c r="I23" s="422" t="s">
        <v>91</v>
      </c>
      <c r="K23" s="123"/>
      <c r="L23" s="123"/>
      <c r="M23" s="145" t="s">
        <v>479</v>
      </c>
      <c r="N23" s="321">
        <f t="shared" si="2"/>
        <v>509</v>
      </c>
      <c r="O23" s="321">
        <v>502</v>
      </c>
      <c r="P23" s="321" t="s">
        <v>627</v>
      </c>
      <c r="Q23" s="321" t="s">
        <v>627</v>
      </c>
      <c r="R23" s="321">
        <v>7</v>
      </c>
      <c r="S23" s="321" t="s">
        <v>627</v>
      </c>
      <c r="T23" s="321" t="s">
        <v>627</v>
      </c>
      <c r="U23" s="321">
        <v>65</v>
      </c>
      <c r="V23" s="321">
        <v>200</v>
      </c>
      <c r="W23" s="321">
        <v>120</v>
      </c>
      <c r="X23" s="321">
        <v>69</v>
      </c>
      <c r="Y23" s="321">
        <v>55</v>
      </c>
    </row>
    <row r="24" spans="1:25" s="148" customFormat="1" ht="17.25" customHeight="1">
      <c r="A24" s="410"/>
      <c r="B24" s="411"/>
      <c r="C24" s="389"/>
      <c r="D24" s="378" t="s">
        <v>481</v>
      </c>
      <c r="E24" s="378" t="s">
        <v>88</v>
      </c>
      <c r="F24" s="378" t="s">
        <v>89</v>
      </c>
      <c r="G24" s="378" t="s">
        <v>90</v>
      </c>
      <c r="H24" s="416" t="s">
        <v>482</v>
      </c>
      <c r="I24" s="423"/>
      <c r="K24" s="405" t="s">
        <v>263</v>
      </c>
      <c r="L24" s="123"/>
      <c r="M24" s="145" t="s">
        <v>470</v>
      </c>
      <c r="N24" s="321">
        <f t="shared" si="2"/>
        <v>308</v>
      </c>
      <c r="O24" s="321">
        <v>216</v>
      </c>
      <c r="P24" s="321" t="s">
        <v>627</v>
      </c>
      <c r="Q24" s="321" t="s">
        <v>627</v>
      </c>
      <c r="R24" s="321">
        <v>92</v>
      </c>
      <c r="S24" s="321" t="s">
        <v>627</v>
      </c>
      <c r="T24" s="321" t="s">
        <v>627</v>
      </c>
      <c r="U24" s="321">
        <v>107</v>
      </c>
      <c r="V24" s="321">
        <v>108</v>
      </c>
      <c r="W24" s="321">
        <v>71</v>
      </c>
      <c r="X24" s="321">
        <v>18</v>
      </c>
      <c r="Y24" s="321">
        <v>4</v>
      </c>
    </row>
    <row r="25" spans="1:25" s="148" customFormat="1" ht="17.25" customHeight="1">
      <c r="A25" s="412"/>
      <c r="B25" s="413"/>
      <c r="C25" s="421"/>
      <c r="D25" s="421"/>
      <c r="E25" s="421"/>
      <c r="F25" s="421"/>
      <c r="G25" s="421"/>
      <c r="H25" s="417"/>
      <c r="I25" s="424"/>
      <c r="K25" s="405"/>
      <c r="L25" s="123"/>
      <c r="M25" s="145" t="s">
        <v>7</v>
      </c>
      <c r="N25" s="321">
        <f t="shared" si="2"/>
        <v>71</v>
      </c>
      <c r="O25" s="321">
        <v>62</v>
      </c>
      <c r="P25" s="321">
        <v>6</v>
      </c>
      <c r="Q25" s="321" t="s">
        <v>627</v>
      </c>
      <c r="R25" s="321">
        <v>3</v>
      </c>
      <c r="S25" s="321" t="s">
        <v>627</v>
      </c>
      <c r="T25" s="321" t="s">
        <v>627</v>
      </c>
      <c r="U25" s="321">
        <v>3</v>
      </c>
      <c r="V25" s="321">
        <v>14</v>
      </c>
      <c r="W25" s="321">
        <v>29</v>
      </c>
      <c r="X25" s="321">
        <v>12</v>
      </c>
      <c r="Y25" s="321">
        <v>13</v>
      </c>
    </row>
    <row r="26" spans="1:25" s="148" customFormat="1" ht="17.25" customHeight="1">
      <c r="A26" s="400" t="s">
        <v>294</v>
      </c>
      <c r="B26" s="401"/>
      <c r="C26" s="298">
        <f aca="true" t="shared" si="3" ref="C26:C31">SUM(E26:I26)</f>
        <v>4130</v>
      </c>
      <c r="D26" s="299">
        <f aca="true" t="shared" si="4" ref="D26:D31">SUM(E26:H26)</f>
        <v>3400</v>
      </c>
      <c r="E26" s="299">
        <v>60</v>
      </c>
      <c r="F26" s="299">
        <v>440</v>
      </c>
      <c r="G26" s="299">
        <v>1560</v>
      </c>
      <c r="H26" s="299">
        <v>1340</v>
      </c>
      <c r="I26" s="299">
        <v>730</v>
      </c>
      <c r="K26" s="405"/>
      <c r="L26" s="123"/>
      <c r="M26" s="145" t="s">
        <v>8</v>
      </c>
      <c r="N26" s="321">
        <f t="shared" si="2"/>
        <v>2</v>
      </c>
      <c r="O26" s="321">
        <v>2</v>
      </c>
      <c r="P26" s="321" t="s">
        <v>627</v>
      </c>
      <c r="Q26" s="321" t="s">
        <v>627</v>
      </c>
      <c r="R26" s="321" t="s">
        <v>627</v>
      </c>
      <c r="S26" s="321" t="s">
        <v>627</v>
      </c>
      <c r="T26" s="321" t="s">
        <v>627</v>
      </c>
      <c r="U26" s="321" t="s">
        <v>627</v>
      </c>
      <c r="V26" s="321" t="s">
        <v>627</v>
      </c>
      <c r="W26" s="321" t="s">
        <v>627</v>
      </c>
      <c r="X26" s="321" t="s">
        <v>627</v>
      </c>
      <c r="Y26" s="321">
        <v>2</v>
      </c>
    </row>
    <row r="27" spans="1:25" s="148" customFormat="1" ht="17.25" customHeight="1">
      <c r="A27" s="372" t="s">
        <v>620</v>
      </c>
      <c r="B27" s="399"/>
      <c r="C27" s="298">
        <v>4030</v>
      </c>
      <c r="D27" s="299">
        <v>3350</v>
      </c>
      <c r="E27" s="299">
        <v>60</v>
      </c>
      <c r="F27" s="299">
        <v>370</v>
      </c>
      <c r="G27" s="299">
        <v>1580</v>
      </c>
      <c r="H27" s="299">
        <v>1330</v>
      </c>
      <c r="I27" s="299">
        <v>680</v>
      </c>
      <c r="K27" s="405"/>
      <c r="L27" s="123"/>
      <c r="M27" s="145" t="s">
        <v>9</v>
      </c>
      <c r="N27" s="321">
        <f t="shared" si="2"/>
        <v>21</v>
      </c>
      <c r="O27" s="321">
        <v>10</v>
      </c>
      <c r="P27" s="321">
        <v>11</v>
      </c>
      <c r="Q27" s="321" t="s">
        <v>627</v>
      </c>
      <c r="R27" s="321" t="s">
        <v>627</v>
      </c>
      <c r="S27" s="321" t="s">
        <v>627</v>
      </c>
      <c r="T27" s="321" t="s">
        <v>627</v>
      </c>
      <c r="U27" s="321">
        <v>1</v>
      </c>
      <c r="V27" s="321" t="s">
        <v>628</v>
      </c>
      <c r="W27" s="321">
        <v>15</v>
      </c>
      <c r="X27" s="321">
        <v>3</v>
      </c>
      <c r="Y27" s="321">
        <v>2</v>
      </c>
    </row>
    <row r="28" spans="1:25" s="148" customFormat="1" ht="17.25" customHeight="1">
      <c r="A28" s="372" t="s">
        <v>621</v>
      </c>
      <c r="B28" s="399"/>
      <c r="C28" s="298">
        <f t="shared" si="3"/>
        <v>3830</v>
      </c>
      <c r="D28" s="299">
        <f t="shared" si="4"/>
        <v>3200</v>
      </c>
      <c r="E28" s="299">
        <v>50</v>
      </c>
      <c r="F28" s="299">
        <v>320</v>
      </c>
      <c r="G28" s="299">
        <v>1450</v>
      </c>
      <c r="H28" s="299">
        <v>1380</v>
      </c>
      <c r="I28" s="299">
        <v>630</v>
      </c>
      <c r="K28" s="405"/>
      <c r="L28" s="123"/>
      <c r="M28" s="145" t="s">
        <v>471</v>
      </c>
      <c r="N28" s="321">
        <f t="shared" si="2"/>
        <v>17</v>
      </c>
      <c r="O28" s="299">
        <v>2</v>
      </c>
      <c r="P28" s="321">
        <v>15</v>
      </c>
      <c r="Q28" s="321" t="s">
        <v>627</v>
      </c>
      <c r="R28" s="321" t="s">
        <v>627</v>
      </c>
      <c r="S28" s="321" t="s">
        <v>627</v>
      </c>
      <c r="T28" s="321" t="s">
        <v>627</v>
      </c>
      <c r="U28" s="299">
        <v>2</v>
      </c>
      <c r="V28" s="299">
        <v>3</v>
      </c>
      <c r="W28" s="299">
        <v>7</v>
      </c>
      <c r="X28" s="299">
        <v>5</v>
      </c>
      <c r="Y28" s="321" t="s">
        <v>627</v>
      </c>
    </row>
    <row r="29" spans="1:25" s="2" customFormat="1" ht="17.25" customHeight="1">
      <c r="A29" s="372" t="s">
        <v>622</v>
      </c>
      <c r="B29" s="399"/>
      <c r="C29" s="298">
        <v>3650</v>
      </c>
      <c r="D29" s="299">
        <v>3050</v>
      </c>
      <c r="E29" s="299">
        <v>50</v>
      </c>
      <c r="F29" s="299">
        <v>340</v>
      </c>
      <c r="G29" s="299">
        <v>1310</v>
      </c>
      <c r="H29" s="299">
        <v>1360</v>
      </c>
      <c r="I29" s="299">
        <v>600</v>
      </c>
      <c r="K29" s="405"/>
      <c r="L29" s="123"/>
      <c r="M29" s="145" t="s">
        <v>10</v>
      </c>
      <c r="N29" s="321">
        <f t="shared" si="2"/>
        <v>16</v>
      </c>
      <c r="O29" s="321">
        <v>12</v>
      </c>
      <c r="P29" s="321">
        <v>4</v>
      </c>
      <c r="Q29" s="321" t="s">
        <v>627</v>
      </c>
      <c r="R29" s="321" t="s">
        <v>627</v>
      </c>
      <c r="S29" s="321" t="s">
        <v>627</v>
      </c>
      <c r="T29" s="321" t="s">
        <v>627</v>
      </c>
      <c r="U29" s="321">
        <v>1</v>
      </c>
      <c r="V29" s="321" t="s">
        <v>627</v>
      </c>
      <c r="W29" s="321">
        <v>1</v>
      </c>
      <c r="X29" s="321">
        <v>13</v>
      </c>
      <c r="Y29" s="321">
        <v>1</v>
      </c>
    </row>
    <row r="30" spans="1:25" s="2" customFormat="1" ht="17.25" customHeight="1">
      <c r="A30" s="402" t="s">
        <v>623</v>
      </c>
      <c r="B30" s="403"/>
      <c r="C30" s="278">
        <f t="shared" si="3"/>
        <v>4082</v>
      </c>
      <c r="D30" s="279">
        <f t="shared" si="4"/>
        <v>3335</v>
      </c>
      <c r="E30" s="279">
        <f>SUM(E31:E32)</f>
        <v>42</v>
      </c>
      <c r="F30" s="279">
        <f>SUM(F31:F32)</f>
        <v>341</v>
      </c>
      <c r="G30" s="279">
        <f>SUM(G31:G32)</f>
        <v>1350</v>
      </c>
      <c r="H30" s="279">
        <f>SUM(H31:H32)</f>
        <v>1602</v>
      </c>
      <c r="I30" s="279">
        <f>SUM(I31:I32)</f>
        <v>747</v>
      </c>
      <c r="K30" s="405"/>
      <c r="L30" s="123"/>
      <c r="M30" s="145" t="s">
        <v>11</v>
      </c>
      <c r="N30" s="321">
        <f t="shared" si="2"/>
        <v>7</v>
      </c>
      <c r="O30" s="321">
        <v>1</v>
      </c>
      <c r="P30" s="321">
        <v>4</v>
      </c>
      <c r="Q30" s="321" t="s">
        <v>627</v>
      </c>
      <c r="R30" s="321" t="s">
        <v>627</v>
      </c>
      <c r="S30" s="321">
        <v>2</v>
      </c>
      <c r="T30" s="321" t="s">
        <v>627</v>
      </c>
      <c r="U30" s="321" t="s">
        <v>627</v>
      </c>
      <c r="V30" s="321" t="s">
        <v>627</v>
      </c>
      <c r="W30" s="321">
        <v>1</v>
      </c>
      <c r="X30" s="321">
        <v>4</v>
      </c>
      <c r="Y30" s="321">
        <v>2</v>
      </c>
    </row>
    <row r="31" spans="1:25" s="2" customFormat="1" ht="17.25" customHeight="1">
      <c r="A31" s="376" t="s">
        <v>275</v>
      </c>
      <c r="B31" s="377"/>
      <c r="C31" s="314">
        <f t="shared" si="3"/>
        <v>4082</v>
      </c>
      <c r="D31" s="315">
        <f t="shared" si="4"/>
        <v>3335</v>
      </c>
      <c r="E31" s="321">
        <v>42</v>
      </c>
      <c r="F31" s="321">
        <v>341</v>
      </c>
      <c r="G31" s="321">
        <v>1350</v>
      </c>
      <c r="H31" s="321">
        <v>1602</v>
      </c>
      <c r="I31" s="321">
        <v>747</v>
      </c>
      <c r="K31" s="405"/>
      <c r="L31" s="123"/>
      <c r="M31" s="145" t="s">
        <v>12</v>
      </c>
      <c r="N31" s="321">
        <f t="shared" si="2"/>
        <v>6</v>
      </c>
      <c r="O31" s="321">
        <v>1</v>
      </c>
      <c r="P31" s="321">
        <v>2</v>
      </c>
      <c r="Q31" s="321">
        <v>3</v>
      </c>
      <c r="R31" s="321" t="s">
        <v>627</v>
      </c>
      <c r="S31" s="321" t="s">
        <v>627</v>
      </c>
      <c r="T31" s="321" t="s">
        <v>627</v>
      </c>
      <c r="U31" s="321" t="s">
        <v>627</v>
      </c>
      <c r="V31" s="321" t="s">
        <v>627</v>
      </c>
      <c r="W31" s="321" t="s">
        <v>627</v>
      </c>
      <c r="X31" s="321">
        <v>4</v>
      </c>
      <c r="Y31" s="321">
        <v>2</v>
      </c>
    </row>
    <row r="32" spans="1:25" s="2" customFormat="1" ht="17.25" customHeight="1">
      <c r="A32" s="414" t="s">
        <v>276</v>
      </c>
      <c r="B32" s="415"/>
      <c r="C32" s="262" t="s">
        <v>478</v>
      </c>
      <c r="D32" s="263" t="s">
        <v>478</v>
      </c>
      <c r="E32" s="91" t="s">
        <v>478</v>
      </c>
      <c r="F32" s="91" t="s">
        <v>478</v>
      </c>
      <c r="G32" s="91" t="s">
        <v>478</v>
      </c>
      <c r="H32" s="91" t="s">
        <v>478</v>
      </c>
      <c r="I32" s="91" t="s">
        <v>478</v>
      </c>
      <c r="K32" s="123"/>
      <c r="L32" s="123"/>
      <c r="M32" s="145" t="s">
        <v>493</v>
      </c>
      <c r="N32" s="321">
        <f t="shared" si="2"/>
        <v>5</v>
      </c>
      <c r="O32" s="321" t="s">
        <v>627</v>
      </c>
      <c r="P32" s="321">
        <v>4</v>
      </c>
      <c r="Q32" s="321">
        <v>1</v>
      </c>
      <c r="R32" s="321" t="s">
        <v>627</v>
      </c>
      <c r="S32" s="321" t="s">
        <v>627</v>
      </c>
      <c r="T32" s="321" t="s">
        <v>627</v>
      </c>
      <c r="U32" s="321" t="s">
        <v>627</v>
      </c>
      <c r="V32" s="321" t="s">
        <v>627</v>
      </c>
      <c r="W32" s="321" t="s">
        <v>627</v>
      </c>
      <c r="X32" s="321">
        <v>1</v>
      </c>
      <c r="Y32" s="321">
        <v>4</v>
      </c>
    </row>
    <row r="33" spans="1:25" s="2" customFormat="1" ht="17.25" customHeight="1">
      <c r="A33" s="8"/>
      <c r="B33" s="8"/>
      <c r="C33" s="8"/>
      <c r="D33" s="8"/>
      <c r="E33" s="8"/>
      <c r="F33" s="8"/>
      <c r="G33" s="8"/>
      <c r="H33" s="8"/>
      <c r="I33" s="8"/>
      <c r="K33" s="123"/>
      <c r="L33" s="123"/>
      <c r="M33" s="192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</row>
    <row r="34" spans="1:25" s="2" customFormat="1" ht="17.25" customHeight="1">
      <c r="A34" s="8"/>
      <c r="B34" s="8"/>
      <c r="C34" s="127"/>
      <c r="D34" s="8"/>
      <c r="E34" s="8"/>
      <c r="F34" s="8"/>
      <c r="G34" s="8"/>
      <c r="H34" s="8"/>
      <c r="I34" s="8"/>
      <c r="K34" s="368" t="s">
        <v>3</v>
      </c>
      <c r="L34" s="368"/>
      <c r="M34" s="404"/>
      <c r="N34" s="321">
        <f t="shared" si="2"/>
        <v>43</v>
      </c>
      <c r="O34" s="299">
        <v>16</v>
      </c>
      <c r="P34" s="299">
        <v>6</v>
      </c>
      <c r="Q34" s="299">
        <v>2</v>
      </c>
      <c r="R34" s="299">
        <v>19</v>
      </c>
      <c r="S34" s="321" t="s">
        <v>627</v>
      </c>
      <c r="T34" s="321" t="s">
        <v>627</v>
      </c>
      <c r="U34" s="321" t="s">
        <v>627</v>
      </c>
      <c r="V34" s="299">
        <v>2</v>
      </c>
      <c r="W34" s="299">
        <v>8</v>
      </c>
      <c r="X34" s="299">
        <v>10</v>
      </c>
      <c r="Y34" s="299">
        <v>23</v>
      </c>
    </row>
    <row r="35" spans="1:25" s="148" customFormat="1" ht="17.25" customHeight="1">
      <c r="A35" s="8"/>
      <c r="B35" s="8"/>
      <c r="C35" s="8"/>
      <c r="D35" s="8"/>
      <c r="E35" s="8"/>
      <c r="F35" s="8"/>
      <c r="G35" s="8"/>
      <c r="H35" s="8"/>
      <c r="I35" s="8"/>
      <c r="K35" s="368" t="s">
        <v>4</v>
      </c>
      <c r="L35" s="368"/>
      <c r="M35" s="369"/>
      <c r="N35" s="321">
        <f t="shared" si="2"/>
        <v>191</v>
      </c>
      <c r="O35" s="321">
        <v>177</v>
      </c>
      <c r="P35" s="321">
        <v>4</v>
      </c>
      <c r="Q35" s="321" t="s">
        <v>627</v>
      </c>
      <c r="R35" s="321">
        <v>10</v>
      </c>
      <c r="S35" s="321" t="s">
        <v>627</v>
      </c>
      <c r="T35" s="321" t="s">
        <v>627</v>
      </c>
      <c r="U35" s="321">
        <v>9</v>
      </c>
      <c r="V35" s="321">
        <v>44</v>
      </c>
      <c r="W35" s="321">
        <v>46</v>
      </c>
      <c r="X35" s="321">
        <v>42</v>
      </c>
      <c r="Y35" s="321">
        <v>50</v>
      </c>
    </row>
    <row r="36" spans="1:25" s="148" customFormat="1" ht="17.25" customHeight="1">
      <c r="A36" s="381" t="s">
        <v>279</v>
      </c>
      <c r="B36" s="381"/>
      <c r="C36" s="381"/>
      <c r="D36" s="381"/>
      <c r="E36" s="381"/>
      <c r="F36" s="381"/>
      <c r="G36" s="381"/>
      <c r="H36" s="381"/>
      <c r="I36" s="381"/>
      <c r="K36" s="368" t="s">
        <v>5</v>
      </c>
      <c r="L36" s="368"/>
      <c r="M36" s="369"/>
      <c r="N36" s="321">
        <f t="shared" si="2"/>
        <v>10</v>
      </c>
      <c r="O36" s="321">
        <v>10</v>
      </c>
      <c r="P36" s="321" t="s">
        <v>627</v>
      </c>
      <c r="Q36" s="321" t="s">
        <v>627</v>
      </c>
      <c r="R36" s="321" t="s">
        <v>627</v>
      </c>
      <c r="S36" s="321" t="s">
        <v>627</v>
      </c>
      <c r="T36" s="321" t="s">
        <v>627</v>
      </c>
      <c r="U36" s="321">
        <v>4</v>
      </c>
      <c r="V36" s="321">
        <v>4</v>
      </c>
      <c r="W36" s="321">
        <v>2</v>
      </c>
      <c r="X36" s="321" t="s">
        <v>627</v>
      </c>
      <c r="Y36" s="321" t="s">
        <v>627</v>
      </c>
    </row>
    <row r="37" spans="11:25" s="148" customFormat="1" ht="17.25" customHeight="1" thickBot="1">
      <c r="K37" s="368" t="s">
        <v>6</v>
      </c>
      <c r="L37" s="368"/>
      <c r="M37" s="369"/>
      <c r="N37" s="321">
        <f t="shared" si="2"/>
        <v>128</v>
      </c>
      <c r="O37" s="321">
        <v>117</v>
      </c>
      <c r="P37" s="321">
        <v>7</v>
      </c>
      <c r="Q37" s="321" t="s">
        <v>627</v>
      </c>
      <c r="R37" s="321">
        <v>1</v>
      </c>
      <c r="S37" s="321">
        <v>3</v>
      </c>
      <c r="T37" s="321" t="s">
        <v>627</v>
      </c>
      <c r="U37" s="321">
        <v>19</v>
      </c>
      <c r="V37" s="321">
        <v>20</v>
      </c>
      <c r="W37" s="321">
        <v>25</v>
      </c>
      <c r="X37" s="321">
        <v>23</v>
      </c>
      <c r="Y37" s="321">
        <v>41</v>
      </c>
    </row>
    <row r="38" spans="1:25" s="148" customFormat="1" ht="17.25" customHeight="1">
      <c r="A38" s="408" t="s">
        <v>536</v>
      </c>
      <c r="B38" s="409"/>
      <c r="C38" s="420" t="s">
        <v>1</v>
      </c>
      <c r="D38" s="418" t="s">
        <v>87</v>
      </c>
      <c r="E38" s="419"/>
      <c r="F38" s="419"/>
      <c r="G38" s="419"/>
      <c r="H38" s="419"/>
      <c r="I38" s="422" t="s">
        <v>91</v>
      </c>
      <c r="K38" s="101"/>
      <c r="L38" s="101"/>
      <c r="M38" s="227" t="s">
        <v>219</v>
      </c>
      <c r="N38" s="321" t="s">
        <v>627</v>
      </c>
      <c r="O38" s="321" t="s">
        <v>627</v>
      </c>
      <c r="P38" s="321" t="s">
        <v>627</v>
      </c>
      <c r="Q38" s="321" t="s">
        <v>627</v>
      </c>
      <c r="R38" s="321" t="s">
        <v>627</v>
      </c>
      <c r="S38" s="321" t="s">
        <v>627</v>
      </c>
      <c r="T38" s="321" t="s">
        <v>627</v>
      </c>
      <c r="U38" s="321" t="s">
        <v>627</v>
      </c>
      <c r="V38" s="321" t="s">
        <v>627</v>
      </c>
      <c r="W38" s="321" t="s">
        <v>627</v>
      </c>
      <c r="X38" s="321" t="s">
        <v>627</v>
      </c>
      <c r="Y38" s="321" t="s">
        <v>627</v>
      </c>
    </row>
    <row r="39" spans="1:25" s="148" customFormat="1" ht="17.25" customHeight="1">
      <c r="A39" s="410"/>
      <c r="B39" s="411"/>
      <c r="C39" s="389"/>
      <c r="D39" s="378" t="s">
        <v>481</v>
      </c>
      <c r="E39" s="378" t="s">
        <v>88</v>
      </c>
      <c r="F39" s="378" t="s">
        <v>89</v>
      </c>
      <c r="G39" s="378" t="s">
        <v>90</v>
      </c>
      <c r="H39" s="416" t="s">
        <v>482</v>
      </c>
      <c r="I39" s="423"/>
      <c r="K39" s="101"/>
      <c r="L39" s="101"/>
      <c r="M39" s="227" t="s">
        <v>220</v>
      </c>
      <c r="N39" s="321">
        <f t="shared" si="2"/>
        <v>104</v>
      </c>
      <c r="O39" s="321">
        <v>103</v>
      </c>
      <c r="P39" s="321">
        <v>1</v>
      </c>
      <c r="Q39" s="321" t="s">
        <v>627</v>
      </c>
      <c r="R39" s="321" t="s">
        <v>627</v>
      </c>
      <c r="S39" s="321" t="s">
        <v>627</v>
      </c>
      <c r="T39" s="321" t="s">
        <v>627</v>
      </c>
      <c r="U39" s="321">
        <v>14</v>
      </c>
      <c r="V39" s="321">
        <v>17</v>
      </c>
      <c r="W39" s="321">
        <v>24</v>
      </c>
      <c r="X39" s="321">
        <v>21</v>
      </c>
      <c r="Y39" s="321">
        <v>28</v>
      </c>
    </row>
    <row r="40" spans="1:25" s="148" customFormat="1" ht="17.25" customHeight="1">
      <c r="A40" s="412"/>
      <c r="B40" s="413"/>
      <c r="C40" s="421"/>
      <c r="D40" s="421"/>
      <c r="E40" s="421"/>
      <c r="F40" s="421"/>
      <c r="G40" s="421"/>
      <c r="H40" s="417"/>
      <c r="I40" s="424"/>
      <c r="K40" s="101"/>
      <c r="L40" s="101"/>
      <c r="M40" s="227" t="s">
        <v>221</v>
      </c>
      <c r="N40" s="321">
        <f t="shared" si="2"/>
        <v>24</v>
      </c>
      <c r="O40" s="321">
        <v>14</v>
      </c>
      <c r="P40" s="321">
        <v>6</v>
      </c>
      <c r="Q40" s="321" t="s">
        <v>627</v>
      </c>
      <c r="R40" s="321">
        <v>1</v>
      </c>
      <c r="S40" s="321">
        <v>3</v>
      </c>
      <c r="T40" s="321" t="s">
        <v>627</v>
      </c>
      <c r="U40" s="321">
        <v>5</v>
      </c>
      <c r="V40" s="321">
        <v>3</v>
      </c>
      <c r="W40" s="321">
        <v>1</v>
      </c>
      <c r="X40" s="321">
        <v>2</v>
      </c>
      <c r="Y40" s="321">
        <v>13</v>
      </c>
    </row>
    <row r="41" spans="1:25" s="148" customFormat="1" ht="17.25" customHeight="1">
      <c r="A41" s="400" t="s">
        <v>294</v>
      </c>
      <c r="B41" s="401"/>
      <c r="C41" s="298">
        <v>2380</v>
      </c>
      <c r="D41" s="299">
        <v>2350</v>
      </c>
      <c r="E41" s="251">
        <v>120</v>
      </c>
      <c r="F41" s="251">
        <v>450</v>
      </c>
      <c r="G41" s="251">
        <v>1450</v>
      </c>
      <c r="H41" s="251">
        <v>340</v>
      </c>
      <c r="I41" s="251">
        <v>30</v>
      </c>
      <c r="K41" s="101"/>
      <c r="L41" s="101"/>
      <c r="M41" s="227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</row>
    <row r="42" spans="1:25" s="148" customFormat="1" ht="17.25" customHeight="1">
      <c r="A42" s="372" t="s">
        <v>620</v>
      </c>
      <c r="B42" s="399"/>
      <c r="C42" s="298">
        <f aca="true" t="shared" si="5" ref="C42:C47">SUM(E42:I42)</f>
        <v>2210</v>
      </c>
      <c r="D42" s="299">
        <f aca="true" t="shared" si="6" ref="D42:D47">SUM(E42:H42)</f>
        <v>2190</v>
      </c>
      <c r="E42" s="299">
        <v>120</v>
      </c>
      <c r="F42" s="299">
        <v>390</v>
      </c>
      <c r="G42" s="299">
        <v>1320</v>
      </c>
      <c r="H42" s="299">
        <v>360</v>
      </c>
      <c r="I42" s="299">
        <v>20</v>
      </c>
      <c r="K42" s="368" t="s">
        <v>222</v>
      </c>
      <c r="L42" s="368"/>
      <c r="M42" s="369"/>
      <c r="N42" s="321">
        <f t="shared" si="2"/>
        <v>3092</v>
      </c>
      <c r="O42" s="321">
        <v>2940</v>
      </c>
      <c r="P42" s="321">
        <v>17</v>
      </c>
      <c r="Q42" s="321">
        <v>2</v>
      </c>
      <c r="R42" s="321">
        <v>130</v>
      </c>
      <c r="S42" s="321">
        <v>3</v>
      </c>
      <c r="T42" s="321" t="s">
        <v>627</v>
      </c>
      <c r="U42" s="321">
        <v>962</v>
      </c>
      <c r="V42" s="321">
        <v>1057</v>
      </c>
      <c r="W42" s="321">
        <v>542</v>
      </c>
      <c r="X42" s="321">
        <v>285</v>
      </c>
      <c r="Y42" s="321">
        <v>246</v>
      </c>
    </row>
    <row r="43" spans="1:25" s="148" customFormat="1" ht="17.25" customHeight="1">
      <c r="A43" s="372" t="s">
        <v>621</v>
      </c>
      <c r="B43" s="399"/>
      <c r="C43" s="298">
        <v>1920</v>
      </c>
      <c r="D43" s="299">
        <v>1910</v>
      </c>
      <c r="E43" s="299">
        <v>110</v>
      </c>
      <c r="F43" s="299">
        <v>320</v>
      </c>
      <c r="G43" s="299">
        <v>1140</v>
      </c>
      <c r="H43" s="299">
        <v>350</v>
      </c>
      <c r="I43" s="299">
        <v>10</v>
      </c>
      <c r="K43" s="368" t="s">
        <v>472</v>
      </c>
      <c r="L43" s="368"/>
      <c r="M43" s="369"/>
      <c r="N43" s="321">
        <f t="shared" si="2"/>
        <v>140</v>
      </c>
      <c r="O43" s="321">
        <v>90</v>
      </c>
      <c r="P43" s="321">
        <v>42</v>
      </c>
      <c r="Q43" s="321">
        <v>3</v>
      </c>
      <c r="R43" s="321">
        <v>3</v>
      </c>
      <c r="S43" s="321">
        <v>2</v>
      </c>
      <c r="T43" s="321" t="s">
        <v>628</v>
      </c>
      <c r="U43" s="321">
        <v>7</v>
      </c>
      <c r="V43" s="321">
        <v>17</v>
      </c>
      <c r="W43" s="321">
        <v>53</v>
      </c>
      <c r="X43" s="321">
        <v>41</v>
      </c>
      <c r="Y43" s="321">
        <v>22</v>
      </c>
    </row>
    <row r="44" spans="1:25" s="2" customFormat="1" ht="17.25" customHeight="1">
      <c r="A44" s="372" t="s">
        <v>622</v>
      </c>
      <c r="B44" s="399"/>
      <c r="C44" s="298">
        <f t="shared" si="5"/>
        <v>1860</v>
      </c>
      <c r="D44" s="299">
        <v>1850</v>
      </c>
      <c r="E44" s="299">
        <v>100</v>
      </c>
      <c r="F44" s="299">
        <v>320</v>
      </c>
      <c r="G44" s="299">
        <v>1080</v>
      </c>
      <c r="H44" s="299">
        <v>350</v>
      </c>
      <c r="I44" s="299">
        <v>10</v>
      </c>
      <c r="K44" s="366" t="s">
        <v>223</v>
      </c>
      <c r="L44" s="366"/>
      <c r="M44" s="367"/>
      <c r="N44" s="326">
        <f t="shared" si="2"/>
        <v>5</v>
      </c>
      <c r="O44" s="327" t="s">
        <v>627</v>
      </c>
      <c r="P44" s="327">
        <v>4</v>
      </c>
      <c r="Q44" s="327">
        <v>1</v>
      </c>
      <c r="R44" s="327" t="s">
        <v>627</v>
      </c>
      <c r="S44" s="327" t="s">
        <v>627</v>
      </c>
      <c r="T44" s="327" t="s">
        <v>627</v>
      </c>
      <c r="U44" s="327" t="s">
        <v>627</v>
      </c>
      <c r="V44" s="327" t="s">
        <v>627</v>
      </c>
      <c r="W44" s="327" t="s">
        <v>627</v>
      </c>
      <c r="X44" s="327">
        <v>1</v>
      </c>
      <c r="Y44" s="327">
        <v>4</v>
      </c>
    </row>
    <row r="45" spans="1:25" s="2" customFormat="1" ht="17.25" customHeight="1">
      <c r="A45" s="402" t="s">
        <v>623</v>
      </c>
      <c r="B45" s="403"/>
      <c r="C45" s="278">
        <f t="shared" si="5"/>
        <v>1515</v>
      </c>
      <c r="D45" s="279">
        <f t="shared" si="6"/>
        <v>1505</v>
      </c>
      <c r="E45" s="279">
        <f>SUM(E46:E47)</f>
        <v>61</v>
      </c>
      <c r="F45" s="279">
        <f>SUM(F46:F47)</f>
        <v>284</v>
      </c>
      <c r="G45" s="279">
        <f>SUM(G46:G47)</f>
        <v>815</v>
      </c>
      <c r="H45" s="279">
        <f>SUM(H46:H47)</f>
        <v>345</v>
      </c>
      <c r="I45" s="279">
        <f>SUM(I46:I47)</f>
        <v>10</v>
      </c>
      <c r="K45" s="99" t="s">
        <v>280</v>
      </c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1:9" s="2" customFormat="1" ht="17.25" customHeight="1">
      <c r="A46" s="376" t="s">
        <v>275</v>
      </c>
      <c r="B46" s="377"/>
      <c r="C46" s="314">
        <f t="shared" si="5"/>
        <v>179</v>
      </c>
      <c r="D46" s="315">
        <f t="shared" si="6"/>
        <v>174</v>
      </c>
      <c r="E46" s="321">
        <v>6</v>
      </c>
      <c r="F46" s="321">
        <v>35</v>
      </c>
      <c r="G46" s="299">
        <v>88</v>
      </c>
      <c r="H46" s="299">
        <v>45</v>
      </c>
      <c r="I46" s="321">
        <v>5</v>
      </c>
    </row>
    <row r="47" spans="1:9" ht="17.25" customHeight="1">
      <c r="A47" s="414" t="s">
        <v>276</v>
      </c>
      <c r="B47" s="415"/>
      <c r="C47" s="318">
        <f t="shared" si="5"/>
        <v>1336</v>
      </c>
      <c r="D47" s="319">
        <f t="shared" si="6"/>
        <v>1331</v>
      </c>
      <c r="E47" s="322">
        <v>55</v>
      </c>
      <c r="F47" s="322">
        <v>249</v>
      </c>
      <c r="G47" s="323">
        <v>727</v>
      </c>
      <c r="H47" s="323">
        <v>300</v>
      </c>
      <c r="I47" s="322">
        <v>5</v>
      </c>
    </row>
    <row r="48" ht="17.25" customHeight="1">
      <c r="A48" s="46"/>
    </row>
    <row r="49" ht="17.25" customHeight="1">
      <c r="A49" s="46"/>
    </row>
    <row r="50" ht="17.25" customHeight="1"/>
    <row r="51" spans="1:8" ht="17.25" customHeight="1">
      <c r="A51" s="426" t="s">
        <v>488</v>
      </c>
      <c r="B51" s="426"/>
      <c r="C51" s="426"/>
      <c r="D51" s="426"/>
      <c r="E51" s="426"/>
      <c r="F51" s="426"/>
      <c r="G51" s="426"/>
      <c r="H51" s="426"/>
    </row>
    <row r="52" spans="1:10" ht="15" customHeight="1" thickBot="1">
      <c r="A52" s="252"/>
      <c r="B52" s="252"/>
      <c r="C52" s="253"/>
      <c r="D52" s="253"/>
      <c r="E52" s="253"/>
      <c r="F52" s="253"/>
      <c r="G52" s="253"/>
      <c r="H52" s="253"/>
      <c r="I52" s="115"/>
      <c r="J52" s="100"/>
    </row>
    <row r="53" spans="1:9" ht="17.25" customHeight="1">
      <c r="A53" s="254"/>
      <c r="B53" s="255"/>
      <c r="C53" s="270" t="s">
        <v>247</v>
      </c>
      <c r="D53" s="256" t="s">
        <v>483</v>
      </c>
      <c r="E53" s="256" t="s">
        <v>484</v>
      </c>
      <c r="F53" s="256" t="s">
        <v>485</v>
      </c>
      <c r="G53" s="256" t="s">
        <v>486</v>
      </c>
      <c r="H53" s="257" t="s">
        <v>278</v>
      </c>
      <c r="I53" s="71"/>
    </row>
    <row r="54" spans="1:9" ht="17.25" customHeight="1">
      <c r="A54" s="368" t="s">
        <v>294</v>
      </c>
      <c r="B54" s="407"/>
      <c r="C54" s="271">
        <v>6510</v>
      </c>
      <c r="D54" s="121">
        <v>1360</v>
      </c>
      <c r="E54" s="121">
        <v>1730</v>
      </c>
      <c r="F54" s="121">
        <v>1320</v>
      </c>
      <c r="G54" s="121">
        <v>840</v>
      </c>
      <c r="H54" s="121">
        <v>1260</v>
      </c>
      <c r="I54" s="71"/>
    </row>
    <row r="55" spans="1:9" ht="17.25" customHeight="1">
      <c r="A55" s="372" t="s">
        <v>624</v>
      </c>
      <c r="B55" s="429"/>
      <c r="C55" s="120">
        <v>6240</v>
      </c>
      <c r="D55" s="121">
        <v>1580</v>
      </c>
      <c r="E55" s="121">
        <v>1380</v>
      </c>
      <c r="F55" s="121">
        <v>1350</v>
      </c>
      <c r="G55" s="121">
        <v>920</v>
      </c>
      <c r="H55" s="121">
        <v>1010</v>
      </c>
      <c r="I55" s="71"/>
    </row>
    <row r="56" spans="1:9" ht="17.25" customHeight="1">
      <c r="A56" s="372" t="s">
        <v>625</v>
      </c>
      <c r="B56" s="429"/>
      <c r="C56" s="120">
        <v>5750</v>
      </c>
      <c r="D56" s="121">
        <v>1490</v>
      </c>
      <c r="E56" s="121">
        <v>1370</v>
      </c>
      <c r="F56" s="121">
        <v>1160</v>
      </c>
      <c r="G56" s="121">
        <v>760</v>
      </c>
      <c r="H56" s="121">
        <v>970</v>
      </c>
      <c r="I56" s="71"/>
    </row>
    <row r="57" spans="1:9" ht="17.25" customHeight="1">
      <c r="A57" s="372" t="s">
        <v>626</v>
      </c>
      <c r="B57" s="429"/>
      <c r="C57" s="120">
        <v>5510</v>
      </c>
      <c r="D57" s="121">
        <v>1560</v>
      </c>
      <c r="E57" s="121">
        <v>1340</v>
      </c>
      <c r="F57" s="121">
        <v>970</v>
      </c>
      <c r="G57" s="121">
        <v>710</v>
      </c>
      <c r="H57" s="121">
        <v>930</v>
      </c>
      <c r="I57" s="71"/>
    </row>
    <row r="58" spans="1:8" ht="17.25" customHeight="1">
      <c r="A58" s="427" t="s">
        <v>623</v>
      </c>
      <c r="B58" s="428"/>
      <c r="C58" s="324">
        <f>SUM(D58:H58)</f>
        <v>5597</v>
      </c>
      <c r="D58" s="114">
        <v>1364</v>
      </c>
      <c r="E58" s="114">
        <v>1545</v>
      </c>
      <c r="F58" s="114">
        <v>963</v>
      </c>
      <c r="G58" s="114">
        <v>818</v>
      </c>
      <c r="H58" s="114">
        <v>907</v>
      </c>
    </row>
    <row r="59" ht="14.25">
      <c r="A59" s="99" t="s">
        <v>277</v>
      </c>
    </row>
  </sheetData>
  <sheetProtection/>
  <mergeCells count="89">
    <mergeCell ref="A47:B47"/>
    <mergeCell ref="A58:B58"/>
    <mergeCell ref="A55:B55"/>
    <mergeCell ref="A56:B56"/>
    <mergeCell ref="A54:B54"/>
    <mergeCell ref="A57:B57"/>
    <mergeCell ref="A51:H51"/>
    <mergeCell ref="G24:G25"/>
    <mergeCell ref="A45:B45"/>
    <mergeCell ref="A44:B44"/>
    <mergeCell ref="A46:B46"/>
    <mergeCell ref="A32:B32"/>
    <mergeCell ref="A29:B29"/>
    <mergeCell ref="A38:B40"/>
    <mergeCell ref="D38:H38"/>
    <mergeCell ref="D39:D40"/>
    <mergeCell ref="A43:B43"/>
    <mergeCell ref="H9:H10"/>
    <mergeCell ref="E39:E40"/>
    <mergeCell ref="F39:F40"/>
    <mergeCell ref="H39:H40"/>
    <mergeCell ref="A4:I4"/>
    <mergeCell ref="A5:I5"/>
    <mergeCell ref="D23:H23"/>
    <mergeCell ref="D24:D25"/>
    <mergeCell ref="E24:E25"/>
    <mergeCell ref="F24:F25"/>
    <mergeCell ref="D9:D10"/>
    <mergeCell ref="E9:E10"/>
    <mergeCell ref="F9:F10"/>
    <mergeCell ref="G9:G10"/>
    <mergeCell ref="A14:B14"/>
    <mergeCell ref="A11:B11"/>
    <mergeCell ref="C38:C40"/>
    <mergeCell ref="A41:B41"/>
    <mergeCell ref="A42:B42"/>
    <mergeCell ref="G39:G40"/>
    <mergeCell ref="I38:I40"/>
    <mergeCell ref="I8:I10"/>
    <mergeCell ref="C8:C10"/>
    <mergeCell ref="C23:C25"/>
    <mergeCell ref="I23:I25"/>
    <mergeCell ref="A15:B15"/>
    <mergeCell ref="A6:I6"/>
    <mergeCell ref="A36:I36"/>
    <mergeCell ref="A23:B25"/>
    <mergeCell ref="A16:B16"/>
    <mergeCell ref="A17:B17"/>
    <mergeCell ref="A13:B13"/>
    <mergeCell ref="H24:H25"/>
    <mergeCell ref="A8:B10"/>
    <mergeCell ref="D8:H8"/>
    <mergeCell ref="A21:I21"/>
    <mergeCell ref="K34:M34"/>
    <mergeCell ref="K24:K31"/>
    <mergeCell ref="K14:M14"/>
    <mergeCell ref="K15:M15"/>
    <mergeCell ref="K18:M18"/>
    <mergeCell ref="K19:M19"/>
    <mergeCell ref="P8:S8"/>
    <mergeCell ref="T9:T10"/>
    <mergeCell ref="Y9:Y10"/>
    <mergeCell ref="S9:S10"/>
    <mergeCell ref="A12:B12"/>
    <mergeCell ref="A31:B31"/>
    <mergeCell ref="A27:B27"/>
    <mergeCell ref="A26:B26"/>
    <mergeCell ref="A28:B28"/>
    <mergeCell ref="A30:B30"/>
    <mergeCell ref="Q9:Q10"/>
    <mergeCell ref="K13:M13"/>
    <mergeCell ref="K17:M17"/>
    <mergeCell ref="P9:P10"/>
    <mergeCell ref="K5:Y5"/>
    <mergeCell ref="K6:Y6"/>
    <mergeCell ref="K7:Y7"/>
    <mergeCell ref="K8:M10"/>
    <mergeCell ref="N8:N10"/>
    <mergeCell ref="O8:O10"/>
    <mergeCell ref="A2:Y2"/>
    <mergeCell ref="R9:R10"/>
    <mergeCell ref="K44:M44"/>
    <mergeCell ref="K35:M35"/>
    <mergeCell ref="K36:M36"/>
    <mergeCell ref="K37:M37"/>
    <mergeCell ref="K42:M42"/>
    <mergeCell ref="K43:M43"/>
    <mergeCell ref="K11:M11"/>
    <mergeCell ref="K12:M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4" r:id="rId2"/>
  <ignoredErrors>
    <ignoredError sqref="C15:D15 C11:C12 D11 C16:C17 D16:D17 C30:D30 D26 D31 C45:D45 D42 D46:D47 N11:N14 C14 D28 C4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8"/>
  <sheetViews>
    <sheetView zoomScalePageLayoutView="0" workbookViewId="0" topLeftCell="A1">
      <selection activeCell="A2" sqref="A2:M2"/>
    </sheetView>
  </sheetViews>
  <sheetFormatPr defaultColWidth="10.59765625" defaultRowHeight="15"/>
  <cols>
    <col min="1" max="1" width="3.19921875" style="99" customWidth="1"/>
    <col min="2" max="2" width="28.19921875" style="99" bestFit="1" customWidth="1"/>
    <col min="3" max="13" width="7.8984375" style="99" customWidth="1"/>
    <col min="14" max="17" width="10.59765625" style="99" customWidth="1"/>
    <col min="18" max="18" width="13.8984375" style="99" bestFit="1" customWidth="1"/>
    <col min="19" max="16384" width="10.59765625" style="99" customWidth="1"/>
  </cols>
  <sheetData>
    <row r="1" spans="1:31" s="1" customFormat="1" ht="19.5" customHeight="1">
      <c r="A1" s="3" t="s">
        <v>473</v>
      </c>
      <c r="M1" s="20"/>
      <c r="AE1" s="4" t="s">
        <v>459</v>
      </c>
    </row>
    <row r="2" spans="1:31" s="1" customFormat="1" ht="19.5" customHeight="1">
      <c r="A2" s="435" t="s">
        <v>489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O2" s="215"/>
      <c r="P2" s="435" t="s">
        <v>501</v>
      </c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</row>
    <row r="3" spans="1:31" s="1" customFormat="1" ht="18" customHeight="1" thickBot="1">
      <c r="A3" s="455" t="s">
        <v>300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O3" s="215"/>
      <c r="P3" s="435" t="s">
        <v>215</v>
      </c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</row>
    <row r="4" spans="1:31" s="1" customFormat="1" ht="22.5" customHeight="1">
      <c r="A4" s="456" t="s">
        <v>299</v>
      </c>
      <c r="B4" s="457"/>
      <c r="C4" s="465" t="s">
        <v>298</v>
      </c>
      <c r="D4" s="468" t="s">
        <v>261</v>
      </c>
      <c r="E4" s="476" t="s">
        <v>216</v>
      </c>
      <c r="F4" s="477"/>
      <c r="G4" s="477"/>
      <c r="H4" s="477"/>
      <c r="I4" s="477"/>
      <c r="J4" s="477"/>
      <c r="K4" s="477"/>
      <c r="L4" s="477"/>
      <c r="M4" s="477"/>
      <c r="N4" s="232"/>
      <c r="O4" s="215"/>
      <c r="P4" s="436" t="s">
        <v>260</v>
      </c>
      <c r="Q4" s="436"/>
      <c r="R4" s="437"/>
      <c r="S4" s="441" t="s">
        <v>0</v>
      </c>
      <c r="T4" s="443" t="s">
        <v>460</v>
      </c>
      <c r="U4" s="443" t="s">
        <v>83</v>
      </c>
      <c r="V4" s="445" t="s">
        <v>461</v>
      </c>
      <c r="W4" s="446"/>
      <c r="X4" s="446"/>
      <c r="Y4" s="446"/>
      <c r="Z4" s="446"/>
      <c r="AA4" s="446"/>
      <c r="AB4" s="446"/>
      <c r="AC4" s="446"/>
      <c r="AD4" s="446"/>
      <c r="AE4" s="447" t="s">
        <v>538</v>
      </c>
    </row>
    <row r="5" spans="1:31" s="1" customFormat="1" ht="22.5" customHeight="1">
      <c r="A5" s="458"/>
      <c r="B5" s="459"/>
      <c r="C5" s="466"/>
      <c r="D5" s="463"/>
      <c r="E5" s="462" t="s">
        <v>297</v>
      </c>
      <c r="F5" s="478" t="s">
        <v>263</v>
      </c>
      <c r="G5" s="479"/>
      <c r="H5" s="479"/>
      <c r="I5" s="479"/>
      <c r="J5" s="479"/>
      <c r="K5" s="479"/>
      <c r="L5" s="479"/>
      <c r="M5" s="479"/>
      <c r="N5" s="232"/>
      <c r="O5" s="259"/>
      <c r="P5" s="438"/>
      <c r="Q5" s="438"/>
      <c r="R5" s="439"/>
      <c r="S5" s="442"/>
      <c r="T5" s="444"/>
      <c r="U5" s="444"/>
      <c r="V5" s="450" t="s">
        <v>1</v>
      </c>
      <c r="W5" s="216" t="s">
        <v>462</v>
      </c>
      <c r="X5" s="216" t="s">
        <v>84</v>
      </c>
      <c r="Y5" s="216" t="s">
        <v>85</v>
      </c>
      <c r="Z5" s="216" t="s">
        <v>86</v>
      </c>
      <c r="AA5" s="216">
        <v>10</v>
      </c>
      <c r="AB5" s="216">
        <v>20</v>
      </c>
      <c r="AC5" s="216">
        <v>50</v>
      </c>
      <c r="AD5" s="451" t="s">
        <v>463</v>
      </c>
      <c r="AE5" s="448"/>
    </row>
    <row r="6" spans="1:31" s="1" customFormat="1" ht="15.75" customHeight="1">
      <c r="A6" s="458"/>
      <c r="B6" s="459"/>
      <c r="C6" s="466"/>
      <c r="D6" s="463"/>
      <c r="E6" s="463"/>
      <c r="F6" s="473" t="s">
        <v>218</v>
      </c>
      <c r="G6" s="233">
        <v>1</v>
      </c>
      <c r="H6" s="233">
        <v>3</v>
      </c>
      <c r="I6" s="233">
        <v>5</v>
      </c>
      <c r="J6" s="233">
        <v>10</v>
      </c>
      <c r="K6" s="233">
        <v>30</v>
      </c>
      <c r="L6" s="233">
        <v>100</v>
      </c>
      <c r="M6" s="470" t="s">
        <v>262</v>
      </c>
      <c r="N6" s="232"/>
      <c r="O6" s="259"/>
      <c r="P6" s="438"/>
      <c r="Q6" s="438"/>
      <c r="R6" s="439"/>
      <c r="S6" s="442"/>
      <c r="T6" s="444"/>
      <c r="U6" s="444"/>
      <c r="V6" s="442"/>
      <c r="W6" s="216"/>
      <c r="X6" s="217" t="s">
        <v>464</v>
      </c>
      <c r="Y6" s="217" t="s">
        <v>464</v>
      </c>
      <c r="Z6" s="217" t="s">
        <v>464</v>
      </c>
      <c r="AA6" s="217" t="s">
        <v>464</v>
      </c>
      <c r="AB6" s="217" t="s">
        <v>464</v>
      </c>
      <c r="AC6" s="217" t="s">
        <v>464</v>
      </c>
      <c r="AD6" s="452"/>
      <c r="AE6" s="448"/>
    </row>
    <row r="7" spans="1:31" s="1" customFormat="1" ht="16.5" customHeight="1">
      <c r="A7" s="458"/>
      <c r="B7" s="459"/>
      <c r="C7" s="466"/>
      <c r="D7" s="463"/>
      <c r="E7" s="463"/>
      <c r="F7" s="474"/>
      <c r="G7" s="234" t="s">
        <v>474</v>
      </c>
      <c r="H7" s="234" t="s">
        <v>474</v>
      </c>
      <c r="I7" s="234" t="s">
        <v>474</v>
      </c>
      <c r="J7" s="234" t="s">
        <v>474</v>
      </c>
      <c r="K7" s="234" t="s">
        <v>474</v>
      </c>
      <c r="L7" s="234" t="s">
        <v>474</v>
      </c>
      <c r="M7" s="471"/>
      <c r="N7" s="232"/>
      <c r="O7" s="259"/>
      <c r="P7" s="385"/>
      <c r="Q7" s="385"/>
      <c r="R7" s="440"/>
      <c r="S7" s="390"/>
      <c r="T7" s="365"/>
      <c r="U7" s="365"/>
      <c r="V7" s="379"/>
      <c r="W7" s="218" t="s">
        <v>465</v>
      </c>
      <c r="X7" s="219" t="s">
        <v>466</v>
      </c>
      <c r="Y7" s="219" t="s">
        <v>467</v>
      </c>
      <c r="Z7" s="218">
        <v>10</v>
      </c>
      <c r="AA7" s="218">
        <v>20</v>
      </c>
      <c r="AB7" s="218">
        <v>50</v>
      </c>
      <c r="AC7" s="218">
        <v>200</v>
      </c>
      <c r="AD7" s="453"/>
      <c r="AE7" s="449"/>
    </row>
    <row r="8" spans="1:31" s="1" customFormat="1" ht="23.25" customHeight="1">
      <c r="A8" s="460"/>
      <c r="B8" s="461"/>
      <c r="C8" s="467"/>
      <c r="D8" s="464"/>
      <c r="E8" s="464"/>
      <c r="F8" s="475"/>
      <c r="G8" s="235">
        <v>3</v>
      </c>
      <c r="H8" s="235">
        <v>5</v>
      </c>
      <c r="I8" s="235">
        <v>10</v>
      </c>
      <c r="J8" s="235">
        <v>30</v>
      </c>
      <c r="K8" s="235">
        <v>100</v>
      </c>
      <c r="L8" s="235">
        <v>500</v>
      </c>
      <c r="M8" s="472"/>
      <c r="N8" s="232"/>
      <c r="O8" s="220"/>
      <c r="P8" s="430" t="s">
        <v>648</v>
      </c>
      <c r="Q8" s="431"/>
      <c r="R8" s="432"/>
      <c r="S8" s="298">
        <f>SUM(T8:V8)</f>
        <v>4280</v>
      </c>
      <c r="T8" s="299">
        <v>63</v>
      </c>
      <c r="U8" s="299">
        <v>1623</v>
      </c>
      <c r="V8" s="299">
        <f>SUM(W8:AD8)</f>
        <v>2594</v>
      </c>
      <c r="W8" s="299">
        <v>182</v>
      </c>
      <c r="X8" s="299">
        <v>1135</v>
      </c>
      <c r="Y8" s="299">
        <v>638</v>
      </c>
      <c r="Z8" s="299">
        <v>340</v>
      </c>
      <c r="AA8" s="299">
        <v>151</v>
      </c>
      <c r="AB8" s="321">
        <v>39</v>
      </c>
      <c r="AC8" s="299">
        <v>83</v>
      </c>
      <c r="AD8" s="299">
        <v>26</v>
      </c>
      <c r="AE8" s="299">
        <v>29867</v>
      </c>
    </row>
    <row r="9" spans="1:31" s="1" customFormat="1" ht="23.25" customHeight="1">
      <c r="A9" s="430" t="s">
        <v>634</v>
      </c>
      <c r="B9" s="432"/>
      <c r="C9" s="236">
        <v>3356</v>
      </c>
      <c r="D9" s="237">
        <v>7</v>
      </c>
      <c r="E9" s="237">
        <v>6</v>
      </c>
      <c r="F9" s="222">
        <v>1131</v>
      </c>
      <c r="G9" s="222">
        <v>815</v>
      </c>
      <c r="H9" s="222">
        <v>495</v>
      </c>
      <c r="I9" s="222">
        <v>291</v>
      </c>
      <c r="J9" s="223">
        <v>82</v>
      </c>
      <c r="K9" s="223">
        <v>51</v>
      </c>
      <c r="L9" s="222">
        <v>34</v>
      </c>
      <c r="M9" s="223">
        <v>11</v>
      </c>
      <c r="O9" s="260"/>
      <c r="P9" s="372" t="s">
        <v>624</v>
      </c>
      <c r="Q9" s="433"/>
      <c r="R9" s="434"/>
      <c r="S9" s="298">
        <f>SUM(T9:V9)</f>
        <v>4089</v>
      </c>
      <c r="T9" s="299">
        <v>53</v>
      </c>
      <c r="U9" s="299">
        <v>1484</v>
      </c>
      <c r="V9" s="299">
        <f>SUM(W9:AD9)</f>
        <v>2552</v>
      </c>
      <c r="W9" s="299">
        <v>164</v>
      </c>
      <c r="X9" s="299">
        <v>1099</v>
      </c>
      <c r="Y9" s="299">
        <v>673</v>
      </c>
      <c r="Z9" s="299">
        <v>331</v>
      </c>
      <c r="AA9" s="299">
        <v>145</v>
      </c>
      <c r="AB9" s="321">
        <v>38</v>
      </c>
      <c r="AC9" s="299">
        <v>74</v>
      </c>
      <c r="AD9" s="299">
        <v>28</v>
      </c>
      <c r="AE9" s="299">
        <v>29497</v>
      </c>
    </row>
    <row r="10" spans="1:31" s="1" customFormat="1" ht="22.5" customHeight="1">
      <c r="A10" s="372" t="s">
        <v>635</v>
      </c>
      <c r="B10" s="469"/>
      <c r="C10" s="221">
        <v>3218</v>
      </c>
      <c r="D10" s="222">
        <v>9</v>
      </c>
      <c r="E10" s="222">
        <v>6</v>
      </c>
      <c r="F10" s="222">
        <v>1037</v>
      </c>
      <c r="G10" s="222">
        <v>754</v>
      </c>
      <c r="H10" s="222">
        <v>483</v>
      </c>
      <c r="I10" s="222">
        <v>318</v>
      </c>
      <c r="J10" s="223">
        <v>81</v>
      </c>
      <c r="K10" s="223">
        <v>49</v>
      </c>
      <c r="L10" s="222">
        <v>30</v>
      </c>
      <c r="M10" s="223">
        <v>12</v>
      </c>
      <c r="O10" s="260"/>
      <c r="P10" s="372" t="s">
        <v>625</v>
      </c>
      <c r="Q10" s="433"/>
      <c r="R10" s="434"/>
      <c r="S10" s="298">
        <f>SUM(T10:V10)</f>
        <v>3758</v>
      </c>
      <c r="T10" s="299">
        <v>47</v>
      </c>
      <c r="U10" s="299">
        <v>1341</v>
      </c>
      <c r="V10" s="299">
        <f>SUM(W10:AD10)</f>
        <v>2370</v>
      </c>
      <c r="W10" s="299">
        <v>150</v>
      </c>
      <c r="X10" s="299">
        <v>1032</v>
      </c>
      <c r="Y10" s="299">
        <v>606</v>
      </c>
      <c r="Z10" s="299">
        <v>314</v>
      </c>
      <c r="AA10" s="299">
        <v>140</v>
      </c>
      <c r="AB10" s="321">
        <v>36</v>
      </c>
      <c r="AC10" s="299">
        <v>62</v>
      </c>
      <c r="AD10" s="299">
        <v>30</v>
      </c>
      <c r="AE10" s="321">
        <v>28218</v>
      </c>
    </row>
    <row r="11" spans="1:31" s="1" customFormat="1" ht="22.5" customHeight="1">
      <c r="A11" s="372" t="s">
        <v>636</v>
      </c>
      <c r="B11" s="469"/>
      <c r="C11" s="221">
        <v>3016</v>
      </c>
      <c r="D11" s="222">
        <v>9</v>
      </c>
      <c r="E11" s="222">
        <v>5</v>
      </c>
      <c r="F11" s="222">
        <v>935</v>
      </c>
      <c r="G11" s="222">
        <v>708</v>
      </c>
      <c r="H11" s="222">
        <v>471</v>
      </c>
      <c r="I11" s="222">
        <v>296</v>
      </c>
      <c r="J11" s="223">
        <v>81</v>
      </c>
      <c r="K11" s="223">
        <v>42</v>
      </c>
      <c r="L11" s="222">
        <v>27</v>
      </c>
      <c r="M11" s="223">
        <v>12</v>
      </c>
      <c r="O11" s="260"/>
      <c r="P11" s="372" t="s">
        <v>626</v>
      </c>
      <c r="Q11" s="433"/>
      <c r="R11" s="434"/>
      <c r="S11" s="298">
        <f>SUM(T11:V11)</f>
        <v>3781</v>
      </c>
      <c r="T11" s="299">
        <v>46</v>
      </c>
      <c r="U11" s="299">
        <v>1404</v>
      </c>
      <c r="V11" s="299">
        <f>SUM(W11:AD11)</f>
        <v>2331</v>
      </c>
      <c r="W11" s="299">
        <v>147</v>
      </c>
      <c r="X11" s="299">
        <v>1013</v>
      </c>
      <c r="Y11" s="299">
        <v>613</v>
      </c>
      <c r="Z11" s="299">
        <v>306</v>
      </c>
      <c r="AA11" s="299">
        <v>130</v>
      </c>
      <c r="AB11" s="321">
        <v>34</v>
      </c>
      <c r="AC11" s="299">
        <v>64</v>
      </c>
      <c r="AD11" s="299">
        <v>24</v>
      </c>
      <c r="AE11" s="321">
        <v>26092</v>
      </c>
    </row>
    <row r="12" spans="1:31" s="1" customFormat="1" ht="22.5" customHeight="1">
      <c r="A12" s="372" t="s">
        <v>637</v>
      </c>
      <c r="B12" s="469"/>
      <c r="C12" s="221">
        <v>3094</v>
      </c>
      <c r="D12" s="222">
        <v>4</v>
      </c>
      <c r="E12" s="222">
        <v>6</v>
      </c>
      <c r="F12" s="222">
        <v>1010</v>
      </c>
      <c r="G12" s="222">
        <v>699</v>
      </c>
      <c r="H12" s="222">
        <v>474</v>
      </c>
      <c r="I12" s="222">
        <v>324</v>
      </c>
      <c r="J12" s="223">
        <v>79</v>
      </c>
      <c r="K12" s="223">
        <v>42</v>
      </c>
      <c r="L12" s="222">
        <v>29</v>
      </c>
      <c r="M12" s="223">
        <v>10</v>
      </c>
      <c r="O12" s="258"/>
      <c r="P12" s="402" t="s">
        <v>623</v>
      </c>
      <c r="Q12" s="402"/>
      <c r="R12" s="406"/>
      <c r="S12" s="278">
        <f>SUM(T12:V12)</f>
        <v>4380</v>
      </c>
      <c r="T12" s="279">
        <f>SUM(T39:T41)</f>
        <v>127</v>
      </c>
      <c r="U12" s="279">
        <f>SUM(U39:U41)</f>
        <v>1950</v>
      </c>
      <c r="V12" s="279">
        <f>SUM(W12:AD12)</f>
        <v>2303</v>
      </c>
      <c r="W12" s="279">
        <f aca="true" t="shared" si="0" ref="W12:AE12">SUM(W39:W41)</f>
        <v>162</v>
      </c>
      <c r="X12" s="279">
        <f t="shared" si="0"/>
        <v>985</v>
      </c>
      <c r="Y12" s="279">
        <f t="shared" si="0"/>
        <v>617</v>
      </c>
      <c r="Z12" s="279">
        <f t="shared" si="0"/>
        <v>302</v>
      </c>
      <c r="AA12" s="279">
        <f t="shared" si="0"/>
        <v>135</v>
      </c>
      <c r="AB12" s="274">
        <f t="shared" si="0"/>
        <v>30</v>
      </c>
      <c r="AC12" s="279">
        <f t="shared" si="0"/>
        <v>62</v>
      </c>
      <c r="AD12" s="279">
        <f t="shared" si="0"/>
        <v>10</v>
      </c>
      <c r="AE12" s="274">
        <f t="shared" si="0"/>
        <v>20801</v>
      </c>
    </row>
    <row r="13" spans="1:31" s="2" customFormat="1" ht="22.5" customHeight="1">
      <c r="A13" s="402" t="s">
        <v>623</v>
      </c>
      <c r="B13" s="403"/>
      <c r="C13" s="278">
        <v>3237</v>
      </c>
      <c r="D13" s="279">
        <f aca="true" t="shared" si="1" ref="D13:M13">SUM(D16:D17,D19:D20,D22,D24,D25,D26,D27,D28:D30,D32:D46)</f>
        <v>9</v>
      </c>
      <c r="E13" s="279">
        <f t="shared" si="1"/>
        <v>7</v>
      </c>
      <c r="F13" s="279">
        <f t="shared" si="1"/>
        <v>1158</v>
      </c>
      <c r="G13" s="279">
        <f t="shared" si="1"/>
        <v>729</v>
      </c>
      <c r="H13" s="279">
        <f t="shared" si="1"/>
        <v>509</v>
      </c>
      <c r="I13" s="279">
        <f t="shared" si="1"/>
        <v>308</v>
      </c>
      <c r="J13" s="274">
        <v>73</v>
      </c>
      <c r="K13" s="274">
        <f t="shared" si="1"/>
        <v>38</v>
      </c>
      <c r="L13" s="279">
        <f t="shared" si="1"/>
        <v>23</v>
      </c>
      <c r="M13" s="274">
        <f t="shared" si="1"/>
        <v>11</v>
      </c>
      <c r="O13" s="123"/>
      <c r="P13" s="123"/>
      <c r="Q13" s="123"/>
      <c r="R13" s="224"/>
      <c r="S13" s="328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</row>
    <row r="14" spans="1:31" s="2" customFormat="1" ht="22.5" customHeight="1">
      <c r="A14" s="31"/>
      <c r="B14" s="6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O14" s="101"/>
      <c r="P14" s="368" t="s">
        <v>2</v>
      </c>
      <c r="Q14" s="368"/>
      <c r="R14" s="407"/>
      <c r="S14" s="321" t="s">
        <v>627</v>
      </c>
      <c r="T14" s="321" t="s">
        <v>627</v>
      </c>
      <c r="U14" s="321" t="s">
        <v>627</v>
      </c>
      <c r="V14" s="321" t="s">
        <v>627</v>
      </c>
      <c r="W14" s="321" t="s">
        <v>627</v>
      </c>
      <c r="X14" s="321" t="s">
        <v>627</v>
      </c>
      <c r="Y14" s="321" t="s">
        <v>627</v>
      </c>
      <c r="Z14" s="321" t="s">
        <v>627</v>
      </c>
      <c r="AA14" s="321" t="s">
        <v>627</v>
      </c>
      <c r="AB14" s="321" t="s">
        <v>627</v>
      </c>
      <c r="AC14" s="321" t="s">
        <v>627</v>
      </c>
      <c r="AD14" s="321" t="s">
        <v>627</v>
      </c>
      <c r="AE14" s="321" t="s">
        <v>627</v>
      </c>
    </row>
    <row r="15" spans="1:31" ht="22.5" customHeight="1">
      <c r="A15" s="376" t="s">
        <v>495</v>
      </c>
      <c r="B15" s="377"/>
      <c r="C15" s="19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O15" s="101"/>
      <c r="P15" s="368" t="s">
        <v>216</v>
      </c>
      <c r="Q15" s="368"/>
      <c r="R15" s="407"/>
      <c r="S15" s="330">
        <f>SUM(T15:V15)</f>
        <v>3615</v>
      </c>
      <c r="T15" s="316">
        <v>47</v>
      </c>
      <c r="U15" s="317">
        <v>1675</v>
      </c>
      <c r="V15" s="317">
        <f>SUM(W15:AD15)</f>
        <v>1893</v>
      </c>
      <c r="W15" s="321">
        <v>145</v>
      </c>
      <c r="X15" s="321">
        <v>785</v>
      </c>
      <c r="Y15" s="321">
        <v>542</v>
      </c>
      <c r="Z15" s="321">
        <v>257</v>
      </c>
      <c r="AA15" s="321">
        <v>62</v>
      </c>
      <c r="AB15" s="321">
        <v>30</v>
      </c>
      <c r="AC15" s="321">
        <v>62</v>
      </c>
      <c r="AD15" s="321">
        <v>10</v>
      </c>
      <c r="AE15" s="321">
        <v>18712</v>
      </c>
    </row>
    <row r="16" spans="1:31" ht="22.5" customHeight="1">
      <c r="A16" s="101"/>
      <c r="B16" s="190" t="s">
        <v>496</v>
      </c>
      <c r="C16" s="14">
        <f>SUM(D16:M16)</f>
        <v>26</v>
      </c>
      <c r="D16" s="132" t="s">
        <v>588</v>
      </c>
      <c r="E16" s="132" t="s">
        <v>588</v>
      </c>
      <c r="F16" s="132" t="s">
        <v>588</v>
      </c>
      <c r="G16" s="132" t="s">
        <v>588</v>
      </c>
      <c r="H16" s="132" t="s">
        <v>588</v>
      </c>
      <c r="I16" s="132" t="s">
        <v>588</v>
      </c>
      <c r="J16" s="132">
        <v>3</v>
      </c>
      <c r="K16" s="132">
        <v>23</v>
      </c>
      <c r="L16" s="132" t="s">
        <v>588</v>
      </c>
      <c r="M16" s="132" t="s">
        <v>588</v>
      </c>
      <c r="O16" s="101"/>
      <c r="P16" s="368" t="s">
        <v>217</v>
      </c>
      <c r="Q16" s="368"/>
      <c r="R16" s="407"/>
      <c r="S16" s="330">
        <f>SUM(T16:V16)</f>
        <v>8</v>
      </c>
      <c r="T16" s="321">
        <v>8</v>
      </c>
      <c r="U16" s="321" t="s">
        <v>627</v>
      </c>
      <c r="V16" s="321" t="s">
        <v>627</v>
      </c>
      <c r="W16" s="321" t="s">
        <v>627</v>
      </c>
      <c r="X16" s="321" t="s">
        <v>627</v>
      </c>
      <c r="Y16" s="321" t="s">
        <v>627</v>
      </c>
      <c r="Z16" s="321" t="s">
        <v>627</v>
      </c>
      <c r="AA16" s="321" t="s">
        <v>627</v>
      </c>
      <c r="AB16" s="321" t="s">
        <v>627</v>
      </c>
      <c r="AC16" s="321" t="s">
        <v>627</v>
      </c>
      <c r="AD16" s="321" t="s">
        <v>627</v>
      </c>
      <c r="AE16" s="321" t="s">
        <v>588</v>
      </c>
    </row>
    <row r="17" spans="1:31" ht="22.5" customHeight="1">
      <c r="A17" s="101"/>
      <c r="B17" s="190" t="s">
        <v>272</v>
      </c>
      <c r="C17" s="14">
        <f>SUM(D17:M17)</f>
        <v>297</v>
      </c>
      <c r="D17" s="132" t="s">
        <v>588</v>
      </c>
      <c r="E17" s="132" t="s">
        <v>588</v>
      </c>
      <c r="F17" s="132">
        <v>6</v>
      </c>
      <c r="G17" s="132">
        <v>113</v>
      </c>
      <c r="H17" s="132">
        <v>96</v>
      </c>
      <c r="I17" s="132">
        <v>62</v>
      </c>
      <c r="J17" s="132">
        <v>20</v>
      </c>
      <c r="K17" s="132" t="s">
        <v>588</v>
      </c>
      <c r="L17" s="132" t="s">
        <v>588</v>
      </c>
      <c r="M17" s="132" t="s">
        <v>588</v>
      </c>
      <c r="O17" s="123"/>
      <c r="P17" s="123"/>
      <c r="Q17" s="123"/>
      <c r="R17" s="145"/>
      <c r="S17" s="330"/>
      <c r="T17" s="316"/>
      <c r="U17" s="316"/>
      <c r="V17" s="321"/>
      <c r="W17" s="316"/>
      <c r="X17" s="316"/>
      <c r="Y17" s="316"/>
      <c r="Z17" s="316"/>
      <c r="AA17" s="316"/>
      <c r="AB17" s="316"/>
      <c r="AC17" s="316"/>
      <c r="AD17" s="316"/>
      <c r="AE17" s="331"/>
    </row>
    <row r="18" spans="1:31" ht="22.5" customHeight="1">
      <c r="A18" s="368" t="s">
        <v>197</v>
      </c>
      <c r="B18" s="407"/>
      <c r="C18" s="14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O18" s="123"/>
      <c r="P18" s="123"/>
      <c r="Q18" s="123"/>
      <c r="R18" s="145" t="s">
        <v>218</v>
      </c>
      <c r="S18" s="330">
        <f aca="true" t="shared" si="2" ref="S18:S28">SUM(T18:V18)</f>
        <v>1394</v>
      </c>
      <c r="T18" s="321">
        <v>12</v>
      </c>
      <c r="U18" s="321">
        <v>1255</v>
      </c>
      <c r="V18" s="321">
        <f aca="true" t="shared" si="3" ref="V18:V29">SUM(W18:AD18)</f>
        <v>127</v>
      </c>
      <c r="W18" s="321">
        <v>127</v>
      </c>
      <c r="X18" s="321" t="s">
        <v>638</v>
      </c>
      <c r="Y18" s="321" t="s">
        <v>588</v>
      </c>
      <c r="Z18" s="321" t="s">
        <v>639</v>
      </c>
      <c r="AA18" s="321" t="s">
        <v>640</v>
      </c>
      <c r="AB18" s="321" t="s">
        <v>588</v>
      </c>
      <c r="AC18" s="321" t="s">
        <v>588</v>
      </c>
      <c r="AD18" s="321" t="s">
        <v>588</v>
      </c>
      <c r="AE18" s="332">
        <v>93</v>
      </c>
    </row>
    <row r="19" spans="1:31" ht="22.5" customHeight="1">
      <c r="A19" s="141"/>
      <c r="B19" s="190" t="s">
        <v>264</v>
      </c>
      <c r="C19" s="14">
        <f>SUM(D19:M19)</f>
        <v>3</v>
      </c>
      <c r="D19" s="132" t="s">
        <v>588</v>
      </c>
      <c r="E19" s="132" t="s">
        <v>588</v>
      </c>
      <c r="F19" s="132" t="s">
        <v>588</v>
      </c>
      <c r="G19" s="132" t="s">
        <v>588</v>
      </c>
      <c r="H19" s="132" t="s">
        <v>588</v>
      </c>
      <c r="I19" s="132" t="s">
        <v>588</v>
      </c>
      <c r="J19" s="132" t="s">
        <v>588</v>
      </c>
      <c r="K19" s="132">
        <v>1</v>
      </c>
      <c r="L19" s="132" t="s">
        <v>588</v>
      </c>
      <c r="M19" s="132">
        <v>2</v>
      </c>
      <c r="O19" s="123"/>
      <c r="P19" s="123"/>
      <c r="Q19" s="123"/>
      <c r="R19" s="145" t="s">
        <v>468</v>
      </c>
      <c r="S19" s="330">
        <f t="shared" si="2"/>
        <v>1003</v>
      </c>
      <c r="T19" s="321">
        <v>8</v>
      </c>
      <c r="U19" s="316">
        <v>256</v>
      </c>
      <c r="V19" s="321">
        <f t="shared" si="3"/>
        <v>739</v>
      </c>
      <c r="W19" s="316">
        <v>7</v>
      </c>
      <c r="X19" s="316">
        <v>732</v>
      </c>
      <c r="Y19" s="321" t="s">
        <v>588</v>
      </c>
      <c r="Z19" s="321" t="s">
        <v>588</v>
      </c>
      <c r="AA19" s="321" t="s">
        <v>640</v>
      </c>
      <c r="AB19" s="321" t="s">
        <v>641</v>
      </c>
      <c r="AC19" s="321" t="s">
        <v>588</v>
      </c>
      <c r="AD19" s="321" t="s">
        <v>642</v>
      </c>
      <c r="AE19" s="317">
        <v>1360</v>
      </c>
    </row>
    <row r="20" spans="1:31" ht="22.5" customHeight="1">
      <c r="A20" s="141"/>
      <c r="B20" s="190" t="s">
        <v>198</v>
      </c>
      <c r="C20" s="14">
        <f>SUM(D20:M20)</f>
        <v>11</v>
      </c>
      <c r="D20" s="132" t="s">
        <v>588</v>
      </c>
      <c r="E20" s="132" t="s">
        <v>588</v>
      </c>
      <c r="F20" s="132" t="s">
        <v>588</v>
      </c>
      <c r="G20" s="132" t="s">
        <v>588</v>
      </c>
      <c r="H20" s="132">
        <v>2</v>
      </c>
      <c r="I20" s="132">
        <v>1</v>
      </c>
      <c r="J20" s="132">
        <v>2</v>
      </c>
      <c r="K20" s="132">
        <v>5</v>
      </c>
      <c r="L20" s="132">
        <v>1</v>
      </c>
      <c r="M20" s="132" t="s">
        <v>588</v>
      </c>
      <c r="O20" s="261"/>
      <c r="P20" s="454" t="s">
        <v>263</v>
      </c>
      <c r="Q20" s="123"/>
      <c r="R20" s="145" t="s">
        <v>469</v>
      </c>
      <c r="S20" s="330">
        <f t="shared" si="2"/>
        <v>639</v>
      </c>
      <c r="T20" s="321">
        <v>10</v>
      </c>
      <c r="U20" s="321">
        <v>107</v>
      </c>
      <c r="V20" s="321">
        <f t="shared" si="3"/>
        <v>522</v>
      </c>
      <c r="W20" s="321">
        <v>7</v>
      </c>
      <c r="X20" s="321">
        <v>25</v>
      </c>
      <c r="Y20" s="321">
        <v>490</v>
      </c>
      <c r="Z20" s="321" t="s">
        <v>643</v>
      </c>
      <c r="AA20" s="321" t="s">
        <v>588</v>
      </c>
      <c r="AB20" s="321" t="s">
        <v>588</v>
      </c>
      <c r="AC20" s="321" t="s">
        <v>588</v>
      </c>
      <c r="AD20" s="321" t="s">
        <v>588</v>
      </c>
      <c r="AE20" s="332">
        <v>2076</v>
      </c>
    </row>
    <row r="21" spans="1:31" ht="22.5" customHeight="1">
      <c r="A21" s="368" t="s">
        <v>199</v>
      </c>
      <c r="B21" s="407"/>
      <c r="C21" s="14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O21" s="261"/>
      <c r="P21" s="454"/>
      <c r="Q21" s="123"/>
      <c r="R21" s="145" t="s">
        <v>470</v>
      </c>
      <c r="S21" s="330">
        <f t="shared" si="2"/>
        <v>256</v>
      </c>
      <c r="T21" s="321">
        <v>4</v>
      </c>
      <c r="U21" s="316">
        <v>38</v>
      </c>
      <c r="V21" s="321">
        <f t="shared" si="3"/>
        <v>214</v>
      </c>
      <c r="W21" s="316">
        <v>3</v>
      </c>
      <c r="X21" s="316">
        <v>9</v>
      </c>
      <c r="Y21" s="316">
        <v>15</v>
      </c>
      <c r="Z21" s="316">
        <v>187</v>
      </c>
      <c r="AA21" s="321" t="s">
        <v>588</v>
      </c>
      <c r="AB21" s="321" t="s">
        <v>588</v>
      </c>
      <c r="AC21" s="321" t="s">
        <v>588</v>
      </c>
      <c r="AD21" s="321" t="s">
        <v>640</v>
      </c>
      <c r="AE21" s="317">
        <v>1561</v>
      </c>
    </row>
    <row r="22" spans="1:31" ht="22.5" customHeight="1">
      <c r="A22" s="141"/>
      <c r="B22" s="190" t="s">
        <v>200</v>
      </c>
      <c r="C22" s="13" t="s">
        <v>612</v>
      </c>
      <c r="D22" s="132" t="s">
        <v>588</v>
      </c>
      <c r="E22" s="132" t="s">
        <v>588</v>
      </c>
      <c r="F22" s="132" t="s">
        <v>588</v>
      </c>
      <c r="G22" s="132" t="s">
        <v>588</v>
      </c>
      <c r="H22" s="132" t="s">
        <v>588</v>
      </c>
      <c r="I22" s="132" t="s">
        <v>588</v>
      </c>
      <c r="J22" s="132" t="s">
        <v>588</v>
      </c>
      <c r="K22" s="132" t="s">
        <v>588</v>
      </c>
      <c r="L22" s="132" t="s">
        <v>588</v>
      </c>
      <c r="M22" s="132" t="s">
        <v>588</v>
      </c>
      <c r="O22" s="261"/>
      <c r="P22" s="454"/>
      <c r="Q22" s="123"/>
      <c r="R22" s="145" t="s">
        <v>7</v>
      </c>
      <c r="S22" s="330">
        <f t="shared" si="2"/>
        <v>129</v>
      </c>
      <c r="T22" s="321">
        <v>3</v>
      </c>
      <c r="U22" s="321">
        <v>15</v>
      </c>
      <c r="V22" s="321">
        <f t="shared" si="3"/>
        <v>111</v>
      </c>
      <c r="W22" s="321">
        <v>1</v>
      </c>
      <c r="X22" s="321">
        <v>18</v>
      </c>
      <c r="Y22" s="321">
        <v>27</v>
      </c>
      <c r="Z22" s="321">
        <v>30</v>
      </c>
      <c r="AA22" s="321">
        <v>35</v>
      </c>
      <c r="AB22" s="321" t="s">
        <v>640</v>
      </c>
      <c r="AC22" s="321" t="s">
        <v>588</v>
      </c>
      <c r="AD22" s="321" t="s">
        <v>588</v>
      </c>
      <c r="AE22" s="332">
        <v>961</v>
      </c>
    </row>
    <row r="23" spans="1:31" ht="22.5" customHeight="1">
      <c r="A23" s="368" t="s">
        <v>201</v>
      </c>
      <c r="B23" s="407"/>
      <c r="C23" s="1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O23" s="261"/>
      <c r="P23" s="454"/>
      <c r="Q23" s="123"/>
      <c r="R23" s="145" t="s">
        <v>8</v>
      </c>
      <c r="S23" s="330">
        <f t="shared" si="2"/>
        <v>4</v>
      </c>
      <c r="T23" s="321" t="s">
        <v>638</v>
      </c>
      <c r="U23" s="321" t="s">
        <v>588</v>
      </c>
      <c r="V23" s="321">
        <f t="shared" si="3"/>
        <v>4</v>
      </c>
      <c r="W23" s="321" t="s">
        <v>639</v>
      </c>
      <c r="X23" s="321" t="s">
        <v>640</v>
      </c>
      <c r="Y23" s="316">
        <v>2</v>
      </c>
      <c r="Z23" s="321" t="s">
        <v>588</v>
      </c>
      <c r="AA23" s="316">
        <v>2</v>
      </c>
      <c r="AB23" s="321" t="s">
        <v>588</v>
      </c>
      <c r="AC23" s="321" t="s">
        <v>588</v>
      </c>
      <c r="AD23" s="321" t="s">
        <v>588</v>
      </c>
      <c r="AE23" s="317">
        <v>43</v>
      </c>
    </row>
    <row r="24" spans="1:31" ht="22.5" customHeight="1">
      <c r="A24" s="141"/>
      <c r="B24" s="190" t="s">
        <v>202</v>
      </c>
      <c r="C24" s="14">
        <f>SUM(D24:M24)</f>
        <v>2</v>
      </c>
      <c r="D24" s="132" t="s">
        <v>588</v>
      </c>
      <c r="E24" s="132" t="s">
        <v>588</v>
      </c>
      <c r="F24" s="132" t="s">
        <v>588</v>
      </c>
      <c r="G24" s="132" t="s">
        <v>588</v>
      </c>
      <c r="H24" s="132" t="s">
        <v>588</v>
      </c>
      <c r="I24" s="132" t="s">
        <v>588</v>
      </c>
      <c r="J24" s="132" t="s">
        <v>588</v>
      </c>
      <c r="K24" s="132" t="s">
        <v>588</v>
      </c>
      <c r="L24" s="132">
        <v>1</v>
      </c>
      <c r="M24" s="132">
        <v>1</v>
      </c>
      <c r="O24" s="261"/>
      <c r="P24" s="454"/>
      <c r="Q24" s="123"/>
      <c r="R24" s="145" t="s">
        <v>9</v>
      </c>
      <c r="S24" s="330">
        <f t="shared" si="2"/>
        <v>26</v>
      </c>
      <c r="T24" s="321" t="s">
        <v>588</v>
      </c>
      <c r="U24" s="316">
        <v>1</v>
      </c>
      <c r="V24" s="321">
        <f t="shared" si="3"/>
        <v>25</v>
      </c>
      <c r="W24" s="321" t="s">
        <v>640</v>
      </c>
      <c r="X24" s="321" t="s">
        <v>641</v>
      </c>
      <c r="Y24" s="321" t="s">
        <v>588</v>
      </c>
      <c r="Z24" s="316">
        <v>1</v>
      </c>
      <c r="AA24" s="316">
        <v>7</v>
      </c>
      <c r="AB24" s="316">
        <v>17</v>
      </c>
      <c r="AC24" s="321" t="s">
        <v>644</v>
      </c>
      <c r="AD24" s="321" t="s">
        <v>643</v>
      </c>
      <c r="AE24" s="317">
        <v>790</v>
      </c>
    </row>
    <row r="25" spans="1:31" ht="22.5" customHeight="1">
      <c r="A25" s="141"/>
      <c r="B25" s="190" t="s">
        <v>203</v>
      </c>
      <c r="C25" s="13" t="s">
        <v>612</v>
      </c>
      <c r="D25" s="132" t="s">
        <v>588</v>
      </c>
      <c r="E25" s="132" t="s">
        <v>588</v>
      </c>
      <c r="F25" s="132" t="s">
        <v>588</v>
      </c>
      <c r="G25" s="132" t="s">
        <v>588</v>
      </c>
      <c r="H25" s="132" t="s">
        <v>588</v>
      </c>
      <c r="I25" s="132" t="s">
        <v>588</v>
      </c>
      <c r="J25" s="132" t="s">
        <v>588</v>
      </c>
      <c r="K25" s="132" t="s">
        <v>588</v>
      </c>
      <c r="L25" s="132" t="s">
        <v>588</v>
      </c>
      <c r="M25" s="132" t="s">
        <v>588</v>
      </c>
      <c r="O25" s="261"/>
      <c r="P25" s="454"/>
      <c r="Q25" s="123"/>
      <c r="R25" s="145" t="s">
        <v>471</v>
      </c>
      <c r="S25" s="330">
        <f t="shared" si="2"/>
        <v>66</v>
      </c>
      <c r="T25" s="321">
        <v>2</v>
      </c>
      <c r="U25" s="321">
        <v>2</v>
      </c>
      <c r="V25" s="321">
        <f t="shared" si="3"/>
        <v>62</v>
      </c>
      <c r="W25" s="321" t="s">
        <v>588</v>
      </c>
      <c r="X25" s="321" t="s">
        <v>588</v>
      </c>
      <c r="Y25" s="321">
        <v>5</v>
      </c>
      <c r="Z25" s="321">
        <v>30</v>
      </c>
      <c r="AA25" s="321">
        <v>13</v>
      </c>
      <c r="AB25" s="321">
        <v>8</v>
      </c>
      <c r="AC25" s="321">
        <v>6</v>
      </c>
      <c r="AD25" s="321" t="s">
        <v>588</v>
      </c>
      <c r="AE25" s="332">
        <v>1237</v>
      </c>
    </row>
    <row r="26" spans="1:31" ht="22.5" customHeight="1">
      <c r="A26" s="141"/>
      <c r="B26" s="190" t="s">
        <v>265</v>
      </c>
      <c r="C26" s="14">
        <f>SUM(D26:M26)</f>
        <v>1171</v>
      </c>
      <c r="D26" s="132" t="s">
        <v>588</v>
      </c>
      <c r="E26" s="132">
        <v>2</v>
      </c>
      <c r="F26" s="132">
        <v>534</v>
      </c>
      <c r="G26" s="132">
        <v>335</v>
      </c>
      <c r="H26" s="132">
        <v>215</v>
      </c>
      <c r="I26" s="132">
        <v>68</v>
      </c>
      <c r="J26" s="132">
        <v>17</v>
      </c>
      <c r="K26" s="132" t="s">
        <v>588</v>
      </c>
      <c r="L26" s="132" t="s">
        <v>588</v>
      </c>
      <c r="M26" s="132" t="s">
        <v>588</v>
      </c>
      <c r="O26" s="261"/>
      <c r="P26" s="454"/>
      <c r="Q26" s="123"/>
      <c r="R26" s="145" t="s">
        <v>10</v>
      </c>
      <c r="S26" s="330">
        <f t="shared" si="2"/>
        <v>30</v>
      </c>
      <c r="T26" s="321" t="s">
        <v>588</v>
      </c>
      <c r="U26" s="316">
        <v>1</v>
      </c>
      <c r="V26" s="321">
        <f t="shared" si="3"/>
        <v>29</v>
      </c>
      <c r="W26" s="321" t="s">
        <v>588</v>
      </c>
      <c r="X26" s="316">
        <v>1</v>
      </c>
      <c r="Y26" s="316">
        <v>2</v>
      </c>
      <c r="Z26" s="316">
        <v>6</v>
      </c>
      <c r="AA26" s="316">
        <v>4</v>
      </c>
      <c r="AB26" s="316">
        <v>1</v>
      </c>
      <c r="AC26" s="316">
        <v>15</v>
      </c>
      <c r="AD26" s="321" t="s">
        <v>588</v>
      </c>
      <c r="AE26" s="317">
        <v>2121</v>
      </c>
    </row>
    <row r="27" spans="1:31" ht="22.5" customHeight="1">
      <c r="A27" s="480" t="s">
        <v>205</v>
      </c>
      <c r="B27" s="481"/>
      <c r="C27" s="14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O27" s="261"/>
      <c r="P27" s="454"/>
      <c r="Q27" s="123"/>
      <c r="R27" s="145" t="s">
        <v>11</v>
      </c>
      <c r="S27" s="330">
        <f t="shared" si="2"/>
        <v>15</v>
      </c>
      <c r="T27" s="321" t="s">
        <v>588</v>
      </c>
      <c r="U27" s="321" t="s">
        <v>640</v>
      </c>
      <c r="V27" s="321">
        <f t="shared" si="3"/>
        <v>15</v>
      </c>
      <c r="W27" s="321" t="s">
        <v>640</v>
      </c>
      <c r="X27" s="321" t="s">
        <v>588</v>
      </c>
      <c r="Y27" s="321">
        <v>1</v>
      </c>
      <c r="Z27" s="321" t="s">
        <v>642</v>
      </c>
      <c r="AA27" s="321" t="s">
        <v>588</v>
      </c>
      <c r="AB27" s="321">
        <v>1</v>
      </c>
      <c r="AC27" s="321">
        <v>12</v>
      </c>
      <c r="AD27" s="321">
        <v>1</v>
      </c>
      <c r="AE27" s="332">
        <v>2140</v>
      </c>
    </row>
    <row r="28" spans="1:31" ht="22.5" customHeight="1">
      <c r="A28" s="141"/>
      <c r="B28" s="190" t="s">
        <v>206</v>
      </c>
      <c r="C28" s="13" t="s">
        <v>612</v>
      </c>
      <c r="D28" s="132" t="s">
        <v>588</v>
      </c>
      <c r="E28" s="132" t="s">
        <v>588</v>
      </c>
      <c r="F28" s="132" t="s">
        <v>588</v>
      </c>
      <c r="G28" s="132" t="s">
        <v>588</v>
      </c>
      <c r="H28" s="132" t="s">
        <v>588</v>
      </c>
      <c r="I28" s="132" t="s">
        <v>588</v>
      </c>
      <c r="J28" s="132" t="s">
        <v>588</v>
      </c>
      <c r="K28" s="132" t="s">
        <v>588</v>
      </c>
      <c r="L28" s="132" t="s">
        <v>588</v>
      </c>
      <c r="M28" s="132" t="s">
        <v>588</v>
      </c>
      <c r="O28" s="123"/>
      <c r="Q28" s="123"/>
      <c r="R28" s="145" t="s">
        <v>12</v>
      </c>
      <c r="S28" s="330">
        <f t="shared" si="2"/>
        <v>17</v>
      </c>
      <c r="T28" s="321" t="s">
        <v>588</v>
      </c>
      <c r="U28" s="321" t="s">
        <v>639</v>
      </c>
      <c r="V28" s="321">
        <f t="shared" si="3"/>
        <v>17</v>
      </c>
      <c r="W28" s="321" t="s">
        <v>640</v>
      </c>
      <c r="X28" s="321" t="s">
        <v>588</v>
      </c>
      <c r="Y28" s="321" t="s">
        <v>588</v>
      </c>
      <c r="Z28" s="316">
        <v>1</v>
      </c>
      <c r="AA28" s="316">
        <v>1</v>
      </c>
      <c r="AB28" s="321">
        <v>2</v>
      </c>
      <c r="AC28" s="321">
        <v>11</v>
      </c>
      <c r="AD28" s="321">
        <v>2</v>
      </c>
      <c r="AE28" s="317">
        <v>2033</v>
      </c>
    </row>
    <row r="29" spans="1:31" ht="22.5" customHeight="1">
      <c r="A29" s="141"/>
      <c r="B29" s="190" t="s">
        <v>207</v>
      </c>
      <c r="C29" s="14">
        <v>188</v>
      </c>
      <c r="D29" s="132" t="s">
        <v>588</v>
      </c>
      <c r="E29" s="132" t="s">
        <v>588</v>
      </c>
      <c r="F29" s="132">
        <v>15</v>
      </c>
      <c r="G29" s="132">
        <v>33</v>
      </c>
      <c r="H29" s="132">
        <v>43</v>
      </c>
      <c r="I29" s="132">
        <v>34</v>
      </c>
      <c r="J29" s="132">
        <v>26</v>
      </c>
      <c r="K29" s="132">
        <v>9</v>
      </c>
      <c r="L29" s="132">
        <v>20</v>
      </c>
      <c r="M29" s="132">
        <v>8</v>
      </c>
      <c r="O29" s="123"/>
      <c r="Q29" s="123"/>
      <c r="R29" s="145" t="s">
        <v>493</v>
      </c>
      <c r="S29" s="330">
        <f>SUM(T29:V29)</f>
        <v>28</v>
      </c>
      <c r="T29" s="321" t="s">
        <v>588</v>
      </c>
      <c r="U29" s="321" t="s">
        <v>588</v>
      </c>
      <c r="V29" s="321">
        <f t="shared" si="3"/>
        <v>28</v>
      </c>
      <c r="W29" s="321" t="s">
        <v>588</v>
      </c>
      <c r="X29" s="321" t="s">
        <v>640</v>
      </c>
      <c r="Y29" s="321" t="s">
        <v>641</v>
      </c>
      <c r="Z29" s="321">
        <v>2</v>
      </c>
      <c r="AA29" s="321" t="s">
        <v>588</v>
      </c>
      <c r="AB29" s="321">
        <v>1</v>
      </c>
      <c r="AC29" s="321">
        <v>18</v>
      </c>
      <c r="AD29" s="321">
        <v>7</v>
      </c>
      <c r="AE29" s="332">
        <v>4297</v>
      </c>
    </row>
    <row r="30" spans="1:31" ht="22.5" customHeight="1">
      <c r="A30" s="141"/>
      <c r="B30" s="190" t="s">
        <v>208</v>
      </c>
      <c r="C30" s="14">
        <f>SUM(D30:M30)</f>
        <v>299</v>
      </c>
      <c r="D30" s="132" t="s">
        <v>588</v>
      </c>
      <c r="E30" s="132" t="s">
        <v>588</v>
      </c>
      <c r="F30" s="132">
        <v>143</v>
      </c>
      <c r="G30" s="132">
        <v>118</v>
      </c>
      <c r="H30" s="132">
        <v>29</v>
      </c>
      <c r="I30" s="132">
        <v>9</v>
      </c>
      <c r="J30" s="132" t="s">
        <v>588</v>
      </c>
      <c r="K30" s="132" t="s">
        <v>588</v>
      </c>
      <c r="L30" s="132" t="s">
        <v>588</v>
      </c>
      <c r="M30" s="132" t="s">
        <v>588</v>
      </c>
      <c r="O30" s="123"/>
      <c r="S30" s="330"/>
      <c r="T30" s="321"/>
      <c r="U30" s="316"/>
      <c r="V30" s="321"/>
      <c r="W30" s="316"/>
      <c r="X30" s="316"/>
      <c r="Y30" s="316"/>
      <c r="Z30" s="316"/>
      <c r="AA30" s="316"/>
      <c r="AB30" s="316"/>
      <c r="AC30" s="316"/>
      <c r="AD30" s="316"/>
      <c r="AE30" s="331"/>
    </row>
    <row r="31" spans="1:31" ht="22.5" customHeight="1">
      <c r="A31" s="368" t="s">
        <v>497</v>
      </c>
      <c r="B31" s="407"/>
      <c r="C31" s="14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O31" s="101"/>
      <c r="P31" s="368" t="s">
        <v>3</v>
      </c>
      <c r="Q31" s="368"/>
      <c r="R31" s="369"/>
      <c r="S31" s="330">
        <f>SUM(T31:V31)</f>
        <v>172</v>
      </c>
      <c r="T31" s="321">
        <v>43</v>
      </c>
      <c r="U31" s="321">
        <v>17</v>
      </c>
      <c r="V31" s="321">
        <f>SUM(W31:AD31)</f>
        <v>112</v>
      </c>
      <c r="W31" s="321" t="s">
        <v>645</v>
      </c>
      <c r="X31" s="321">
        <v>14</v>
      </c>
      <c r="Y31" s="321">
        <v>13</v>
      </c>
      <c r="Z31" s="321">
        <v>23</v>
      </c>
      <c r="AA31" s="321">
        <v>62</v>
      </c>
      <c r="AB31" s="321" t="s">
        <v>643</v>
      </c>
      <c r="AC31" s="321" t="s">
        <v>588</v>
      </c>
      <c r="AD31" s="321" t="s">
        <v>588</v>
      </c>
      <c r="AE31" s="332">
        <v>1206</v>
      </c>
    </row>
    <row r="32" spans="1:31" ht="22.5" customHeight="1">
      <c r="A32" s="101"/>
      <c r="B32" s="190" t="s">
        <v>498</v>
      </c>
      <c r="C32" s="14">
        <f>SUM(D32:M32)</f>
        <v>1</v>
      </c>
      <c r="D32" s="132" t="s">
        <v>588</v>
      </c>
      <c r="E32" s="132" t="s">
        <v>588</v>
      </c>
      <c r="F32" s="132" t="s">
        <v>588</v>
      </c>
      <c r="G32" s="132" t="s">
        <v>588</v>
      </c>
      <c r="H32" s="132" t="s">
        <v>588</v>
      </c>
      <c r="I32" s="132" t="s">
        <v>588</v>
      </c>
      <c r="J32" s="132" t="s">
        <v>588</v>
      </c>
      <c r="K32" s="132" t="s">
        <v>588</v>
      </c>
      <c r="L32" s="210">
        <v>1</v>
      </c>
      <c r="M32" s="132" t="s">
        <v>588</v>
      </c>
      <c r="O32" s="101"/>
      <c r="P32" s="368" t="s">
        <v>4</v>
      </c>
      <c r="Q32" s="368"/>
      <c r="R32" s="369"/>
      <c r="S32" s="330">
        <f>SUM(T32:V32)</f>
        <v>332</v>
      </c>
      <c r="T32" s="316">
        <v>31</v>
      </c>
      <c r="U32" s="316">
        <v>110</v>
      </c>
      <c r="V32" s="321">
        <f>SUM(W32:AD32)</f>
        <v>191</v>
      </c>
      <c r="W32" s="316">
        <v>13</v>
      </c>
      <c r="X32" s="316">
        <v>107</v>
      </c>
      <c r="Y32" s="316">
        <v>43</v>
      </c>
      <c r="Z32" s="316">
        <v>18</v>
      </c>
      <c r="AA32" s="316">
        <v>10</v>
      </c>
      <c r="AB32" s="321" t="s">
        <v>588</v>
      </c>
      <c r="AC32" s="321" t="s">
        <v>588</v>
      </c>
      <c r="AD32" s="321" t="s">
        <v>588</v>
      </c>
      <c r="AE32" s="317">
        <v>611</v>
      </c>
    </row>
    <row r="33" spans="1:31" ht="22.5" customHeight="1">
      <c r="A33" s="101"/>
      <c r="B33" s="190" t="s">
        <v>499</v>
      </c>
      <c r="C33" s="14">
        <f>SUM(D33:M33)</f>
        <v>170</v>
      </c>
      <c r="D33" s="132" t="s">
        <v>588</v>
      </c>
      <c r="E33" s="132" t="s">
        <v>588</v>
      </c>
      <c r="F33" s="210">
        <v>9</v>
      </c>
      <c r="G33" s="210">
        <v>46</v>
      </c>
      <c r="H33" s="210">
        <v>87</v>
      </c>
      <c r="I33" s="210">
        <v>27</v>
      </c>
      <c r="J33" s="210">
        <v>1</v>
      </c>
      <c r="K33" s="132" t="s">
        <v>588</v>
      </c>
      <c r="L33" s="132" t="s">
        <v>588</v>
      </c>
      <c r="M33" s="132" t="s">
        <v>588</v>
      </c>
      <c r="O33" s="101"/>
      <c r="P33" s="368" t="s">
        <v>5</v>
      </c>
      <c r="Q33" s="368"/>
      <c r="R33" s="369"/>
      <c r="S33" s="330">
        <f>SUM(T33:V33)</f>
        <v>24</v>
      </c>
      <c r="T33" s="321" t="s">
        <v>588</v>
      </c>
      <c r="U33" s="321">
        <v>17</v>
      </c>
      <c r="V33" s="321">
        <f>SUM(W33:AD33)</f>
        <v>7</v>
      </c>
      <c r="W33" s="321" t="s">
        <v>588</v>
      </c>
      <c r="X33" s="321">
        <v>6</v>
      </c>
      <c r="Y33" s="321">
        <v>1</v>
      </c>
      <c r="Z33" s="321" t="s">
        <v>640</v>
      </c>
      <c r="AA33" s="321" t="s">
        <v>640</v>
      </c>
      <c r="AB33" s="321" t="s">
        <v>588</v>
      </c>
      <c r="AC33" s="321" t="s">
        <v>646</v>
      </c>
      <c r="AD33" s="321" t="s">
        <v>638</v>
      </c>
      <c r="AE33" s="332">
        <v>17</v>
      </c>
    </row>
    <row r="34" spans="1:31" ht="22.5" customHeight="1">
      <c r="A34" s="368" t="s">
        <v>212</v>
      </c>
      <c r="B34" s="407"/>
      <c r="C34" s="14">
        <v>10</v>
      </c>
      <c r="D34" s="132" t="s">
        <v>588</v>
      </c>
      <c r="E34" s="132" t="s">
        <v>588</v>
      </c>
      <c r="F34" s="132" t="s">
        <v>588</v>
      </c>
      <c r="G34" s="132" t="s">
        <v>588</v>
      </c>
      <c r="H34" s="132" t="s">
        <v>588</v>
      </c>
      <c r="I34" s="132" t="s">
        <v>588</v>
      </c>
      <c r="J34" s="132" t="s">
        <v>588</v>
      </c>
      <c r="K34" s="132" t="s">
        <v>588</v>
      </c>
      <c r="L34" s="132" t="s">
        <v>588</v>
      </c>
      <c r="M34" s="132" t="s">
        <v>588</v>
      </c>
      <c r="O34" s="101"/>
      <c r="P34" s="368" t="s">
        <v>6</v>
      </c>
      <c r="Q34" s="368"/>
      <c r="R34" s="369"/>
      <c r="S34" s="330">
        <f>SUM(T34:V34)</f>
        <v>237</v>
      </c>
      <c r="T34" s="316">
        <v>6</v>
      </c>
      <c r="U34" s="316">
        <v>131</v>
      </c>
      <c r="V34" s="321">
        <f>SUM(W34:AD34)</f>
        <v>100</v>
      </c>
      <c r="W34" s="316">
        <v>4</v>
      </c>
      <c r="X34" s="316">
        <v>73</v>
      </c>
      <c r="Y34" s="316">
        <v>18</v>
      </c>
      <c r="Z34" s="316">
        <v>4</v>
      </c>
      <c r="AA34" s="316">
        <v>1</v>
      </c>
      <c r="AB34" s="321" t="s">
        <v>588</v>
      </c>
      <c r="AC34" s="321" t="s">
        <v>639</v>
      </c>
      <c r="AD34" s="321" t="s">
        <v>640</v>
      </c>
      <c r="AE34" s="317">
        <v>255</v>
      </c>
    </row>
    <row r="35" spans="1:31" ht="22.5" customHeight="1">
      <c r="A35" s="368" t="s">
        <v>213</v>
      </c>
      <c r="B35" s="407"/>
      <c r="C35" s="14">
        <f>SUM(D35:M35)</f>
        <v>119</v>
      </c>
      <c r="D35" s="132" t="s">
        <v>588</v>
      </c>
      <c r="E35" s="132" t="s">
        <v>588</v>
      </c>
      <c r="F35" s="132" t="s">
        <v>588</v>
      </c>
      <c r="G35" s="210">
        <v>1</v>
      </c>
      <c r="H35" s="210">
        <v>20</v>
      </c>
      <c r="I35" s="210">
        <v>97</v>
      </c>
      <c r="J35" s="210">
        <v>1</v>
      </c>
      <c r="K35" s="132" t="s">
        <v>588</v>
      </c>
      <c r="L35" s="132" t="s">
        <v>588</v>
      </c>
      <c r="M35" s="132" t="s">
        <v>588</v>
      </c>
      <c r="O35" s="101"/>
      <c r="P35" s="101"/>
      <c r="Q35" s="101"/>
      <c r="R35" s="227" t="s">
        <v>219</v>
      </c>
      <c r="S35" s="321" t="s">
        <v>588</v>
      </c>
      <c r="T35" s="321" t="s">
        <v>588</v>
      </c>
      <c r="U35" s="321" t="s">
        <v>588</v>
      </c>
      <c r="V35" s="321" t="s">
        <v>588</v>
      </c>
      <c r="W35" s="321" t="s">
        <v>588</v>
      </c>
      <c r="X35" s="321" t="s">
        <v>640</v>
      </c>
      <c r="Y35" s="321" t="s">
        <v>641</v>
      </c>
      <c r="Z35" s="321" t="s">
        <v>588</v>
      </c>
      <c r="AA35" s="321" t="s">
        <v>642</v>
      </c>
      <c r="AB35" s="321" t="s">
        <v>643</v>
      </c>
      <c r="AC35" s="321" t="s">
        <v>588</v>
      </c>
      <c r="AD35" s="321" t="s">
        <v>588</v>
      </c>
      <c r="AE35" s="317" t="s">
        <v>448</v>
      </c>
    </row>
    <row r="36" spans="1:31" ht="22.5" customHeight="1">
      <c r="A36" s="368" t="s">
        <v>266</v>
      </c>
      <c r="B36" s="407"/>
      <c r="C36" s="14">
        <v>43</v>
      </c>
      <c r="D36" s="132" t="s">
        <v>588</v>
      </c>
      <c r="E36" s="132" t="s">
        <v>588</v>
      </c>
      <c r="F36" s="132" t="s">
        <v>588</v>
      </c>
      <c r="G36" s="132" t="s">
        <v>588</v>
      </c>
      <c r="H36" s="132" t="s">
        <v>588</v>
      </c>
      <c r="I36" s="132" t="s">
        <v>588</v>
      </c>
      <c r="J36" s="132" t="s">
        <v>588</v>
      </c>
      <c r="K36" s="132" t="s">
        <v>588</v>
      </c>
      <c r="L36" s="132" t="s">
        <v>588</v>
      </c>
      <c r="M36" s="132" t="s">
        <v>588</v>
      </c>
      <c r="O36" s="101"/>
      <c r="P36" s="101"/>
      <c r="Q36" s="101"/>
      <c r="R36" s="227" t="s">
        <v>220</v>
      </c>
      <c r="S36" s="330">
        <f aca="true" t="shared" si="4" ref="S36:S41">SUM(T36:V36)</f>
        <v>209</v>
      </c>
      <c r="T36" s="321">
        <v>6</v>
      </c>
      <c r="U36" s="321">
        <v>117</v>
      </c>
      <c r="V36" s="321">
        <f>SUM(W36:AD36)</f>
        <v>86</v>
      </c>
      <c r="W36" s="321">
        <v>3</v>
      </c>
      <c r="X36" s="321">
        <v>67</v>
      </c>
      <c r="Y36" s="321">
        <v>15</v>
      </c>
      <c r="Z36" s="321">
        <v>1</v>
      </c>
      <c r="AA36" s="321" t="s">
        <v>588</v>
      </c>
      <c r="AB36" s="321" t="s">
        <v>588</v>
      </c>
      <c r="AC36" s="321" t="s">
        <v>588</v>
      </c>
      <c r="AD36" s="321" t="s">
        <v>588</v>
      </c>
      <c r="AE36" s="332">
        <v>200</v>
      </c>
    </row>
    <row r="37" spans="1:31" ht="22.5" customHeight="1">
      <c r="A37" s="368" t="s">
        <v>210</v>
      </c>
      <c r="B37" s="407"/>
      <c r="C37" s="14">
        <v>191</v>
      </c>
      <c r="D37" s="132" t="s">
        <v>588</v>
      </c>
      <c r="E37" s="132" t="s">
        <v>588</v>
      </c>
      <c r="F37" s="132" t="s">
        <v>588</v>
      </c>
      <c r="G37" s="132" t="s">
        <v>588</v>
      </c>
      <c r="H37" s="132" t="s">
        <v>588</v>
      </c>
      <c r="I37" s="132" t="s">
        <v>588</v>
      </c>
      <c r="J37" s="132" t="s">
        <v>588</v>
      </c>
      <c r="K37" s="132" t="s">
        <v>588</v>
      </c>
      <c r="L37" s="132" t="s">
        <v>588</v>
      </c>
      <c r="M37" s="132" t="s">
        <v>588</v>
      </c>
      <c r="O37" s="101"/>
      <c r="P37" s="101"/>
      <c r="Q37" s="101"/>
      <c r="R37" s="227" t="s">
        <v>221</v>
      </c>
      <c r="S37" s="330">
        <f t="shared" si="4"/>
        <v>28</v>
      </c>
      <c r="T37" s="321" t="s">
        <v>640</v>
      </c>
      <c r="U37" s="316">
        <v>14</v>
      </c>
      <c r="V37" s="321">
        <f>SUM(W37:AD37)</f>
        <v>14</v>
      </c>
      <c r="W37" s="316">
        <v>1</v>
      </c>
      <c r="X37" s="316">
        <v>6</v>
      </c>
      <c r="Y37" s="316">
        <v>3</v>
      </c>
      <c r="Z37" s="316">
        <v>3</v>
      </c>
      <c r="AA37" s="316">
        <v>1</v>
      </c>
      <c r="AB37" s="321" t="s">
        <v>640</v>
      </c>
      <c r="AC37" s="321" t="s">
        <v>588</v>
      </c>
      <c r="AD37" s="321" t="s">
        <v>647</v>
      </c>
      <c r="AE37" s="317">
        <v>55</v>
      </c>
    </row>
    <row r="38" spans="1:31" ht="22.5" customHeight="1">
      <c r="A38" s="368" t="s">
        <v>273</v>
      </c>
      <c r="B38" s="407"/>
      <c r="C38" s="14">
        <f>SUM(D38:M38)</f>
        <v>329</v>
      </c>
      <c r="D38" s="132">
        <v>1</v>
      </c>
      <c r="E38" s="210">
        <v>4</v>
      </c>
      <c r="F38" s="210">
        <v>286</v>
      </c>
      <c r="G38" s="210">
        <v>31</v>
      </c>
      <c r="H38" s="210">
        <v>6</v>
      </c>
      <c r="I38" s="210">
        <v>1</v>
      </c>
      <c r="J38" s="132" t="s">
        <v>588</v>
      </c>
      <c r="K38" s="132" t="s">
        <v>588</v>
      </c>
      <c r="L38" s="132" t="s">
        <v>588</v>
      </c>
      <c r="M38" s="132" t="s">
        <v>588</v>
      </c>
      <c r="O38" s="101"/>
      <c r="P38" s="101"/>
      <c r="Q38" s="101"/>
      <c r="R38" s="227"/>
      <c r="S38" s="330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33"/>
    </row>
    <row r="39" spans="1:31" ht="22.5" customHeight="1">
      <c r="A39" s="368" t="s">
        <v>274</v>
      </c>
      <c r="B39" s="407"/>
      <c r="C39" s="14">
        <f>SUM(D39:M39)</f>
        <v>137</v>
      </c>
      <c r="D39" s="132">
        <v>8</v>
      </c>
      <c r="E39" s="210">
        <v>1</v>
      </c>
      <c r="F39" s="210">
        <v>111</v>
      </c>
      <c r="G39" s="210">
        <v>16</v>
      </c>
      <c r="H39" s="210">
        <v>1</v>
      </c>
      <c r="I39" s="132" t="s">
        <v>588</v>
      </c>
      <c r="J39" s="132" t="s">
        <v>588</v>
      </c>
      <c r="K39" s="132" t="s">
        <v>588</v>
      </c>
      <c r="L39" s="132" t="s">
        <v>588</v>
      </c>
      <c r="M39" s="132" t="s">
        <v>588</v>
      </c>
      <c r="O39" s="101"/>
      <c r="P39" s="368" t="s">
        <v>222</v>
      </c>
      <c r="Q39" s="368"/>
      <c r="R39" s="369"/>
      <c r="S39" s="330">
        <f t="shared" si="4"/>
        <v>4065</v>
      </c>
      <c r="T39" s="316">
        <v>122</v>
      </c>
      <c r="U39" s="317">
        <v>1931</v>
      </c>
      <c r="V39" s="321">
        <f>SUM(W39:AD39)</f>
        <v>2012</v>
      </c>
      <c r="W39" s="316">
        <v>161</v>
      </c>
      <c r="X39" s="316">
        <v>966</v>
      </c>
      <c r="Y39" s="316">
        <v>580</v>
      </c>
      <c r="Z39" s="316">
        <v>232</v>
      </c>
      <c r="AA39" s="316">
        <v>73</v>
      </c>
      <c r="AB39" s="321" t="s">
        <v>638</v>
      </c>
      <c r="AC39" s="321" t="s">
        <v>588</v>
      </c>
      <c r="AD39" s="321" t="s">
        <v>639</v>
      </c>
      <c r="AE39" s="317">
        <v>7179</v>
      </c>
    </row>
    <row r="40" spans="1:31" ht="22.5" customHeight="1">
      <c r="A40" s="368" t="s">
        <v>214</v>
      </c>
      <c r="B40" s="407"/>
      <c r="C40" s="14">
        <f>SUM(D40:M40)</f>
        <v>112</v>
      </c>
      <c r="D40" s="132" t="s">
        <v>588</v>
      </c>
      <c r="E40" s="132" t="s">
        <v>588</v>
      </c>
      <c r="F40" s="210">
        <v>54</v>
      </c>
      <c r="G40" s="210">
        <v>36</v>
      </c>
      <c r="H40" s="210">
        <v>10</v>
      </c>
      <c r="I40" s="210">
        <v>9</v>
      </c>
      <c r="J40" s="210">
        <v>3</v>
      </c>
      <c r="K40" s="132" t="s">
        <v>588</v>
      </c>
      <c r="L40" s="132" t="s">
        <v>588</v>
      </c>
      <c r="M40" s="132" t="s">
        <v>588</v>
      </c>
      <c r="O40" s="101"/>
      <c r="P40" s="368" t="s">
        <v>472</v>
      </c>
      <c r="Q40" s="368"/>
      <c r="R40" s="369"/>
      <c r="S40" s="330">
        <f t="shared" si="4"/>
        <v>287</v>
      </c>
      <c r="T40" s="321">
        <v>5</v>
      </c>
      <c r="U40" s="321">
        <v>19</v>
      </c>
      <c r="V40" s="321">
        <f>SUM(W40:AD40)</f>
        <v>263</v>
      </c>
      <c r="W40" s="321">
        <v>1</v>
      </c>
      <c r="X40" s="321">
        <v>19</v>
      </c>
      <c r="Y40" s="321">
        <v>37</v>
      </c>
      <c r="Z40" s="321">
        <v>68</v>
      </c>
      <c r="AA40" s="321">
        <v>62</v>
      </c>
      <c r="AB40" s="321">
        <v>29</v>
      </c>
      <c r="AC40" s="321">
        <v>44</v>
      </c>
      <c r="AD40" s="321">
        <v>3</v>
      </c>
      <c r="AE40" s="332">
        <v>9325</v>
      </c>
    </row>
    <row r="41" spans="1:31" ht="22.5" customHeight="1">
      <c r="A41" s="368" t="s">
        <v>267</v>
      </c>
      <c r="B41" s="407"/>
      <c r="C41" s="14">
        <v>128</v>
      </c>
      <c r="D41" s="132" t="s">
        <v>588</v>
      </c>
      <c r="E41" s="132" t="s">
        <v>588</v>
      </c>
      <c r="F41" s="132" t="s">
        <v>588</v>
      </c>
      <c r="G41" s="132" t="s">
        <v>588</v>
      </c>
      <c r="H41" s="132" t="s">
        <v>588</v>
      </c>
      <c r="I41" s="132" t="s">
        <v>588</v>
      </c>
      <c r="J41" s="132" t="s">
        <v>588</v>
      </c>
      <c r="K41" s="132" t="s">
        <v>588</v>
      </c>
      <c r="L41" s="132" t="s">
        <v>588</v>
      </c>
      <c r="M41" s="132" t="s">
        <v>588</v>
      </c>
      <c r="O41" s="101"/>
      <c r="P41" s="366" t="s">
        <v>223</v>
      </c>
      <c r="Q41" s="366"/>
      <c r="R41" s="367"/>
      <c r="S41" s="326">
        <f t="shared" si="4"/>
        <v>28</v>
      </c>
      <c r="T41" s="321" t="s">
        <v>639</v>
      </c>
      <c r="U41" s="321" t="s">
        <v>639</v>
      </c>
      <c r="V41" s="327">
        <f>SUM(W41:AD41)</f>
        <v>28</v>
      </c>
      <c r="W41" s="321" t="s">
        <v>639</v>
      </c>
      <c r="X41" s="321" t="s">
        <v>639</v>
      </c>
      <c r="Y41" s="321" t="s">
        <v>639</v>
      </c>
      <c r="Z41" s="334">
        <v>2</v>
      </c>
      <c r="AA41" s="321" t="s">
        <v>639</v>
      </c>
      <c r="AB41" s="334">
        <v>1</v>
      </c>
      <c r="AC41" s="334">
        <v>18</v>
      </c>
      <c r="AD41" s="334">
        <v>7</v>
      </c>
      <c r="AE41" s="335">
        <v>4297</v>
      </c>
    </row>
    <row r="42" spans="1:31" ht="22.5" customHeight="1">
      <c r="A42" s="101"/>
      <c r="B42" s="145" t="s">
        <v>220</v>
      </c>
      <c r="C42" s="14">
        <v>104</v>
      </c>
      <c r="D42" s="132" t="s">
        <v>588</v>
      </c>
      <c r="E42" s="132" t="s">
        <v>588</v>
      </c>
      <c r="F42" s="132" t="s">
        <v>588</v>
      </c>
      <c r="G42" s="132" t="s">
        <v>588</v>
      </c>
      <c r="H42" s="132" t="s">
        <v>588</v>
      </c>
      <c r="I42" s="132" t="s">
        <v>588</v>
      </c>
      <c r="J42" s="132" t="s">
        <v>588</v>
      </c>
      <c r="K42" s="132" t="s">
        <v>588</v>
      </c>
      <c r="L42" s="132" t="s">
        <v>588</v>
      </c>
      <c r="M42" s="132" t="s">
        <v>588</v>
      </c>
      <c r="O42" s="101"/>
      <c r="P42" s="231" t="s">
        <v>502</v>
      </c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</row>
    <row r="43" spans="1:30" ht="22.5" customHeight="1">
      <c r="A43" s="101"/>
      <c r="B43" s="145" t="s">
        <v>268</v>
      </c>
      <c r="C43" s="14">
        <v>8</v>
      </c>
      <c r="D43" s="132" t="s">
        <v>588</v>
      </c>
      <c r="E43" s="132" t="s">
        <v>588</v>
      </c>
      <c r="F43" s="132" t="s">
        <v>588</v>
      </c>
      <c r="G43" s="132" t="s">
        <v>588</v>
      </c>
      <c r="H43" s="132" t="s">
        <v>588</v>
      </c>
      <c r="I43" s="132" t="s">
        <v>588</v>
      </c>
      <c r="J43" s="132" t="s">
        <v>588</v>
      </c>
      <c r="K43" s="132" t="s">
        <v>588</v>
      </c>
      <c r="L43" s="132" t="s">
        <v>588</v>
      </c>
      <c r="M43" s="132" t="s">
        <v>588</v>
      </c>
      <c r="O43" s="101"/>
      <c r="P43" s="101"/>
      <c r="Q43" s="141"/>
      <c r="R43" s="17"/>
      <c r="S43" s="225"/>
      <c r="T43" s="225"/>
      <c r="U43" s="17"/>
      <c r="V43" s="225"/>
      <c r="W43" s="225"/>
      <c r="X43" s="225"/>
      <c r="Y43" s="225"/>
      <c r="Z43" s="225"/>
      <c r="AA43" s="225"/>
      <c r="AB43" s="225"/>
      <c r="AC43" s="225"/>
      <c r="AD43" s="226"/>
    </row>
    <row r="44" spans="1:30" ht="22.5" customHeight="1">
      <c r="A44" s="101"/>
      <c r="B44" s="227" t="s">
        <v>269</v>
      </c>
      <c r="C44" s="14">
        <v>1</v>
      </c>
      <c r="D44" s="132" t="s">
        <v>588</v>
      </c>
      <c r="E44" s="132" t="s">
        <v>588</v>
      </c>
      <c r="F44" s="132" t="s">
        <v>588</v>
      </c>
      <c r="G44" s="132" t="s">
        <v>588</v>
      </c>
      <c r="H44" s="132" t="s">
        <v>588</v>
      </c>
      <c r="I44" s="132" t="s">
        <v>588</v>
      </c>
      <c r="J44" s="132" t="s">
        <v>588</v>
      </c>
      <c r="K44" s="132" t="s">
        <v>588</v>
      </c>
      <c r="L44" s="132" t="s">
        <v>588</v>
      </c>
      <c r="M44" s="132" t="s">
        <v>588</v>
      </c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</row>
    <row r="45" spans="1:13" ht="22.5" customHeight="1">
      <c r="A45" s="238"/>
      <c r="B45" s="227" t="s">
        <v>270</v>
      </c>
      <c r="C45" s="14">
        <v>8</v>
      </c>
      <c r="D45" s="132" t="s">
        <v>588</v>
      </c>
      <c r="E45" s="132" t="s">
        <v>588</v>
      </c>
      <c r="F45" s="132" t="s">
        <v>588</v>
      </c>
      <c r="G45" s="132" t="s">
        <v>588</v>
      </c>
      <c r="H45" s="132" t="s">
        <v>588</v>
      </c>
      <c r="I45" s="132" t="s">
        <v>588</v>
      </c>
      <c r="J45" s="132" t="s">
        <v>588</v>
      </c>
      <c r="K45" s="132" t="s">
        <v>588</v>
      </c>
      <c r="L45" s="132" t="s">
        <v>588</v>
      </c>
      <c r="M45" s="132" t="s">
        <v>588</v>
      </c>
    </row>
    <row r="46" spans="1:13" ht="22.5" customHeight="1">
      <c r="A46" s="228"/>
      <c r="B46" s="229" t="s">
        <v>271</v>
      </c>
      <c r="C46" s="294">
        <v>7</v>
      </c>
      <c r="D46" s="295" t="s">
        <v>588</v>
      </c>
      <c r="E46" s="295" t="s">
        <v>588</v>
      </c>
      <c r="F46" s="295" t="s">
        <v>588</v>
      </c>
      <c r="G46" s="295" t="s">
        <v>588</v>
      </c>
      <c r="H46" s="295" t="s">
        <v>588</v>
      </c>
      <c r="I46" s="295" t="s">
        <v>588</v>
      </c>
      <c r="J46" s="295" t="s">
        <v>588</v>
      </c>
      <c r="K46" s="295" t="s">
        <v>588</v>
      </c>
      <c r="L46" s="295" t="s">
        <v>588</v>
      </c>
      <c r="M46" s="295" t="s">
        <v>588</v>
      </c>
    </row>
    <row r="47" spans="1:14" ht="15" customHeight="1">
      <c r="A47" s="239" t="s">
        <v>500</v>
      </c>
      <c r="B47" s="2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ht="15" customHeight="1">
      <c r="B48" s="241"/>
    </row>
    <row r="49" ht="14.25">
      <c r="B49" s="241"/>
    </row>
    <row r="50" ht="14.25">
      <c r="B50" s="241"/>
    </row>
    <row r="51" ht="14.25">
      <c r="B51" s="241"/>
    </row>
    <row r="52" ht="14.25">
      <c r="B52" s="241"/>
    </row>
    <row r="53" ht="14.25">
      <c r="B53" s="241"/>
    </row>
    <row r="54" ht="14.25">
      <c r="B54" s="241"/>
    </row>
    <row r="55" ht="14.25">
      <c r="B55" s="241"/>
    </row>
    <row r="56" ht="14.25">
      <c r="B56" s="241"/>
    </row>
    <row r="57" ht="14.25">
      <c r="B57" s="241"/>
    </row>
    <row r="58" ht="14.25">
      <c r="B58" s="241"/>
    </row>
    <row r="59" ht="14.25">
      <c r="B59" s="241"/>
    </row>
    <row r="60" ht="14.25">
      <c r="B60" s="241"/>
    </row>
    <row r="61" ht="14.25">
      <c r="B61" s="241"/>
    </row>
    <row r="62" ht="14.25">
      <c r="B62" s="241"/>
    </row>
    <row r="63" ht="14.25">
      <c r="B63" s="241"/>
    </row>
    <row r="64" ht="14.25">
      <c r="B64" s="241"/>
    </row>
    <row r="65" ht="14.25">
      <c r="B65" s="241"/>
    </row>
    <row r="66" ht="14.25">
      <c r="B66" s="241"/>
    </row>
    <row r="67" ht="14.25">
      <c r="B67" s="241"/>
    </row>
    <row r="68" ht="14.25">
      <c r="B68" s="241"/>
    </row>
    <row r="69" ht="14.25">
      <c r="B69" s="241"/>
    </row>
    <row r="70" ht="14.25">
      <c r="B70" s="241"/>
    </row>
    <row r="71" ht="14.25">
      <c r="B71" s="241"/>
    </row>
    <row r="72" ht="14.25">
      <c r="B72" s="241"/>
    </row>
    <row r="73" ht="14.25">
      <c r="B73" s="241"/>
    </row>
    <row r="74" ht="14.25">
      <c r="B74" s="241"/>
    </row>
    <row r="75" ht="14.25">
      <c r="B75" s="241"/>
    </row>
    <row r="76" ht="14.25">
      <c r="B76" s="241"/>
    </row>
    <row r="77" ht="14.25">
      <c r="B77" s="241"/>
    </row>
    <row r="78" ht="14.25">
      <c r="B78" s="241"/>
    </row>
    <row r="79" ht="14.25">
      <c r="B79" s="241"/>
    </row>
    <row r="80" ht="14.25">
      <c r="B80" s="241"/>
    </row>
    <row r="81" ht="14.25">
      <c r="B81" s="241"/>
    </row>
    <row r="82" ht="14.25">
      <c r="B82" s="241"/>
    </row>
    <row r="83" ht="14.25">
      <c r="B83" s="241"/>
    </row>
    <row r="84" ht="14.25">
      <c r="B84" s="241"/>
    </row>
    <row r="85" ht="14.25">
      <c r="B85" s="241"/>
    </row>
    <row r="86" ht="14.25">
      <c r="B86" s="241"/>
    </row>
    <row r="87" ht="14.25">
      <c r="B87" s="241"/>
    </row>
    <row r="88" ht="14.25">
      <c r="B88" s="241"/>
    </row>
    <row r="89" ht="14.25">
      <c r="B89" s="241"/>
    </row>
    <row r="90" ht="14.25">
      <c r="B90" s="241"/>
    </row>
    <row r="91" ht="14.25">
      <c r="B91" s="241"/>
    </row>
    <row r="92" ht="14.25">
      <c r="B92" s="241"/>
    </row>
    <row r="93" ht="14.25">
      <c r="B93" s="241"/>
    </row>
    <row r="94" ht="14.25">
      <c r="B94" s="241"/>
    </row>
    <row r="95" ht="14.25">
      <c r="B95" s="241"/>
    </row>
    <row r="96" ht="14.25">
      <c r="B96" s="241"/>
    </row>
    <row r="97" ht="14.25">
      <c r="B97" s="241"/>
    </row>
    <row r="98" ht="14.25">
      <c r="B98" s="241"/>
    </row>
    <row r="99" ht="14.25">
      <c r="B99" s="241"/>
    </row>
    <row r="100" ht="14.25">
      <c r="B100" s="241"/>
    </row>
    <row r="101" ht="14.25">
      <c r="B101" s="241"/>
    </row>
    <row r="102" ht="14.25">
      <c r="B102" s="241"/>
    </row>
    <row r="103" ht="14.25">
      <c r="B103" s="241"/>
    </row>
    <row r="104" ht="14.25">
      <c r="B104" s="241"/>
    </row>
    <row r="105" ht="14.25">
      <c r="B105" s="241"/>
    </row>
    <row r="106" ht="14.25">
      <c r="B106" s="241"/>
    </row>
    <row r="107" ht="14.25">
      <c r="B107" s="241"/>
    </row>
    <row r="108" ht="14.25">
      <c r="B108" s="241"/>
    </row>
    <row r="109" ht="14.25">
      <c r="B109" s="241"/>
    </row>
    <row r="110" ht="14.25">
      <c r="B110" s="241"/>
    </row>
    <row r="111" ht="14.25">
      <c r="B111" s="241"/>
    </row>
    <row r="112" ht="14.25">
      <c r="B112" s="241"/>
    </row>
    <row r="113" ht="14.25">
      <c r="B113" s="241"/>
    </row>
    <row r="114" ht="14.25">
      <c r="B114" s="241"/>
    </row>
    <row r="115" ht="14.25">
      <c r="B115" s="241"/>
    </row>
    <row r="116" ht="14.25">
      <c r="B116" s="241"/>
    </row>
    <row r="117" ht="14.25">
      <c r="B117" s="241"/>
    </row>
    <row r="118" ht="14.25">
      <c r="B118" s="241"/>
    </row>
    <row r="119" ht="14.25">
      <c r="B119" s="241"/>
    </row>
    <row r="120" ht="14.25">
      <c r="B120" s="241"/>
    </row>
    <row r="121" ht="14.25">
      <c r="B121" s="241"/>
    </row>
    <row r="122" ht="14.25">
      <c r="B122" s="241"/>
    </row>
    <row r="123" ht="14.25">
      <c r="B123" s="241"/>
    </row>
    <row r="124" ht="14.25">
      <c r="B124" s="241"/>
    </row>
    <row r="125" ht="14.25">
      <c r="B125" s="241"/>
    </row>
    <row r="126" ht="14.25">
      <c r="B126" s="241"/>
    </row>
    <row r="127" ht="14.25">
      <c r="B127" s="241"/>
    </row>
    <row r="128" ht="14.25">
      <c r="B128" s="241"/>
    </row>
    <row r="129" ht="14.25">
      <c r="B129" s="241"/>
    </row>
    <row r="130" ht="14.25">
      <c r="B130" s="241"/>
    </row>
    <row r="131" ht="14.25">
      <c r="B131" s="241"/>
    </row>
    <row r="132" ht="14.25">
      <c r="B132" s="241"/>
    </row>
    <row r="133" ht="14.25">
      <c r="B133" s="241"/>
    </row>
    <row r="134" ht="14.25">
      <c r="B134" s="241"/>
    </row>
    <row r="135" ht="14.25">
      <c r="B135" s="241"/>
    </row>
    <row r="136" ht="14.25">
      <c r="B136" s="241"/>
    </row>
    <row r="137" ht="14.25">
      <c r="B137" s="241"/>
    </row>
    <row r="138" ht="14.25">
      <c r="B138" s="241"/>
    </row>
    <row r="139" ht="14.25">
      <c r="B139" s="241"/>
    </row>
    <row r="140" ht="14.25">
      <c r="B140" s="241"/>
    </row>
    <row r="141" ht="14.25">
      <c r="B141" s="241"/>
    </row>
    <row r="142" ht="14.25">
      <c r="B142" s="241"/>
    </row>
    <row r="143" ht="14.25">
      <c r="B143" s="241"/>
    </row>
    <row r="144" ht="14.25">
      <c r="B144" s="241"/>
    </row>
    <row r="145" ht="14.25">
      <c r="B145" s="241"/>
    </row>
    <row r="146" ht="14.25">
      <c r="B146" s="241"/>
    </row>
    <row r="147" ht="14.25">
      <c r="B147" s="241"/>
    </row>
    <row r="148" ht="14.25">
      <c r="B148" s="241"/>
    </row>
  </sheetData>
  <sheetProtection/>
  <mergeCells count="55">
    <mergeCell ref="M6:M8"/>
    <mergeCell ref="F6:F8"/>
    <mergeCell ref="E4:M4"/>
    <mergeCell ref="F5:M5"/>
    <mergeCell ref="A27:B27"/>
    <mergeCell ref="A37:B37"/>
    <mergeCell ref="A34:B34"/>
    <mergeCell ref="A35:B35"/>
    <mergeCell ref="A36:B36"/>
    <mergeCell ref="A40:B40"/>
    <mergeCell ref="A41:B41"/>
    <mergeCell ref="E5:E8"/>
    <mergeCell ref="A9:B9"/>
    <mergeCell ref="C4:C8"/>
    <mergeCell ref="D4:D8"/>
    <mergeCell ref="A38:B38"/>
    <mergeCell ref="A10:B10"/>
    <mergeCell ref="A11:B11"/>
    <mergeCell ref="A12:B12"/>
    <mergeCell ref="A3:M3"/>
    <mergeCell ref="A2:M2"/>
    <mergeCell ref="A4:B8"/>
    <mergeCell ref="A39:B39"/>
    <mergeCell ref="A13:B13"/>
    <mergeCell ref="A15:B15"/>
    <mergeCell ref="A31:B31"/>
    <mergeCell ref="A18:B18"/>
    <mergeCell ref="A21:B21"/>
    <mergeCell ref="A23:B23"/>
    <mergeCell ref="P14:R14"/>
    <mergeCell ref="P15:R15"/>
    <mergeCell ref="P16:R16"/>
    <mergeCell ref="P12:R12"/>
    <mergeCell ref="P39:R39"/>
    <mergeCell ref="P40:R40"/>
    <mergeCell ref="V4:AD4"/>
    <mergeCell ref="AE4:AE7"/>
    <mergeCell ref="V5:V7"/>
    <mergeCell ref="AD5:AD7"/>
    <mergeCell ref="P41:R41"/>
    <mergeCell ref="P20:P27"/>
    <mergeCell ref="P31:R31"/>
    <mergeCell ref="P32:R32"/>
    <mergeCell ref="P33:R33"/>
    <mergeCell ref="P34:R34"/>
    <mergeCell ref="P8:R8"/>
    <mergeCell ref="P9:R9"/>
    <mergeCell ref="P10:R10"/>
    <mergeCell ref="P11:R11"/>
    <mergeCell ref="P2:AE2"/>
    <mergeCell ref="P3:AE3"/>
    <mergeCell ref="P4:R7"/>
    <mergeCell ref="S4:S7"/>
    <mergeCell ref="T4:T7"/>
    <mergeCell ref="U4:U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7" r:id="rId2"/>
  <ignoredErrors>
    <ignoredError sqref="S12 S39:S41 S8:S11 V8:V11 S15 S18:S22 S32 S34 S36 V15 V40" formulaRange="1"/>
    <ignoredError sqref="V12" formula="1" formulaRange="1"/>
    <ignoredError sqref="X5:Y7 Z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zoomScale="75" zoomScaleNormal="75" zoomScalePageLayoutView="0" workbookViewId="0" topLeftCell="F1">
      <selection activeCell="Y3" sqref="Y3"/>
    </sheetView>
  </sheetViews>
  <sheetFormatPr defaultColWidth="10.59765625" defaultRowHeight="15"/>
  <cols>
    <col min="1" max="1" width="9.59765625" style="99" customWidth="1"/>
    <col min="2" max="2" width="1.59765625" style="99" customWidth="1"/>
    <col min="3" max="3" width="9.59765625" style="99" customWidth="1"/>
    <col min="4" max="22" width="9.8984375" style="99" customWidth="1"/>
    <col min="23" max="23" width="13.3984375" style="99" customWidth="1"/>
    <col min="24" max="24" width="9.8984375" style="99" customWidth="1"/>
    <col min="25" max="16384" width="10.59765625" style="99" customWidth="1"/>
  </cols>
  <sheetData>
    <row r="1" spans="1:24" s="134" customFormat="1" ht="19.5" customHeight="1">
      <c r="A1" s="3" t="s">
        <v>452</v>
      </c>
      <c r="S1" s="4"/>
      <c r="T1" s="4"/>
      <c r="U1" s="4"/>
      <c r="V1" s="4"/>
      <c r="W1" s="4"/>
      <c r="X1" s="4" t="s">
        <v>453</v>
      </c>
    </row>
    <row r="2" spans="1:23" ht="19.5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27"/>
      <c r="T2" s="27"/>
      <c r="U2" s="27"/>
      <c r="V2" s="27"/>
      <c r="W2" s="27"/>
    </row>
    <row r="3" spans="1:24" ht="19.5" customHeight="1">
      <c r="A3" s="512" t="s">
        <v>503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</row>
    <row r="4" spans="19:24" ht="18" customHeight="1" thickBot="1">
      <c r="S4" s="197"/>
      <c r="T4" s="197"/>
      <c r="U4" s="197"/>
      <c r="V4" s="197"/>
      <c r="W4" s="197"/>
      <c r="X4" s="197" t="s">
        <v>504</v>
      </c>
    </row>
    <row r="5" spans="1:24" ht="31.5" customHeight="1">
      <c r="A5" s="498" t="s">
        <v>539</v>
      </c>
      <c r="B5" s="498"/>
      <c r="C5" s="499"/>
      <c r="D5" s="504" t="s">
        <v>298</v>
      </c>
      <c r="E5" s="485" t="s">
        <v>301</v>
      </c>
      <c r="F5" s="507" t="s">
        <v>310</v>
      </c>
      <c r="G5" s="510" t="s">
        <v>16</v>
      </c>
      <c r="H5" s="511"/>
      <c r="I5" s="511"/>
      <c r="J5" s="511"/>
      <c r="K5" s="511"/>
      <c r="L5" s="511"/>
      <c r="M5" s="511"/>
      <c r="N5" s="511"/>
      <c r="O5" s="485" t="s">
        <v>304</v>
      </c>
      <c r="P5" s="485" t="s">
        <v>305</v>
      </c>
      <c r="Q5" s="485" t="s">
        <v>306</v>
      </c>
      <c r="R5" s="488" t="s">
        <v>307</v>
      </c>
      <c r="S5" s="482" t="s">
        <v>192</v>
      </c>
      <c r="T5" s="482" t="s">
        <v>193</v>
      </c>
      <c r="U5" s="482" t="s">
        <v>194</v>
      </c>
      <c r="V5" s="482" t="s">
        <v>195</v>
      </c>
      <c r="W5" s="491"/>
      <c r="X5" s="482" t="s">
        <v>196</v>
      </c>
    </row>
    <row r="6" spans="1:24" ht="26.25" customHeight="1">
      <c r="A6" s="500"/>
      <c r="B6" s="500"/>
      <c r="C6" s="501"/>
      <c r="D6" s="505"/>
      <c r="E6" s="486"/>
      <c r="F6" s="508"/>
      <c r="G6" s="198" t="s">
        <v>454</v>
      </c>
      <c r="H6" s="198">
        <v>1</v>
      </c>
      <c r="I6" s="198">
        <v>3</v>
      </c>
      <c r="J6" s="198">
        <v>5</v>
      </c>
      <c r="K6" s="198">
        <v>10</v>
      </c>
      <c r="L6" s="198">
        <v>20</v>
      </c>
      <c r="M6" s="198">
        <v>50</v>
      </c>
      <c r="N6" s="198" t="s">
        <v>455</v>
      </c>
      <c r="O6" s="486"/>
      <c r="P6" s="486"/>
      <c r="Q6" s="486"/>
      <c r="R6" s="489"/>
      <c r="S6" s="483"/>
      <c r="T6" s="483"/>
      <c r="U6" s="483"/>
      <c r="V6" s="483"/>
      <c r="W6" s="492"/>
      <c r="X6" s="483"/>
    </row>
    <row r="7" spans="1:24" ht="16.5" customHeight="1">
      <c r="A7" s="500"/>
      <c r="B7" s="500"/>
      <c r="C7" s="501"/>
      <c r="D7" s="505"/>
      <c r="E7" s="486"/>
      <c r="F7" s="508"/>
      <c r="G7" s="199"/>
      <c r="H7" s="200" t="s">
        <v>456</v>
      </c>
      <c r="I7" s="200" t="s">
        <v>456</v>
      </c>
      <c r="J7" s="200" t="s">
        <v>456</v>
      </c>
      <c r="K7" s="200" t="s">
        <v>456</v>
      </c>
      <c r="L7" s="200" t="s">
        <v>456</v>
      </c>
      <c r="M7" s="200" t="s">
        <v>456</v>
      </c>
      <c r="N7" s="200" t="s">
        <v>456</v>
      </c>
      <c r="O7" s="486"/>
      <c r="P7" s="486"/>
      <c r="Q7" s="486"/>
      <c r="R7" s="489"/>
      <c r="S7" s="483"/>
      <c r="T7" s="483"/>
      <c r="U7" s="483"/>
      <c r="V7" s="483"/>
      <c r="W7" s="492"/>
      <c r="X7" s="483"/>
    </row>
    <row r="8" spans="1:24" ht="21" customHeight="1">
      <c r="A8" s="502"/>
      <c r="B8" s="502"/>
      <c r="C8" s="503"/>
      <c r="D8" s="506"/>
      <c r="E8" s="487"/>
      <c r="F8" s="509"/>
      <c r="G8" s="201" t="s">
        <v>302</v>
      </c>
      <c r="H8" s="201">
        <v>3</v>
      </c>
      <c r="I8" s="201">
        <v>5</v>
      </c>
      <c r="J8" s="201">
        <v>10</v>
      </c>
      <c r="K8" s="201">
        <v>20</v>
      </c>
      <c r="L8" s="201">
        <v>50</v>
      </c>
      <c r="M8" s="201">
        <v>200</v>
      </c>
      <c r="N8" s="201" t="s">
        <v>303</v>
      </c>
      <c r="O8" s="487"/>
      <c r="P8" s="487"/>
      <c r="Q8" s="487"/>
      <c r="R8" s="490"/>
      <c r="S8" s="484"/>
      <c r="T8" s="484"/>
      <c r="U8" s="484"/>
      <c r="V8" s="493"/>
      <c r="W8" s="494"/>
      <c r="X8" s="484"/>
    </row>
    <row r="9" spans="1:24" s="1" customFormat="1" ht="21" customHeight="1">
      <c r="A9" s="202"/>
      <c r="B9" s="202"/>
      <c r="C9" s="203"/>
      <c r="D9" s="204"/>
      <c r="E9" s="205"/>
      <c r="F9" s="206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2"/>
      <c r="T9" s="202"/>
      <c r="U9" s="202"/>
      <c r="V9" s="128" t="s">
        <v>308</v>
      </c>
      <c r="W9" s="128" t="s">
        <v>309</v>
      </c>
      <c r="X9" s="208"/>
    </row>
    <row r="10" spans="1:27" s="297" customFormat="1" ht="15" customHeight="1">
      <c r="A10" s="495" t="s">
        <v>298</v>
      </c>
      <c r="B10" s="496"/>
      <c r="C10" s="497"/>
      <c r="D10" s="279">
        <f>SUM(D12:D16,D18:D22,D24:D28,D30:D34,D36:D40,D42:D46,D48:D52,D54:D58,D60:D62)</f>
        <v>3237</v>
      </c>
      <c r="E10" s="279">
        <f aca="true" t="shared" si="0" ref="E10:X10">SUM(E12:E16,E18:E22,E24:E28,E30:E34,E36:E40,E42:E46,E48:E52,E54:E58,E60:E62)</f>
        <v>9</v>
      </c>
      <c r="F10" s="279">
        <f t="shared" si="0"/>
        <v>7</v>
      </c>
      <c r="G10" s="279">
        <f t="shared" si="0"/>
        <v>1158</v>
      </c>
      <c r="H10" s="279">
        <f t="shared" si="0"/>
        <v>729</v>
      </c>
      <c r="I10" s="279">
        <f t="shared" si="0"/>
        <v>509</v>
      </c>
      <c r="J10" s="279">
        <f t="shared" si="0"/>
        <v>308</v>
      </c>
      <c r="K10" s="279">
        <f t="shared" si="0"/>
        <v>71</v>
      </c>
      <c r="L10" s="279">
        <f t="shared" si="0"/>
        <v>23</v>
      </c>
      <c r="M10" s="279">
        <f t="shared" si="0"/>
        <v>33</v>
      </c>
      <c r="N10" s="279">
        <f t="shared" si="0"/>
        <v>18</v>
      </c>
      <c r="O10" s="279">
        <f t="shared" si="0"/>
        <v>43</v>
      </c>
      <c r="P10" s="279">
        <f t="shared" si="0"/>
        <v>191</v>
      </c>
      <c r="Q10" s="279">
        <f t="shared" si="0"/>
        <v>10</v>
      </c>
      <c r="R10" s="279">
        <f t="shared" si="0"/>
        <v>128</v>
      </c>
      <c r="S10" s="279">
        <f t="shared" si="0"/>
        <v>4380</v>
      </c>
      <c r="T10" s="279">
        <f t="shared" si="0"/>
        <v>127</v>
      </c>
      <c r="U10" s="279">
        <f t="shared" si="0"/>
        <v>1950</v>
      </c>
      <c r="V10" s="279">
        <f t="shared" si="0"/>
        <v>2303</v>
      </c>
      <c r="W10" s="344">
        <f t="shared" si="0"/>
        <v>20799.84</v>
      </c>
      <c r="X10" s="279">
        <f t="shared" si="0"/>
        <v>145328</v>
      </c>
      <c r="Y10" s="296"/>
      <c r="Z10" s="296"/>
      <c r="AA10" s="296"/>
    </row>
    <row r="11" spans="1:24" ht="15" customHeight="1">
      <c r="A11" s="100"/>
      <c r="B11" s="100"/>
      <c r="C11" s="209"/>
      <c r="D11" s="336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37"/>
      <c r="X11" s="325"/>
    </row>
    <row r="12" spans="1:24" ht="15" customHeight="1">
      <c r="A12" s="101" t="s">
        <v>17</v>
      </c>
      <c r="B12" s="101"/>
      <c r="C12" s="145" t="s">
        <v>18</v>
      </c>
      <c r="D12" s="298">
        <f>SUM(E12:Q12)</f>
        <v>104</v>
      </c>
      <c r="E12" s="338" t="s">
        <v>627</v>
      </c>
      <c r="F12" s="338">
        <v>1</v>
      </c>
      <c r="G12" s="338">
        <v>26</v>
      </c>
      <c r="H12" s="338">
        <v>28</v>
      </c>
      <c r="I12" s="338">
        <v>10</v>
      </c>
      <c r="J12" s="338">
        <v>5</v>
      </c>
      <c r="K12" s="338" t="s">
        <v>627</v>
      </c>
      <c r="L12" s="338" t="s">
        <v>627</v>
      </c>
      <c r="M12" s="338" t="s">
        <v>627</v>
      </c>
      <c r="N12" s="338" t="s">
        <v>627</v>
      </c>
      <c r="O12" s="338">
        <v>5</v>
      </c>
      <c r="P12" s="338">
        <v>29</v>
      </c>
      <c r="Q12" s="338" t="s">
        <v>627</v>
      </c>
      <c r="R12" s="338" t="s">
        <v>627</v>
      </c>
      <c r="S12" s="338">
        <f>SUM(T12:V12)</f>
        <v>168</v>
      </c>
      <c r="T12" s="338">
        <v>29</v>
      </c>
      <c r="U12" s="338">
        <v>55</v>
      </c>
      <c r="V12" s="338">
        <v>84</v>
      </c>
      <c r="W12" s="339">
        <v>349.82</v>
      </c>
      <c r="X12" s="332">
        <v>2664</v>
      </c>
    </row>
    <row r="13" spans="1:24" ht="15" customHeight="1">
      <c r="A13" s="101"/>
      <c r="B13" s="101"/>
      <c r="C13" s="145" t="s">
        <v>19</v>
      </c>
      <c r="D13" s="298">
        <f>SUM(E13:Q13)</f>
        <v>71</v>
      </c>
      <c r="E13" s="338" t="s">
        <v>627</v>
      </c>
      <c r="F13" s="338" t="s">
        <v>627</v>
      </c>
      <c r="G13" s="338">
        <v>27</v>
      </c>
      <c r="H13" s="338">
        <v>27</v>
      </c>
      <c r="I13" s="338">
        <v>4</v>
      </c>
      <c r="J13" s="338">
        <v>2</v>
      </c>
      <c r="K13" s="338" t="s">
        <v>627</v>
      </c>
      <c r="L13" s="338" t="s">
        <v>627</v>
      </c>
      <c r="M13" s="338" t="s">
        <v>627</v>
      </c>
      <c r="N13" s="338" t="s">
        <v>627</v>
      </c>
      <c r="O13" s="338">
        <v>1</v>
      </c>
      <c r="P13" s="338">
        <v>10</v>
      </c>
      <c r="Q13" s="338" t="s">
        <v>627</v>
      </c>
      <c r="R13" s="338" t="s">
        <v>627</v>
      </c>
      <c r="S13" s="338">
        <f>SUM(T13:V13)</f>
        <v>109</v>
      </c>
      <c r="T13" s="338">
        <v>6</v>
      </c>
      <c r="U13" s="338">
        <v>40</v>
      </c>
      <c r="V13" s="338">
        <v>63</v>
      </c>
      <c r="W13" s="339">
        <v>118.74</v>
      </c>
      <c r="X13" s="332">
        <v>364</v>
      </c>
    </row>
    <row r="14" spans="1:24" ht="15" customHeight="1">
      <c r="A14" s="101"/>
      <c r="B14" s="101"/>
      <c r="C14" s="145" t="s">
        <v>20</v>
      </c>
      <c r="D14" s="298">
        <v>122</v>
      </c>
      <c r="E14" s="338" t="s">
        <v>627</v>
      </c>
      <c r="F14" s="338">
        <v>1</v>
      </c>
      <c r="G14" s="338">
        <v>18</v>
      </c>
      <c r="H14" s="338">
        <v>27</v>
      </c>
      <c r="I14" s="338">
        <v>53</v>
      </c>
      <c r="J14" s="338">
        <v>8</v>
      </c>
      <c r="K14" s="338">
        <v>2</v>
      </c>
      <c r="L14" s="338" t="s">
        <v>627</v>
      </c>
      <c r="M14" s="338" t="s">
        <v>627</v>
      </c>
      <c r="N14" s="338" t="s">
        <v>627</v>
      </c>
      <c r="O14" s="338" t="s">
        <v>627</v>
      </c>
      <c r="P14" s="338">
        <v>1</v>
      </c>
      <c r="Q14" s="338" t="s">
        <v>627</v>
      </c>
      <c r="R14" s="338">
        <v>12</v>
      </c>
      <c r="S14" s="338">
        <f>SUM(T14:V14)</f>
        <v>147</v>
      </c>
      <c r="T14" s="338">
        <v>1</v>
      </c>
      <c r="U14" s="338">
        <v>49</v>
      </c>
      <c r="V14" s="338">
        <v>97</v>
      </c>
      <c r="W14" s="339">
        <v>309.82</v>
      </c>
      <c r="X14" s="332">
        <v>3416</v>
      </c>
    </row>
    <row r="15" spans="1:24" ht="15" customHeight="1">
      <c r="A15" s="101" t="s">
        <v>21</v>
      </c>
      <c r="B15" s="101"/>
      <c r="C15" s="145" t="s">
        <v>22</v>
      </c>
      <c r="D15" s="298">
        <v>25</v>
      </c>
      <c r="E15" s="338" t="s">
        <v>627</v>
      </c>
      <c r="F15" s="338" t="s">
        <v>627</v>
      </c>
      <c r="G15" s="338">
        <v>12</v>
      </c>
      <c r="H15" s="338" t="s">
        <v>627</v>
      </c>
      <c r="I15" s="338" t="s">
        <v>627</v>
      </c>
      <c r="J15" s="338" t="s">
        <v>627</v>
      </c>
      <c r="K15" s="338" t="s">
        <v>627</v>
      </c>
      <c r="L15" s="338" t="s">
        <v>627</v>
      </c>
      <c r="M15" s="338" t="s">
        <v>627</v>
      </c>
      <c r="N15" s="338" t="s">
        <v>627</v>
      </c>
      <c r="O15" s="338" t="s">
        <v>627</v>
      </c>
      <c r="P15" s="338" t="s">
        <v>627</v>
      </c>
      <c r="Q15" s="338" t="s">
        <v>627</v>
      </c>
      <c r="R15" s="338">
        <v>13</v>
      </c>
      <c r="S15" s="338">
        <f>SUM(T15:V15)</f>
        <v>40</v>
      </c>
      <c r="T15" s="338">
        <v>1</v>
      </c>
      <c r="U15" s="338">
        <v>31</v>
      </c>
      <c r="V15" s="338">
        <v>8</v>
      </c>
      <c r="W15" s="339">
        <v>20.52</v>
      </c>
      <c r="X15" s="332">
        <v>3</v>
      </c>
    </row>
    <row r="16" spans="1:24" ht="15" customHeight="1">
      <c r="A16" s="101" t="s">
        <v>23</v>
      </c>
      <c r="B16" s="101"/>
      <c r="C16" s="145" t="s">
        <v>24</v>
      </c>
      <c r="D16" s="298">
        <v>29</v>
      </c>
      <c r="E16" s="338" t="s">
        <v>627</v>
      </c>
      <c r="F16" s="338" t="s">
        <v>627</v>
      </c>
      <c r="G16" s="338">
        <v>3</v>
      </c>
      <c r="H16" s="338" t="s">
        <v>627</v>
      </c>
      <c r="I16" s="338" t="s">
        <v>627</v>
      </c>
      <c r="J16" s="338" t="s">
        <v>627</v>
      </c>
      <c r="K16" s="338" t="s">
        <v>627</v>
      </c>
      <c r="L16" s="338" t="s">
        <v>627</v>
      </c>
      <c r="M16" s="338" t="s">
        <v>627</v>
      </c>
      <c r="N16" s="338" t="s">
        <v>627</v>
      </c>
      <c r="O16" s="338" t="s">
        <v>627</v>
      </c>
      <c r="P16" s="338" t="s">
        <v>627</v>
      </c>
      <c r="Q16" s="338" t="s">
        <v>627</v>
      </c>
      <c r="R16" s="338">
        <v>26</v>
      </c>
      <c r="S16" s="338">
        <f>SUM(T16:V16)</f>
        <v>55</v>
      </c>
      <c r="T16" s="338" t="s">
        <v>627</v>
      </c>
      <c r="U16" s="338">
        <v>38</v>
      </c>
      <c r="V16" s="338">
        <v>17</v>
      </c>
      <c r="W16" s="339">
        <v>43.45</v>
      </c>
      <c r="X16" s="332">
        <v>4</v>
      </c>
    </row>
    <row r="17" spans="1:24" ht="15" customHeight="1">
      <c r="A17" s="101"/>
      <c r="B17" s="101"/>
      <c r="C17" s="145"/>
      <c r="D17" s="29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9"/>
      <c r="X17" s="332"/>
    </row>
    <row r="18" spans="1:24" ht="15" customHeight="1">
      <c r="A18" s="101"/>
      <c r="B18" s="101"/>
      <c r="C18" s="145" t="s">
        <v>25</v>
      </c>
      <c r="D18" s="298">
        <v>57</v>
      </c>
      <c r="E18" s="338" t="s">
        <v>627</v>
      </c>
      <c r="F18" s="338" t="s">
        <v>627</v>
      </c>
      <c r="G18" s="338">
        <v>14</v>
      </c>
      <c r="H18" s="338">
        <v>14</v>
      </c>
      <c r="I18" s="338" t="s">
        <v>627</v>
      </c>
      <c r="J18" s="338" t="s">
        <v>627</v>
      </c>
      <c r="K18" s="338" t="s">
        <v>627</v>
      </c>
      <c r="L18" s="338" t="s">
        <v>627</v>
      </c>
      <c r="M18" s="338" t="s">
        <v>627</v>
      </c>
      <c r="N18" s="338" t="s">
        <v>627</v>
      </c>
      <c r="O18" s="338" t="s">
        <v>627</v>
      </c>
      <c r="P18" s="338" t="s">
        <v>627</v>
      </c>
      <c r="Q18" s="338" t="s">
        <v>627</v>
      </c>
      <c r="R18" s="338">
        <v>29</v>
      </c>
      <c r="S18" s="338">
        <f>SUM(T18:V18)</f>
        <v>100</v>
      </c>
      <c r="T18" s="338">
        <v>1</v>
      </c>
      <c r="U18" s="338">
        <v>54</v>
      </c>
      <c r="V18" s="338">
        <v>45</v>
      </c>
      <c r="W18" s="339">
        <v>102.01</v>
      </c>
      <c r="X18" s="332">
        <v>53</v>
      </c>
    </row>
    <row r="19" spans="1:24" ht="15" customHeight="1">
      <c r="A19" s="101" t="s">
        <v>26</v>
      </c>
      <c r="B19" s="101"/>
      <c r="C19" s="145" t="s">
        <v>27</v>
      </c>
      <c r="D19" s="298">
        <v>145</v>
      </c>
      <c r="E19" s="338" t="s">
        <v>627</v>
      </c>
      <c r="F19" s="338" t="s">
        <v>627</v>
      </c>
      <c r="G19" s="338">
        <v>39</v>
      </c>
      <c r="H19" s="338">
        <v>63</v>
      </c>
      <c r="I19" s="338">
        <v>23</v>
      </c>
      <c r="J19" s="338">
        <v>5</v>
      </c>
      <c r="K19" s="338" t="s">
        <v>627</v>
      </c>
      <c r="L19" s="338" t="s">
        <v>627</v>
      </c>
      <c r="M19" s="338" t="s">
        <v>627</v>
      </c>
      <c r="N19" s="338" t="s">
        <v>627</v>
      </c>
      <c r="O19" s="338" t="s">
        <v>627</v>
      </c>
      <c r="P19" s="338">
        <v>7</v>
      </c>
      <c r="Q19" s="338" t="s">
        <v>627</v>
      </c>
      <c r="R19" s="338">
        <v>8</v>
      </c>
      <c r="S19" s="338">
        <f>SUM(T19:V19)</f>
        <v>205</v>
      </c>
      <c r="T19" s="338">
        <v>4</v>
      </c>
      <c r="U19" s="338">
        <v>101</v>
      </c>
      <c r="V19" s="338">
        <v>100</v>
      </c>
      <c r="W19" s="339">
        <v>268.1</v>
      </c>
      <c r="X19" s="332">
        <v>438</v>
      </c>
    </row>
    <row r="20" spans="1:24" ht="15" customHeight="1">
      <c r="A20" s="101"/>
      <c r="B20" s="101"/>
      <c r="C20" s="145" t="s">
        <v>28</v>
      </c>
      <c r="D20" s="298">
        <v>116</v>
      </c>
      <c r="E20" s="338" t="s">
        <v>627</v>
      </c>
      <c r="F20" s="338">
        <v>1</v>
      </c>
      <c r="G20" s="338">
        <v>43</v>
      </c>
      <c r="H20" s="338">
        <v>42</v>
      </c>
      <c r="I20" s="338">
        <v>3</v>
      </c>
      <c r="J20" s="338">
        <v>1</v>
      </c>
      <c r="K20" s="338" t="s">
        <v>627</v>
      </c>
      <c r="L20" s="338" t="s">
        <v>627</v>
      </c>
      <c r="M20" s="338" t="s">
        <v>627</v>
      </c>
      <c r="N20" s="338" t="s">
        <v>627</v>
      </c>
      <c r="O20" s="338">
        <v>4</v>
      </c>
      <c r="P20" s="338">
        <v>21</v>
      </c>
      <c r="Q20" s="338" t="s">
        <v>627</v>
      </c>
      <c r="R20" s="338">
        <v>1</v>
      </c>
      <c r="S20" s="338">
        <f>SUM(T20:V20)</f>
        <v>198</v>
      </c>
      <c r="T20" s="338">
        <v>24</v>
      </c>
      <c r="U20" s="338">
        <v>94</v>
      </c>
      <c r="V20" s="338">
        <v>80</v>
      </c>
      <c r="W20" s="339">
        <v>227.56</v>
      </c>
      <c r="X20" s="332">
        <v>1966</v>
      </c>
    </row>
    <row r="21" spans="1:24" ht="15" customHeight="1">
      <c r="A21" s="101" t="s">
        <v>29</v>
      </c>
      <c r="B21" s="101"/>
      <c r="C21" s="145" t="s">
        <v>30</v>
      </c>
      <c r="D21" s="298">
        <v>83</v>
      </c>
      <c r="E21" s="338" t="s">
        <v>627</v>
      </c>
      <c r="F21" s="338">
        <v>1</v>
      </c>
      <c r="G21" s="338">
        <v>21</v>
      </c>
      <c r="H21" s="338">
        <v>36</v>
      </c>
      <c r="I21" s="338" t="s">
        <v>627</v>
      </c>
      <c r="J21" s="338" t="s">
        <v>627</v>
      </c>
      <c r="K21" s="338" t="s">
        <v>627</v>
      </c>
      <c r="L21" s="338" t="s">
        <v>627</v>
      </c>
      <c r="M21" s="338" t="s">
        <v>627</v>
      </c>
      <c r="N21" s="338" t="s">
        <v>627</v>
      </c>
      <c r="O21" s="338" t="s">
        <v>627</v>
      </c>
      <c r="P21" s="338">
        <v>3</v>
      </c>
      <c r="Q21" s="338" t="s">
        <v>627</v>
      </c>
      <c r="R21" s="338">
        <v>22</v>
      </c>
      <c r="S21" s="338">
        <f>SUM(T21:V21)</f>
        <v>115</v>
      </c>
      <c r="T21" s="338">
        <v>9</v>
      </c>
      <c r="U21" s="338">
        <v>39</v>
      </c>
      <c r="V21" s="338">
        <v>67</v>
      </c>
      <c r="W21" s="339">
        <v>88.54</v>
      </c>
      <c r="X21" s="332">
        <v>144</v>
      </c>
    </row>
    <row r="22" spans="1:24" ht="15" customHeight="1">
      <c r="A22" s="101"/>
      <c r="B22" s="101"/>
      <c r="C22" s="211" t="s">
        <v>457</v>
      </c>
      <c r="D22" s="298">
        <v>41</v>
      </c>
      <c r="E22" s="338" t="s">
        <v>627</v>
      </c>
      <c r="F22" s="338" t="s">
        <v>647</v>
      </c>
      <c r="G22" s="338">
        <v>13</v>
      </c>
      <c r="H22" s="338">
        <v>18</v>
      </c>
      <c r="I22" s="338">
        <v>2</v>
      </c>
      <c r="J22" s="338">
        <v>1</v>
      </c>
      <c r="K22" s="338" t="s">
        <v>638</v>
      </c>
      <c r="L22" s="338" t="s">
        <v>638</v>
      </c>
      <c r="M22" s="338" t="s">
        <v>627</v>
      </c>
      <c r="N22" s="338" t="s">
        <v>643</v>
      </c>
      <c r="O22" s="338">
        <v>4</v>
      </c>
      <c r="P22" s="338">
        <v>2</v>
      </c>
      <c r="Q22" s="338" t="s">
        <v>588</v>
      </c>
      <c r="R22" s="338">
        <v>1</v>
      </c>
      <c r="S22" s="338">
        <f>SUM(T22:V22)</f>
        <v>50</v>
      </c>
      <c r="T22" s="338">
        <v>1</v>
      </c>
      <c r="U22" s="338">
        <v>9</v>
      </c>
      <c r="V22" s="338">
        <v>40</v>
      </c>
      <c r="W22" s="339">
        <v>70.49</v>
      </c>
      <c r="X22" s="332">
        <v>70</v>
      </c>
    </row>
    <row r="23" spans="1:24" ht="15" customHeight="1">
      <c r="A23" s="101"/>
      <c r="B23" s="101"/>
      <c r="C23" s="145"/>
      <c r="D23" s="29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40"/>
      <c r="Q23" s="338"/>
      <c r="R23" s="338"/>
      <c r="S23" s="338"/>
      <c r="T23" s="338"/>
      <c r="U23" s="338"/>
      <c r="V23" s="338"/>
      <c r="W23" s="339"/>
      <c r="X23" s="332"/>
    </row>
    <row r="24" spans="1:24" ht="15" customHeight="1">
      <c r="A24" s="101"/>
      <c r="B24" s="101"/>
      <c r="C24" s="145" t="s">
        <v>31</v>
      </c>
      <c r="D24" s="298">
        <f>SUM(E24:Q24)</f>
        <v>35</v>
      </c>
      <c r="E24" s="338" t="s">
        <v>588</v>
      </c>
      <c r="F24" s="338" t="s">
        <v>588</v>
      </c>
      <c r="G24" s="338">
        <v>14</v>
      </c>
      <c r="H24" s="338">
        <v>4</v>
      </c>
      <c r="I24" s="338" t="s">
        <v>588</v>
      </c>
      <c r="J24" s="338" t="s">
        <v>588</v>
      </c>
      <c r="K24" s="338" t="s">
        <v>588</v>
      </c>
      <c r="L24" s="338" t="s">
        <v>588</v>
      </c>
      <c r="M24" s="338" t="s">
        <v>640</v>
      </c>
      <c r="N24" s="338" t="s">
        <v>640</v>
      </c>
      <c r="O24" s="338">
        <v>2</v>
      </c>
      <c r="P24" s="338">
        <v>15</v>
      </c>
      <c r="Q24" s="338" t="s">
        <v>588</v>
      </c>
      <c r="R24" s="338" t="s">
        <v>627</v>
      </c>
      <c r="S24" s="338">
        <f>SUM(T24:V24)</f>
        <v>41</v>
      </c>
      <c r="T24" s="338" t="s">
        <v>627</v>
      </c>
      <c r="U24" s="338">
        <v>14</v>
      </c>
      <c r="V24" s="338">
        <v>27</v>
      </c>
      <c r="W24" s="339">
        <v>105.82</v>
      </c>
      <c r="X24" s="332">
        <v>1560</v>
      </c>
    </row>
    <row r="25" spans="1:24" ht="15" customHeight="1">
      <c r="A25" s="101" t="s">
        <v>32</v>
      </c>
      <c r="B25" s="101"/>
      <c r="C25" s="145" t="s">
        <v>33</v>
      </c>
      <c r="D25" s="298">
        <v>185</v>
      </c>
      <c r="E25" s="338" t="s">
        <v>588</v>
      </c>
      <c r="F25" s="338" t="s">
        <v>639</v>
      </c>
      <c r="G25" s="338">
        <v>28</v>
      </c>
      <c r="H25" s="338">
        <v>53</v>
      </c>
      <c r="I25" s="338">
        <v>24</v>
      </c>
      <c r="J25" s="338">
        <v>10</v>
      </c>
      <c r="K25" s="338">
        <v>10</v>
      </c>
      <c r="L25" s="338">
        <v>1</v>
      </c>
      <c r="M25" s="338">
        <v>1</v>
      </c>
      <c r="N25" s="338">
        <v>2</v>
      </c>
      <c r="O25" s="338">
        <v>10</v>
      </c>
      <c r="P25" s="338">
        <v>43</v>
      </c>
      <c r="Q25" s="338" t="s">
        <v>640</v>
      </c>
      <c r="R25" s="338">
        <v>3</v>
      </c>
      <c r="S25" s="338">
        <f>SUM(T25:V25)</f>
        <v>227</v>
      </c>
      <c r="T25" s="338">
        <v>10</v>
      </c>
      <c r="U25" s="338">
        <v>33</v>
      </c>
      <c r="V25" s="338">
        <v>184</v>
      </c>
      <c r="W25" s="339">
        <v>1742.56</v>
      </c>
      <c r="X25" s="332">
        <v>7531</v>
      </c>
    </row>
    <row r="26" spans="1:24" ht="15" customHeight="1">
      <c r="A26" s="101"/>
      <c r="B26" s="101"/>
      <c r="C26" s="211" t="s">
        <v>458</v>
      </c>
      <c r="D26" s="298">
        <f>SUM(E26:Q26)</f>
        <v>33</v>
      </c>
      <c r="E26" s="338" t="s">
        <v>588</v>
      </c>
      <c r="F26" s="338" t="s">
        <v>588</v>
      </c>
      <c r="G26" s="338">
        <v>2</v>
      </c>
      <c r="H26" s="338">
        <v>7</v>
      </c>
      <c r="I26" s="338">
        <v>8</v>
      </c>
      <c r="J26" s="338">
        <v>2</v>
      </c>
      <c r="K26" s="338">
        <v>2</v>
      </c>
      <c r="L26" s="338" t="s">
        <v>448</v>
      </c>
      <c r="M26" s="338">
        <v>9</v>
      </c>
      <c r="N26" s="338">
        <v>3</v>
      </c>
      <c r="O26" s="338" t="s">
        <v>649</v>
      </c>
      <c r="P26" s="338" t="s">
        <v>588</v>
      </c>
      <c r="Q26" s="338" t="s">
        <v>640</v>
      </c>
      <c r="R26" s="338" t="s">
        <v>650</v>
      </c>
      <c r="S26" s="338">
        <f>SUM(T26:V26)</f>
        <v>44</v>
      </c>
      <c r="T26" s="338" t="s">
        <v>627</v>
      </c>
      <c r="U26" s="338">
        <v>6</v>
      </c>
      <c r="V26" s="338">
        <v>38</v>
      </c>
      <c r="W26" s="339">
        <v>1980.44</v>
      </c>
      <c r="X26" s="332">
        <v>35</v>
      </c>
    </row>
    <row r="27" spans="1:24" ht="15" customHeight="1">
      <c r="A27" s="101" t="s">
        <v>34</v>
      </c>
      <c r="B27" s="101"/>
      <c r="C27" s="145" t="s">
        <v>35</v>
      </c>
      <c r="D27" s="298">
        <v>85</v>
      </c>
      <c r="E27" s="338" t="s">
        <v>627</v>
      </c>
      <c r="F27" s="338" t="s">
        <v>643</v>
      </c>
      <c r="G27" s="338">
        <v>5</v>
      </c>
      <c r="H27" s="338">
        <v>18</v>
      </c>
      <c r="I27" s="338">
        <v>19</v>
      </c>
      <c r="J27" s="338">
        <v>12</v>
      </c>
      <c r="K27" s="338">
        <v>4</v>
      </c>
      <c r="L27" s="338">
        <v>4</v>
      </c>
      <c r="M27" s="338">
        <v>10</v>
      </c>
      <c r="N27" s="338">
        <v>11</v>
      </c>
      <c r="O27" s="338" t="s">
        <v>588</v>
      </c>
      <c r="P27" s="338">
        <v>1</v>
      </c>
      <c r="Q27" s="338" t="s">
        <v>588</v>
      </c>
      <c r="R27" s="338">
        <v>1</v>
      </c>
      <c r="S27" s="338">
        <f>SUM(T27:V27)</f>
        <v>112</v>
      </c>
      <c r="T27" s="338">
        <v>1</v>
      </c>
      <c r="U27" s="338">
        <v>6</v>
      </c>
      <c r="V27" s="338">
        <v>105</v>
      </c>
      <c r="W27" s="339">
        <v>6407.12</v>
      </c>
      <c r="X27" s="332">
        <v>29572</v>
      </c>
    </row>
    <row r="28" spans="1:24" ht="15" customHeight="1">
      <c r="A28" s="101"/>
      <c r="B28" s="101"/>
      <c r="C28" s="145" t="s">
        <v>36</v>
      </c>
      <c r="D28" s="298">
        <v>149</v>
      </c>
      <c r="E28" s="338" t="s">
        <v>588</v>
      </c>
      <c r="F28" s="338" t="s">
        <v>588</v>
      </c>
      <c r="G28" s="338">
        <v>59</v>
      </c>
      <c r="H28" s="338">
        <v>31</v>
      </c>
      <c r="I28" s="338">
        <v>35</v>
      </c>
      <c r="J28" s="338">
        <v>20</v>
      </c>
      <c r="K28" s="338">
        <v>1</v>
      </c>
      <c r="L28" s="338" t="s">
        <v>588</v>
      </c>
      <c r="M28" s="338" t="s">
        <v>588</v>
      </c>
      <c r="N28" s="338" t="s">
        <v>588</v>
      </c>
      <c r="O28" s="338">
        <v>1</v>
      </c>
      <c r="P28" s="338">
        <v>1</v>
      </c>
      <c r="Q28" s="338" t="s">
        <v>640</v>
      </c>
      <c r="R28" s="338">
        <v>1</v>
      </c>
      <c r="S28" s="338">
        <f>SUM(T28:V28)</f>
        <v>186</v>
      </c>
      <c r="T28" s="338">
        <v>9</v>
      </c>
      <c r="U28" s="338">
        <v>93</v>
      </c>
      <c r="V28" s="338">
        <v>84</v>
      </c>
      <c r="W28" s="339">
        <v>308.52</v>
      </c>
      <c r="X28" s="332">
        <v>1385</v>
      </c>
    </row>
    <row r="29" spans="1:24" ht="15" customHeight="1">
      <c r="A29" s="101"/>
      <c r="B29" s="101"/>
      <c r="C29" s="145"/>
      <c r="D29" s="29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9"/>
      <c r="X29" s="332"/>
    </row>
    <row r="30" spans="1:24" ht="15" customHeight="1">
      <c r="A30" s="101" t="s">
        <v>37</v>
      </c>
      <c r="B30" s="101"/>
      <c r="C30" s="145" t="s">
        <v>38</v>
      </c>
      <c r="D30" s="298">
        <v>51</v>
      </c>
      <c r="E30" s="338" t="s">
        <v>640</v>
      </c>
      <c r="F30" s="338" t="s">
        <v>588</v>
      </c>
      <c r="G30" s="338">
        <v>10</v>
      </c>
      <c r="H30" s="338">
        <v>17</v>
      </c>
      <c r="I30" s="338">
        <v>7</v>
      </c>
      <c r="J30" s="338">
        <v>7</v>
      </c>
      <c r="K30" s="338">
        <v>2</v>
      </c>
      <c r="L30" s="338" t="s">
        <v>627</v>
      </c>
      <c r="M30" s="338" t="s">
        <v>627</v>
      </c>
      <c r="N30" s="338" t="s">
        <v>588</v>
      </c>
      <c r="O30" s="338">
        <v>2</v>
      </c>
      <c r="P30" s="338">
        <v>2</v>
      </c>
      <c r="Q30" s="338">
        <v>2</v>
      </c>
      <c r="R30" s="338">
        <v>2</v>
      </c>
      <c r="S30" s="338">
        <f>SUM(T30:V30)</f>
        <v>70</v>
      </c>
      <c r="T30" s="338">
        <v>2</v>
      </c>
      <c r="U30" s="338">
        <v>25</v>
      </c>
      <c r="V30" s="338">
        <v>43</v>
      </c>
      <c r="W30" s="339">
        <v>161.9</v>
      </c>
      <c r="X30" s="332">
        <v>1728</v>
      </c>
    </row>
    <row r="31" spans="1:24" ht="15" customHeight="1">
      <c r="A31" s="101"/>
      <c r="B31" s="101"/>
      <c r="C31" s="145" t="s">
        <v>39</v>
      </c>
      <c r="D31" s="298">
        <f>SUM(E31:Q31)</f>
        <v>65</v>
      </c>
      <c r="E31" s="338" t="s">
        <v>639</v>
      </c>
      <c r="F31" s="338" t="s">
        <v>639</v>
      </c>
      <c r="G31" s="338">
        <v>11</v>
      </c>
      <c r="H31" s="338">
        <v>13</v>
      </c>
      <c r="I31" s="338">
        <v>18</v>
      </c>
      <c r="J31" s="338">
        <v>14</v>
      </c>
      <c r="K31" s="338">
        <v>6</v>
      </c>
      <c r="L31" s="338">
        <v>1</v>
      </c>
      <c r="M31" s="338" t="s">
        <v>639</v>
      </c>
      <c r="N31" s="338" t="s">
        <v>639</v>
      </c>
      <c r="O31" s="338" t="s">
        <v>639</v>
      </c>
      <c r="P31" s="338">
        <v>2</v>
      </c>
      <c r="Q31" s="338" t="s">
        <v>639</v>
      </c>
      <c r="R31" s="338" t="s">
        <v>639</v>
      </c>
      <c r="S31" s="338">
        <f>SUM(T31:V31)</f>
        <v>65</v>
      </c>
      <c r="T31" s="338" t="s">
        <v>639</v>
      </c>
      <c r="U31" s="338">
        <v>11</v>
      </c>
      <c r="V31" s="338">
        <v>54</v>
      </c>
      <c r="W31" s="339">
        <v>247.52</v>
      </c>
      <c r="X31" s="332">
        <v>801</v>
      </c>
    </row>
    <row r="32" spans="1:24" ht="15" customHeight="1">
      <c r="A32" s="101"/>
      <c r="B32" s="101"/>
      <c r="C32" s="145" t="s">
        <v>40</v>
      </c>
      <c r="D32" s="298">
        <v>96</v>
      </c>
      <c r="E32" s="338" t="s">
        <v>639</v>
      </c>
      <c r="F32" s="338" t="s">
        <v>639</v>
      </c>
      <c r="G32" s="338">
        <v>34</v>
      </c>
      <c r="H32" s="338">
        <v>12</v>
      </c>
      <c r="I32" s="338">
        <v>32</v>
      </c>
      <c r="J32" s="338">
        <v>5</v>
      </c>
      <c r="K32" s="338">
        <v>1</v>
      </c>
      <c r="L32" s="338" t="s">
        <v>651</v>
      </c>
      <c r="M32" s="338" t="s">
        <v>651</v>
      </c>
      <c r="N32" s="338">
        <v>1</v>
      </c>
      <c r="O32" s="338">
        <v>4</v>
      </c>
      <c r="P32" s="338">
        <v>3</v>
      </c>
      <c r="Q32" s="338" t="s">
        <v>639</v>
      </c>
      <c r="R32" s="338">
        <v>4</v>
      </c>
      <c r="S32" s="338">
        <f>SUM(T32:V32)</f>
        <v>142</v>
      </c>
      <c r="T32" s="338">
        <v>2</v>
      </c>
      <c r="U32" s="338">
        <v>60</v>
      </c>
      <c r="V32" s="338">
        <v>80</v>
      </c>
      <c r="W32" s="339">
        <v>1984.62</v>
      </c>
      <c r="X32" s="332">
        <v>16341</v>
      </c>
    </row>
    <row r="33" spans="1:24" ht="15" customHeight="1">
      <c r="A33" s="101"/>
      <c r="B33" s="101"/>
      <c r="C33" s="145" t="s">
        <v>41</v>
      </c>
      <c r="D33" s="298">
        <v>125</v>
      </c>
      <c r="E33" s="338" t="s">
        <v>639</v>
      </c>
      <c r="F33" s="338" t="s">
        <v>639</v>
      </c>
      <c r="G33" s="338">
        <v>80</v>
      </c>
      <c r="H33" s="338">
        <v>17</v>
      </c>
      <c r="I33" s="338">
        <v>18</v>
      </c>
      <c r="J33" s="338">
        <v>3</v>
      </c>
      <c r="K33" s="338" t="s">
        <v>639</v>
      </c>
      <c r="L33" s="338" t="s">
        <v>639</v>
      </c>
      <c r="M33" s="338" t="s">
        <v>639</v>
      </c>
      <c r="N33" s="338" t="s">
        <v>639</v>
      </c>
      <c r="O33" s="338" t="s">
        <v>639</v>
      </c>
      <c r="P33" s="338">
        <v>6</v>
      </c>
      <c r="Q33" s="338" t="s">
        <v>639</v>
      </c>
      <c r="R33" s="338">
        <v>1</v>
      </c>
      <c r="S33" s="338">
        <f>SUM(T33:V33)</f>
        <v>156</v>
      </c>
      <c r="T33" s="338">
        <v>1</v>
      </c>
      <c r="U33" s="338">
        <v>100</v>
      </c>
      <c r="V33" s="338">
        <v>55</v>
      </c>
      <c r="W33" s="339">
        <v>135</v>
      </c>
      <c r="X33" s="332">
        <v>628</v>
      </c>
    </row>
    <row r="34" spans="1:24" ht="15" customHeight="1">
      <c r="A34" s="101"/>
      <c r="B34" s="101"/>
      <c r="C34" s="145" t="s">
        <v>42</v>
      </c>
      <c r="D34" s="298">
        <f>SUM(E34:Q34)</f>
        <v>129</v>
      </c>
      <c r="E34" s="338">
        <v>1</v>
      </c>
      <c r="F34" s="338" t="s">
        <v>639</v>
      </c>
      <c r="G34" s="338">
        <v>91</v>
      </c>
      <c r="H34" s="338">
        <v>5</v>
      </c>
      <c r="I34" s="338">
        <v>17</v>
      </c>
      <c r="J34" s="338">
        <v>10</v>
      </c>
      <c r="K34" s="338" t="s">
        <v>639</v>
      </c>
      <c r="L34" s="338" t="s">
        <v>639</v>
      </c>
      <c r="M34" s="338" t="s">
        <v>639</v>
      </c>
      <c r="N34" s="338" t="s">
        <v>639</v>
      </c>
      <c r="O34" s="338" t="s">
        <v>639</v>
      </c>
      <c r="P34" s="338">
        <v>5</v>
      </c>
      <c r="Q34" s="338" t="s">
        <v>639</v>
      </c>
      <c r="R34" s="338" t="s">
        <v>639</v>
      </c>
      <c r="S34" s="338">
        <f>SUM(T34:V34)</f>
        <v>170</v>
      </c>
      <c r="T34" s="338" t="s">
        <v>639</v>
      </c>
      <c r="U34" s="338">
        <v>138</v>
      </c>
      <c r="V34" s="338">
        <v>32</v>
      </c>
      <c r="W34" s="339">
        <v>108.68</v>
      </c>
      <c r="X34" s="332">
        <v>373</v>
      </c>
    </row>
    <row r="35" spans="1:24" ht="15" customHeight="1">
      <c r="A35" s="101"/>
      <c r="B35" s="101"/>
      <c r="C35" s="145"/>
      <c r="D35" s="29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40"/>
      <c r="W35" s="339"/>
      <c r="X35" s="332"/>
    </row>
    <row r="36" spans="1:24" ht="15" customHeight="1">
      <c r="A36" s="101" t="s">
        <v>43</v>
      </c>
      <c r="B36" s="101"/>
      <c r="C36" s="145" t="s">
        <v>44</v>
      </c>
      <c r="D36" s="298">
        <f>SUM(E36:Q36)</f>
        <v>72</v>
      </c>
      <c r="E36" s="338" t="s">
        <v>639</v>
      </c>
      <c r="F36" s="338" t="s">
        <v>639</v>
      </c>
      <c r="G36" s="338">
        <v>58</v>
      </c>
      <c r="H36" s="338">
        <v>7</v>
      </c>
      <c r="I36" s="338">
        <v>2</v>
      </c>
      <c r="J36" s="338" t="s">
        <v>639</v>
      </c>
      <c r="K36" s="338" t="s">
        <v>639</v>
      </c>
      <c r="L36" s="338" t="s">
        <v>639</v>
      </c>
      <c r="M36" s="338" t="s">
        <v>639</v>
      </c>
      <c r="N36" s="338" t="s">
        <v>639</v>
      </c>
      <c r="O36" s="338">
        <v>1</v>
      </c>
      <c r="P36" s="338">
        <v>4</v>
      </c>
      <c r="Q36" s="338" t="s">
        <v>639</v>
      </c>
      <c r="R36" s="338" t="s">
        <v>639</v>
      </c>
      <c r="S36" s="338">
        <f>SUM(T36:V36)</f>
        <v>119</v>
      </c>
      <c r="T36" s="338">
        <v>7</v>
      </c>
      <c r="U36" s="338">
        <v>96</v>
      </c>
      <c r="V36" s="338">
        <v>16</v>
      </c>
      <c r="W36" s="339">
        <v>42.75</v>
      </c>
      <c r="X36" s="332">
        <v>193</v>
      </c>
    </row>
    <row r="37" spans="1:24" ht="15" customHeight="1">
      <c r="A37" s="101"/>
      <c r="B37" s="101"/>
      <c r="C37" s="145" t="s">
        <v>45</v>
      </c>
      <c r="D37" s="298">
        <v>342</v>
      </c>
      <c r="E37" s="338">
        <v>2</v>
      </c>
      <c r="F37" s="338" t="s">
        <v>639</v>
      </c>
      <c r="G37" s="338">
        <v>58</v>
      </c>
      <c r="H37" s="338">
        <v>63</v>
      </c>
      <c r="I37" s="338">
        <v>54</v>
      </c>
      <c r="J37" s="338">
        <v>125</v>
      </c>
      <c r="K37" s="338">
        <v>27</v>
      </c>
      <c r="L37" s="338">
        <v>1</v>
      </c>
      <c r="M37" s="338">
        <v>5</v>
      </c>
      <c r="N37" s="338">
        <v>1</v>
      </c>
      <c r="O37" s="338">
        <v>2</v>
      </c>
      <c r="P37" s="338">
        <v>3</v>
      </c>
      <c r="Q37" s="338" t="s">
        <v>639</v>
      </c>
      <c r="R37" s="338">
        <v>1</v>
      </c>
      <c r="S37" s="338">
        <f>SUM(T37:V37)</f>
        <v>529</v>
      </c>
      <c r="T37" s="338">
        <v>6</v>
      </c>
      <c r="U37" s="338">
        <v>177</v>
      </c>
      <c r="V37" s="338">
        <v>346</v>
      </c>
      <c r="W37" s="339">
        <v>2779.98</v>
      </c>
      <c r="X37" s="332">
        <v>4948</v>
      </c>
    </row>
    <row r="38" spans="1:24" ht="15" customHeight="1">
      <c r="A38" s="101" t="s">
        <v>46</v>
      </c>
      <c r="B38" s="101"/>
      <c r="C38" s="145" t="s">
        <v>47</v>
      </c>
      <c r="D38" s="298">
        <f>SUM(E38:Q38)</f>
        <v>176</v>
      </c>
      <c r="E38" s="338">
        <v>2</v>
      </c>
      <c r="F38" s="338">
        <v>1</v>
      </c>
      <c r="G38" s="338">
        <v>128</v>
      </c>
      <c r="H38" s="338">
        <v>29</v>
      </c>
      <c r="I38" s="338">
        <v>5</v>
      </c>
      <c r="J38" s="338" t="s">
        <v>639</v>
      </c>
      <c r="K38" s="338" t="s">
        <v>639</v>
      </c>
      <c r="L38" s="338" t="s">
        <v>639</v>
      </c>
      <c r="M38" s="338" t="s">
        <v>639</v>
      </c>
      <c r="N38" s="338" t="s">
        <v>639</v>
      </c>
      <c r="O38" s="338">
        <v>3</v>
      </c>
      <c r="P38" s="338">
        <v>8</v>
      </c>
      <c r="Q38" s="338" t="s">
        <v>639</v>
      </c>
      <c r="R38" s="338" t="s">
        <v>639</v>
      </c>
      <c r="S38" s="338">
        <f>SUM(T38:V38)</f>
        <v>246</v>
      </c>
      <c r="T38" s="338">
        <v>3</v>
      </c>
      <c r="U38" s="338">
        <v>173</v>
      </c>
      <c r="V38" s="338">
        <v>70</v>
      </c>
      <c r="W38" s="339">
        <v>177.49</v>
      </c>
      <c r="X38" s="332">
        <v>841</v>
      </c>
    </row>
    <row r="39" spans="1:24" ht="15" customHeight="1">
      <c r="A39" s="101" t="s">
        <v>48</v>
      </c>
      <c r="B39" s="101"/>
      <c r="C39" s="145" t="s">
        <v>49</v>
      </c>
      <c r="D39" s="298">
        <v>93</v>
      </c>
      <c r="E39" s="338" t="s">
        <v>639</v>
      </c>
      <c r="F39" s="338" t="s">
        <v>639</v>
      </c>
      <c r="G39" s="338">
        <v>65</v>
      </c>
      <c r="H39" s="338">
        <v>17</v>
      </c>
      <c r="I39" s="338">
        <v>7</v>
      </c>
      <c r="J39" s="338" t="s">
        <v>639</v>
      </c>
      <c r="K39" s="338" t="s">
        <v>639</v>
      </c>
      <c r="L39" s="338" t="s">
        <v>639</v>
      </c>
      <c r="M39" s="338" t="s">
        <v>639</v>
      </c>
      <c r="N39" s="338" t="s">
        <v>639</v>
      </c>
      <c r="O39" s="338" t="s">
        <v>639</v>
      </c>
      <c r="P39" s="338">
        <v>3</v>
      </c>
      <c r="Q39" s="338" t="s">
        <v>639</v>
      </c>
      <c r="R39" s="338">
        <v>1</v>
      </c>
      <c r="S39" s="338">
        <f>SUM(T39:V39)</f>
        <v>108</v>
      </c>
      <c r="T39" s="338">
        <v>1</v>
      </c>
      <c r="U39" s="338">
        <v>77</v>
      </c>
      <c r="V39" s="338">
        <v>30</v>
      </c>
      <c r="W39" s="339">
        <v>77.24</v>
      </c>
      <c r="X39" s="332">
        <v>431</v>
      </c>
    </row>
    <row r="40" spans="1:24" ht="15" customHeight="1">
      <c r="A40" s="101"/>
      <c r="B40" s="101"/>
      <c r="C40" s="145" t="s">
        <v>50</v>
      </c>
      <c r="D40" s="298">
        <v>183</v>
      </c>
      <c r="E40" s="338" t="s">
        <v>639</v>
      </c>
      <c r="F40" s="338" t="s">
        <v>639</v>
      </c>
      <c r="G40" s="338">
        <v>101</v>
      </c>
      <c r="H40" s="338">
        <v>31</v>
      </c>
      <c r="I40" s="338">
        <v>16</v>
      </c>
      <c r="J40" s="338">
        <v>22</v>
      </c>
      <c r="K40" s="338">
        <v>3</v>
      </c>
      <c r="L40" s="338" t="s">
        <v>639</v>
      </c>
      <c r="M40" s="338">
        <v>3</v>
      </c>
      <c r="N40" s="338" t="s">
        <v>639</v>
      </c>
      <c r="O40" s="338">
        <v>3</v>
      </c>
      <c r="P40" s="338">
        <v>2</v>
      </c>
      <c r="Q40" s="338">
        <v>1</v>
      </c>
      <c r="R40" s="338">
        <v>1</v>
      </c>
      <c r="S40" s="338">
        <f>SUM(T40:V40)</f>
        <v>212</v>
      </c>
      <c r="T40" s="338">
        <v>3</v>
      </c>
      <c r="U40" s="338">
        <v>117</v>
      </c>
      <c r="V40" s="338">
        <v>92</v>
      </c>
      <c r="W40" s="339">
        <v>489.69</v>
      </c>
      <c r="X40" s="332">
        <v>4967</v>
      </c>
    </row>
    <row r="41" spans="1:24" ht="15" customHeight="1">
      <c r="A41" s="101"/>
      <c r="B41" s="101"/>
      <c r="C41" s="145"/>
      <c r="D41" s="29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9"/>
      <c r="X41" s="332"/>
    </row>
    <row r="42" spans="1:24" ht="15" customHeight="1">
      <c r="A42" s="101"/>
      <c r="B42" s="101"/>
      <c r="C42" s="145" t="s">
        <v>51</v>
      </c>
      <c r="D42" s="298">
        <f>SUM(E42:Q42)</f>
        <v>50</v>
      </c>
      <c r="E42" s="338" t="s">
        <v>639</v>
      </c>
      <c r="F42" s="338" t="s">
        <v>639</v>
      </c>
      <c r="G42" s="338">
        <v>36</v>
      </c>
      <c r="H42" s="338">
        <v>7</v>
      </c>
      <c r="I42" s="338">
        <v>4</v>
      </c>
      <c r="J42" s="338">
        <v>1</v>
      </c>
      <c r="K42" s="338" t="s">
        <v>639</v>
      </c>
      <c r="L42" s="338" t="s">
        <v>639</v>
      </c>
      <c r="M42" s="338">
        <v>1</v>
      </c>
      <c r="N42" s="338"/>
      <c r="O42" s="338" t="s">
        <v>639</v>
      </c>
      <c r="P42" s="338">
        <v>1</v>
      </c>
      <c r="Q42" s="338" t="s">
        <v>639</v>
      </c>
      <c r="R42" s="338" t="s">
        <v>639</v>
      </c>
      <c r="S42" s="338">
        <f>SUM(T42:V42)</f>
        <v>63</v>
      </c>
      <c r="T42" s="338" t="s">
        <v>639</v>
      </c>
      <c r="U42" s="338">
        <v>48</v>
      </c>
      <c r="V42" s="338">
        <v>15</v>
      </c>
      <c r="W42" s="339">
        <v>106.94</v>
      </c>
      <c r="X42" s="332">
        <v>2022</v>
      </c>
    </row>
    <row r="43" spans="1:24" ht="15" customHeight="1">
      <c r="A43" s="101" t="s">
        <v>52</v>
      </c>
      <c r="B43" s="101"/>
      <c r="C43" s="145" t="s">
        <v>53</v>
      </c>
      <c r="D43" s="298">
        <v>95</v>
      </c>
      <c r="E43" s="338">
        <v>2</v>
      </c>
      <c r="F43" s="338" t="s">
        <v>639</v>
      </c>
      <c r="G43" s="338">
        <v>40</v>
      </c>
      <c r="H43" s="338">
        <v>32</v>
      </c>
      <c r="I43" s="338">
        <v>15</v>
      </c>
      <c r="J43" s="338">
        <v>3</v>
      </c>
      <c r="K43" s="338" t="s">
        <v>639</v>
      </c>
      <c r="L43" s="338" t="s">
        <v>639</v>
      </c>
      <c r="M43" s="338" t="s">
        <v>639</v>
      </c>
      <c r="N43" s="338" t="s">
        <v>639</v>
      </c>
      <c r="O43" s="338" t="s">
        <v>639</v>
      </c>
      <c r="P43" s="338">
        <v>2</v>
      </c>
      <c r="Q43" s="338" t="s">
        <v>639</v>
      </c>
      <c r="R43" s="338">
        <v>1</v>
      </c>
      <c r="S43" s="338">
        <f>SUM(T43:V43)</f>
        <v>101</v>
      </c>
      <c r="T43" s="338" t="s">
        <v>639</v>
      </c>
      <c r="U43" s="338">
        <v>42</v>
      </c>
      <c r="V43" s="338">
        <v>59</v>
      </c>
      <c r="W43" s="339">
        <v>167.45</v>
      </c>
      <c r="X43" s="332">
        <v>453</v>
      </c>
    </row>
    <row r="44" spans="1:24" ht="15" customHeight="1">
      <c r="A44" s="101"/>
      <c r="B44" s="101"/>
      <c r="C44" s="145" t="s">
        <v>54</v>
      </c>
      <c r="D44" s="298">
        <f>SUM(E44:Q44)</f>
        <v>40</v>
      </c>
      <c r="E44" s="338" t="s">
        <v>639</v>
      </c>
      <c r="F44" s="338">
        <v>1</v>
      </c>
      <c r="G44" s="338">
        <v>15</v>
      </c>
      <c r="H44" s="338">
        <v>11</v>
      </c>
      <c r="I44" s="338">
        <v>11</v>
      </c>
      <c r="J44" s="338" t="s">
        <v>639</v>
      </c>
      <c r="K44" s="338">
        <v>1</v>
      </c>
      <c r="L44" s="338" t="s">
        <v>639</v>
      </c>
      <c r="M44" s="338" t="s">
        <v>639</v>
      </c>
      <c r="N44" s="338" t="s">
        <v>639</v>
      </c>
      <c r="O44" s="338" t="s">
        <v>639</v>
      </c>
      <c r="P44" s="338" t="s">
        <v>639</v>
      </c>
      <c r="Q44" s="338">
        <v>1</v>
      </c>
      <c r="R44" s="338" t="s">
        <v>639</v>
      </c>
      <c r="S44" s="338">
        <f>SUM(T44:V44)</f>
        <v>59</v>
      </c>
      <c r="T44" s="338">
        <v>3</v>
      </c>
      <c r="U44" s="338">
        <v>31</v>
      </c>
      <c r="V44" s="338">
        <v>25</v>
      </c>
      <c r="W44" s="339">
        <v>81.09</v>
      </c>
      <c r="X44" s="332">
        <v>176</v>
      </c>
    </row>
    <row r="45" spans="1:24" ht="15" customHeight="1">
      <c r="A45" s="101" t="s">
        <v>55</v>
      </c>
      <c r="B45" s="101"/>
      <c r="C45" s="145" t="s">
        <v>56</v>
      </c>
      <c r="D45" s="298">
        <f>SUM(E45:Q45)</f>
        <v>28</v>
      </c>
      <c r="E45" s="338" t="s">
        <v>639</v>
      </c>
      <c r="F45" s="338" t="s">
        <v>639</v>
      </c>
      <c r="G45" s="338">
        <v>6</v>
      </c>
      <c r="H45" s="338">
        <v>2</v>
      </c>
      <c r="I45" s="338">
        <v>13</v>
      </c>
      <c r="J45" s="338">
        <v>7</v>
      </c>
      <c r="K45" s="338" t="s">
        <v>639</v>
      </c>
      <c r="L45" s="338" t="s">
        <v>639</v>
      </c>
      <c r="M45" s="338" t="s">
        <v>639</v>
      </c>
      <c r="N45" s="338" t="s">
        <v>639</v>
      </c>
      <c r="O45" s="338" t="s">
        <v>639</v>
      </c>
      <c r="P45" s="338" t="s">
        <v>639</v>
      </c>
      <c r="Q45" s="338" t="s">
        <v>639</v>
      </c>
      <c r="R45" s="338" t="s">
        <v>639</v>
      </c>
      <c r="S45" s="338">
        <f>SUM(T45:V45)</f>
        <v>29</v>
      </c>
      <c r="T45" s="338" t="s">
        <v>639</v>
      </c>
      <c r="U45" s="338">
        <v>12</v>
      </c>
      <c r="V45" s="338">
        <v>17</v>
      </c>
      <c r="W45" s="339">
        <v>57.86</v>
      </c>
      <c r="X45" s="332">
        <v>95</v>
      </c>
    </row>
    <row r="46" spans="1:24" ht="15" customHeight="1">
      <c r="A46" s="101"/>
      <c r="B46" s="101"/>
      <c r="C46" s="145" t="s">
        <v>57</v>
      </c>
      <c r="D46" s="298">
        <f>SUM(E46:Q46)</f>
        <v>46</v>
      </c>
      <c r="E46" s="338" t="s">
        <v>639</v>
      </c>
      <c r="F46" s="338" t="s">
        <v>639</v>
      </c>
      <c r="G46" s="338">
        <v>8</v>
      </c>
      <c r="H46" s="338">
        <v>15</v>
      </c>
      <c r="I46" s="338">
        <v>12</v>
      </c>
      <c r="J46" s="338">
        <v>7</v>
      </c>
      <c r="K46" s="338" t="s">
        <v>639</v>
      </c>
      <c r="L46" s="338">
        <v>1</v>
      </c>
      <c r="M46" s="338" t="s">
        <v>639</v>
      </c>
      <c r="N46" s="338" t="s">
        <v>639</v>
      </c>
      <c r="O46" s="338" t="s">
        <v>639</v>
      </c>
      <c r="P46" s="338">
        <v>3</v>
      </c>
      <c r="Q46" s="338" t="s">
        <v>639</v>
      </c>
      <c r="R46" s="338" t="s">
        <v>639</v>
      </c>
      <c r="S46" s="338">
        <f>SUM(T46:V46)</f>
        <v>56</v>
      </c>
      <c r="T46" s="338" t="s">
        <v>639</v>
      </c>
      <c r="U46" s="338">
        <v>18</v>
      </c>
      <c r="V46" s="338">
        <v>38</v>
      </c>
      <c r="W46" s="339">
        <v>155.2</v>
      </c>
      <c r="X46" s="332">
        <v>276</v>
      </c>
    </row>
    <row r="47" spans="1:24" ht="15" customHeight="1">
      <c r="A47" s="101"/>
      <c r="B47" s="101"/>
      <c r="C47" s="145"/>
      <c r="D47" s="298"/>
      <c r="E47" s="329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9"/>
      <c r="X47" s="332"/>
    </row>
    <row r="48" spans="1:24" ht="15" customHeight="1">
      <c r="A48" s="101" t="s">
        <v>58</v>
      </c>
      <c r="B48" s="101"/>
      <c r="C48" s="145" t="s">
        <v>59</v>
      </c>
      <c r="D48" s="338" t="s">
        <v>639</v>
      </c>
      <c r="E48" s="338" t="s">
        <v>639</v>
      </c>
      <c r="F48" s="338" t="s">
        <v>639</v>
      </c>
      <c r="G48" s="338" t="s">
        <v>639</v>
      </c>
      <c r="H48" s="338" t="s">
        <v>639</v>
      </c>
      <c r="I48" s="338" t="s">
        <v>639</v>
      </c>
      <c r="J48" s="338" t="s">
        <v>639</v>
      </c>
      <c r="K48" s="338" t="s">
        <v>639</v>
      </c>
      <c r="L48" s="338" t="s">
        <v>639</v>
      </c>
      <c r="M48" s="338" t="s">
        <v>639</v>
      </c>
      <c r="N48" s="338" t="s">
        <v>639</v>
      </c>
      <c r="O48" s="338" t="s">
        <v>639</v>
      </c>
      <c r="P48" s="338" t="s">
        <v>639</v>
      </c>
      <c r="Q48" s="338" t="s">
        <v>639</v>
      </c>
      <c r="R48" s="338" t="s">
        <v>639</v>
      </c>
      <c r="S48" s="338" t="s">
        <v>639</v>
      </c>
      <c r="T48" s="338" t="s">
        <v>639</v>
      </c>
      <c r="U48" s="338" t="s">
        <v>639</v>
      </c>
      <c r="V48" s="338" t="s">
        <v>639</v>
      </c>
      <c r="W48" s="338" t="s">
        <v>639</v>
      </c>
      <c r="X48" s="338" t="s">
        <v>639</v>
      </c>
    </row>
    <row r="49" spans="1:24" ht="15" customHeight="1">
      <c r="A49" s="101" t="s">
        <v>60</v>
      </c>
      <c r="B49" s="101"/>
      <c r="C49" s="145" t="s">
        <v>61</v>
      </c>
      <c r="D49" s="298">
        <f>SUM(E49:Q49)</f>
        <v>15</v>
      </c>
      <c r="E49" s="338" t="s">
        <v>639</v>
      </c>
      <c r="F49" s="338" t="s">
        <v>639</v>
      </c>
      <c r="G49" s="338">
        <v>3</v>
      </c>
      <c r="H49" s="338">
        <v>5</v>
      </c>
      <c r="I49" s="338">
        <v>2</v>
      </c>
      <c r="J49" s="338">
        <v>3</v>
      </c>
      <c r="K49" s="338">
        <v>1</v>
      </c>
      <c r="L49" s="338" t="s">
        <v>639</v>
      </c>
      <c r="M49" s="338" t="s">
        <v>639</v>
      </c>
      <c r="N49" s="338" t="s">
        <v>639</v>
      </c>
      <c r="O49" s="338" t="s">
        <v>639</v>
      </c>
      <c r="P49" s="338" t="s">
        <v>639</v>
      </c>
      <c r="Q49" s="338">
        <v>1</v>
      </c>
      <c r="R49" s="338" t="s">
        <v>639</v>
      </c>
      <c r="S49" s="338">
        <f>SUM(T49:V49)</f>
        <v>39</v>
      </c>
      <c r="T49" s="338" t="s">
        <v>639</v>
      </c>
      <c r="U49" s="338">
        <v>15</v>
      </c>
      <c r="V49" s="338">
        <v>24</v>
      </c>
      <c r="W49" s="339">
        <v>61.02</v>
      </c>
      <c r="X49" s="332">
        <v>54</v>
      </c>
    </row>
    <row r="50" spans="1:24" ht="15" customHeight="1">
      <c r="A50" s="101" t="s">
        <v>62</v>
      </c>
      <c r="B50" s="101"/>
      <c r="C50" s="145" t="s">
        <v>63</v>
      </c>
      <c r="D50" s="298">
        <f>SUM(E50:Q50)</f>
        <v>18</v>
      </c>
      <c r="E50" s="338" t="s">
        <v>639</v>
      </c>
      <c r="F50" s="338" t="s">
        <v>639</v>
      </c>
      <c r="G50" s="338">
        <v>11</v>
      </c>
      <c r="H50" s="338">
        <v>3</v>
      </c>
      <c r="I50" s="338" t="s">
        <v>639</v>
      </c>
      <c r="J50" s="338">
        <v>1</v>
      </c>
      <c r="K50" s="338" t="s">
        <v>639</v>
      </c>
      <c r="L50" s="338" t="s">
        <v>639</v>
      </c>
      <c r="M50" s="338" t="s">
        <v>639</v>
      </c>
      <c r="N50" s="338" t="s">
        <v>639</v>
      </c>
      <c r="O50" s="338" t="s">
        <v>639</v>
      </c>
      <c r="P50" s="338" t="s">
        <v>639</v>
      </c>
      <c r="Q50" s="338">
        <v>3</v>
      </c>
      <c r="R50" s="338" t="s">
        <v>639</v>
      </c>
      <c r="S50" s="338">
        <f>SUM(T50:V50)</f>
        <v>32</v>
      </c>
      <c r="T50" s="338">
        <v>1</v>
      </c>
      <c r="U50" s="338">
        <v>23</v>
      </c>
      <c r="V50" s="338">
        <v>8</v>
      </c>
      <c r="W50" s="339">
        <v>20.08</v>
      </c>
      <c r="X50" s="332">
        <v>25</v>
      </c>
    </row>
    <row r="51" spans="1:24" ht="15" customHeight="1">
      <c r="A51" s="101" t="s">
        <v>64</v>
      </c>
      <c r="B51" s="101"/>
      <c r="C51" s="145" t="s">
        <v>65</v>
      </c>
      <c r="D51" s="298">
        <f>SUM(E51:Q51)</f>
        <v>31</v>
      </c>
      <c r="E51" s="338" t="s">
        <v>639</v>
      </c>
      <c r="F51" s="338" t="s">
        <v>639</v>
      </c>
      <c r="G51" s="338">
        <v>12</v>
      </c>
      <c r="H51" s="338">
        <v>3</v>
      </c>
      <c r="I51" s="338">
        <v>5</v>
      </c>
      <c r="J51" s="338" t="s">
        <v>639</v>
      </c>
      <c r="K51" s="338" t="s">
        <v>639</v>
      </c>
      <c r="L51" s="338">
        <v>4</v>
      </c>
      <c r="M51" s="338">
        <v>2</v>
      </c>
      <c r="N51" s="338" t="s">
        <v>651</v>
      </c>
      <c r="O51" s="338" t="s">
        <v>651</v>
      </c>
      <c r="P51" s="338">
        <v>3</v>
      </c>
      <c r="Q51" s="338">
        <v>2</v>
      </c>
      <c r="R51" s="338" t="s">
        <v>639</v>
      </c>
      <c r="S51" s="338">
        <f>SUM(T51:V51)</f>
        <v>46</v>
      </c>
      <c r="T51" s="338" t="s">
        <v>639</v>
      </c>
      <c r="U51" s="338">
        <v>26</v>
      </c>
      <c r="V51" s="338">
        <v>20</v>
      </c>
      <c r="W51" s="339">
        <v>345.07</v>
      </c>
      <c r="X51" s="332">
        <v>57</v>
      </c>
    </row>
    <row r="52" spans="1:24" ht="15" customHeight="1">
      <c r="A52" s="101" t="s">
        <v>66</v>
      </c>
      <c r="B52" s="101"/>
      <c r="C52" s="145" t="s">
        <v>67</v>
      </c>
      <c r="D52" s="298">
        <f>SUM(E52:Q52)</f>
        <v>6</v>
      </c>
      <c r="E52" s="338" t="s">
        <v>639</v>
      </c>
      <c r="F52" s="338" t="s">
        <v>639</v>
      </c>
      <c r="G52" s="338">
        <v>5</v>
      </c>
      <c r="H52" s="338" t="s">
        <v>639</v>
      </c>
      <c r="I52" s="338">
        <v>1</v>
      </c>
      <c r="J52" s="338" t="s">
        <v>639</v>
      </c>
      <c r="K52" s="338" t="s">
        <v>639</v>
      </c>
      <c r="L52" s="338" t="s">
        <v>639</v>
      </c>
      <c r="M52" s="338" t="s">
        <v>639</v>
      </c>
      <c r="N52" s="338" t="s">
        <v>639</v>
      </c>
      <c r="O52" s="338" t="s">
        <v>639</v>
      </c>
      <c r="P52" s="338" t="s">
        <v>639</v>
      </c>
      <c r="Q52" s="338" t="s">
        <v>639</v>
      </c>
      <c r="R52" s="338" t="s">
        <v>639</v>
      </c>
      <c r="S52" s="338">
        <f>SUM(T52:V52)</f>
        <v>7</v>
      </c>
      <c r="T52" s="338" t="s">
        <v>639</v>
      </c>
      <c r="U52" s="338">
        <v>6</v>
      </c>
      <c r="V52" s="338">
        <v>1</v>
      </c>
      <c r="W52" s="339">
        <v>3.3</v>
      </c>
      <c r="X52" s="338" t="s">
        <v>639</v>
      </c>
    </row>
    <row r="53" spans="1:24" ht="15" customHeight="1">
      <c r="A53" s="101"/>
      <c r="B53" s="101"/>
      <c r="C53" s="145"/>
      <c r="D53" s="29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9"/>
      <c r="X53" s="332"/>
    </row>
    <row r="54" spans="1:24" ht="15" customHeight="1">
      <c r="A54" s="101" t="s">
        <v>68</v>
      </c>
      <c r="B54" s="101"/>
      <c r="C54" s="145" t="s">
        <v>69</v>
      </c>
      <c r="D54" s="298">
        <f>SUM(E54:Q54)</f>
        <v>42</v>
      </c>
      <c r="E54" s="338" t="s">
        <v>639</v>
      </c>
      <c r="F54" s="338" t="s">
        <v>639</v>
      </c>
      <c r="G54" s="338">
        <v>6</v>
      </c>
      <c r="H54" s="338">
        <v>13</v>
      </c>
      <c r="I54" s="338">
        <v>18</v>
      </c>
      <c r="J54" s="338">
        <v>5</v>
      </c>
      <c r="K54" s="338" t="s">
        <v>639</v>
      </c>
      <c r="L54" s="338" t="s">
        <v>639</v>
      </c>
      <c r="M54" s="338" t="s">
        <v>639</v>
      </c>
      <c r="N54" s="338" t="s">
        <v>639</v>
      </c>
      <c r="O54" s="338" t="s">
        <v>639</v>
      </c>
      <c r="P54" s="338" t="s">
        <v>639</v>
      </c>
      <c r="Q54" s="338" t="s">
        <v>639</v>
      </c>
      <c r="R54" s="338" t="s">
        <v>639</v>
      </c>
      <c r="S54" s="338">
        <f>SUM(T54:V54)</f>
        <v>43</v>
      </c>
      <c r="T54" s="338" t="s">
        <v>639</v>
      </c>
      <c r="U54" s="338">
        <v>5</v>
      </c>
      <c r="V54" s="338">
        <v>38</v>
      </c>
      <c r="W54" s="339">
        <v>137.73</v>
      </c>
      <c r="X54" s="332">
        <v>391</v>
      </c>
    </row>
    <row r="55" spans="1:24" ht="15" customHeight="1">
      <c r="A55" s="101" t="s">
        <v>70</v>
      </c>
      <c r="B55" s="101"/>
      <c r="C55" s="145" t="s">
        <v>71</v>
      </c>
      <c r="D55" s="298">
        <f>SUM(E55:Q55)</f>
        <v>39</v>
      </c>
      <c r="E55" s="338" t="s">
        <v>639</v>
      </c>
      <c r="F55" s="338" t="s">
        <v>639</v>
      </c>
      <c r="G55" s="338">
        <v>3</v>
      </c>
      <c r="H55" s="338">
        <v>2</v>
      </c>
      <c r="I55" s="338">
        <v>9</v>
      </c>
      <c r="J55" s="338">
        <v>6</v>
      </c>
      <c r="K55" s="338">
        <v>8</v>
      </c>
      <c r="L55" s="338">
        <v>9</v>
      </c>
      <c r="M55" s="338">
        <v>1</v>
      </c>
      <c r="N55" s="338" t="s">
        <v>639</v>
      </c>
      <c r="O55" s="338" t="s">
        <v>639</v>
      </c>
      <c r="P55" s="338">
        <v>1</v>
      </c>
      <c r="Q55" s="338" t="s">
        <v>639</v>
      </c>
      <c r="R55" s="338" t="s">
        <v>639</v>
      </c>
      <c r="S55" s="338">
        <f>SUM(T55:V55)</f>
        <v>52</v>
      </c>
      <c r="T55" s="338" t="s">
        <v>639</v>
      </c>
      <c r="U55" s="338">
        <v>10</v>
      </c>
      <c r="V55" s="338">
        <v>42</v>
      </c>
      <c r="W55" s="339">
        <v>583.29</v>
      </c>
      <c r="X55" s="332">
        <v>59612</v>
      </c>
    </row>
    <row r="56" spans="1:24" ht="15" customHeight="1">
      <c r="A56" s="101" t="s">
        <v>72</v>
      </c>
      <c r="B56" s="101"/>
      <c r="C56" s="145" t="s">
        <v>73</v>
      </c>
      <c r="D56" s="298">
        <f>SUM(E56:Q56)</f>
        <v>33</v>
      </c>
      <c r="E56" s="338" t="s">
        <v>639</v>
      </c>
      <c r="F56" s="338">
        <v>1</v>
      </c>
      <c r="G56" s="338">
        <v>22</v>
      </c>
      <c r="H56" s="338">
        <v>3</v>
      </c>
      <c r="I56" s="338">
        <v>7</v>
      </c>
      <c r="J56" s="338" t="s">
        <v>639</v>
      </c>
      <c r="K56" s="338" t="s">
        <v>639</v>
      </c>
      <c r="L56" s="338" t="s">
        <v>639</v>
      </c>
      <c r="M56" s="338" t="s">
        <v>639</v>
      </c>
      <c r="N56" s="338" t="s">
        <v>639</v>
      </c>
      <c r="O56" s="338" t="s">
        <v>639</v>
      </c>
      <c r="P56" s="338" t="s">
        <v>639</v>
      </c>
      <c r="Q56" s="338" t="s">
        <v>639</v>
      </c>
      <c r="R56" s="338" t="s">
        <v>639</v>
      </c>
      <c r="S56" s="338">
        <f>SUM(T56:V56)</f>
        <v>47</v>
      </c>
      <c r="T56" s="338">
        <v>1</v>
      </c>
      <c r="U56" s="338">
        <v>36</v>
      </c>
      <c r="V56" s="338">
        <v>10</v>
      </c>
      <c r="W56" s="339">
        <v>31.82</v>
      </c>
      <c r="X56" s="332">
        <v>4</v>
      </c>
    </row>
    <row r="57" spans="1:24" ht="15" customHeight="1">
      <c r="A57" s="101" t="s">
        <v>74</v>
      </c>
      <c r="B57" s="101"/>
      <c r="C57" s="145" t="s">
        <v>75</v>
      </c>
      <c r="D57" s="298">
        <f>SUM(E57:Q57)</f>
        <v>37</v>
      </c>
      <c r="E57" s="338" t="s">
        <v>639</v>
      </c>
      <c r="F57" s="338" t="s">
        <v>639</v>
      </c>
      <c r="G57" s="338">
        <v>8</v>
      </c>
      <c r="H57" s="338">
        <v>13</v>
      </c>
      <c r="I57" s="338">
        <v>11</v>
      </c>
      <c r="J57" s="338">
        <v>4</v>
      </c>
      <c r="K57" s="338" t="s">
        <v>639</v>
      </c>
      <c r="L57" s="338" t="s">
        <v>639</v>
      </c>
      <c r="M57" s="338" t="s">
        <v>639</v>
      </c>
      <c r="N57" s="338" t="s">
        <v>639</v>
      </c>
      <c r="O57" s="338" t="s">
        <v>639</v>
      </c>
      <c r="P57" s="338">
        <v>1</v>
      </c>
      <c r="Q57" s="338" t="s">
        <v>639</v>
      </c>
      <c r="R57" s="338" t="s">
        <v>639</v>
      </c>
      <c r="S57" s="338">
        <f>SUM(T57:V57)</f>
        <v>36</v>
      </c>
      <c r="T57" s="338" t="s">
        <v>639</v>
      </c>
      <c r="U57" s="338">
        <v>9</v>
      </c>
      <c r="V57" s="338">
        <v>27</v>
      </c>
      <c r="W57" s="339">
        <v>79.25</v>
      </c>
      <c r="X57" s="332">
        <v>85</v>
      </c>
    </row>
    <row r="58" spans="1:24" ht="15" customHeight="1">
      <c r="A58" s="101" t="s">
        <v>76</v>
      </c>
      <c r="B58" s="101"/>
      <c r="C58" s="145" t="s">
        <v>77</v>
      </c>
      <c r="D58" s="298">
        <f>SUM(E58:Q58)</f>
        <v>11</v>
      </c>
      <c r="E58" s="338" t="s">
        <v>639</v>
      </c>
      <c r="F58" s="338" t="s">
        <v>639</v>
      </c>
      <c r="G58" s="338">
        <v>5</v>
      </c>
      <c r="H58" s="338">
        <v>4</v>
      </c>
      <c r="I58" s="338">
        <v>2</v>
      </c>
      <c r="J58" s="338" t="s">
        <v>639</v>
      </c>
      <c r="K58" s="338" t="s">
        <v>639</v>
      </c>
      <c r="L58" s="338" t="s">
        <v>639</v>
      </c>
      <c r="M58" s="338" t="s">
        <v>639</v>
      </c>
      <c r="N58" s="338" t="s">
        <v>639</v>
      </c>
      <c r="O58" s="338" t="s">
        <v>639</v>
      </c>
      <c r="P58" s="338" t="s">
        <v>639</v>
      </c>
      <c r="Q58" s="338" t="s">
        <v>639</v>
      </c>
      <c r="R58" s="338" t="s">
        <v>639</v>
      </c>
      <c r="S58" s="338">
        <f>SUM(T58:V58)</f>
        <v>11</v>
      </c>
      <c r="T58" s="338" t="s">
        <v>639</v>
      </c>
      <c r="U58" s="338">
        <v>5</v>
      </c>
      <c r="V58" s="338">
        <v>6</v>
      </c>
      <c r="W58" s="339">
        <v>13.6</v>
      </c>
      <c r="X58" s="332">
        <v>0</v>
      </c>
    </row>
    <row r="59" spans="1:24" ht="15" customHeight="1">
      <c r="A59" s="101"/>
      <c r="B59" s="101"/>
      <c r="C59" s="145"/>
      <c r="D59" s="29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9"/>
      <c r="X59" s="332"/>
    </row>
    <row r="60" spans="1:24" ht="15" customHeight="1">
      <c r="A60" s="101" t="s">
        <v>78</v>
      </c>
      <c r="B60" s="101"/>
      <c r="C60" s="145" t="s">
        <v>79</v>
      </c>
      <c r="D60" s="298">
        <f>SUM(E60:Q60)</f>
        <v>24</v>
      </c>
      <c r="E60" s="338" t="s">
        <v>639</v>
      </c>
      <c r="F60" s="338" t="s">
        <v>639</v>
      </c>
      <c r="G60" s="338">
        <v>1</v>
      </c>
      <c r="H60" s="338">
        <v>9</v>
      </c>
      <c r="I60" s="338">
        <v>12</v>
      </c>
      <c r="J60" s="338">
        <v>1</v>
      </c>
      <c r="K60" s="338" t="s">
        <v>639</v>
      </c>
      <c r="L60" s="338" t="s">
        <v>639</v>
      </c>
      <c r="M60" s="338" t="s">
        <v>639</v>
      </c>
      <c r="N60" s="338" t="s">
        <v>639</v>
      </c>
      <c r="O60" s="338" t="s">
        <v>639</v>
      </c>
      <c r="P60" s="338">
        <v>1</v>
      </c>
      <c r="Q60" s="338" t="s">
        <v>639</v>
      </c>
      <c r="R60" s="338" t="s">
        <v>639</v>
      </c>
      <c r="S60" s="338">
        <f>SUM(T60:V60)</f>
        <v>25</v>
      </c>
      <c r="T60" s="338" t="s">
        <v>639</v>
      </c>
      <c r="U60" s="338">
        <v>1</v>
      </c>
      <c r="V60" s="338">
        <v>24</v>
      </c>
      <c r="W60" s="339">
        <v>88.35</v>
      </c>
      <c r="X60" s="332">
        <v>146</v>
      </c>
    </row>
    <row r="61" spans="1:24" ht="15" customHeight="1">
      <c r="A61" s="101" t="s">
        <v>80</v>
      </c>
      <c r="B61" s="101"/>
      <c r="C61" s="145" t="s">
        <v>81</v>
      </c>
      <c r="D61" s="298">
        <f>SUM(E61:Q61)</f>
        <v>92</v>
      </c>
      <c r="E61" s="338">
        <v>2</v>
      </c>
      <c r="F61" s="338" t="s">
        <v>639</v>
      </c>
      <c r="G61" s="338">
        <v>16</v>
      </c>
      <c r="H61" s="338">
        <v>16</v>
      </c>
      <c r="I61" s="338">
        <v>27</v>
      </c>
      <c r="J61" s="338">
        <v>17</v>
      </c>
      <c r="K61" s="338">
        <v>3</v>
      </c>
      <c r="L61" s="338">
        <v>2</v>
      </c>
      <c r="M61" s="338">
        <v>1</v>
      </c>
      <c r="N61" s="338" t="s">
        <v>639</v>
      </c>
      <c r="O61" s="338">
        <v>1</v>
      </c>
      <c r="P61" s="338">
        <v>7</v>
      </c>
      <c r="Q61" s="338" t="s">
        <v>639</v>
      </c>
      <c r="R61" s="338" t="s">
        <v>639</v>
      </c>
      <c r="S61" s="338">
        <f>SUM(T61:V61)</f>
        <v>98</v>
      </c>
      <c r="T61" s="338">
        <v>1</v>
      </c>
      <c r="U61" s="338">
        <v>23</v>
      </c>
      <c r="V61" s="338">
        <v>74</v>
      </c>
      <c r="W61" s="339">
        <v>460.73</v>
      </c>
      <c r="X61" s="332">
        <v>1408</v>
      </c>
    </row>
    <row r="62" spans="1:24" ht="15" customHeight="1">
      <c r="A62" s="212"/>
      <c r="B62" s="212"/>
      <c r="C62" s="213" t="s">
        <v>82</v>
      </c>
      <c r="D62" s="298">
        <f>SUM(E62:Q62)</f>
        <v>18</v>
      </c>
      <c r="E62" s="341" t="s">
        <v>639</v>
      </c>
      <c r="F62" s="341" t="s">
        <v>639</v>
      </c>
      <c r="G62" s="341">
        <v>1</v>
      </c>
      <c r="H62" s="341">
        <v>12</v>
      </c>
      <c r="I62" s="341">
        <v>3</v>
      </c>
      <c r="J62" s="341">
        <v>1</v>
      </c>
      <c r="K62" s="341" t="s">
        <v>639</v>
      </c>
      <c r="L62" s="341" t="s">
        <v>639</v>
      </c>
      <c r="M62" s="341" t="s">
        <v>639</v>
      </c>
      <c r="N62" s="341" t="s">
        <v>639</v>
      </c>
      <c r="O62" s="341" t="s">
        <v>639</v>
      </c>
      <c r="P62" s="341">
        <v>1</v>
      </c>
      <c r="Q62" s="341" t="s">
        <v>639</v>
      </c>
      <c r="R62" s="341" t="s">
        <v>639</v>
      </c>
      <c r="S62" s="320">
        <f>SUM(T62:V62)</f>
        <v>22</v>
      </c>
      <c r="T62" s="341" t="s">
        <v>639</v>
      </c>
      <c r="U62" s="320">
        <v>4</v>
      </c>
      <c r="V62" s="320">
        <v>18</v>
      </c>
      <c r="W62" s="342">
        <v>58.68</v>
      </c>
      <c r="X62" s="343">
        <v>68</v>
      </c>
    </row>
    <row r="63" spans="1:23" ht="15" customHeight="1">
      <c r="A63" s="99" t="s">
        <v>14</v>
      </c>
      <c r="D63" s="140"/>
      <c r="W63" s="214"/>
    </row>
    <row r="64" spans="4:23" ht="15" customHeight="1">
      <c r="D64" s="140"/>
      <c r="W64" s="214"/>
    </row>
    <row r="65" ht="14.25">
      <c r="W65" s="214"/>
    </row>
  </sheetData>
  <sheetProtection/>
  <mergeCells count="17">
    <mergeCell ref="A10:C10"/>
    <mergeCell ref="A2:R2"/>
    <mergeCell ref="A5:C8"/>
    <mergeCell ref="D5:D8"/>
    <mergeCell ref="E5:E8"/>
    <mergeCell ref="F5:F8"/>
    <mergeCell ref="G5:N5"/>
    <mergeCell ref="O5:O8"/>
    <mergeCell ref="A3:X3"/>
    <mergeCell ref="P5:P8"/>
    <mergeCell ref="U5:U8"/>
    <mergeCell ref="X5:X8"/>
    <mergeCell ref="Q5:Q8"/>
    <mergeCell ref="R5:R8"/>
    <mergeCell ref="S5:S8"/>
    <mergeCell ref="T5:T8"/>
    <mergeCell ref="V5:W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5" r:id="rId1"/>
  <ignoredErrors>
    <ignoredError sqref="S12:S15 S18:S22 S25 S27:S28 S30 S32:S33 S36:S40 S44 S50 S56 S6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2"/>
  <sheetViews>
    <sheetView zoomScale="75" zoomScaleNormal="75" zoomScalePageLayoutView="0" workbookViewId="0" topLeftCell="A1">
      <selection activeCell="A14" sqref="A14"/>
    </sheetView>
  </sheetViews>
  <sheetFormatPr defaultColWidth="10.59765625" defaultRowHeight="15"/>
  <cols>
    <col min="1" max="1" width="29.09765625" style="99" customWidth="1"/>
    <col min="2" max="26" width="8" style="99" customWidth="1"/>
    <col min="27" max="16384" width="10.59765625" style="99" customWidth="1"/>
  </cols>
  <sheetData>
    <row r="1" spans="1:26" s="134" customFormat="1" ht="19.5" customHeight="1">
      <c r="A1" s="3" t="s">
        <v>438</v>
      </c>
      <c r="Z1" s="4" t="s">
        <v>439</v>
      </c>
    </row>
    <row r="2" spans="1:26" s="148" customFormat="1" ht="19.5" customHeight="1">
      <c r="A2" s="380" t="s">
        <v>652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</row>
    <row r="3" spans="1:26" s="148" customFormat="1" ht="18" customHeight="1" thickBot="1">
      <c r="A3" s="149"/>
      <c r="B3" s="149"/>
      <c r="C3" s="149"/>
      <c r="D3" s="149"/>
      <c r="E3" s="149"/>
      <c r="F3" s="149"/>
      <c r="G3" s="149"/>
      <c r="H3" s="179"/>
      <c r="I3" s="179"/>
      <c r="J3" s="179"/>
      <c r="K3" s="179"/>
      <c r="L3" s="179"/>
      <c r="M3" s="179"/>
      <c r="N3" s="180"/>
      <c r="O3" s="181"/>
      <c r="P3" s="181"/>
      <c r="Q3" s="181"/>
      <c r="R3" s="182"/>
      <c r="S3" s="182"/>
      <c r="T3" s="182"/>
      <c r="U3" s="182"/>
      <c r="V3" s="182"/>
      <c r="W3" s="182"/>
      <c r="X3" s="182"/>
      <c r="Y3" s="182"/>
      <c r="Z3" s="181" t="s">
        <v>311</v>
      </c>
    </row>
    <row r="4" spans="1:26" s="148" customFormat="1" ht="20.25" customHeight="1">
      <c r="A4" s="516" t="s">
        <v>505</v>
      </c>
      <c r="B4" s="518" t="s">
        <v>298</v>
      </c>
      <c r="C4" s="519"/>
      <c r="D4" s="520"/>
      <c r="E4" s="523" t="s">
        <v>312</v>
      </c>
      <c r="F4" s="525" t="s">
        <v>440</v>
      </c>
      <c r="G4" s="519"/>
      <c r="H4" s="526"/>
      <c r="I4" s="529" t="s">
        <v>92</v>
      </c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1"/>
      <c r="X4" s="528" t="s">
        <v>225</v>
      </c>
      <c r="Y4" s="528"/>
      <c r="Z4" s="528"/>
    </row>
    <row r="5" spans="1:26" s="148" customFormat="1" ht="21" customHeight="1">
      <c r="A5" s="383"/>
      <c r="B5" s="521"/>
      <c r="C5" s="521"/>
      <c r="D5" s="522"/>
      <c r="E5" s="524"/>
      <c r="F5" s="527"/>
      <c r="G5" s="521"/>
      <c r="H5" s="522"/>
      <c r="I5" s="513" t="s">
        <v>441</v>
      </c>
      <c r="J5" s="514"/>
      <c r="K5" s="515"/>
      <c r="L5" s="513" t="s">
        <v>442</v>
      </c>
      <c r="M5" s="514"/>
      <c r="N5" s="515"/>
      <c r="O5" s="513" t="s">
        <v>443</v>
      </c>
      <c r="P5" s="514"/>
      <c r="Q5" s="514"/>
      <c r="R5" s="513" t="s">
        <v>444</v>
      </c>
      <c r="S5" s="514"/>
      <c r="T5" s="514"/>
      <c r="U5" s="513" t="s">
        <v>224</v>
      </c>
      <c r="V5" s="514"/>
      <c r="W5" s="532"/>
      <c r="X5" s="391"/>
      <c r="Y5" s="391"/>
      <c r="Z5" s="391"/>
    </row>
    <row r="6" spans="1:26" s="148" customFormat="1" ht="30.75" customHeight="1">
      <c r="A6" s="517"/>
      <c r="B6" s="184" t="s">
        <v>445</v>
      </c>
      <c r="C6" s="185" t="s">
        <v>446</v>
      </c>
      <c r="D6" s="183" t="s">
        <v>447</v>
      </c>
      <c r="E6" s="186" t="s">
        <v>447</v>
      </c>
      <c r="F6" s="184" t="s">
        <v>445</v>
      </c>
      <c r="G6" s="185" t="s">
        <v>446</v>
      </c>
      <c r="H6" s="183" t="s">
        <v>447</v>
      </c>
      <c r="I6" s="184" t="s">
        <v>445</v>
      </c>
      <c r="J6" s="185" t="s">
        <v>446</v>
      </c>
      <c r="K6" s="183" t="s">
        <v>447</v>
      </c>
      <c r="L6" s="184" t="s">
        <v>445</v>
      </c>
      <c r="M6" s="185" t="s">
        <v>446</v>
      </c>
      <c r="N6" s="183" t="s">
        <v>447</v>
      </c>
      <c r="O6" s="184" t="s">
        <v>445</v>
      </c>
      <c r="P6" s="185" t="s">
        <v>446</v>
      </c>
      <c r="Q6" s="183" t="s">
        <v>447</v>
      </c>
      <c r="R6" s="184" t="s">
        <v>445</v>
      </c>
      <c r="S6" s="185" t="s">
        <v>446</v>
      </c>
      <c r="T6" s="183" t="s">
        <v>447</v>
      </c>
      <c r="U6" s="184" t="s">
        <v>445</v>
      </c>
      <c r="V6" s="185" t="s">
        <v>446</v>
      </c>
      <c r="W6" s="183" t="s">
        <v>447</v>
      </c>
      <c r="X6" s="184" t="s">
        <v>445</v>
      </c>
      <c r="Y6" s="185" t="s">
        <v>446</v>
      </c>
      <c r="Z6" s="183" t="s">
        <v>447</v>
      </c>
    </row>
    <row r="7" spans="1:28" s="148" customFormat="1" ht="18" customHeight="1">
      <c r="A7" s="354" t="s">
        <v>660</v>
      </c>
      <c r="B7" s="345">
        <f>SUM(F7,I7,L7,O7,R7,U7,X7)</f>
        <v>8501</v>
      </c>
      <c r="C7" s="346">
        <f>SUM(G7,J7,M7,P7,S7,V7)</f>
        <v>287339</v>
      </c>
      <c r="D7" s="345">
        <f>SUM(E7,H7,K7,N7,Q7,T7,W7,Z7)</f>
        <v>220438</v>
      </c>
      <c r="E7" s="345">
        <v>11</v>
      </c>
      <c r="F7" s="345">
        <v>16</v>
      </c>
      <c r="G7" s="345">
        <v>103</v>
      </c>
      <c r="H7" s="345">
        <v>5</v>
      </c>
      <c r="I7" s="345">
        <v>7353</v>
      </c>
      <c r="J7" s="345">
        <v>218937</v>
      </c>
      <c r="K7" s="345">
        <v>8842</v>
      </c>
      <c r="L7" s="345">
        <v>486</v>
      </c>
      <c r="M7" s="345">
        <v>32731</v>
      </c>
      <c r="N7" s="345">
        <v>7666</v>
      </c>
      <c r="O7" s="345">
        <v>120</v>
      </c>
      <c r="P7" s="345">
        <v>15966</v>
      </c>
      <c r="Q7" s="345">
        <v>14597</v>
      </c>
      <c r="R7" s="345">
        <v>94</v>
      </c>
      <c r="S7" s="345">
        <v>14227</v>
      </c>
      <c r="T7" s="345">
        <v>142764</v>
      </c>
      <c r="U7" s="345">
        <v>27</v>
      </c>
      <c r="V7" s="345">
        <v>5375</v>
      </c>
      <c r="W7" s="345">
        <v>14865</v>
      </c>
      <c r="X7" s="345">
        <v>405</v>
      </c>
      <c r="Y7" s="347" t="s">
        <v>15</v>
      </c>
      <c r="Z7" s="345">
        <v>31688</v>
      </c>
      <c r="AA7" s="187"/>
      <c r="AB7" s="187"/>
    </row>
    <row r="8" spans="1:28" s="148" customFormat="1" ht="18" customHeight="1">
      <c r="A8" s="355" t="s">
        <v>620</v>
      </c>
      <c r="B8" s="346">
        <f>SUM(F8,I8,L8,O8,R8,U8,X8)</f>
        <v>8296</v>
      </c>
      <c r="C8" s="346">
        <f>SUM(G8,J8,M8,P8,S8,V8)</f>
        <v>254420</v>
      </c>
      <c r="D8" s="346">
        <f>SUM(E8,H8,K8,N8,Q8,T8,W8,Z8)</f>
        <v>226964</v>
      </c>
      <c r="E8" s="346">
        <v>11</v>
      </c>
      <c r="F8" s="346">
        <v>18</v>
      </c>
      <c r="G8" s="346">
        <v>179</v>
      </c>
      <c r="H8" s="346">
        <v>10</v>
      </c>
      <c r="I8" s="346">
        <v>7104</v>
      </c>
      <c r="J8" s="346">
        <v>193236</v>
      </c>
      <c r="K8" s="346">
        <v>7980</v>
      </c>
      <c r="L8" s="346">
        <v>507</v>
      </c>
      <c r="M8" s="346">
        <v>29565</v>
      </c>
      <c r="N8" s="346">
        <v>6106</v>
      </c>
      <c r="O8" s="346">
        <v>113</v>
      </c>
      <c r="P8" s="346">
        <v>15365</v>
      </c>
      <c r="Q8" s="346">
        <v>13119</v>
      </c>
      <c r="R8" s="346">
        <v>75</v>
      </c>
      <c r="S8" s="346">
        <v>11930</v>
      </c>
      <c r="T8" s="346">
        <v>155304</v>
      </c>
      <c r="U8" s="346">
        <v>29</v>
      </c>
      <c r="V8" s="346">
        <v>4145</v>
      </c>
      <c r="W8" s="346">
        <v>12307</v>
      </c>
      <c r="X8" s="346">
        <v>450</v>
      </c>
      <c r="Y8" s="348" t="s">
        <v>15</v>
      </c>
      <c r="Z8" s="346">
        <v>32127</v>
      </c>
      <c r="AA8" s="187"/>
      <c r="AB8" s="187"/>
    </row>
    <row r="9" spans="1:28" s="148" customFormat="1" ht="18" customHeight="1">
      <c r="A9" s="355" t="s">
        <v>621</v>
      </c>
      <c r="B9" s="346">
        <f>SUM(F9,I9,L9,O9,R9,U9,X9)</f>
        <v>7249</v>
      </c>
      <c r="C9" s="346">
        <f>SUM(G9,J9,M9,P9,S9,V9)</f>
        <v>230149</v>
      </c>
      <c r="D9" s="346">
        <f>SUM(E9,H9,K9,N9,Q9,T9,W9,Z9)</f>
        <v>203723</v>
      </c>
      <c r="E9" s="346">
        <v>7</v>
      </c>
      <c r="F9" s="346">
        <v>19</v>
      </c>
      <c r="G9" s="346">
        <v>99</v>
      </c>
      <c r="H9" s="346">
        <v>4</v>
      </c>
      <c r="I9" s="346">
        <v>6122</v>
      </c>
      <c r="J9" s="346">
        <v>174778</v>
      </c>
      <c r="K9" s="346">
        <v>8038</v>
      </c>
      <c r="L9" s="346">
        <v>472</v>
      </c>
      <c r="M9" s="346">
        <v>26999</v>
      </c>
      <c r="N9" s="346">
        <v>5937</v>
      </c>
      <c r="O9" s="346">
        <v>104</v>
      </c>
      <c r="P9" s="346">
        <v>13697</v>
      </c>
      <c r="Q9" s="346">
        <v>14599</v>
      </c>
      <c r="R9" s="346">
        <v>73</v>
      </c>
      <c r="S9" s="346">
        <v>9809</v>
      </c>
      <c r="T9" s="346">
        <v>132016</v>
      </c>
      <c r="U9" s="346">
        <v>30</v>
      </c>
      <c r="V9" s="346">
        <v>4767</v>
      </c>
      <c r="W9" s="346">
        <v>11545</v>
      </c>
      <c r="X9" s="346">
        <v>429</v>
      </c>
      <c r="Y9" s="348" t="s">
        <v>15</v>
      </c>
      <c r="Z9" s="346">
        <v>31577</v>
      </c>
      <c r="AA9" s="187"/>
      <c r="AB9" s="187"/>
    </row>
    <row r="10" spans="1:28" s="148" customFormat="1" ht="18" customHeight="1">
      <c r="A10" s="355" t="s">
        <v>622</v>
      </c>
      <c r="B10" s="346">
        <f>SUM(F10,I10,L10,O10,R10,U10,X10)</f>
        <v>7480</v>
      </c>
      <c r="C10" s="346">
        <f>SUM(G10,J10,M10,P10,S10,V10)</f>
        <v>237403</v>
      </c>
      <c r="D10" s="346">
        <f>SUM(E10,H10,K10,N10,Q10,T10,W10,Z10)</f>
        <v>172408</v>
      </c>
      <c r="E10" s="346">
        <v>7</v>
      </c>
      <c r="F10" s="346">
        <v>22</v>
      </c>
      <c r="G10" s="346">
        <v>293</v>
      </c>
      <c r="H10" s="346">
        <v>5</v>
      </c>
      <c r="I10" s="346">
        <v>6367</v>
      </c>
      <c r="J10" s="346">
        <v>183657</v>
      </c>
      <c r="K10" s="346">
        <v>8530</v>
      </c>
      <c r="L10" s="346">
        <v>471</v>
      </c>
      <c r="M10" s="346">
        <v>26449</v>
      </c>
      <c r="N10" s="346">
        <v>5930</v>
      </c>
      <c r="O10" s="346">
        <v>101</v>
      </c>
      <c r="P10" s="346">
        <v>13986</v>
      </c>
      <c r="Q10" s="346">
        <v>14749</v>
      </c>
      <c r="R10" s="346">
        <v>71</v>
      </c>
      <c r="S10" s="346">
        <v>10502</v>
      </c>
      <c r="T10" s="346">
        <v>95807</v>
      </c>
      <c r="U10" s="346">
        <v>23</v>
      </c>
      <c r="V10" s="346">
        <v>2516</v>
      </c>
      <c r="W10" s="346">
        <v>7568</v>
      </c>
      <c r="X10" s="346">
        <v>425</v>
      </c>
      <c r="Y10" s="348" t="s">
        <v>15</v>
      </c>
      <c r="Z10" s="346">
        <v>39812</v>
      </c>
      <c r="AA10" s="187"/>
      <c r="AB10" s="187"/>
    </row>
    <row r="11" spans="1:28" s="2" customFormat="1" ht="18" customHeight="1">
      <c r="A11" s="276" t="s">
        <v>623</v>
      </c>
      <c r="B11" s="277">
        <v>7473</v>
      </c>
      <c r="C11" s="277">
        <v>249631</v>
      </c>
      <c r="D11" s="277">
        <v>151862</v>
      </c>
      <c r="E11" s="277">
        <f>SUM(E14:E18,E21:E24,E27:E28,E31:E34,E37:E40,E43:E45,E48:E49,E52:E54,E57:E58,E61,E62)</f>
        <v>8</v>
      </c>
      <c r="F11" s="277">
        <v>9</v>
      </c>
      <c r="G11" s="277">
        <f>SUM(G14:G18,G21:G24,G27:G28,G31:G34,G37:G40,G43:G45,G48:G49,G52:G54,G57:G58,G61,G62)</f>
        <v>3</v>
      </c>
      <c r="H11" s="277">
        <f>SUM(H14:H18,H21:H24,H27:H28,H31:H34,H37:H40,H43:H45,H48:H49,H52:H54,H57:H58,H61,H62)</f>
        <v>4</v>
      </c>
      <c r="I11" s="277">
        <v>6545</v>
      </c>
      <c r="J11" s="277">
        <v>199426</v>
      </c>
      <c r="K11" s="277">
        <v>8690</v>
      </c>
      <c r="L11" s="277">
        <v>373</v>
      </c>
      <c r="M11" s="277">
        <v>25139</v>
      </c>
      <c r="N11" s="277">
        <v>4345</v>
      </c>
      <c r="O11" s="277">
        <v>97</v>
      </c>
      <c r="P11" s="277">
        <v>11967</v>
      </c>
      <c r="Q11" s="277">
        <v>12125</v>
      </c>
      <c r="R11" s="277">
        <v>72</v>
      </c>
      <c r="S11" s="277">
        <v>11354</v>
      </c>
      <c r="T11" s="277">
        <v>80620</v>
      </c>
      <c r="U11" s="277">
        <v>5</v>
      </c>
      <c r="V11" s="277">
        <f>SUM(V14:V18,V21:V24,V27:V28,V31:V34,V37:V40,V43:V45,V48:V49,V52:V54,V57:V58,V61,V62)</f>
        <v>1742</v>
      </c>
      <c r="W11" s="277">
        <f>SUM(W14:W18,W21:W24,W27:W28,W31:W34,W37:W40,W43:W45,W48:W49,W52:W54,W57:W58,W61,W62)</f>
        <v>10148</v>
      </c>
      <c r="X11" s="277">
        <f>SUM(X14:X18,X21:X24,X27:X28,X31:X34,X37:X40,X43:X45,X48:X49,X52:X54,X57:X58,X61,X62)</f>
        <v>372</v>
      </c>
      <c r="Y11" s="353" t="s">
        <v>15</v>
      </c>
      <c r="Z11" s="277">
        <f>SUM(Z14:Z18,Z21:Z24,Z27:Z28,Z31:Z34,Z37:Z40,Z43:Z45,Z48:Z49,Z52:Z54,Z57:Z58,Z61,Z62)</f>
        <v>35922</v>
      </c>
      <c r="AA11" s="129"/>
      <c r="AB11" s="129"/>
    </row>
    <row r="12" spans="1:28" s="2" customFormat="1" ht="18" customHeight="1">
      <c r="A12" s="92"/>
      <c r="B12" s="349"/>
      <c r="C12" s="350"/>
      <c r="D12" s="350"/>
      <c r="E12" s="349"/>
      <c r="F12" s="349"/>
      <c r="G12" s="349"/>
      <c r="H12" s="349"/>
      <c r="I12" s="349"/>
      <c r="J12" s="349"/>
      <c r="K12" s="350"/>
      <c r="L12" s="349"/>
      <c r="M12" s="349"/>
      <c r="N12" s="350"/>
      <c r="O12" s="349"/>
      <c r="P12" s="349"/>
      <c r="Q12" s="350"/>
      <c r="R12" s="349"/>
      <c r="S12" s="349"/>
      <c r="T12" s="350"/>
      <c r="U12" s="349"/>
      <c r="V12" s="349"/>
      <c r="W12" s="350"/>
      <c r="X12" s="349"/>
      <c r="Y12" s="349"/>
      <c r="Z12" s="350"/>
      <c r="AA12" s="129"/>
      <c r="AB12" s="129"/>
    </row>
    <row r="13" spans="1:28" ht="18" customHeight="1">
      <c r="A13" s="93" t="s">
        <v>506</v>
      </c>
      <c r="B13" s="351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189"/>
      <c r="AB13" s="189"/>
    </row>
    <row r="14" spans="1:28" ht="18" customHeight="1">
      <c r="A14" s="93" t="s">
        <v>541</v>
      </c>
      <c r="B14" s="351" t="s">
        <v>627</v>
      </c>
      <c r="C14" s="351" t="s">
        <v>627</v>
      </c>
      <c r="D14" s="351" t="s">
        <v>627</v>
      </c>
      <c r="E14" s="351" t="s">
        <v>627</v>
      </c>
      <c r="F14" s="351" t="s">
        <v>627</v>
      </c>
      <c r="G14" s="351" t="s">
        <v>627</v>
      </c>
      <c r="H14" s="351" t="s">
        <v>627</v>
      </c>
      <c r="I14" s="351" t="s">
        <v>627</v>
      </c>
      <c r="J14" s="351" t="s">
        <v>627</v>
      </c>
      <c r="K14" s="351" t="s">
        <v>627</v>
      </c>
      <c r="L14" s="351" t="s">
        <v>627</v>
      </c>
      <c r="M14" s="351" t="s">
        <v>627</v>
      </c>
      <c r="N14" s="351" t="s">
        <v>627</v>
      </c>
      <c r="O14" s="351" t="s">
        <v>627</v>
      </c>
      <c r="P14" s="351" t="s">
        <v>627</v>
      </c>
      <c r="Q14" s="351" t="s">
        <v>627</v>
      </c>
      <c r="R14" s="351" t="s">
        <v>627</v>
      </c>
      <c r="S14" s="351" t="s">
        <v>627</v>
      </c>
      <c r="T14" s="351" t="s">
        <v>627</v>
      </c>
      <c r="U14" s="351" t="s">
        <v>627</v>
      </c>
      <c r="V14" s="351" t="s">
        <v>627</v>
      </c>
      <c r="W14" s="351" t="s">
        <v>627</v>
      </c>
      <c r="X14" s="351" t="s">
        <v>627</v>
      </c>
      <c r="Y14" s="351" t="s">
        <v>627</v>
      </c>
      <c r="Z14" s="351" t="s">
        <v>627</v>
      </c>
      <c r="AA14" s="189"/>
      <c r="AB14" s="189"/>
    </row>
    <row r="15" spans="1:28" ht="18" customHeight="1">
      <c r="A15" s="93" t="s">
        <v>542</v>
      </c>
      <c r="B15" s="351">
        <f>SUM(F15,I15,L15,O15,R15,U15,X15)</f>
        <v>31</v>
      </c>
      <c r="C15" s="352">
        <f>SUM(G15,J15,M15,P15,S15,V15,Y15)</f>
        <v>4120</v>
      </c>
      <c r="D15" s="352">
        <f>SUM(H15,K15,N15,Q15,T15,W15,Z15)</f>
        <v>3366</v>
      </c>
      <c r="E15" s="351" t="s">
        <v>627</v>
      </c>
      <c r="F15" s="351" t="s">
        <v>627</v>
      </c>
      <c r="G15" s="351" t="s">
        <v>627</v>
      </c>
      <c r="H15" s="351" t="s">
        <v>627</v>
      </c>
      <c r="I15" s="351" t="s">
        <v>627</v>
      </c>
      <c r="J15" s="351" t="s">
        <v>627</v>
      </c>
      <c r="K15" s="351" t="s">
        <v>627</v>
      </c>
      <c r="L15" s="351" t="s">
        <v>627</v>
      </c>
      <c r="M15" s="351" t="s">
        <v>627</v>
      </c>
      <c r="N15" s="351" t="s">
        <v>627</v>
      </c>
      <c r="O15" s="352">
        <v>31</v>
      </c>
      <c r="P15" s="352">
        <v>3974</v>
      </c>
      <c r="Q15" s="352">
        <v>3250</v>
      </c>
      <c r="R15" s="352" t="s">
        <v>653</v>
      </c>
      <c r="S15" s="352">
        <v>146</v>
      </c>
      <c r="T15" s="352">
        <v>116</v>
      </c>
      <c r="U15" s="351" t="s">
        <v>627</v>
      </c>
      <c r="V15" s="351" t="s">
        <v>627</v>
      </c>
      <c r="W15" s="351" t="s">
        <v>627</v>
      </c>
      <c r="X15" s="351" t="s">
        <v>627</v>
      </c>
      <c r="Y15" s="351" t="s">
        <v>627</v>
      </c>
      <c r="Z15" s="351" t="s">
        <v>627</v>
      </c>
      <c r="AA15" s="189"/>
      <c r="AB15" s="189"/>
    </row>
    <row r="16" spans="1:28" ht="18" customHeight="1">
      <c r="A16" s="93" t="s">
        <v>543</v>
      </c>
      <c r="B16" s="351">
        <f aca="true" t="shared" si="0" ref="B16:D17">SUM(F16,I16,L16,O16,R16,U16,X16)</f>
        <v>143</v>
      </c>
      <c r="C16" s="352">
        <f t="shared" si="0"/>
        <v>13084</v>
      </c>
      <c r="D16" s="352">
        <f t="shared" si="0"/>
        <v>4418</v>
      </c>
      <c r="E16" s="351" t="s">
        <v>627</v>
      </c>
      <c r="F16" s="351" t="s">
        <v>627</v>
      </c>
      <c r="G16" s="351" t="s">
        <v>627</v>
      </c>
      <c r="H16" s="351" t="s">
        <v>627</v>
      </c>
      <c r="I16" s="352">
        <v>56</v>
      </c>
      <c r="J16" s="352">
        <v>5047</v>
      </c>
      <c r="K16" s="352">
        <v>1703</v>
      </c>
      <c r="L16" s="352">
        <v>68</v>
      </c>
      <c r="M16" s="352">
        <v>5800</v>
      </c>
      <c r="N16" s="352">
        <v>1857</v>
      </c>
      <c r="O16" s="352">
        <v>19</v>
      </c>
      <c r="P16" s="352">
        <v>2237</v>
      </c>
      <c r="Q16" s="352">
        <v>858</v>
      </c>
      <c r="R16" s="351" t="s">
        <v>627</v>
      </c>
      <c r="S16" s="351" t="s">
        <v>627</v>
      </c>
      <c r="T16" s="351" t="s">
        <v>627</v>
      </c>
      <c r="U16" s="351" t="s">
        <v>627</v>
      </c>
      <c r="V16" s="351" t="s">
        <v>627</v>
      </c>
      <c r="W16" s="351" t="s">
        <v>627</v>
      </c>
      <c r="X16" s="351" t="s">
        <v>627</v>
      </c>
      <c r="Y16" s="351" t="s">
        <v>627</v>
      </c>
      <c r="Z16" s="351" t="s">
        <v>627</v>
      </c>
      <c r="AA16" s="189"/>
      <c r="AB16" s="189"/>
    </row>
    <row r="17" spans="1:28" ht="18" customHeight="1">
      <c r="A17" s="93" t="s">
        <v>540</v>
      </c>
      <c r="B17" s="351">
        <f t="shared" si="0"/>
        <v>334</v>
      </c>
      <c r="C17" s="352">
        <f t="shared" si="0"/>
        <v>19172</v>
      </c>
      <c r="D17" s="352">
        <f t="shared" si="0"/>
        <v>609</v>
      </c>
      <c r="E17" s="351" t="s">
        <v>627</v>
      </c>
      <c r="F17" s="351" t="s">
        <v>627</v>
      </c>
      <c r="G17" s="351" t="s">
        <v>627</v>
      </c>
      <c r="H17" s="351" t="s">
        <v>627</v>
      </c>
      <c r="I17" s="352">
        <v>334</v>
      </c>
      <c r="J17" s="352">
        <v>19172</v>
      </c>
      <c r="K17" s="352">
        <v>609</v>
      </c>
      <c r="L17" s="351" t="s">
        <v>627</v>
      </c>
      <c r="M17" s="351" t="s">
        <v>627</v>
      </c>
      <c r="N17" s="351" t="s">
        <v>627</v>
      </c>
      <c r="O17" s="351" t="s">
        <v>627</v>
      </c>
      <c r="P17" s="351" t="s">
        <v>627</v>
      </c>
      <c r="Q17" s="351" t="s">
        <v>627</v>
      </c>
      <c r="R17" s="351" t="s">
        <v>627</v>
      </c>
      <c r="S17" s="351" t="s">
        <v>627</v>
      </c>
      <c r="T17" s="351" t="s">
        <v>627</v>
      </c>
      <c r="U17" s="351" t="s">
        <v>627</v>
      </c>
      <c r="V17" s="351" t="s">
        <v>627</v>
      </c>
      <c r="W17" s="351" t="s">
        <v>627</v>
      </c>
      <c r="X17" s="351" t="s">
        <v>627</v>
      </c>
      <c r="Y17" s="351" t="s">
        <v>627</v>
      </c>
      <c r="Z17" s="351" t="s">
        <v>627</v>
      </c>
      <c r="AA17" s="189"/>
      <c r="AB17" s="189"/>
    </row>
    <row r="18" spans="1:28" ht="18" customHeight="1">
      <c r="A18" s="93" t="s">
        <v>544</v>
      </c>
      <c r="B18" s="351" t="s">
        <v>627</v>
      </c>
      <c r="C18" s="351" t="s">
        <v>627</v>
      </c>
      <c r="D18" s="351" t="s">
        <v>627</v>
      </c>
      <c r="E18" s="351" t="s">
        <v>627</v>
      </c>
      <c r="F18" s="351" t="s">
        <v>627</v>
      </c>
      <c r="G18" s="351" t="s">
        <v>627</v>
      </c>
      <c r="H18" s="351" t="s">
        <v>627</v>
      </c>
      <c r="I18" s="351" t="s">
        <v>627</v>
      </c>
      <c r="J18" s="351" t="s">
        <v>627</v>
      </c>
      <c r="K18" s="351" t="s">
        <v>627</v>
      </c>
      <c r="L18" s="351" t="s">
        <v>627</v>
      </c>
      <c r="M18" s="351" t="s">
        <v>627</v>
      </c>
      <c r="N18" s="351" t="s">
        <v>627</v>
      </c>
      <c r="O18" s="351" t="s">
        <v>627</v>
      </c>
      <c r="P18" s="351" t="s">
        <v>588</v>
      </c>
      <c r="Q18" s="351" t="s">
        <v>588</v>
      </c>
      <c r="R18" s="351" t="s">
        <v>588</v>
      </c>
      <c r="S18" s="351" t="s">
        <v>588</v>
      </c>
      <c r="T18" s="351" t="s">
        <v>588</v>
      </c>
      <c r="U18" s="351" t="s">
        <v>640</v>
      </c>
      <c r="V18" s="351" t="s">
        <v>640</v>
      </c>
      <c r="W18" s="351" t="s">
        <v>588</v>
      </c>
      <c r="X18" s="351" t="s">
        <v>588</v>
      </c>
      <c r="Y18" s="351" t="s">
        <v>588</v>
      </c>
      <c r="Z18" s="351" t="s">
        <v>588</v>
      </c>
      <c r="AA18" s="189"/>
      <c r="AB18" s="189"/>
    </row>
    <row r="19" spans="1:28" ht="18" customHeight="1">
      <c r="A19" s="81"/>
      <c r="B19" s="35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189"/>
      <c r="AB19" s="189"/>
    </row>
    <row r="20" spans="1:28" ht="18" customHeight="1">
      <c r="A20" s="93" t="s">
        <v>197</v>
      </c>
      <c r="B20" s="35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189"/>
      <c r="AB20" s="189"/>
    </row>
    <row r="21" spans="1:28" ht="18" customHeight="1">
      <c r="A21" s="93" t="s">
        <v>545</v>
      </c>
      <c r="B21" s="351">
        <v>4</v>
      </c>
      <c r="C21" s="352">
        <f aca="true" t="shared" si="1" ref="B21:D22">SUM(G21,J21,M21,P21,S21,V21,Y21)</f>
        <v>528</v>
      </c>
      <c r="D21" s="352">
        <f t="shared" si="1"/>
        <v>53965</v>
      </c>
      <c r="E21" s="351" t="s">
        <v>639</v>
      </c>
      <c r="F21" s="351" t="s">
        <v>640</v>
      </c>
      <c r="G21" s="351" t="s">
        <v>588</v>
      </c>
      <c r="H21" s="351" t="s">
        <v>588</v>
      </c>
      <c r="I21" s="351" t="s">
        <v>588</v>
      </c>
      <c r="J21" s="351" t="s">
        <v>649</v>
      </c>
      <c r="K21" s="351" t="s">
        <v>588</v>
      </c>
      <c r="L21" s="351" t="s">
        <v>640</v>
      </c>
      <c r="M21" s="351" t="s">
        <v>654</v>
      </c>
      <c r="N21" s="351" t="s">
        <v>588</v>
      </c>
      <c r="O21" s="351" t="s">
        <v>655</v>
      </c>
      <c r="P21" s="351" t="s">
        <v>643</v>
      </c>
      <c r="Q21" s="351" t="s">
        <v>588</v>
      </c>
      <c r="R21" s="352" t="s">
        <v>449</v>
      </c>
      <c r="S21" s="352">
        <v>528</v>
      </c>
      <c r="T21" s="352">
        <v>53965</v>
      </c>
      <c r="U21" s="351" t="s">
        <v>588</v>
      </c>
      <c r="V21" s="351" t="s">
        <v>588</v>
      </c>
      <c r="W21" s="351" t="s">
        <v>588</v>
      </c>
      <c r="X21" s="351" t="s">
        <v>588</v>
      </c>
      <c r="Y21" s="351" t="s">
        <v>588</v>
      </c>
      <c r="Z21" s="351" t="s">
        <v>640</v>
      </c>
      <c r="AA21" s="189"/>
      <c r="AB21" s="189"/>
    </row>
    <row r="22" spans="1:28" ht="18" customHeight="1">
      <c r="A22" s="93" t="s">
        <v>546</v>
      </c>
      <c r="B22" s="351">
        <f t="shared" si="1"/>
        <v>7</v>
      </c>
      <c r="C22" s="352">
        <f t="shared" si="1"/>
        <v>875</v>
      </c>
      <c r="D22" s="352">
        <f t="shared" si="1"/>
        <v>4552</v>
      </c>
      <c r="E22" s="351" t="s">
        <v>640</v>
      </c>
      <c r="F22" s="351" t="s">
        <v>588</v>
      </c>
      <c r="G22" s="351" t="s">
        <v>644</v>
      </c>
      <c r="H22" s="351" t="s">
        <v>655</v>
      </c>
      <c r="I22" s="351" t="s">
        <v>588</v>
      </c>
      <c r="J22" s="351" t="s">
        <v>639</v>
      </c>
      <c r="K22" s="351" t="s">
        <v>639</v>
      </c>
      <c r="L22" s="351" t="s">
        <v>639</v>
      </c>
      <c r="M22" s="351" t="s">
        <v>639</v>
      </c>
      <c r="N22" s="351" t="s">
        <v>639</v>
      </c>
      <c r="O22" s="352">
        <v>7</v>
      </c>
      <c r="P22" s="352">
        <v>875</v>
      </c>
      <c r="Q22" s="352">
        <v>4552</v>
      </c>
      <c r="R22" s="351" t="s">
        <v>639</v>
      </c>
      <c r="S22" s="351" t="s">
        <v>639</v>
      </c>
      <c r="T22" s="351" t="s">
        <v>639</v>
      </c>
      <c r="U22" s="351" t="s">
        <v>639</v>
      </c>
      <c r="V22" s="351" t="s">
        <v>639</v>
      </c>
      <c r="W22" s="351" t="s">
        <v>639</v>
      </c>
      <c r="X22" s="351" t="s">
        <v>639</v>
      </c>
      <c r="Y22" s="351" t="s">
        <v>639</v>
      </c>
      <c r="Z22" s="351" t="s">
        <v>639</v>
      </c>
      <c r="AA22" s="189"/>
      <c r="AB22" s="189"/>
    </row>
    <row r="23" spans="1:28" ht="18" customHeight="1">
      <c r="A23" s="93" t="s">
        <v>450</v>
      </c>
      <c r="B23" s="351" t="s">
        <v>639</v>
      </c>
      <c r="C23" s="351" t="s">
        <v>639</v>
      </c>
      <c r="D23" s="351" t="s">
        <v>639</v>
      </c>
      <c r="E23" s="351" t="s">
        <v>639</v>
      </c>
      <c r="F23" s="351" t="s">
        <v>639</v>
      </c>
      <c r="G23" s="351" t="s">
        <v>639</v>
      </c>
      <c r="H23" s="351" t="s">
        <v>639</v>
      </c>
      <c r="I23" s="351" t="s">
        <v>639</v>
      </c>
      <c r="J23" s="351" t="s">
        <v>639</v>
      </c>
      <c r="K23" s="351" t="s">
        <v>639</v>
      </c>
      <c r="L23" s="351" t="s">
        <v>639</v>
      </c>
      <c r="M23" s="351" t="s">
        <v>639</v>
      </c>
      <c r="N23" s="351" t="s">
        <v>639</v>
      </c>
      <c r="O23" s="351" t="s">
        <v>639</v>
      </c>
      <c r="P23" s="351" t="s">
        <v>639</v>
      </c>
      <c r="Q23" s="351" t="s">
        <v>639</v>
      </c>
      <c r="R23" s="351" t="s">
        <v>639</v>
      </c>
      <c r="S23" s="351" t="s">
        <v>639</v>
      </c>
      <c r="T23" s="351" t="s">
        <v>639</v>
      </c>
      <c r="U23" s="351" t="s">
        <v>639</v>
      </c>
      <c r="V23" s="351" t="s">
        <v>639</v>
      </c>
      <c r="W23" s="351" t="s">
        <v>639</v>
      </c>
      <c r="X23" s="351" t="s">
        <v>639</v>
      </c>
      <c r="Y23" s="351" t="s">
        <v>639</v>
      </c>
      <c r="Z23" s="351" t="s">
        <v>639</v>
      </c>
      <c r="AA23" s="189"/>
      <c r="AB23" s="189"/>
    </row>
    <row r="24" spans="1:28" ht="18" customHeight="1">
      <c r="A24" s="93" t="s">
        <v>547</v>
      </c>
      <c r="B24" s="351">
        <f>SUM(F24,I24,L24,O24,R24,U24,X24)</f>
        <v>11</v>
      </c>
      <c r="C24" s="352">
        <f>SUM(G24,J24,M24,P24,S24,V24,Y24)</f>
        <v>129</v>
      </c>
      <c r="D24" s="352">
        <f>SUM(H24,K24,N24,Q24,T24,W24,Z24)</f>
        <v>115</v>
      </c>
      <c r="E24" s="351" t="s">
        <v>639</v>
      </c>
      <c r="F24" s="351" t="s">
        <v>639</v>
      </c>
      <c r="G24" s="351" t="s">
        <v>639</v>
      </c>
      <c r="H24" s="351" t="s">
        <v>639</v>
      </c>
      <c r="I24" s="352">
        <v>11</v>
      </c>
      <c r="J24" s="352">
        <v>129</v>
      </c>
      <c r="K24" s="352">
        <v>115</v>
      </c>
      <c r="L24" s="351" t="s">
        <v>639</v>
      </c>
      <c r="M24" s="351" t="s">
        <v>639</v>
      </c>
      <c r="N24" s="351" t="s">
        <v>639</v>
      </c>
      <c r="O24" s="351" t="s">
        <v>639</v>
      </c>
      <c r="P24" s="351" t="s">
        <v>639</v>
      </c>
      <c r="Q24" s="351" t="s">
        <v>639</v>
      </c>
      <c r="R24" s="351" t="s">
        <v>639</v>
      </c>
      <c r="S24" s="351" t="s">
        <v>639</v>
      </c>
      <c r="T24" s="351" t="s">
        <v>639</v>
      </c>
      <c r="U24" s="351" t="s">
        <v>639</v>
      </c>
      <c r="V24" s="351" t="s">
        <v>639</v>
      </c>
      <c r="W24" s="351" t="s">
        <v>639</v>
      </c>
      <c r="X24" s="351" t="s">
        <v>639</v>
      </c>
      <c r="Y24" s="351" t="s">
        <v>639</v>
      </c>
      <c r="Z24" s="351" t="s">
        <v>639</v>
      </c>
      <c r="AA24" s="189"/>
      <c r="AB24" s="189"/>
    </row>
    <row r="25" spans="1:28" ht="18" customHeight="1">
      <c r="A25" s="93"/>
      <c r="B25" s="351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189"/>
      <c r="AB25" s="189"/>
    </row>
    <row r="26" spans="1:28" ht="18" customHeight="1">
      <c r="A26" s="93" t="s">
        <v>199</v>
      </c>
      <c r="B26" s="351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189"/>
      <c r="AB26" s="189"/>
    </row>
    <row r="27" spans="1:28" ht="18" customHeight="1">
      <c r="A27" s="93" t="s">
        <v>548</v>
      </c>
      <c r="B27" s="351" t="s">
        <v>639</v>
      </c>
      <c r="C27" s="351" t="s">
        <v>639</v>
      </c>
      <c r="D27" s="351" t="s">
        <v>639</v>
      </c>
      <c r="E27" s="351" t="s">
        <v>639</v>
      </c>
      <c r="F27" s="351" t="s">
        <v>639</v>
      </c>
      <c r="G27" s="351" t="s">
        <v>639</v>
      </c>
      <c r="H27" s="351" t="s">
        <v>639</v>
      </c>
      <c r="I27" s="351" t="s">
        <v>639</v>
      </c>
      <c r="J27" s="351" t="s">
        <v>639</v>
      </c>
      <c r="K27" s="351" t="s">
        <v>639</v>
      </c>
      <c r="L27" s="351" t="s">
        <v>639</v>
      </c>
      <c r="M27" s="351" t="s">
        <v>639</v>
      </c>
      <c r="N27" s="351" t="s">
        <v>639</v>
      </c>
      <c r="O27" s="351" t="s">
        <v>639</v>
      </c>
      <c r="P27" s="351" t="s">
        <v>639</v>
      </c>
      <c r="Q27" s="351" t="s">
        <v>639</v>
      </c>
      <c r="R27" s="351" t="s">
        <v>639</v>
      </c>
      <c r="S27" s="351" t="s">
        <v>639</v>
      </c>
      <c r="T27" s="351" t="s">
        <v>639</v>
      </c>
      <c r="U27" s="351" t="s">
        <v>639</v>
      </c>
      <c r="V27" s="351" t="s">
        <v>639</v>
      </c>
      <c r="W27" s="351" t="s">
        <v>639</v>
      </c>
      <c r="X27" s="351" t="s">
        <v>639</v>
      </c>
      <c r="Y27" s="351" t="s">
        <v>639</v>
      </c>
      <c r="Z27" s="351" t="s">
        <v>639</v>
      </c>
      <c r="AA27" s="189"/>
      <c r="AB27" s="189"/>
    </row>
    <row r="28" spans="1:28" ht="18" customHeight="1">
      <c r="A28" s="93" t="s">
        <v>549</v>
      </c>
      <c r="B28" s="351" t="s">
        <v>639</v>
      </c>
      <c r="C28" s="351" t="s">
        <v>639</v>
      </c>
      <c r="D28" s="351" t="s">
        <v>639</v>
      </c>
      <c r="E28" s="351" t="s">
        <v>639</v>
      </c>
      <c r="F28" s="351" t="s">
        <v>639</v>
      </c>
      <c r="G28" s="351" t="s">
        <v>639</v>
      </c>
      <c r="H28" s="351" t="s">
        <v>639</v>
      </c>
      <c r="I28" s="351" t="s">
        <v>639</v>
      </c>
      <c r="J28" s="351" t="s">
        <v>639</v>
      </c>
      <c r="K28" s="351" t="s">
        <v>639</v>
      </c>
      <c r="L28" s="351" t="s">
        <v>639</v>
      </c>
      <c r="M28" s="351" t="s">
        <v>639</v>
      </c>
      <c r="N28" s="351" t="s">
        <v>639</v>
      </c>
      <c r="O28" s="351" t="s">
        <v>639</v>
      </c>
      <c r="P28" s="351" t="s">
        <v>639</v>
      </c>
      <c r="Q28" s="351" t="s">
        <v>639</v>
      </c>
      <c r="R28" s="351" t="s">
        <v>639</v>
      </c>
      <c r="S28" s="351" t="s">
        <v>639</v>
      </c>
      <c r="T28" s="351" t="s">
        <v>639</v>
      </c>
      <c r="U28" s="351" t="s">
        <v>639</v>
      </c>
      <c r="V28" s="351" t="s">
        <v>639</v>
      </c>
      <c r="W28" s="351" t="s">
        <v>639</v>
      </c>
      <c r="X28" s="351" t="s">
        <v>639</v>
      </c>
      <c r="Y28" s="351" t="s">
        <v>639</v>
      </c>
      <c r="Z28" s="351" t="s">
        <v>639</v>
      </c>
      <c r="AA28" s="189"/>
      <c r="AB28" s="189"/>
    </row>
    <row r="29" spans="1:28" ht="18" customHeight="1">
      <c r="A29" s="93"/>
      <c r="B29" s="351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189"/>
      <c r="AB29" s="189"/>
    </row>
    <row r="30" spans="1:28" ht="18" customHeight="1">
      <c r="A30" s="93" t="s">
        <v>201</v>
      </c>
      <c r="B30" s="351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189"/>
      <c r="AB30" s="189"/>
    </row>
    <row r="31" spans="1:28" ht="18" customHeight="1">
      <c r="A31" s="93" t="s">
        <v>550</v>
      </c>
      <c r="B31" s="351" t="s">
        <v>639</v>
      </c>
      <c r="C31" s="351" t="s">
        <v>639</v>
      </c>
      <c r="D31" s="351" t="s">
        <v>639</v>
      </c>
      <c r="E31" s="351" t="s">
        <v>639</v>
      </c>
      <c r="F31" s="351" t="s">
        <v>639</v>
      </c>
      <c r="G31" s="351" t="s">
        <v>639</v>
      </c>
      <c r="H31" s="351" t="s">
        <v>639</v>
      </c>
      <c r="I31" s="351" t="s">
        <v>639</v>
      </c>
      <c r="J31" s="351" t="s">
        <v>639</v>
      </c>
      <c r="K31" s="351" t="s">
        <v>639</v>
      </c>
      <c r="L31" s="351" t="s">
        <v>639</v>
      </c>
      <c r="M31" s="351" t="s">
        <v>639</v>
      </c>
      <c r="N31" s="351" t="s">
        <v>639</v>
      </c>
      <c r="O31" s="351" t="s">
        <v>639</v>
      </c>
      <c r="P31" s="351" t="s">
        <v>639</v>
      </c>
      <c r="Q31" s="351" t="s">
        <v>639</v>
      </c>
      <c r="R31" s="351" t="s">
        <v>639</v>
      </c>
      <c r="S31" s="351" t="s">
        <v>639</v>
      </c>
      <c r="T31" s="351" t="s">
        <v>639</v>
      </c>
      <c r="U31" s="351" t="s">
        <v>639</v>
      </c>
      <c r="V31" s="351" t="s">
        <v>639</v>
      </c>
      <c r="W31" s="351" t="s">
        <v>639</v>
      </c>
      <c r="X31" s="351" t="s">
        <v>639</v>
      </c>
      <c r="Y31" s="351" t="s">
        <v>639</v>
      </c>
      <c r="Z31" s="351" t="s">
        <v>639</v>
      </c>
      <c r="AA31" s="189"/>
      <c r="AB31" s="189"/>
    </row>
    <row r="32" spans="1:28" ht="18" customHeight="1">
      <c r="A32" s="93" t="s">
        <v>551</v>
      </c>
      <c r="B32" s="351">
        <v>11</v>
      </c>
      <c r="C32" s="352">
        <f>SUM(G32,J32,M32,P32,S32,V32,Y32)</f>
        <v>719</v>
      </c>
      <c r="D32" s="352">
        <f>SUM(H32,K32,N32,Q32,T32,W32,Z32)</f>
        <v>1518</v>
      </c>
      <c r="E32" s="351" t="s">
        <v>639</v>
      </c>
      <c r="F32" s="351" t="s">
        <v>639</v>
      </c>
      <c r="G32" s="351" t="s">
        <v>639</v>
      </c>
      <c r="H32" s="351" t="s">
        <v>639</v>
      </c>
      <c r="I32" s="351" t="s">
        <v>639</v>
      </c>
      <c r="J32" s="351" t="s">
        <v>639</v>
      </c>
      <c r="K32" s="351" t="s">
        <v>639</v>
      </c>
      <c r="L32" s="351" t="s">
        <v>639</v>
      </c>
      <c r="M32" s="351" t="s">
        <v>639</v>
      </c>
      <c r="N32" s="351" t="s">
        <v>639</v>
      </c>
      <c r="O32" s="352">
        <v>5</v>
      </c>
      <c r="P32" s="352">
        <v>332</v>
      </c>
      <c r="Q32" s="352">
        <v>219</v>
      </c>
      <c r="R32" s="352" t="s">
        <v>656</v>
      </c>
      <c r="S32" s="352">
        <v>387</v>
      </c>
      <c r="T32" s="352">
        <v>1299</v>
      </c>
      <c r="U32" s="351" t="s">
        <v>639</v>
      </c>
      <c r="V32" s="351" t="s">
        <v>639</v>
      </c>
      <c r="W32" s="351" t="s">
        <v>639</v>
      </c>
      <c r="X32" s="351" t="s">
        <v>639</v>
      </c>
      <c r="Y32" s="351" t="s">
        <v>639</v>
      </c>
      <c r="Z32" s="351" t="s">
        <v>639</v>
      </c>
      <c r="AA32" s="189"/>
      <c r="AB32" s="189"/>
    </row>
    <row r="33" spans="1:28" ht="18" customHeight="1">
      <c r="A33" s="93" t="s">
        <v>552</v>
      </c>
      <c r="B33" s="351" t="s">
        <v>639</v>
      </c>
      <c r="C33" s="351" t="s">
        <v>639</v>
      </c>
      <c r="D33" s="351" t="s">
        <v>639</v>
      </c>
      <c r="E33" s="351" t="s">
        <v>639</v>
      </c>
      <c r="F33" s="351" t="s">
        <v>639</v>
      </c>
      <c r="G33" s="351" t="s">
        <v>639</v>
      </c>
      <c r="H33" s="351" t="s">
        <v>639</v>
      </c>
      <c r="I33" s="351" t="s">
        <v>639</v>
      </c>
      <c r="J33" s="351" t="s">
        <v>639</v>
      </c>
      <c r="K33" s="351" t="s">
        <v>639</v>
      </c>
      <c r="L33" s="351" t="s">
        <v>639</v>
      </c>
      <c r="M33" s="351" t="s">
        <v>639</v>
      </c>
      <c r="N33" s="351" t="s">
        <v>639</v>
      </c>
      <c r="O33" s="351" t="s">
        <v>639</v>
      </c>
      <c r="P33" s="351" t="s">
        <v>639</v>
      </c>
      <c r="Q33" s="351" t="s">
        <v>639</v>
      </c>
      <c r="R33" s="351" t="s">
        <v>639</v>
      </c>
      <c r="S33" s="351" t="s">
        <v>639</v>
      </c>
      <c r="T33" s="351" t="s">
        <v>639</v>
      </c>
      <c r="U33" s="351" t="s">
        <v>639</v>
      </c>
      <c r="V33" s="351" t="s">
        <v>639</v>
      </c>
      <c r="W33" s="351" t="s">
        <v>639</v>
      </c>
      <c r="X33" s="351" t="s">
        <v>639</v>
      </c>
      <c r="Y33" s="351" t="s">
        <v>639</v>
      </c>
      <c r="Z33" s="351" t="s">
        <v>639</v>
      </c>
      <c r="AA33" s="189"/>
      <c r="AB33" s="189"/>
    </row>
    <row r="34" spans="1:28" ht="18" customHeight="1">
      <c r="A34" s="93" t="s">
        <v>204</v>
      </c>
      <c r="B34" s="351">
        <f>SUM(F34,I34,L34,O34,R34,U34,X34)</f>
        <v>1902</v>
      </c>
      <c r="C34" s="352">
        <f>SUM(G34,J34,M34,P34,S34,V34,Y34)</f>
        <v>114932</v>
      </c>
      <c r="D34" s="352">
        <f>SUM(H34,K34,N34,Q34,T34,W34,Z34)</f>
        <v>2697</v>
      </c>
      <c r="E34" s="351" t="s">
        <v>639</v>
      </c>
      <c r="F34" s="351" t="s">
        <v>639</v>
      </c>
      <c r="G34" s="351" t="s">
        <v>639</v>
      </c>
      <c r="H34" s="351" t="s">
        <v>639</v>
      </c>
      <c r="I34" s="352">
        <v>1812</v>
      </c>
      <c r="J34" s="352">
        <v>105417</v>
      </c>
      <c r="K34" s="352">
        <v>2174</v>
      </c>
      <c r="L34" s="352">
        <v>84</v>
      </c>
      <c r="M34" s="352">
        <v>9393</v>
      </c>
      <c r="N34" s="352">
        <v>507</v>
      </c>
      <c r="O34" s="352">
        <v>3</v>
      </c>
      <c r="P34" s="352">
        <v>61</v>
      </c>
      <c r="Q34" s="352">
        <v>7</v>
      </c>
      <c r="R34" s="352">
        <v>3</v>
      </c>
      <c r="S34" s="352">
        <v>61</v>
      </c>
      <c r="T34" s="352">
        <v>9</v>
      </c>
      <c r="U34" s="351" t="s">
        <v>639</v>
      </c>
      <c r="V34" s="351" t="s">
        <v>639</v>
      </c>
      <c r="W34" s="351" t="s">
        <v>639</v>
      </c>
      <c r="X34" s="351" t="s">
        <v>639</v>
      </c>
      <c r="Y34" s="351" t="s">
        <v>639</v>
      </c>
      <c r="Z34" s="351" t="s">
        <v>639</v>
      </c>
      <c r="AA34" s="189"/>
      <c r="AB34" s="189"/>
    </row>
    <row r="35" spans="1:28" ht="18" customHeight="1">
      <c r="A35" s="93"/>
      <c r="B35" s="351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189"/>
      <c r="AB35" s="189"/>
    </row>
    <row r="36" spans="1:28" ht="18" customHeight="1">
      <c r="A36" s="272" t="s">
        <v>205</v>
      </c>
      <c r="B36" s="351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189"/>
      <c r="AB36" s="189"/>
    </row>
    <row r="37" spans="1:28" ht="18" customHeight="1">
      <c r="A37" s="93" t="s">
        <v>553</v>
      </c>
      <c r="B37" s="351" t="s">
        <v>639</v>
      </c>
      <c r="C37" s="351" t="s">
        <v>639</v>
      </c>
      <c r="D37" s="351" t="s">
        <v>639</v>
      </c>
      <c r="E37" s="351" t="s">
        <v>639</v>
      </c>
      <c r="F37" s="351" t="s">
        <v>639</v>
      </c>
      <c r="G37" s="351" t="s">
        <v>639</v>
      </c>
      <c r="H37" s="351" t="s">
        <v>639</v>
      </c>
      <c r="I37" s="351" t="s">
        <v>639</v>
      </c>
      <c r="J37" s="351" t="s">
        <v>639</v>
      </c>
      <c r="K37" s="351" t="s">
        <v>639</v>
      </c>
      <c r="L37" s="351" t="s">
        <v>639</v>
      </c>
      <c r="M37" s="351" t="s">
        <v>639</v>
      </c>
      <c r="N37" s="351" t="s">
        <v>639</v>
      </c>
      <c r="O37" s="351" t="s">
        <v>639</v>
      </c>
      <c r="P37" s="351" t="s">
        <v>639</v>
      </c>
      <c r="Q37" s="351" t="s">
        <v>639</v>
      </c>
      <c r="R37" s="351" t="s">
        <v>639</v>
      </c>
      <c r="S37" s="351" t="s">
        <v>639</v>
      </c>
      <c r="T37" s="351" t="s">
        <v>639</v>
      </c>
      <c r="U37" s="351" t="s">
        <v>639</v>
      </c>
      <c r="V37" s="351" t="s">
        <v>639</v>
      </c>
      <c r="W37" s="351" t="s">
        <v>639</v>
      </c>
      <c r="X37" s="351" t="s">
        <v>639</v>
      </c>
      <c r="Y37" s="351" t="s">
        <v>639</v>
      </c>
      <c r="Z37" s="351" t="s">
        <v>639</v>
      </c>
      <c r="AA37" s="189"/>
      <c r="AB37" s="189"/>
    </row>
    <row r="38" spans="1:28" ht="18" customHeight="1">
      <c r="A38" s="93" t="s">
        <v>554</v>
      </c>
      <c r="B38" s="351">
        <f aca="true" t="shared" si="2" ref="B38:D40">SUM(F38,I38,L38,O38,R38,U38,X38)</f>
        <v>99</v>
      </c>
      <c r="C38" s="352">
        <f t="shared" si="2"/>
        <v>844</v>
      </c>
      <c r="D38" s="352">
        <f t="shared" si="2"/>
        <v>24</v>
      </c>
      <c r="E38" s="351" t="s">
        <v>639</v>
      </c>
      <c r="F38" s="351" t="s">
        <v>639</v>
      </c>
      <c r="G38" s="351" t="s">
        <v>639</v>
      </c>
      <c r="H38" s="351" t="s">
        <v>639</v>
      </c>
      <c r="I38" s="352">
        <v>91</v>
      </c>
      <c r="J38" s="352">
        <v>815</v>
      </c>
      <c r="K38" s="352">
        <v>21</v>
      </c>
      <c r="L38" s="352">
        <v>8</v>
      </c>
      <c r="M38" s="352">
        <v>29</v>
      </c>
      <c r="N38" s="352">
        <v>3</v>
      </c>
      <c r="O38" s="351" t="s">
        <v>639</v>
      </c>
      <c r="P38" s="351" t="s">
        <v>639</v>
      </c>
      <c r="Q38" s="351" t="s">
        <v>639</v>
      </c>
      <c r="R38" s="351" t="s">
        <v>639</v>
      </c>
      <c r="S38" s="351" t="s">
        <v>639</v>
      </c>
      <c r="T38" s="351" t="s">
        <v>639</v>
      </c>
      <c r="U38" s="351" t="s">
        <v>639</v>
      </c>
      <c r="V38" s="351" t="s">
        <v>639</v>
      </c>
      <c r="W38" s="351" t="s">
        <v>639</v>
      </c>
      <c r="X38" s="351" t="s">
        <v>639</v>
      </c>
      <c r="Y38" s="351" t="s">
        <v>639</v>
      </c>
      <c r="Z38" s="351" t="s">
        <v>639</v>
      </c>
      <c r="AA38" s="189"/>
      <c r="AB38" s="189"/>
    </row>
    <row r="39" spans="1:28" ht="18" customHeight="1">
      <c r="A39" s="93" t="s">
        <v>555</v>
      </c>
      <c r="B39" s="351">
        <f t="shared" si="2"/>
        <v>498</v>
      </c>
      <c r="C39" s="352">
        <f t="shared" si="2"/>
        <v>28709</v>
      </c>
      <c r="D39" s="352">
        <f t="shared" si="2"/>
        <v>39531</v>
      </c>
      <c r="E39" s="351" t="s">
        <v>639</v>
      </c>
      <c r="F39" s="351" t="s">
        <v>639</v>
      </c>
      <c r="G39" s="351" t="s">
        <v>639</v>
      </c>
      <c r="H39" s="351" t="s">
        <v>639</v>
      </c>
      <c r="I39" s="352">
        <v>331</v>
      </c>
      <c r="J39" s="352">
        <v>8640</v>
      </c>
      <c r="K39" s="352">
        <v>1018</v>
      </c>
      <c r="L39" s="352">
        <v>82</v>
      </c>
      <c r="M39" s="352">
        <v>5683</v>
      </c>
      <c r="N39" s="352">
        <v>977</v>
      </c>
      <c r="O39" s="352">
        <v>26</v>
      </c>
      <c r="P39" s="352">
        <v>3051</v>
      </c>
      <c r="Q39" s="352">
        <v>3071</v>
      </c>
      <c r="R39" s="352">
        <v>55</v>
      </c>
      <c r="S39" s="352">
        <v>9828</v>
      </c>
      <c r="T39" s="352">
        <v>24403</v>
      </c>
      <c r="U39" s="352">
        <v>4</v>
      </c>
      <c r="V39" s="352">
        <v>1507</v>
      </c>
      <c r="W39" s="352">
        <v>10062</v>
      </c>
      <c r="X39" s="351" t="s">
        <v>639</v>
      </c>
      <c r="Y39" s="351" t="s">
        <v>639</v>
      </c>
      <c r="Z39" s="351" t="s">
        <v>639</v>
      </c>
      <c r="AA39" s="189"/>
      <c r="AB39" s="189"/>
    </row>
    <row r="40" spans="1:28" ht="18" customHeight="1">
      <c r="A40" s="93" t="s">
        <v>556</v>
      </c>
      <c r="B40" s="351">
        <v>874</v>
      </c>
      <c r="C40" s="352">
        <f t="shared" si="2"/>
        <v>22646</v>
      </c>
      <c r="D40" s="352">
        <f t="shared" si="2"/>
        <v>352</v>
      </c>
      <c r="E40" s="351" t="s">
        <v>639</v>
      </c>
      <c r="F40" s="351" t="s">
        <v>639</v>
      </c>
      <c r="G40" s="351" t="s">
        <v>639</v>
      </c>
      <c r="H40" s="351" t="s">
        <v>639</v>
      </c>
      <c r="I40" s="352">
        <v>856</v>
      </c>
      <c r="J40" s="352">
        <v>22338</v>
      </c>
      <c r="K40" s="352">
        <v>339</v>
      </c>
      <c r="L40" s="352">
        <v>17</v>
      </c>
      <c r="M40" s="352">
        <v>307</v>
      </c>
      <c r="N40" s="352">
        <v>13</v>
      </c>
      <c r="O40" s="352" t="s">
        <v>656</v>
      </c>
      <c r="P40" s="352">
        <v>1</v>
      </c>
      <c r="Q40" s="352">
        <v>0</v>
      </c>
      <c r="R40" s="351" t="s">
        <v>639</v>
      </c>
      <c r="S40" s="351" t="s">
        <v>639</v>
      </c>
      <c r="T40" s="351" t="s">
        <v>639</v>
      </c>
      <c r="U40" s="351" t="s">
        <v>639</v>
      </c>
      <c r="V40" s="351" t="s">
        <v>639</v>
      </c>
      <c r="W40" s="351" t="s">
        <v>639</v>
      </c>
      <c r="X40" s="351" t="s">
        <v>639</v>
      </c>
      <c r="Y40" s="351" t="s">
        <v>639</v>
      </c>
      <c r="Z40" s="351" t="s">
        <v>639</v>
      </c>
      <c r="AA40" s="189"/>
      <c r="AB40" s="189"/>
    </row>
    <row r="41" spans="1:28" ht="18" customHeight="1">
      <c r="A41" s="93"/>
      <c r="B41" s="351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189"/>
      <c r="AB41" s="189"/>
    </row>
    <row r="42" spans="1:28" ht="18" customHeight="1">
      <c r="A42" s="93" t="s">
        <v>497</v>
      </c>
      <c r="B42" s="351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189"/>
      <c r="AB42" s="189"/>
    </row>
    <row r="43" spans="1:28" ht="18" customHeight="1">
      <c r="A43" s="93" t="s">
        <v>557</v>
      </c>
      <c r="B43" s="351" t="s">
        <v>657</v>
      </c>
      <c r="C43" s="352">
        <f>SUM(G43,J43,M43,P43,S43,V43,Y43)</f>
        <v>235</v>
      </c>
      <c r="D43" s="352">
        <f>SUM(H43,K43,N43,Q43,T43,W43,Z43)</f>
        <v>86</v>
      </c>
      <c r="E43" s="351" t="s">
        <v>639</v>
      </c>
      <c r="F43" s="351" t="s">
        <v>639</v>
      </c>
      <c r="G43" s="351" t="s">
        <v>639</v>
      </c>
      <c r="H43" s="351" t="s">
        <v>639</v>
      </c>
      <c r="I43" s="351" t="s">
        <v>639</v>
      </c>
      <c r="J43" s="351" t="s">
        <v>639</v>
      </c>
      <c r="K43" s="351" t="s">
        <v>639</v>
      </c>
      <c r="L43" s="351" t="s">
        <v>639</v>
      </c>
      <c r="M43" s="351" t="s">
        <v>639</v>
      </c>
      <c r="N43" s="351" t="s">
        <v>639</v>
      </c>
      <c r="O43" s="351" t="s">
        <v>639</v>
      </c>
      <c r="P43" s="351" t="s">
        <v>639</v>
      </c>
      <c r="Q43" s="351" t="s">
        <v>639</v>
      </c>
      <c r="R43" s="351" t="s">
        <v>639</v>
      </c>
      <c r="S43" s="351" t="s">
        <v>639</v>
      </c>
      <c r="T43" s="351" t="s">
        <v>639</v>
      </c>
      <c r="U43" s="352" t="s">
        <v>656</v>
      </c>
      <c r="V43" s="352">
        <v>235</v>
      </c>
      <c r="W43" s="352">
        <v>86</v>
      </c>
      <c r="X43" s="351" t="s">
        <v>639</v>
      </c>
      <c r="Y43" s="351" t="s">
        <v>639</v>
      </c>
      <c r="Z43" s="351" t="s">
        <v>639</v>
      </c>
      <c r="AA43" s="189"/>
      <c r="AB43" s="189"/>
    </row>
    <row r="44" spans="1:28" ht="18" customHeight="1">
      <c r="A44" s="93" t="s">
        <v>558</v>
      </c>
      <c r="B44" s="351" t="s">
        <v>639</v>
      </c>
      <c r="C44" s="351" t="s">
        <v>639</v>
      </c>
      <c r="D44" s="351" t="s">
        <v>639</v>
      </c>
      <c r="E44" s="351" t="s">
        <v>639</v>
      </c>
      <c r="F44" s="351" t="s">
        <v>639</v>
      </c>
      <c r="G44" s="351" t="s">
        <v>639</v>
      </c>
      <c r="H44" s="351" t="s">
        <v>639</v>
      </c>
      <c r="I44" s="351" t="s">
        <v>639</v>
      </c>
      <c r="J44" s="351" t="s">
        <v>639</v>
      </c>
      <c r="K44" s="351" t="s">
        <v>639</v>
      </c>
      <c r="L44" s="351" t="s">
        <v>639</v>
      </c>
      <c r="M44" s="351" t="s">
        <v>639</v>
      </c>
      <c r="N44" s="351" t="s">
        <v>639</v>
      </c>
      <c r="O44" s="351" t="s">
        <v>639</v>
      </c>
      <c r="P44" s="351" t="s">
        <v>639</v>
      </c>
      <c r="Q44" s="351" t="s">
        <v>639</v>
      </c>
      <c r="R44" s="351" t="s">
        <v>639</v>
      </c>
      <c r="S44" s="351" t="s">
        <v>639</v>
      </c>
      <c r="T44" s="351" t="s">
        <v>639</v>
      </c>
      <c r="U44" s="351" t="s">
        <v>639</v>
      </c>
      <c r="V44" s="351" t="s">
        <v>639</v>
      </c>
      <c r="W44" s="351" t="s">
        <v>639</v>
      </c>
      <c r="X44" s="351" t="s">
        <v>639</v>
      </c>
      <c r="Y44" s="351" t="s">
        <v>639</v>
      </c>
      <c r="Z44" s="351" t="s">
        <v>639</v>
      </c>
      <c r="AA44" s="189"/>
      <c r="AB44" s="189"/>
    </row>
    <row r="45" spans="1:28" ht="18" customHeight="1">
      <c r="A45" s="93" t="s">
        <v>559</v>
      </c>
      <c r="B45" s="351">
        <f>SUM(F45,I45,L45,O45,R45,U45,X45)</f>
        <v>398</v>
      </c>
      <c r="C45" s="352">
        <f>SUM(G45,J45,M45,P45,S45,V45,Y45)</f>
        <v>14180</v>
      </c>
      <c r="D45" s="352">
        <f>SUM(H45,K45,N45,Q45,T45,W45,Z45)</f>
        <v>1093</v>
      </c>
      <c r="E45" s="351" t="s">
        <v>639</v>
      </c>
      <c r="F45" s="351" t="s">
        <v>639</v>
      </c>
      <c r="G45" s="351" t="s">
        <v>639</v>
      </c>
      <c r="H45" s="351" t="s">
        <v>639</v>
      </c>
      <c r="I45" s="352">
        <v>343</v>
      </c>
      <c r="J45" s="352">
        <v>12300</v>
      </c>
      <c r="K45" s="352">
        <v>864</v>
      </c>
      <c r="L45" s="352">
        <v>55</v>
      </c>
      <c r="M45" s="352">
        <v>1880</v>
      </c>
      <c r="N45" s="352">
        <v>229</v>
      </c>
      <c r="O45" s="351" t="s">
        <v>639</v>
      </c>
      <c r="P45" s="351" t="s">
        <v>639</v>
      </c>
      <c r="Q45" s="351" t="s">
        <v>639</v>
      </c>
      <c r="R45" s="351" t="s">
        <v>639</v>
      </c>
      <c r="S45" s="351" t="s">
        <v>639</v>
      </c>
      <c r="T45" s="351" t="s">
        <v>639</v>
      </c>
      <c r="U45" s="351" t="s">
        <v>639</v>
      </c>
      <c r="V45" s="351" t="s">
        <v>639</v>
      </c>
      <c r="W45" s="351" t="s">
        <v>639</v>
      </c>
      <c r="X45" s="351" t="s">
        <v>639</v>
      </c>
      <c r="Y45" s="351" t="s">
        <v>639</v>
      </c>
      <c r="Z45" s="351" t="s">
        <v>639</v>
      </c>
      <c r="AA45" s="189"/>
      <c r="AB45" s="189"/>
    </row>
    <row r="46" spans="1:28" ht="18" customHeight="1">
      <c r="A46" s="93"/>
      <c r="B46" s="351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189"/>
      <c r="AB46" s="189"/>
    </row>
    <row r="47" spans="1:28" ht="18" customHeight="1">
      <c r="A47" s="93" t="s">
        <v>209</v>
      </c>
      <c r="B47" s="351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189"/>
      <c r="AB47" s="189"/>
    </row>
    <row r="48" spans="1:28" ht="18" customHeight="1">
      <c r="A48" s="93" t="s">
        <v>560</v>
      </c>
      <c r="B48" s="351">
        <f>SUM(F48,I48,L48,O48,R48,U48,X48)</f>
        <v>102</v>
      </c>
      <c r="C48" s="352" t="s">
        <v>658</v>
      </c>
      <c r="D48" s="352">
        <f>SUM(H48,K48,N48,Q48,T48,W48,Z48)</f>
        <v>33363</v>
      </c>
      <c r="E48" s="351" t="s">
        <v>639</v>
      </c>
      <c r="F48" s="351" t="s">
        <v>639</v>
      </c>
      <c r="G48" s="351" t="s">
        <v>639</v>
      </c>
      <c r="H48" s="351" t="s">
        <v>639</v>
      </c>
      <c r="I48" s="351" t="s">
        <v>639</v>
      </c>
      <c r="J48" s="351" t="s">
        <v>639</v>
      </c>
      <c r="K48" s="351" t="s">
        <v>639</v>
      </c>
      <c r="L48" s="351" t="s">
        <v>639</v>
      </c>
      <c r="M48" s="351" t="s">
        <v>639</v>
      </c>
      <c r="N48" s="351" t="s">
        <v>639</v>
      </c>
      <c r="O48" s="351" t="s">
        <v>639</v>
      </c>
      <c r="P48" s="351" t="s">
        <v>639</v>
      </c>
      <c r="Q48" s="351" t="s">
        <v>639</v>
      </c>
      <c r="R48" s="351" t="s">
        <v>639</v>
      </c>
      <c r="S48" s="351" t="s">
        <v>639</v>
      </c>
      <c r="T48" s="351" t="s">
        <v>639</v>
      </c>
      <c r="U48" s="351" t="s">
        <v>639</v>
      </c>
      <c r="V48" s="351" t="s">
        <v>639</v>
      </c>
      <c r="W48" s="351" t="s">
        <v>639</v>
      </c>
      <c r="X48" s="352">
        <v>102</v>
      </c>
      <c r="Y48" s="352" t="s">
        <v>659</v>
      </c>
      <c r="Z48" s="352">
        <v>33363</v>
      </c>
      <c r="AA48" s="189"/>
      <c r="AB48" s="189"/>
    </row>
    <row r="49" spans="1:28" ht="18" customHeight="1">
      <c r="A49" s="93" t="s">
        <v>561</v>
      </c>
      <c r="B49" s="351">
        <f>SUM(F49,I49,L49,O49,R49,U49,X49)</f>
        <v>270</v>
      </c>
      <c r="C49" s="352" t="s">
        <v>658</v>
      </c>
      <c r="D49" s="352">
        <f>SUM(H49,K49,N49,Q49,T49,W49,Z49)</f>
        <v>2559</v>
      </c>
      <c r="E49" s="351" t="s">
        <v>639</v>
      </c>
      <c r="F49" s="351" t="s">
        <v>639</v>
      </c>
      <c r="G49" s="351" t="s">
        <v>639</v>
      </c>
      <c r="H49" s="351" t="s">
        <v>639</v>
      </c>
      <c r="I49" s="351" t="s">
        <v>639</v>
      </c>
      <c r="J49" s="351" t="s">
        <v>639</v>
      </c>
      <c r="K49" s="351" t="s">
        <v>639</v>
      </c>
      <c r="L49" s="351" t="s">
        <v>639</v>
      </c>
      <c r="M49" s="351" t="s">
        <v>639</v>
      </c>
      <c r="N49" s="351" t="s">
        <v>639</v>
      </c>
      <c r="O49" s="351" t="s">
        <v>639</v>
      </c>
      <c r="P49" s="351" t="s">
        <v>639</v>
      </c>
      <c r="Q49" s="351" t="s">
        <v>639</v>
      </c>
      <c r="R49" s="351" t="s">
        <v>639</v>
      </c>
      <c r="S49" s="351" t="s">
        <v>639</v>
      </c>
      <c r="T49" s="351" t="s">
        <v>639</v>
      </c>
      <c r="U49" s="351" t="s">
        <v>639</v>
      </c>
      <c r="V49" s="351" t="s">
        <v>639</v>
      </c>
      <c r="W49" s="351" t="s">
        <v>639</v>
      </c>
      <c r="X49" s="352">
        <v>270</v>
      </c>
      <c r="Y49" s="352" t="s">
        <v>659</v>
      </c>
      <c r="Z49" s="352">
        <v>2559</v>
      </c>
      <c r="AA49" s="189"/>
      <c r="AB49" s="189"/>
    </row>
    <row r="50" spans="1:28" ht="18" customHeight="1">
      <c r="A50" s="93"/>
      <c r="B50" s="351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189"/>
      <c r="AB50" s="189"/>
    </row>
    <row r="51" spans="1:28" ht="18" customHeight="1">
      <c r="A51" s="93" t="s">
        <v>211</v>
      </c>
      <c r="B51" s="351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2"/>
      <c r="Z51" s="352"/>
      <c r="AA51" s="189"/>
      <c r="AB51" s="189"/>
    </row>
    <row r="52" spans="1:28" ht="18" customHeight="1">
      <c r="A52" s="93" t="s">
        <v>563</v>
      </c>
      <c r="B52" s="351">
        <f aca="true" t="shared" si="3" ref="B52:D54">SUM(F52,I52,L52,O52,R52,U52,X52)</f>
        <v>22</v>
      </c>
      <c r="C52" s="352">
        <f t="shared" si="3"/>
        <v>320</v>
      </c>
      <c r="D52" s="352">
        <f t="shared" si="3"/>
        <v>31</v>
      </c>
      <c r="E52" s="351" t="s">
        <v>639</v>
      </c>
      <c r="F52" s="352" t="s">
        <v>656</v>
      </c>
      <c r="G52" s="352">
        <v>3</v>
      </c>
      <c r="H52" s="352">
        <v>0</v>
      </c>
      <c r="I52" s="352">
        <v>22</v>
      </c>
      <c r="J52" s="352">
        <v>317</v>
      </c>
      <c r="K52" s="352">
        <v>31</v>
      </c>
      <c r="L52" s="351" t="s">
        <v>639</v>
      </c>
      <c r="M52" s="351" t="s">
        <v>639</v>
      </c>
      <c r="N52" s="351" t="s">
        <v>639</v>
      </c>
      <c r="O52" s="351" t="s">
        <v>639</v>
      </c>
      <c r="P52" s="351" t="s">
        <v>639</v>
      </c>
      <c r="Q52" s="351" t="s">
        <v>639</v>
      </c>
      <c r="R52" s="351" t="s">
        <v>639</v>
      </c>
      <c r="S52" s="351" t="s">
        <v>639</v>
      </c>
      <c r="T52" s="351" t="s">
        <v>639</v>
      </c>
      <c r="U52" s="351" t="s">
        <v>639</v>
      </c>
      <c r="V52" s="351" t="s">
        <v>639</v>
      </c>
      <c r="W52" s="351" t="s">
        <v>639</v>
      </c>
      <c r="X52" s="351" t="s">
        <v>639</v>
      </c>
      <c r="Y52" s="351" t="s">
        <v>639</v>
      </c>
      <c r="Z52" s="351" t="s">
        <v>639</v>
      </c>
      <c r="AA52" s="189"/>
      <c r="AB52" s="189"/>
    </row>
    <row r="53" spans="1:28" ht="18" customHeight="1">
      <c r="A53" s="93" t="s">
        <v>562</v>
      </c>
      <c r="B53" s="351">
        <f t="shared" si="3"/>
        <v>166</v>
      </c>
      <c r="C53" s="352">
        <f t="shared" si="3"/>
        <v>7724</v>
      </c>
      <c r="D53" s="352">
        <f t="shared" si="3"/>
        <v>799</v>
      </c>
      <c r="E53" s="351" t="s">
        <v>639</v>
      </c>
      <c r="F53" s="351" t="s">
        <v>639</v>
      </c>
      <c r="G53" s="351" t="s">
        <v>639</v>
      </c>
      <c r="H53" s="351" t="s">
        <v>639</v>
      </c>
      <c r="I53" s="352">
        <v>152</v>
      </c>
      <c r="J53" s="352">
        <v>6314</v>
      </c>
      <c r="K53" s="352">
        <v>513</v>
      </c>
      <c r="L53" s="352">
        <v>14</v>
      </c>
      <c r="M53" s="352">
        <v>1410</v>
      </c>
      <c r="N53" s="352">
        <v>286</v>
      </c>
      <c r="O53" s="351" t="s">
        <v>639</v>
      </c>
      <c r="P53" s="351" t="s">
        <v>639</v>
      </c>
      <c r="Q53" s="351" t="s">
        <v>639</v>
      </c>
      <c r="R53" s="351" t="s">
        <v>639</v>
      </c>
      <c r="S53" s="351" t="s">
        <v>639</v>
      </c>
      <c r="T53" s="351" t="s">
        <v>639</v>
      </c>
      <c r="U53" s="351" t="s">
        <v>639</v>
      </c>
      <c r="V53" s="351" t="s">
        <v>639</v>
      </c>
      <c r="W53" s="351" t="s">
        <v>639</v>
      </c>
      <c r="X53" s="351" t="s">
        <v>639</v>
      </c>
      <c r="Y53" s="351" t="s">
        <v>639</v>
      </c>
      <c r="Z53" s="351" t="s">
        <v>639</v>
      </c>
      <c r="AA53" s="189"/>
      <c r="AB53" s="189"/>
    </row>
    <row r="54" spans="1:28" ht="18" customHeight="1">
      <c r="A54" s="300" t="s">
        <v>613</v>
      </c>
      <c r="B54" s="351">
        <f t="shared" si="3"/>
        <v>45</v>
      </c>
      <c r="C54" s="352">
        <f t="shared" si="3"/>
        <v>3716</v>
      </c>
      <c r="D54" s="352">
        <f t="shared" si="3"/>
        <v>540</v>
      </c>
      <c r="E54" s="351" t="s">
        <v>639</v>
      </c>
      <c r="F54" s="351" t="s">
        <v>639</v>
      </c>
      <c r="G54" s="351" t="s">
        <v>639</v>
      </c>
      <c r="H54" s="351" t="s">
        <v>639</v>
      </c>
      <c r="I54" s="352">
        <v>31</v>
      </c>
      <c r="J54" s="352">
        <v>2306</v>
      </c>
      <c r="K54" s="352">
        <v>254</v>
      </c>
      <c r="L54" s="352">
        <v>14</v>
      </c>
      <c r="M54" s="352">
        <v>1410</v>
      </c>
      <c r="N54" s="352">
        <v>286</v>
      </c>
      <c r="O54" s="351" t="s">
        <v>639</v>
      </c>
      <c r="P54" s="351" t="s">
        <v>639</v>
      </c>
      <c r="Q54" s="351" t="s">
        <v>639</v>
      </c>
      <c r="R54" s="351" t="s">
        <v>639</v>
      </c>
      <c r="S54" s="351" t="s">
        <v>639</v>
      </c>
      <c r="T54" s="351" t="s">
        <v>639</v>
      </c>
      <c r="U54" s="351" t="s">
        <v>639</v>
      </c>
      <c r="V54" s="351" t="s">
        <v>639</v>
      </c>
      <c r="W54" s="351" t="s">
        <v>639</v>
      </c>
      <c r="X54" s="351" t="s">
        <v>639</v>
      </c>
      <c r="Y54" s="351" t="s">
        <v>639</v>
      </c>
      <c r="Z54" s="351" t="s">
        <v>639</v>
      </c>
      <c r="AA54" s="189"/>
      <c r="AB54" s="189"/>
    </row>
    <row r="55" spans="1:28" ht="18" customHeight="1">
      <c r="A55" s="81"/>
      <c r="B55" s="351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189"/>
      <c r="AB55" s="189"/>
    </row>
    <row r="56" spans="1:28" ht="18" customHeight="1">
      <c r="A56" s="93" t="s">
        <v>451</v>
      </c>
      <c r="B56" s="351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189"/>
      <c r="AB56" s="189"/>
    </row>
    <row r="57" spans="1:28" ht="18" customHeight="1">
      <c r="A57" s="93" t="s">
        <v>564</v>
      </c>
      <c r="B57" s="351">
        <f>SUM(F57,I57,L57,O57,R57,U57,X57)</f>
        <v>1194</v>
      </c>
      <c r="C57" s="352" t="s">
        <v>658</v>
      </c>
      <c r="D57" s="352">
        <f>SUM(H57,K57,N57,Q57,T57,W57,Z57)</f>
        <v>715</v>
      </c>
      <c r="E57" s="352">
        <v>0</v>
      </c>
      <c r="F57" s="351" t="s">
        <v>639</v>
      </c>
      <c r="G57" s="351" t="s">
        <v>639</v>
      </c>
      <c r="H57" s="351" t="s">
        <v>639</v>
      </c>
      <c r="I57" s="352">
        <v>1179</v>
      </c>
      <c r="J57" s="352" t="s">
        <v>659</v>
      </c>
      <c r="K57" s="352">
        <v>705</v>
      </c>
      <c r="L57" s="352">
        <v>15</v>
      </c>
      <c r="M57" s="352" t="s">
        <v>659</v>
      </c>
      <c r="N57" s="352">
        <v>10</v>
      </c>
      <c r="O57" s="351" t="s">
        <v>639</v>
      </c>
      <c r="P57" s="351" t="s">
        <v>639</v>
      </c>
      <c r="Q57" s="351" t="s">
        <v>639</v>
      </c>
      <c r="R57" s="351" t="s">
        <v>639</v>
      </c>
      <c r="S57" s="351" t="s">
        <v>639</v>
      </c>
      <c r="T57" s="351" t="s">
        <v>639</v>
      </c>
      <c r="U57" s="351" t="s">
        <v>639</v>
      </c>
      <c r="V57" s="351" t="s">
        <v>639</v>
      </c>
      <c r="W57" s="351" t="s">
        <v>639</v>
      </c>
      <c r="X57" s="351" t="s">
        <v>639</v>
      </c>
      <c r="Y57" s="351" t="s">
        <v>639</v>
      </c>
      <c r="Z57" s="351" t="s">
        <v>639</v>
      </c>
      <c r="AA57" s="189"/>
      <c r="AB57" s="189"/>
    </row>
    <row r="58" spans="1:28" ht="18" customHeight="1">
      <c r="A58" s="93" t="s">
        <v>565</v>
      </c>
      <c r="B58" s="351">
        <f>SUM(F58,I58,L58,O58,R58,U58,X58)</f>
        <v>796</v>
      </c>
      <c r="C58" s="352" t="s">
        <v>658</v>
      </c>
      <c r="D58" s="352">
        <f>SUM(H58,K58,N58,Q58,T58,W58,Z58)</f>
        <v>286</v>
      </c>
      <c r="E58" s="352">
        <v>8</v>
      </c>
      <c r="F58" s="352">
        <v>8</v>
      </c>
      <c r="G58" s="352" t="s">
        <v>659</v>
      </c>
      <c r="H58" s="352">
        <v>4</v>
      </c>
      <c r="I58" s="352">
        <v>773</v>
      </c>
      <c r="J58" s="352" t="s">
        <v>659</v>
      </c>
      <c r="K58" s="352">
        <v>281</v>
      </c>
      <c r="L58" s="352">
        <v>15</v>
      </c>
      <c r="M58" s="352" t="s">
        <v>659</v>
      </c>
      <c r="N58" s="352">
        <v>1</v>
      </c>
      <c r="O58" s="351" t="s">
        <v>639</v>
      </c>
      <c r="P58" s="351" t="s">
        <v>639</v>
      </c>
      <c r="Q58" s="351" t="s">
        <v>639</v>
      </c>
      <c r="R58" s="351" t="s">
        <v>639</v>
      </c>
      <c r="S58" s="351" t="s">
        <v>639</v>
      </c>
      <c r="T58" s="351" t="s">
        <v>639</v>
      </c>
      <c r="U58" s="351" t="s">
        <v>639</v>
      </c>
      <c r="V58" s="351" t="s">
        <v>639</v>
      </c>
      <c r="W58" s="351" t="s">
        <v>639</v>
      </c>
      <c r="X58" s="351" t="s">
        <v>639</v>
      </c>
      <c r="Y58" s="351" t="s">
        <v>639</v>
      </c>
      <c r="Z58" s="351" t="s">
        <v>639</v>
      </c>
      <c r="AA58" s="189"/>
      <c r="AB58" s="189"/>
    </row>
    <row r="59" spans="1:28" ht="18" customHeight="1">
      <c r="A59" s="93"/>
      <c r="B59" s="351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189"/>
      <c r="AB59" s="189"/>
    </row>
    <row r="60" spans="1:28" ht="18" customHeight="1">
      <c r="A60" s="93" t="s">
        <v>214</v>
      </c>
      <c r="B60" s="351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189"/>
      <c r="AB60" s="189"/>
    </row>
    <row r="61" spans="1:28" ht="18" customHeight="1">
      <c r="A61" s="93" t="s">
        <v>566</v>
      </c>
      <c r="B61" s="351">
        <v>608</v>
      </c>
      <c r="C61" s="352">
        <f>SUM(G61,J61,M61,P61,S61,V61,Y61)</f>
        <v>20414</v>
      </c>
      <c r="D61" s="352">
        <f>SUM(H61,K61,N61,Q61,T61,W61,Z61)</f>
        <v>1773</v>
      </c>
      <c r="E61" s="351" t="s">
        <v>639</v>
      </c>
      <c r="F61" s="351" t="s">
        <v>639</v>
      </c>
      <c r="G61" s="351" t="s">
        <v>639</v>
      </c>
      <c r="H61" s="351" t="s">
        <v>639</v>
      </c>
      <c r="I61" s="352">
        <v>585</v>
      </c>
      <c r="J61" s="352">
        <v>18937</v>
      </c>
      <c r="K61" s="352">
        <v>319</v>
      </c>
      <c r="L61" s="352">
        <v>15</v>
      </c>
      <c r="M61" s="352">
        <v>637</v>
      </c>
      <c r="N61" s="352">
        <v>458</v>
      </c>
      <c r="O61" s="352">
        <v>5</v>
      </c>
      <c r="P61" s="352">
        <v>436</v>
      </c>
      <c r="Q61" s="352">
        <v>167</v>
      </c>
      <c r="R61" s="352" t="s">
        <v>656</v>
      </c>
      <c r="S61" s="352">
        <v>404</v>
      </c>
      <c r="T61" s="352">
        <v>829</v>
      </c>
      <c r="U61" s="351" t="s">
        <v>639</v>
      </c>
      <c r="V61" s="351" t="s">
        <v>639</v>
      </c>
      <c r="W61" s="351" t="s">
        <v>639</v>
      </c>
      <c r="X61" s="351" t="s">
        <v>639</v>
      </c>
      <c r="Y61" s="351" t="s">
        <v>639</v>
      </c>
      <c r="Z61" s="351" t="s">
        <v>639</v>
      </c>
      <c r="AA61" s="189"/>
      <c r="AB61" s="189"/>
    </row>
    <row r="62" spans="1:28" ht="18" customHeight="1">
      <c r="A62" s="93" t="s">
        <v>507</v>
      </c>
      <c r="B62" s="351">
        <v>7</v>
      </c>
      <c r="C62" s="352">
        <f>SUM(G62,J62,M62,P62,S62,V62,Y62)</f>
        <v>605</v>
      </c>
      <c r="D62" s="352">
        <f>SUM(H62,K62,N62,Q62,T62,W62,Z62)</f>
        <v>821</v>
      </c>
      <c r="E62" s="351" t="s">
        <v>639</v>
      </c>
      <c r="F62" s="351" t="s">
        <v>639</v>
      </c>
      <c r="G62" s="351" t="s">
        <v>639</v>
      </c>
      <c r="H62" s="351" t="s">
        <v>639</v>
      </c>
      <c r="I62" s="351" t="s">
        <v>639</v>
      </c>
      <c r="J62" s="351" t="s">
        <v>639</v>
      </c>
      <c r="K62" s="351" t="s">
        <v>639</v>
      </c>
      <c r="L62" s="352" t="s">
        <v>656</v>
      </c>
      <c r="M62" s="352">
        <v>138</v>
      </c>
      <c r="N62" s="352">
        <v>412</v>
      </c>
      <c r="O62" s="352">
        <v>3</v>
      </c>
      <c r="P62" s="352">
        <v>347</v>
      </c>
      <c r="Q62" s="352">
        <v>161</v>
      </c>
      <c r="R62" s="352" t="s">
        <v>656</v>
      </c>
      <c r="S62" s="352">
        <v>120</v>
      </c>
      <c r="T62" s="352">
        <v>248</v>
      </c>
      <c r="U62" s="351" t="s">
        <v>639</v>
      </c>
      <c r="V62" s="351" t="s">
        <v>639</v>
      </c>
      <c r="W62" s="351" t="s">
        <v>639</v>
      </c>
      <c r="X62" s="351" t="s">
        <v>639</v>
      </c>
      <c r="Y62" s="351" t="s">
        <v>639</v>
      </c>
      <c r="Z62" s="351" t="s">
        <v>639</v>
      </c>
      <c r="AA62" s="189"/>
      <c r="AB62" s="189"/>
    </row>
    <row r="63" spans="1:28" ht="18" customHeight="1">
      <c r="A63" s="93"/>
      <c r="B63" s="191"/>
      <c r="C63" s="130"/>
      <c r="D63" s="130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93"/>
      <c r="S63" s="193"/>
      <c r="T63" s="193"/>
      <c r="U63" s="193"/>
      <c r="V63" s="193"/>
      <c r="W63" s="193"/>
      <c r="X63" s="193"/>
      <c r="Y63" s="193"/>
      <c r="Z63" s="193"/>
      <c r="AA63" s="189"/>
      <c r="AB63" s="189"/>
    </row>
    <row r="64" spans="1:28" ht="18" customHeight="1">
      <c r="A64" s="94"/>
      <c r="B64" s="194"/>
      <c r="C64" s="131"/>
      <c r="D64" s="131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6"/>
      <c r="S64" s="196"/>
      <c r="T64" s="196"/>
      <c r="U64" s="196"/>
      <c r="V64" s="196"/>
      <c r="W64" s="196"/>
      <c r="X64" s="196"/>
      <c r="Y64" s="196"/>
      <c r="Z64" s="196"/>
      <c r="AA64" s="189"/>
      <c r="AB64" s="189"/>
    </row>
    <row r="65" spans="1:28" ht="15" customHeight="1">
      <c r="A65" s="2" t="s">
        <v>508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</row>
    <row r="66" spans="1:28" ht="15" customHeight="1">
      <c r="A66" s="2" t="s">
        <v>509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</row>
    <row r="67" spans="1:28" ht="15" customHeight="1">
      <c r="A67" s="2" t="s">
        <v>510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</row>
    <row r="68" spans="1:28" ht="15" customHeight="1">
      <c r="A68" s="2" t="s">
        <v>93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</row>
    <row r="69" spans="1:28" ht="14.25">
      <c r="A69" s="2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</row>
    <row r="70" spans="1:28" ht="14.25">
      <c r="A70" s="2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</row>
    <row r="71" spans="1:28" ht="14.25">
      <c r="A71" s="2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</row>
    <row r="72" spans="1:28" ht="14.25">
      <c r="A72" s="2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</row>
    <row r="73" spans="1:28" ht="14.25">
      <c r="A73" s="2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</row>
    <row r="74" spans="1:28" ht="14.25">
      <c r="A74" s="2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</row>
    <row r="75" spans="2:28" ht="14.25"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</row>
    <row r="76" spans="2:28" ht="14.25"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</row>
    <row r="77" spans="2:28" ht="14.25"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</row>
    <row r="78" spans="2:28" ht="14.25"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</row>
    <row r="79" spans="2:28" ht="14.25"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</row>
    <row r="80" spans="2:28" ht="14.25"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</row>
    <row r="81" spans="2:28" ht="14.25"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</row>
    <row r="82" spans="2:28" ht="14.25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</row>
    <row r="83" spans="2:28" ht="14.25"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</row>
    <row r="84" spans="2:28" ht="14.25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</row>
    <row r="85" spans="2:28" ht="14.25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</row>
    <row r="86" spans="2:28" ht="14.25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</row>
    <row r="87" spans="2:28" ht="14.25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</row>
    <row r="88" spans="2:28" ht="14.25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</row>
    <row r="89" spans="2:28" ht="14.25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</row>
    <row r="90" spans="2:28" ht="14.25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</row>
    <row r="91" spans="2:28" ht="14.25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</row>
    <row r="92" spans="2:28" ht="14.25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</row>
    <row r="93" spans="2:28" ht="14.25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</row>
    <row r="94" spans="2:28" ht="14.25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</row>
    <row r="95" spans="2:28" ht="14.25"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</row>
    <row r="96" spans="2:28" ht="14.25"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</row>
    <row r="97" spans="2:28" ht="14.25"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</row>
    <row r="98" spans="2:28" ht="14.25"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</row>
    <row r="99" spans="2:28" ht="14.25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</row>
    <row r="100" spans="2:28" ht="14.2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</row>
    <row r="101" spans="2:28" ht="14.25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</row>
    <row r="102" spans="2:28" ht="14.25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</row>
    <row r="103" spans="2:28" ht="14.25"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</row>
    <row r="104" spans="2:28" ht="14.25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</row>
    <row r="105" spans="2:28" ht="14.25"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</row>
    <row r="106" spans="2:28" ht="14.25"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</row>
    <row r="107" spans="2:28" ht="14.25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</row>
    <row r="108" spans="2:28" ht="14.25"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</row>
    <row r="109" spans="2:28" ht="14.25"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</row>
    <row r="110" spans="2:28" ht="14.25"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</row>
    <row r="111" spans="2:28" ht="14.25"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</row>
    <row r="112" spans="2:28" ht="14.25"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</row>
    <row r="113" spans="2:28" ht="14.25"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</row>
    <row r="114" spans="2:28" ht="14.25"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</row>
    <row r="115" spans="2:28" ht="14.25"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</row>
    <row r="116" spans="2:28" ht="14.25"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</row>
    <row r="117" spans="2:28" ht="14.25"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</row>
    <row r="118" spans="2:28" ht="14.25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</row>
    <row r="119" spans="2:28" ht="14.25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B119" s="189"/>
    </row>
    <row r="120" spans="2:28" ht="14.25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</row>
    <row r="121" spans="2:28" ht="14.25"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</row>
    <row r="122" spans="2:28" ht="14.25"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</row>
    <row r="123" spans="2:28" ht="14.25"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</row>
    <row r="124" spans="2:28" ht="14.25"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</row>
    <row r="125" spans="2:28" ht="14.25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</row>
    <row r="126" spans="2:28" ht="14.25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</row>
    <row r="127" spans="2:28" ht="14.25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</row>
    <row r="128" spans="2:28" ht="14.25"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</row>
    <row r="129" spans="2:28" ht="14.25"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</row>
    <row r="130" spans="2:28" ht="14.25"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</row>
    <row r="131" spans="2:28" ht="14.25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</row>
    <row r="132" spans="2:28" ht="14.25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</row>
    <row r="133" spans="2:28" ht="14.25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</row>
    <row r="134" spans="2:28" ht="14.25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</row>
    <row r="135" spans="2:28" ht="14.25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</row>
    <row r="136" spans="2:28" ht="14.25"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</row>
    <row r="137" spans="2:28" ht="14.25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</row>
    <row r="138" spans="2:28" ht="14.25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</row>
    <row r="139" spans="2:28" ht="14.25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</row>
    <row r="140" spans="2:28" ht="14.25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</row>
    <row r="141" spans="2:28" ht="14.25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</row>
    <row r="142" spans="2:28" ht="14.25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</row>
    <row r="143" spans="2:28" ht="14.25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</row>
    <row r="144" spans="2:28" ht="14.25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</row>
    <row r="145" spans="2:28" ht="14.25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</row>
    <row r="146" spans="2:28" ht="14.25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</row>
    <row r="147" spans="2:28" ht="14.25"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</row>
    <row r="148" spans="2:28" ht="14.25"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</row>
    <row r="149" spans="2:28" ht="14.25"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</row>
    <row r="150" spans="2:28" ht="14.25"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</row>
    <row r="151" spans="2:28" ht="14.25"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</row>
    <row r="152" spans="2:28" ht="14.25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</row>
    <row r="153" spans="2:28" ht="14.25"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</row>
    <row r="154" spans="2:28" ht="14.25"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</row>
    <row r="155" spans="2:28" ht="14.25"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</row>
    <row r="156" spans="2:28" ht="14.25"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</row>
    <row r="157" spans="2:28" ht="14.25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</row>
    <row r="158" spans="2:28" ht="14.25"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</row>
    <row r="159" spans="2:28" ht="14.25"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</row>
    <row r="160" spans="2:28" ht="14.25"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</row>
    <row r="161" spans="2:28" ht="14.25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</row>
    <row r="162" spans="2:28" ht="14.25"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</row>
    <row r="163" spans="2:28" ht="14.25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</row>
    <row r="164" spans="2:28" ht="14.25"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</row>
    <row r="165" spans="2:28" ht="14.25"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</row>
    <row r="166" spans="2:28" ht="14.25"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</row>
    <row r="167" spans="2:28" ht="14.25"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</row>
    <row r="168" spans="2:28" ht="14.25"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</row>
    <row r="169" spans="2:28" ht="14.25"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</row>
    <row r="170" spans="2:28" ht="14.25"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</row>
    <row r="171" spans="2:28" ht="14.25"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</row>
    <row r="172" spans="2:28" ht="14.25"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</row>
    <row r="173" spans="2:28" ht="14.25"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</row>
    <row r="174" spans="2:28" ht="14.25"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</row>
    <row r="175" spans="2:28" ht="14.25"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</row>
    <row r="176" spans="2:28" ht="14.25"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</row>
    <row r="177" spans="2:28" ht="14.25"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</row>
    <row r="178" spans="2:28" ht="14.25"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</row>
    <row r="179" spans="2:28" ht="14.25"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</row>
    <row r="180" spans="2:28" ht="14.25"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</row>
    <row r="181" spans="2:28" ht="14.25"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</row>
    <row r="182" spans="2:28" ht="14.25"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</row>
    <row r="183" spans="2:28" ht="14.25"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</row>
    <row r="184" spans="2:28" ht="14.25"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</row>
    <row r="185" spans="2:28" ht="14.25"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</row>
    <row r="186" spans="2:28" ht="14.25"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</row>
    <row r="187" spans="2:28" ht="14.25"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</row>
    <row r="188" spans="2:28" ht="14.25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</row>
    <row r="189" spans="2:28" ht="14.25"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</row>
    <row r="190" spans="2:28" ht="14.25"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</row>
    <row r="191" spans="2:28" ht="14.25"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</row>
    <row r="192" spans="2:28" ht="14.25"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</row>
    <row r="193" spans="2:28" ht="14.25"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</row>
    <row r="194" spans="2:28" ht="14.25"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</row>
    <row r="195" spans="2:28" ht="14.25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</row>
    <row r="196" spans="2:28" ht="14.25"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</row>
    <row r="197" spans="2:28" ht="14.25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</row>
    <row r="198" spans="2:28" ht="14.25"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</row>
    <row r="199" spans="2:28" ht="14.25"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</row>
    <row r="200" spans="2:28" ht="14.25"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</row>
    <row r="201" spans="2:28" ht="14.25"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</row>
    <row r="202" spans="2:28" ht="14.25"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</row>
    <row r="203" spans="2:28" ht="14.25"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</row>
    <row r="204" spans="2:28" ht="14.25"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</row>
    <row r="205" spans="2:28" ht="14.25"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</row>
    <row r="206" spans="2:28" ht="14.25"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</row>
    <row r="207" spans="2:28" ht="14.25"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</row>
    <row r="208" spans="2:28" ht="14.25"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</row>
    <row r="209" spans="2:28" ht="14.25"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</row>
    <row r="210" spans="2:28" ht="14.25"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</row>
    <row r="211" spans="2:28" ht="14.25"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</row>
    <row r="212" spans="2:28" ht="14.25"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</row>
  </sheetData>
  <sheetProtection/>
  <mergeCells count="12">
    <mergeCell ref="U5:W5"/>
    <mergeCell ref="I5:K5"/>
    <mergeCell ref="L5:N5"/>
    <mergeCell ref="O5:Q5"/>
    <mergeCell ref="A4:A6"/>
    <mergeCell ref="B4:D5"/>
    <mergeCell ref="A2:Z2"/>
    <mergeCell ref="E4:E5"/>
    <mergeCell ref="F4:H5"/>
    <mergeCell ref="X4:Z5"/>
    <mergeCell ref="I4:W4"/>
    <mergeCell ref="R5:T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zoomScalePageLayoutView="0" workbookViewId="0" topLeftCell="A1">
      <selection activeCell="A2" sqref="A2:H2"/>
    </sheetView>
  </sheetViews>
  <sheetFormatPr defaultColWidth="10.59765625" defaultRowHeight="15"/>
  <cols>
    <col min="1" max="2" width="2.09765625" style="99" customWidth="1"/>
    <col min="3" max="3" width="21.09765625" style="99" customWidth="1"/>
    <col min="4" max="8" width="16.59765625" style="99" customWidth="1"/>
    <col min="9" max="9" width="7.09765625" style="99" customWidth="1"/>
    <col min="10" max="10" width="2.09765625" style="99" customWidth="1"/>
    <col min="11" max="11" width="21.09765625" style="99" customWidth="1"/>
    <col min="12" max="16" width="16.59765625" style="99" customWidth="1"/>
    <col min="17" max="16384" width="10.59765625" style="99" customWidth="1"/>
  </cols>
  <sheetData>
    <row r="1" spans="1:16" s="134" customFormat="1" ht="19.5" customHeight="1">
      <c r="A1" s="3" t="s">
        <v>427</v>
      </c>
      <c r="P1" s="4" t="s">
        <v>428</v>
      </c>
    </row>
    <row r="2" spans="1:17" s="148" customFormat="1" ht="19.5" customHeight="1">
      <c r="A2" s="380" t="s">
        <v>490</v>
      </c>
      <c r="B2" s="380"/>
      <c r="C2" s="380"/>
      <c r="D2" s="380"/>
      <c r="E2" s="380"/>
      <c r="F2" s="380"/>
      <c r="G2" s="380"/>
      <c r="H2" s="380"/>
      <c r="I2" s="146"/>
      <c r="J2" s="380" t="s">
        <v>661</v>
      </c>
      <c r="K2" s="380"/>
      <c r="L2" s="380"/>
      <c r="M2" s="380"/>
      <c r="N2" s="380"/>
      <c r="O2" s="380"/>
      <c r="P2" s="380"/>
      <c r="Q2" s="146"/>
    </row>
    <row r="3" spans="1:16" s="148" customFormat="1" ht="19.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8:16" s="148" customFormat="1" ht="18" customHeight="1" thickBot="1">
      <c r="H4" s="151" t="s">
        <v>429</v>
      </c>
      <c r="I4" s="156"/>
      <c r="P4" s="151" t="s">
        <v>429</v>
      </c>
    </row>
    <row r="5" spans="1:17" s="2" customFormat="1" ht="25.5" customHeight="1">
      <c r="A5" s="419" t="s">
        <v>511</v>
      </c>
      <c r="B5" s="419"/>
      <c r="C5" s="536"/>
      <c r="D5" s="152" t="s">
        <v>294</v>
      </c>
      <c r="E5" s="152" t="s">
        <v>334</v>
      </c>
      <c r="F5" s="152" t="s">
        <v>335</v>
      </c>
      <c r="G5" s="152" t="s">
        <v>336</v>
      </c>
      <c r="H5" s="112" t="s">
        <v>337</v>
      </c>
      <c r="I5" s="10"/>
      <c r="J5" s="537" t="s">
        <v>513</v>
      </c>
      <c r="K5" s="538"/>
      <c r="L5" s="152" t="s">
        <v>294</v>
      </c>
      <c r="M5" s="152" t="s">
        <v>334</v>
      </c>
      <c r="N5" s="152" t="s">
        <v>335</v>
      </c>
      <c r="O5" s="152" t="s">
        <v>336</v>
      </c>
      <c r="P5" s="112" t="s">
        <v>337</v>
      </c>
      <c r="Q5" s="8"/>
    </row>
    <row r="6" spans="1:16" s="2" customFormat="1" ht="15" customHeight="1">
      <c r="A6" s="539" t="s">
        <v>255</v>
      </c>
      <c r="B6" s="540"/>
      <c r="C6" s="541"/>
      <c r="D6" s="301">
        <v>220438</v>
      </c>
      <c r="E6" s="302">
        <f>SUM(E10,M21,M29,M44,M46)</f>
        <v>226964</v>
      </c>
      <c r="F6" s="302">
        <f>SUM(F10,N21,N29,N44,N46)</f>
        <v>203723</v>
      </c>
      <c r="G6" s="302">
        <v>172408</v>
      </c>
      <c r="H6" s="302">
        <v>151862</v>
      </c>
      <c r="I6" s="30"/>
      <c r="J6" s="24"/>
      <c r="K6" s="7" t="s">
        <v>430</v>
      </c>
      <c r="L6" s="11">
        <v>9</v>
      </c>
      <c r="M6" s="23">
        <v>21</v>
      </c>
      <c r="N6" s="23">
        <v>25</v>
      </c>
      <c r="O6" s="23">
        <v>22</v>
      </c>
      <c r="P6" s="23">
        <v>46</v>
      </c>
    </row>
    <row r="7" spans="1:16" s="2" customFormat="1" ht="15" customHeight="1">
      <c r="A7" s="118"/>
      <c r="B7" s="133"/>
      <c r="C7" s="126"/>
      <c r="D7" s="113"/>
      <c r="E7" s="279"/>
      <c r="F7" s="279"/>
      <c r="G7" s="30"/>
      <c r="H7" s="30"/>
      <c r="I7" s="10"/>
      <c r="J7" s="31"/>
      <c r="K7" s="7" t="s">
        <v>94</v>
      </c>
      <c r="L7" s="11">
        <v>557</v>
      </c>
      <c r="M7" s="12">
        <v>660</v>
      </c>
      <c r="N7" s="12">
        <v>569</v>
      </c>
      <c r="O7" s="12">
        <v>795</v>
      </c>
      <c r="P7" s="12">
        <v>677</v>
      </c>
    </row>
    <row r="8" spans="1:16" s="2" customFormat="1" ht="15" customHeight="1">
      <c r="A8" s="118"/>
      <c r="B8" s="133"/>
      <c r="C8" s="126"/>
      <c r="D8" s="113"/>
      <c r="E8" s="279"/>
      <c r="F8" s="279"/>
      <c r="G8" s="30"/>
      <c r="H8" s="30"/>
      <c r="I8" s="30"/>
      <c r="J8" s="31"/>
      <c r="K8" s="7" t="s">
        <v>431</v>
      </c>
      <c r="L8" s="11">
        <v>81</v>
      </c>
      <c r="M8" s="12">
        <v>124</v>
      </c>
      <c r="N8" s="12">
        <v>73</v>
      </c>
      <c r="O8" s="12">
        <v>76</v>
      </c>
      <c r="P8" s="12">
        <v>89</v>
      </c>
    </row>
    <row r="9" spans="1:16" s="2" customFormat="1" ht="15" customHeight="1">
      <c r="A9" s="31"/>
      <c r="B9" s="31"/>
      <c r="C9" s="32"/>
      <c r="D9" s="113"/>
      <c r="E9" s="279"/>
      <c r="F9" s="279"/>
      <c r="G9" s="30"/>
      <c r="H9" s="30"/>
      <c r="I9" s="10"/>
      <c r="J9" s="31"/>
      <c r="K9" s="7" t="s">
        <v>432</v>
      </c>
      <c r="L9" s="11">
        <v>112</v>
      </c>
      <c r="M9" s="12">
        <v>92</v>
      </c>
      <c r="N9" s="12">
        <v>62</v>
      </c>
      <c r="O9" s="12">
        <v>58</v>
      </c>
      <c r="P9" s="12">
        <v>147</v>
      </c>
    </row>
    <row r="10" spans="1:16" s="2" customFormat="1" ht="15" customHeight="1">
      <c r="A10" s="8"/>
      <c r="B10" s="495" t="s">
        <v>589</v>
      </c>
      <c r="C10" s="535"/>
      <c r="D10" s="278">
        <v>172997</v>
      </c>
      <c r="E10" s="279">
        <f>SUM(E12:E16,E18:E22,E24:E28,E30:E34,E36:E40,E42:E46,E49:E50,M6:M10,M12:M16,M18:M19)</f>
        <v>185938</v>
      </c>
      <c r="F10" s="279">
        <f>SUM(F12:F16,F18:F22,F24:F28,F30:F34,F36:F40,F42:F46,F49:F50,N6:N10,N12:N16,N18:N19)</f>
        <v>167272</v>
      </c>
      <c r="G10" s="279">
        <v>129667</v>
      </c>
      <c r="H10" s="279">
        <v>105613</v>
      </c>
      <c r="I10" s="12"/>
      <c r="J10" s="31"/>
      <c r="K10" s="7" t="s">
        <v>433</v>
      </c>
      <c r="L10" s="11">
        <v>133</v>
      </c>
      <c r="M10" s="12">
        <v>137</v>
      </c>
      <c r="N10" s="12">
        <v>130</v>
      </c>
      <c r="O10" s="12">
        <v>110</v>
      </c>
      <c r="P10" s="12">
        <v>106</v>
      </c>
    </row>
    <row r="11" spans="1:16" s="2" customFormat="1" ht="15" customHeight="1">
      <c r="A11" s="31"/>
      <c r="B11" s="31"/>
      <c r="C11" s="32"/>
      <c r="D11" s="9"/>
      <c r="E11" s="10"/>
      <c r="F11" s="10"/>
      <c r="G11" s="10"/>
      <c r="H11" s="10"/>
      <c r="I11" s="12"/>
      <c r="J11" s="31"/>
      <c r="L11" s="11"/>
      <c r="M11" s="12"/>
      <c r="N11" s="12"/>
      <c r="O11" s="12"/>
      <c r="P11" s="12"/>
    </row>
    <row r="12" spans="1:16" s="2" customFormat="1" ht="15" customHeight="1">
      <c r="A12" s="31"/>
      <c r="B12" s="31"/>
      <c r="C12" s="7" t="s">
        <v>105</v>
      </c>
      <c r="D12" s="11">
        <v>136092</v>
      </c>
      <c r="E12" s="12">
        <v>152990</v>
      </c>
      <c r="F12" s="12">
        <v>129595</v>
      </c>
      <c r="G12" s="12">
        <v>95112</v>
      </c>
      <c r="H12" s="12">
        <v>68422</v>
      </c>
      <c r="I12" s="12"/>
      <c r="J12" s="31"/>
      <c r="K12" s="7" t="s">
        <v>95</v>
      </c>
      <c r="L12" s="11">
        <v>3</v>
      </c>
      <c r="M12" s="12">
        <v>13</v>
      </c>
      <c r="N12" s="12">
        <v>13</v>
      </c>
      <c r="O12" s="12">
        <v>5</v>
      </c>
      <c r="P12" s="12">
        <v>3</v>
      </c>
    </row>
    <row r="13" spans="1:16" s="2" customFormat="1" ht="15" customHeight="1">
      <c r="A13" s="31"/>
      <c r="B13" s="31"/>
      <c r="C13" s="7" t="s">
        <v>106</v>
      </c>
      <c r="D13" s="11">
        <v>618</v>
      </c>
      <c r="E13" s="12">
        <v>1083</v>
      </c>
      <c r="F13" s="12">
        <v>1029</v>
      </c>
      <c r="G13" s="12">
        <v>1523</v>
      </c>
      <c r="H13" s="12">
        <v>808</v>
      </c>
      <c r="I13" s="12"/>
      <c r="J13" s="31"/>
      <c r="K13" s="7" t="s">
        <v>96</v>
      </c>
      <c r="L13" s="11">
        <v>147</v>
      </c>
      <c r="M13" s="12">
        <v>130</v>
      </c>
      <c r="N13" s="12">
        <v>96</v>
      </c>
      <c r="O13" s="12">
        <v>279</v>
      </c>
      <c r="P13" s="12">
        <v>86</v>
      </c>
    </row>
    <row r="14" spans="1:16" s="2" customFormat="1" ht="15" customHeight="1">
      <c r="A14" s="31"/>
      <c r="B14" s="31"/>
      <c r="C14" s="7" t="s">
        <v>107</v>
      </c>
      <c r="D14" s="11">
        <v>1426</v>
      </c>
      <c r="E14" s="12">
        <v>3525</v>
      </c>
      <c r="F14" s="12">
        <v>1876</v>
      </c>
      <c r="G14" s="12">
        <v>1861</v>
      </c>
      <c r="H14" s="12">
        <v>1502</v>
      </c>
      <c r="I14" s="12"/>
      <c r="J14" s="31"/>
      <c r="K14" s="7" t="s">
        <v>514</v>
      </c>
      <c r="L14" s="11">
        <v>312</v>
      </c>
      <c r="M14" s="12">
        <v>248</v>
      </c>
      <c r="N14" s="12">
        <v>286</v>
      </c>
      <c r="O14" s="12">
        <v>403</v>
      </c>
      <c r="P14" s="12">
        <v>345</v>
      </c>
    </row>
    <row r="15" spans="1:16" s="2" customFormat="1" ht="15" customHeight="1">
      <c r="A15" s="31"/>
      <c r="B15" s="31"/>
      <c r="C15" s="7" t="s">
        <v>434</v>
      </c>
      <c r="D15" s="11">
        <v>1663</v>
      </c>
      <c r="E15" s="12">
        <v>2488</v>
      </c>
      <c r="F15" s="12">
        <v>3193</v>
      </c>
      <c r="G15" s="12">
        <v>4713</v>
      </c>
      <c r="H15" s="12">
        <v>4010</v>
      </c>
      <c r="I15" s="12"/>
      <c r="J15" s="31"/>
      <c r="K15" s="7" t="s">
        <v>97</v>
      </c>
      <c r="L15" s="11">
        <v>13</v>
      </c>
      <c r="M15" s="12">
        <v>13</v>
      </c>
      <c r="N15" s="12">
        <v>12</v>
      </c>
      <c r="O15" s="12">
        <v>8</v>
      </c>
      <c r="P15" s="12">
        <v>11</v>
      </c>
    </row>
    <row r="16" spans="1:16" s="2" customFormat="1" ht="15" customHeight="1">
      <c r="A16" s="31"/>
      <c r="B16" s="31"/>
      <c r="C16" s="7" t="s">
        <v>110</v>
      </c>
      <c r="D16" s="11">
        <v>14200</v>
      </c>
      <c r="E16" s="12">
        <v>3857</v>
      </c>
      <c r="F16" s="12">
        <v>3176</v>
      </c>
      <c r="G16" s="12">
        <v>4071</v>
      </c>
      <c r="H16" s="12">
        <v>9394</v>
      </c>
      <c r="I16" s="10"/>
      <c r="J16" s="31"/>
      <c r="K16" s="7" t="s">
        <v>98</v>
      </c>
      <c r="L16" s="11">
        <v>13</v>
      </c>
      <c r="M16" s="12">
        <v>21</v>
      </c>
      <c r="N16" s="12">
        <v>22</v>
      </c>
      <c r="O16" s="12">
        <v>34</v>
      </c>
      <c r="P16" s="12">
        <v>38</v>
      </c>
    </row>
    <row r="17" spans="1:16" s="2" customFormat="1" ht="15" customHeight="1">
      <c r="A17" s="31"/>
      <c r="B17" s="31"/>
      <c r="D17" s="11"/>
      <c r="E17" s="12"/>
      <c r="F17" s="12"/>
      <c r="G17" s="12"/>
      <c r="H17" s="12"/>
      <c r="I17" s="12"/>
      <c r="J17" s="31"/>
      <c r="L17" s="11"/>
      <c r="M17" s="12"/>
      <c r="N17" s="12"/>
      <c r="O17" s="12"/>
      <c r="P17" s="12"/>
    </row>
    <row r="18" spans="1:16" s="2" customFormat="1" ht="15" customHeight="1">
      <c r="A18" s="31"/>
      <c r="B18" s="31"/>
      <c r="C18" s="7" t="s">
        <v>111</v>
      </c>
      <c r="D18" s="11">
        <v>1298</v>
      </c>
      <c r="E18" s="12">
        <v>2</v>
      </c>
      <c r="F18" s="12">
        <v>15</v>
      </c>
      <c r="G18" s="12">
        <v>2</v>
      </c>
      <c r="H18" s="12">
        <v>4</v>
      </c>
      <c r="I18" s="12"/>
      <c r="J18" s="31"/>
      <c r="K18" s="7" t="s">
        <v>99</v>
      </c>
      <c r="L18" s="11">
        <v>0</v>
      </c>
      <c r="M18" s="13" t="s">
        <v>592</v>
      </c>
      <c r="N18" s="13" t="s">
        <v>592</v>
      </c>
      <c r="O18" s="13" t="s">
        <v>592</v>
      </c>
      <c r="P18" s="13" t="s">
        <v>592</v>
      </c>
    </row>
    <row r="19" spans="1:16" s="2" customFormat="1" ht="15" customHeight="1">
      <c r="A19" s="31"/>
      <c r="B19" s="31"/>
      <c r="C19" s="7" t="s">
        <v>226</v>
      </c>
      <c r="D19" s="11">
        <v>1996</v>
      </c>
      <c r="E19" s="12">
        <v>5122</v>
      </c>
      <c r="F19" s="12">
        <v>4661</v>
      </c>
      <c r="G19" s="12">
        <v>4414</v>
      </c>
      <c r="H19" s="12">
        <v>3858</v>
      </c>
      <c r="I19" s="12"/>
      <c r="J19" s="31"/>
      <c r="K19" s="7" t="s">
        <v>100</v>
      </c>
      <c r="L19" s="11">
        <v>6014</v>
      </c>
      <c r="M19" s="12">
        <v>7765</v>
      </c>
      <c r="N19" s="12">
        <v>14623</v>
      </c>
      <c r="O19" s="12">
        <v>7883</v>
      </c>
      <c r="P19" s="12">
        <v>7059</v>
      </c>
    </row>
    <row r="20" spans="1:16" s="2" customFormat="1" ht="15" customHeight="1">
      <c r="A20" s="31"/>
      <c r="B20" s="31"/>
      <c r="C20" s="7" t="s">
        <v>285</v>
      </c>
      <c r="D20" s="11">
        <v>0</v>
      </c>
      <c r="E20" s="12">
        <v>17</v>
      </c>
      <c r="F20" s="12">
        <v>22</v>
      </c>
      <c r="G20" s="12">
        <v>10</v>
      </c>
      <c r="H20" s="12">
        <v>1</v>
      </c>
      <c r="I20" s="12"/>
      <c r="J20" s="31"/>
      <c r="L20" s="11"/>
      <c r="M20" s="12"/>
      <c r="N20" s="12"/>
      <c r="O20" s="12"/>
      <c r="P20" s="12"/>
    </row>
    <row r="21" spans="1:16" s="2" customFormat="1" ht="15" customHeight="1">
      <c r="A21" s="31"/>
      <c r="B21" s="31"/>
      <c r="C21" s="7" t="s">
        <v>101</v>
      </c>
      <c r="D21" s="11">
        <v>643</v>
      </c>
      <c r="E21" s="12">
        <v>288</v>
      </c>
      <c r="F21" s="12">
        <v>144</v>
      </c>
      <c r="G21" s="12">
        <v>316</v>
      </c>
      <c r="H21" s="12">
        <v>355</v>
      </c>
      <c r="I21" s="12"/>
      <c r="J21" s="495" t="s">
        <v>590</v>
      </c>
      <c r="K21" s="535"/>
      <c r="L21" s="278">
        <f>SUM(L23:L27)</f>
        <v>1707</v>
      </c>
      <c r="M21" s="279">
        <f>SUM(M23:M27)</f>
        <v>1079</v>
      </c>
      <c r="N21" s="279">
        <f>SUM(N23:N27)</f>
        <v>996</v>
      </c>
      <c r="O21" s="279">
        <f>SUM(O23:O27)</f>
        <v>803</v>
      </c>
      <c r="P21" s="279">
        <f>SUM(P23:P27)</f>
        <v>866</v>
      </c>
    </row>
    <row r="22" spans="1:16" s="2" customFormat="1" ht="15" customHeight="1">
      <c r="A22" s="31"/>
      <c r="B22" s="31"/>
      <c r="C22" s="7" t="s">
        <v>286</v>
      </c>
      <c r="D22" s="11">
        <v>9</v>
      </c>
      <c r="E22" s="12">
        <v>26</v>
      </c>
      <c r="F22" s="12">
        <v>85</v>
      </c>
      <c r="G22" s="12">
        <v>8</v>
      </c>
      <c r="H22" s="12">
        <v>106</v>
      </c>
      <c r="I22" s="25"/>
      <c r="J22" s="31"/>
      <c r="L22" s="11"/>
      <c r="M22" s="12"/>
      <c r="N22" s="12"/>
      <c r="O22" s="12"/>
      <c r="P22" s="12"/>
    </row>
    <row r="23" spans="1:16" s="2" customFormat="1" ht="15" customHeight="1">
      <c r="A23" s="31"/>
      <c r="B23" s="31"/>
      <c r="C23" s="119"/>
      <c r="D23" s="11"/>
      <c r="E23" s="12"/>
      <c r="F23" s="12"/>
      <c r="G23" s="12"/>
      <c r="H23" s="12"/>
      <c r="I23" s="12"/>
      <c r="J23" s="45"/>
      <c r="K23" s="7" t="s">
        <v>112</v>
      </c>
      <c r="L23" s="11">
        <v>10</v>
      </c>
      <c r="M23" s="12">
        <v>13</v>
      </c>
      <c r="N23" s="12">
        <v>11</v>
      </c>
      <c r="O23" s="12">
        <v>10</v>
      </c>
      <c r="P23" s="12">
        <v>9</v>
      </c>
    </row>
    <row r="24" spans="1:16" s="2" customFormat="1" ht="15" customHeight="1">
      <c r="A24" s="31"/>
      <c r="B24" s="31"/>
      <c r="C24" s="7" t="s">
        <v>287</v>
      </c>
      <c r="D24" s="11">
        <v>68</v>
      </c>
      <c r="E24" s="12">
        <v>14</v>
      </c>
      <c r="F24" s="12">
        <v>62</v>
      </c>
      <c r="G24" s="12">
        <v>48</v>
      </c>
      <c r="H24" s="12">
        <v>12</v>
      </c>
      <c r="I24" s="12"/>
      <c r="J24" s="45"/>
      <c r="K24" s="7" t="s">
        <v>113</v>
      </c>
      <c r="L24" s="11">
        <v>940</v>
      </c>
      <c r="M24" s="12">
        <v>786</v>
      </c>
      <c r="N24" s="12">
        <v>615</v>
      </c>
      <c r="O24" s="12">
        <v>576</v>
      </c>
      <c r="P24" s="12">
        <v>631</v>
      </c>
    </row>
    <row r="25" spans="1:16" s="2" customFormat="1" ht="15" customHeight="1">
      <c r="A25" s="31"/>
      <c r="B25" s="31"/>
      <c r="C25" s="7" t="s">
        <v>288</v>
      </c>
      <c r="D25" s="11">
        <v>30</v>
      </c>
      <c r="E25" s="12">
        <v>42</v>
      </c>
      <c r="F25" s="12">
        <v>32</v>
      </c>
      <c r="G25" s="12">
        <v>40</v>
      </c>
      <c r="H25" s="12">
        <v>32</v>
      </c>
      <c r="I25" s="12"/>
      <c r="J25" s="118"/>
      <c r="K25" s="7" t="s">
        <v>114</v>
      </c>
      <c r="L25" s="11">
        <v>3</v>
      </c>
      <c r="M25" s="12">
        <v>2</v>
      </c>
      <c r="N25" s="12">
        <v>2</v>
      </c>
      <c r="O25" s="12">
        <v>1</v>
      </c>
      <c r="P25" s="12">
        <v>1</v>
      </c>
    </row>
    <row r="26" spans="1:16" s="2" customFormat="1" ht="15" customHeight="1">
      <c r="A26" s="31"/>
      <c r="B26" s="31"/>
      <c r="C26" s="7" t="s">
        <v>289</v>
      </c>
      <c r="D26" s="11">
        <v>13</v>
      </c>
      <c r="E26" s="12">
        <v>12</v>
      </c>
      <c r="F26" s="12">
        <v>10</v>
      </c>
      <c r="G26" s="12">
        <v>3</v>
      </c>
      <c r="H26" s="12">
        <v>15</v>
      </c>
      <c r="I26" s="12"/>
      <c r="J26" s="31"/>
      <c r="K26" s="7" t="s">
        <v>515</v>
      </c>
      <c r="L26" s="11">
        <v>40</v>
      </c>
      <c r="M26" s="12">
        <v>70</v>
      </c>
      <c r="N26" s="12">
        <v>26</v>
      </c>
      <c r="O26" s="12">
        <v>2</v>
      </c>
      <c r="P26" s="12">
        <v>3</v>
      </c>
    </row>
    <row r="27" spans="1:16" s="2" customFormat="1" ht="15" customHeight="1">
      <c r="A27" s="31"/>
      <c r="B27" s="31"/>
      <c r="C27" s="7" t="s">
        <v>290</v>
      </c>
      <c r="D27" s="11">
        <v>38</v>
      </c>
      <c r="E27" s="12">
        <v>78</v>
      </c>
      <c r="F27" s="12">
        <v>254</v>
      </c>
      <c r="G27" s="12">
        <v>79</v>
      </c>
      <c r="H27" s="12">
        <v>28</v>
      </c>
      <c r="I27" s="12"/>
      <c r="J27" s="31"/>
      <c r="K27" s="7" t="s">
        <v>116</v>
      </c>
      <c r="L27" s="11">
        <v>714</v>
      </c>
      <c r="M27" s="12">
        <v>208</v>
      </c>
      <c r="N27" s="12">
        <v>342</v>
      </c>
      <c r="O27" s="12">
        <v>214</v>
      </c>
      <c r="P27" s="12">
        <v>222</v>
      </c>
    </row>
    <row r="28" spans="1:16" s="2" customFormat="1" ht="15" customHeight="1">
      <c r="A28" s="31"/>
      <c r="B28" s="31"/>
      <c r="C28" s="7" t="s">
        <v>291</v>
      </c>
      <c r="D28" s="11">
        <v>5</v>
      </c>
      <c r="E28" s="12">
        <v>3</v>
      </c>
      <c r="F28" s="12">
        <v>14</v>
      </c>
      <c r="G28" s="12">
        <v>20</v>
      </c>
      <c r="H28" s="12">
        <v>9</v>
      </c>
      <c r="I28" s="12"/>
      <c r="J28" s="31"/>
      <c r="L28" s="11"/>
      <c r="M28" s="12"/>
      <c r="N28" s="12"/>
      <c r="O28" s="12"/>
      <c r="P28" s="12"/>
    </row>
    <row r="29" spans="1:16" s="2" customFormat="1" ht="15" customHeight="1">
      <c r="A29" s="31"/>
      <c r="B29" s="31"/>
      <c r="C29" s="7"/>
      <c r="D29" s="11"/>
      <c r="E29" s="12"/>
      <c r="F29" s="12"/>
      <c r="G29" s="12"/>
      <c r="H29" s="12"/>
      <c r="I29" s="10"/>
      <c r="J29" s="495" t="s">
        <v>591</v>
      </c>
      <c r="K29" s="535"/>
      <c r="L29" s="278">
        <f>SUM(L31:L35,L37:L42)</f>
        <v>45220</v>
      </c>
      <c r="M29" s="279">
        <f>SUM(M31:M35,M37:M42)</f>
        <v>39354</v>
      </c>
      <c r="N29" s="279">
        <f>SUM(N31:N35,N37:N42)</f>
        <v>35156</v>
      </c>
      <c r="O29" s="279">
        <f>SUM(O31:O35,O37:O42)</f>
        <v>41646</v>
      </c>
      <c r="P29" s="279">
        <v>45089</v>
      </c>
    </row>
    <row r="30" spans="1:16" s="2" customFormat="1" ht="15" customHeight="1">
      <c r="A30" s="31"/>
      <c r="B30" s="31"/>
      <c r="C30" s="7" t="s">
        <v>292</v>
      </c>
      <c r="D30" s="11">
        <v>1</v>
      </c>
      <c r="E30" s="12">
        <v>2</v>
      </c>
      <c r="F30" s="12">
        <v>2</v>
      </c>
      <c r="G30" s="12">
        <v>2</v>
      </c>
      <c r="H30" s="12">
        <v>1</v>
      </c>
      <c r="I30" s="12"/>
      <c r="J30" s="118"/>
      <c r="L30" s="11"/>
      <c r="M30" s="12"/>
      <c r="N30" s="12"/>
      <c r="O30" s="12"/>
      <c r="P30" s="12"/>
    </row>
    <row r="31" spans="1:16" s="2" customFormat="1" ht="15" customHeight="1">
      <c r="A31" s="31"/>
      <c r="B31" s="31"/>
      <c r="C31" s="7" t="s">
        <v>232</v>
      </c>
      <c r="D31" s="11">
        <v>22</v>
      </c>
      <c r="E31" s="12">
        <v>24</v>
      </c>
      <c r="F31" s="12">
        <v>16</v>
      </c>
      <c r="G31" s="12">
        <v>9</v>
      </c>
      <c r="H31" s="12">
        <v>13</v>
      </c>
      <c r="I31" s="12"/>
      <c r="J31" s="31"/>
      <c r="K31" s="7" t="s">
        <v>117</v>
      </c>
      <c r="L31" s="11">
        <v>21493</v>
      </c>
      <c r="M31" s="12">
        <v>21533</v>
      </c>
      <c r="N31" s="12">
        <v>19389</v>
      </c>
      <c r="O31" s="12">
        <v>29427</v>
      </c>
      <c r="P31" s="12">
        <v>30482</v>
      </c>
    </row>
    <row r="32" spans="1:16" s="2" customFormat="1" ht="15" customHeight="1">
      <c r="A32" s="31"/>
      <c r="B32" s="31"/>
      <c r="C32" s="7" t="s">
        <v>235</v>
      </c>
      <c r="D32" s="11">
        <v>17</v>
      </c>
      <c r="E32" s="12">
        <v>37</v>
      </c>
      <c r="F32" s="12">
        <v>21</v>
      </c>
      <c r="G32" s="12">
        <v>37</v>
      </c>
      <c r="H32" s="12">
        <v>6</v>
      </c>
      <c r="I32" s="12"/>
      <c r="J32" s="31"/>
      <c r="K32" s="303" t="s">
        <v>614</v>
      </c>
      <c r="L32" s="11">
        <v>28</v>
      </c>
      <c r="M32" s="12">
        <v>26</v>
      </c>
      <c r="N32" s="12">
        <v>37</v>
      </c>
      <c r="O32" s="12">
        <v>29</v>
      </c>
      <c r="P32" s="12">
        <v>16</v>
      </c>
    </row>
    <row r="33" spans="1:16" s="2" customFormat="1" ht="15" customHeight="1">
      <c r="A33" s="31"/>
      <c r="B33" s="31"/>
      <c r="C33" s="7" t="s">
        <v>102</v>
      </c>
      <c r="D33" s="11">
        <v>135</v>
      </c>
      <c r="E33" s="12">
        <v>109</v>
      </c>
      <c r="F33" s="12">
        <v>114</v>
      </c>
      <c r="G33" s="12">
        <v>1232</v>
      </c>
      <c r="H33" s="12">
        <v>985</v>
      </c>
      <c r="I33" s="13"/>
      <c r="J33" s="31"/>
      <c r="K33" s="7" t="s">
        <v>118</v>
      </c>
      <c r="L33" s="11">
        <v>20722</v>
      </c>
      <c r="M33" s="12">
        <v>14992</v>
      </c>
      <c r="N33" s="12">
        <v>12636</v>
      </c>
      <c r="O33" s="12">
        <v>8515</v>
      </c>
      <c r="P33" s="12">
        <v>10673</v>
      </c>
    </row>
    <row r="34" spans="1:16" s="2" customFormat="1" ht="15" customHeight="1">
      <c r="A34" s="31"/>
      <c r="B34" s="31"/>
      <c r="C34" s="7" t="s">
        <v>104</v>
      </c>
      <c r="D34" s="11">
        <v>578</v>
      </c>
      <c r="E34" s="12">
        <v>622</v>
      </c>
      <c r="F34" s="12">
        <v>556</v>
      </c>
      <c r="G34" s="12">
        <v>385</v>
      </c>
      <c r="H34" s="12">
        <v>559</v>
      </c>
      <c r="I34" s="12"/>
      <c r="J34" s="31"/>
      <c r="K34" s="15" t="s">
        <v>119</v>
      </c>
      <c r="L34" s="11">
        <v>642</v>
      </c>
      <c r="M34" s="12">
        <v>537</v>
      </c>
      <c r="N34" s="12">
        <v>542</v>
      </c>
      <c r="O34" s="12">
        <v>527</v>
      </c>
      <c r="P34" s="12">
        <v>556</v>
      </c>
    </row>
    <row r="35" spans="1:16" s="2" customFormat="1" ht="15" customHeight="1">
      <c r="A35" s="31"/>
      <c r="B35" s="31"/>
      <c r="C35" s="7"/>
      <c r="D35" s="11"/>
      <c r="E35" s="12"/>
      <c r="F35" s="12"/>
      <c r="G35" s="12"/>
      <c r="H35" s="12"/>
      <c r="I35" s="10"/>
      <c r="J35" s="31"/>
      <c r="K35" s="7" t="s">
        <v>103</v>
      </c>
      <c r="L35" s="11">
        <v>6</v>
      </c>
      <c r="M35" s="12">
        <v>9</v>
      </c>
      <c r="N35" s="12">
        <v>6</v>
      </c>
      <c r="O35" s="12">
        <v>6</v>
      </c>
      <c r="P35" s="12">
        <v>5</v>
      </c>
    </row>
    <row r="36" spans="1:16" s="2" customFormat="1" ht="15" customHeight="1">
      <c r="A36" s="31"/>
      <c r="B36" s="31"/>
      <c r="C36" s="7" t="s">
        <v>115</v>
      </c>
      <c r="D36" s="11">
        <v>184</v>
      </c>
      <c r="E36" s="12">
        <v>164</v>
      </c>
      <c r="F36" s="12">
        <v>212</v>
      </c>
      <c r="G36" s="12">
        <v>292</v>
      </c>
      <c r="H36" s="12">
        <v>300</v>
      </c>
      <c r="I36" s="12"/>
      <c r="J36" s="31"/>
      <c r="L36" s="11"/>
      <c r="M36" s="12"/>
      <c r="N36" s="12"/>
      <c r="O36" s="12"/>
      <c r="P36" s="12"/>
    </row>
    <row r="37" spans="1:16" s="2" customFormat="1" ht="15" customHeight="1">
      <c r="A37" s="31"/>
      <c r="B37" s="31"/>
      <c r="C37" s="7" t="s">
        <v>233</v>
      </c>
      <c r="D37" s="11">
        <v>1434</v>
      </c>
      <c r="E37" s="12">
        <v>1128</v>
      </c>
      <c r="F37" s="12">
        <v>1088</v>
      </c>
      <c r="G37" s="12">
        <v>1073</v>
      </c>
      <c r="H37" s="12">
        <v>1405</v>
      </c>
      <c r="I37" s="12"/>
      <c r="J37" s="31"/>
      <c r="K37" s="7" t="s">
        <v>435</v>
      </c>
      <c r="L37" s="11">
        <v>732</v>
      </c>
      <c r="M37" s="12">
        <v>747</v>
      </c>
      <c r="N37" s="12">
        <v>648</v>
      </c>
      <c r="O37" s="12">
        <v>813</v>
      </c>
      <c r="P37" s="12">
        <v>473</v>
      </c>
    </row>
    <row r="38" spans="1:16" s="2" customFormat="1" ht="15" customHeight="1">
      <c r="A38" s="31"/>
      <c r="B38" s="31"/>
      <c r="C38" s="7" t="s">
        <v>236</v>
      </c>
      <c r="D38" s="11">
        <v>1415</v>
      </c>
      <c r="E38" s="12">
        <v>1277</v>
      </c>
      <c r="F38" s="12">
        <v>672</v>
      </c>
      <c r="G38" s="12">
        <v>376</v>
      </c>
      <c r="H38" s="12">
        <v>234</v>
      </c>
      <c r="I38" s="12"/>
      <c r="J38" s="118"/>
      <c r="K38" s="7" t="s">
        <v>516</v>
      </c>
      <c r="L38" s="11">
        <v>496</v>
      </c>
      <c r="M38" s="12">
        <v>436</v>
      </c>
      <c r="N38" s="12">
        <v>431</v>
      </c>
      <c r="O38" s="12">
        <v>433</v>
      </c>
      <c r="P38" s="12">
        <v>352</v>
      </c>
    </row>
    <row r="39" spans="1:16" s="2" customFormat="1" ht="15" customHeight="1">
      <c r="A39" s="31"/>
      <c r="B39" s="31"/>
      <c r="C39" s="7" t="s">
        <v>120</v>
      </c>
      <c r="D39" s="11">
        <v>210</v>
      </c>
      <c r="E39" s="12">
        <v>171</v>
      </c>
      <c r="F39" s="12">
        <v>242</v>
      </c>
      <c r="G39" s="12">
        <v>172</v>
      </c>
      <c r="H39" s="12">
        <v>311</v>
      </c>
      <c r="I39" s="12"/>
      <c r="J39" s="31"/>
      <c r="K39" s="7" t="s">
        <v>108</v>
      </c>
      <c r="L39" s="11">
        <v>35</v>
      </c>
      <c r="M39" s="12">
        <v>23</v>
      </c>
      <c r="N39" s="12">
        <v>30</v>
      </c>
      <c r="O39" s="12">
        <v>34</v>
      </c>
      <c r="P39" s="12">
        <v>19</v>
      </c>
    </row>
    <row r="40" spans="1:16" s="2" customFormat="1" ht="15" customHeight="1">
      <c r="A40" s="31"/>
      <c r="B40" s="31"/>
      <c r="C40" s="7" t="s">
        <v>567</v>
      </c>
      <c r="D40" s="11">
        <v>583</v>
      </c>
      <c r="E40" s="12">
        <v>737</v>
      </c>
      <c r="F40" s="12">
        <v>1093</v>
      </c>
      <c r="G40" s="12">
        <v>796</v>
      </c>
      <c r="H40" s="12">
        <v>843</v>
      </c>
      <c r="I40" s="12"/>
      <c r="J40" s="31"/>
      <c r="K40" s="7" t="s">
        <v>109</v>
      </c>
      <c r="L40" s="11">
        <v>432</v>
      </c>
      <c r="M40" s="12">
        <v>494</v>
      </c>
      <c r="N40" s="12">
        <v>915</v>
      </c>
      <c r="O40" s="12">
        <v>1324</v>
      </c>
      <c r="P40" s="12">
        <v>1459</v>
      </c>
    </row>
    <row r="41" spans="1:16" s="2" customFormat="1" ht="15" customHeight="1">
      <c r="A41" s="31"/>
      <c r="B41" s="31"/>
      <c r="D41" s="11"/>
      <c r="E41" s="12"/>
      <c r="F41" s="12"/>
      <c r="G41" s="12"/>
      <c r="H41" s="12"/>
      <c r="I41" s="12"/>
      <c r="J41" s="31"/>
      <c r="K41" s="15" t="s">
        <v>121</v>
      </c>
      <c r="L41" s="11">
        <v>625</v>
      </c>
      <c r="M41" s="12">
        <v>545</v>
      </c>
      <c r="N41" s="12">
        <v>507</v>
      </c>
      <c r="O41" s="12">
        <v>524</v>
      </c>
      <c r="P41" s="12">
        <v>511</v>
      </c>
    </row>
    <row r="42" spans="1:16" s="2" customFormat="1" ht="15" customHeight="1">
      <c r="A42" s="31"/>
      <c r="B42" s="31"/>
      <c r="C42" s="7" t="s">
        <v>237</v>
      </c>
      <c r="D42" s="11">
        <v>265</v>
      </c>
      <c r="E42" s="12">
        <v>261</v>
      </c>
      <c r="F42" s="12">
        <v>363</v>
      </c>
      <c r="G42" s="12">
        <v>247</v>
      </c>
      <c r="H42" s="12">
        <v>131</v>
      </c>
      <c r="I42" s="12"/>
      <c r="J42" s="31"/>
      <c r="K42" s="15" t="s">
        <v>436</v>
      </c>
      <c r="L42" s="11">
        <v>9</v>
      </c>
      <c r="M42" s="12">
        <v>12</v>
      </c>
      <c r="N42" s="12">
        <v>15</v>
      </c>
      <c r="O42" s="12">
        <v>14</v>
      </c>
      <c r="P42" s="12">
        <v>7</v>
      </c>
    </row>
    <row r="43" spans="1:16" s="2" customFormat="1" ht="15" customHeight="1">
      <c r="A43" s="31"/>
      <c r="B43" s="31"/>
      <c r="C43" s="7" t="s">
        <v>123</v>
      </c>
      <c r="D43" s="11">
        <v>1912</v>
      </c>
      <c r="E43" s="12">
        <v>1735</v>
      </c>
      <c r="F43" s="12">
        <v>1776</v>
      </c>
      <c r="G43" s="12">
        <v>1576</v>
      </c>
      <c r="H43" s="12">
        <v>1919</v>
      </c>
      <c r="I43" s="10"/>
      <c r="J43" s="31"/>
      <c r="L43" s="11"/>
      <c r="M43" s="12"/>
      <c r="N43" s="12"/>
      <c r="O43" s="12"/>
      <c r="P43" s="12"/>
    </row>
    <row r="44" spans="1:16" s="2" customFormat="1" ht="15" customHeight="1">
      <c r="A44" s="31"/>
      <c r="B44" s="31"/>
      <c r="C44" s="7" t="s">
        <v>293</v>
      </c>
      <c r="D44" s="11">
        <v>43</v>
      </c>
      <c r="E44" s="12">
        <v>25</v>
      </c>
      <c r="F44" s="12">
        <v>27</v>
      </c>
      <c r="G44" s="12">
        <v>18</v>
      </c>
      <c r="H44" s="12">
        <v>28</v>
      </c>
      <c r="I44" s="12"/>
      <c r="J44" s="533" t="s">
        <v>231</v>
      </c>
      <c r="K44" s="534"/>
      <c r="L44" s="278">
        <v>5</v>
      </c>
      <c r="M44" s="279">
        <v>5</v>
      </c>
      <c r="N44" s="274" t="s">
        <v>592</v>
      </c>
      <c r="O44" s="274" t="s">
        <v>592</v>
      </c>
      <c r="P44" s="274" t="s">
        <v>592</v>
      </c>
    </row>
    <row r="45" spans="1:16" s="2" customFormat="1" ht="15" customHeight="1">
      <c r="A45" s="31"/>
      <c r="B45" s="31"/>
      <c r="C45" s="7" t="s">
        <v>234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/>
      <c r="J45" s="15"/>
      <c r="K45" s="83"/>
      <c r="L45" s="11"/>
      <c r="M45" s="12"/>
      <c r="N45" s="12"/>
      <c r="O45" s="12"/>
      <c r="P45" s="12"/>
    </row>
    <row r="46" spans="1:16" s="2" customFormat="1" ht="15" customHeight="1">
      <c r="A46" s="31"/>
      <c r="B46" s="31"/>
      <c r="C46" s="7" t="s">
        <v>125</v>
      </c>
      <c r="D46" s="11">
        <v>8</v>
      </c>
      <c r="E46" s="12">
        <v>10</v>
      </c>
      <c r="F46" s="12">
        <v>8</v>
      </c>
      <c r="G46" s="12">
        <v>6</v>
      </c>
      <c r="H46" s="12">
        <v>3</v>
      </c>
      <c r="I46" s="12"/>
      <c r="J46" s="495" t="s">
        <v>568</v>
      </c>
      <c r="K46" s="535"/>
      <c r="L46" s="278">
        <f>SUM(L48:L51)</f>
        <v>509</v>
      </c>
      <c r="M46" s="279">
        <f>SUM(M48:M51)</f>
        <v>588</v>
      </c>
      <c r="N46" s="279">
        <f>SUM(N48:N51)</f>
        <v>299</v>
      </c>
      <c r="O46" s="279">
        <v>292</v>
      </c>
      <c r="P46" s="279">
        <f>SUM(P48:P51)</f>
        <v>294</v>
      </c>
    </row>
    <row r="47" spans="1:16" s="2" customFormat="1" ht="15" customHeight="1">
      <c r="A47" s="31"/>
      <c r="B47" s="31"/>
      <c r="D47" s="11"/>
      <c r="E47" s="12"/>
      <c r="F47" s="12"/>
      <c r="G47" s="12"/>
      <c r="H47" s="12"/>
      <c r="I47" s="12"/>
      <c r="J47" s="118"/>
      <c r="L47" s="11"/>
      <c r="M47" s="12"/>
      <c r="N47" s="12"/>
      <c r="O47" s="12"/>
      <c r="P47" s="12"/>
    </row>
    <row r="48" spans="1:16" s="2" customFormat="1" ht="15" customHeight="1">
      <c r="A48" s="31"/>
      <c r="B48" s="31"/>
      <c r="C48" s="81"/>
      <c r="D48" s="12"/>
      <c r="E48" s="12"/>
      <c r="F48" s="12"/>
      <c r="G48" s="12"/>
      <c r="H48" s="12"/>
      <c r="I48" s="12"/>
      <c r="J48" s="31"/>
      <c r="K48" s="7" t="s">
        <v>124</v>
      </c>
      <c r="L48" s="11">
        <v>117</v>
      </c>
      <c r="M48" s="12">
        <v>109</v>
      </c>
      <c r="N48" s="12">
        <v>116</v>
      </c>
      <c r="O48" s="12">
        <v>121</v>
      </c>
      <c r="P48" s="12">
        <v>97</v>
      </c>
    </row>
    <row r="49" spans="1:16" s="2" customFormat="1" ht="15" customHeight="1">
      <c r="A49" s="31"/>
      <c r="B49" s="31"/>
      <c r="C49" s="93" t="s">
        <v>512</v>
      </c>
      <c r="D49" s="12">
        <v>7</v>
      </c>
      <c r="E49" s="12">
        <v>6</v>
      </c>
      <c r="F49" s="12">
        <v>4</v>
      </c>
      <c r="G49" s="12">
        <v>4</v>
      </c>
      <c r="H49" s="12">
        <v>5</v>
      </c>
      <c r="I49" s="10"/>
      <c r="J49" s="31"/>
      <c r="K49" s="7" t="s">
        <v>517</v>
      </c>
      <c r="L49" s="11">
        <v>8</v>
      </c>
      <c r="M49" s="12">
        <v>10</v>
      </c>
      <c r="N49" s="12">
        <v>6</v>
      </c>
      <c r="O49" s="12">
        <v>6</v>
      </c>
      <c r="P49" s="12">
        <v>5</v>
      </c>
    </row>
    <row r="50" spans="1:16" s="2" customFormat="1" ht="15" customHeight="1">
      <c r="A50" s="31"/>
      <c r="B50" s="31"/>
      <c r="C50" s="93" t="s">
        <v>127</v>
      </c>
      <c r="D50" s="12">
        <v>720</v>
      </c>
      <c r="E50" s="12">
        <v>859</v>
      </c>
      <c r="F50" s="12">
        <v>999</v>
      </c>
      <c r="G50" s="12">
        <v>1518</v>
      </c>
      <c r="H50" s="12">
        <v>1659</v>
      </c>
      <c r="I50" s="12"/>
      <c r="J50" s="31"/>
      <c r="K50" s="7" t="s">
        <v>126</v>
      </c>
      <c r="L50" s="11">
        <v>242</v>
      </c>
      <c r="M50" s="12">
        <v>295</v>
      </c>
      <c r="N50" s="12">
        <v>134</v>
      </c>
      <c r="O50" s="12">
        <v>133</v>
      </c>
      <c r="P50" s="12">
        <v>161</v>
      </c>
    </row>
    <row r="51" spans="1:16" s="2" customFormat="1" ht="15" customHeight="1">
      <c r="A51" s="102"/>
      <c r="B51" s="102"/>
      <c r="C51" s="94"/>
      <c r="D51" s="98"/>
      <c r="E51" s="98"/>
      <c r="F51" s="98"/>
      <c r="G51" s="98"/>
      <c r="H51" s="98"/>
      <c r="I51" s="12"/>
      <c r="J51" s="31"/>
      <c r="K51" s="97" t="s">
        <v>437</v>
      </c>
      <c r="L51" s="178">
        <v>142</v>
      </c>
      <c r="M51" s="98">
        <v>174</v>
      </c>
      <c r="N51" s="98">
        <v>43</v>
      </c>
      <c r="O51" s="98">
        <v>33</v>
      </c>
      <c r="P51" s="98">
        <v>31</v>
      </c>
    </row>
    <row r="52" spans="1:17" ht="15" customHeight="1">
      <c r="A52" s="8" t="s">
        <v>280</v>
      </c>
      <c r="B52" s="31"/>
      <c r="C52" s="15"/>
      <c r="D52" s="74"/>
      <c r="E52" s="74"/>
      <c r="F52" s="74"/>
      <c r="G52" s="74"/>
      <c r="H52" s="74"/>
      <c r="I52" s="121"/>
      <c r="J52" s="100"/>
      <c r="K52" s="101"/>
      <c r="L52" s="74"/>
      <c r="M52" s="77"/>
      <c r="N52" s="77"/>
      <c r="O52" s="76"/>
      <c r="P52" s="76"/>
      <c r="Q52" s="123"/>
    </row>
    <row r="53" spans="1:17" ht="15" customHeight="1">
      <c r="A53" s="100"/>
      <c r="B53" s="100"/>
      <c r="C53" s="101"/>
      <c r="D53" s="71"/>
      <c r="E53" s="71"/>
      <c r="F53" s="71"/>
      <c r="G53" s="71"/>
      <c r="H53" s="71"/>
      <c r="I53" s="121"/>
      <c r="J53" s="118"/>
      <c r="K53" s="118"/>
      <c r="L53" s="72"/>
      <c r="M53" s="70"/>
      <c r="N53" s="70"/>
      <c r="O53" s="70"/>
      <c r="P53" s="70"/>
      <c r="Q53" s="123"/>
    </row>
    <row r="54" spans="1:17" ht="15" customHeight="1">
      <c r="A54" s="100"/>
      <c r="B54" s="100"/>
      <c r="C54" s="101"/>
      <c r="D54" s="71"/>
      <c r="E54" s="71"/>
      <c r="F54" s="71"/>
      <c r="G54" s="71"/>
      <c r="H54" s="71"/>
      <c r="I54" s="121"/>
      <c r="J54" s="100"/>
      <c r="K54" s="101"/>
      <c r="L54" s="74"/>
      <c r="M54" s="77"/>
      <c r="N54" s="77"/>
      <c r="O54" s="76"/>
      <c r="P54" s="76"/>
      <c r="Q54" s="123"/>
    </row>
    <row r="55" spans="1:17" s="2" customFormat="1" ht="15" customHeight="1">
      <c r="A55" s="100"/>
      <c r="B55" s="100"/>
      <c r="C55" s="101"/>
      <c r="D55" s="71"/>
      <c r="E55" s="71"/>
      <c r="F55" s="71"/>
      <c r="G55" s="71"/>
      <c r="H55" s="71"/>
      <c r="I55" s="115"/>
      <c r="J55" s="118"/>
      <c r="K55" s="118"/>
      <c r="L55" s="72"/>
      <c r="M55" s="70"/>
      <c r="N55" s="70"/>
      <c r="O55" s="70"/>
      <c r="P55" s="70"/>
      <c r="Q55" s="95"/>
    </row>
    <row r="56" spans="1:17" ht="15" customHeight="1">
      <c r="A56" s="31"/>
      <c r="B56" s="31"/>
      <c r="C56" s="15"/>
      <c r="D56" s="71"/>
      <c r="E56" s="71"/>
      <c r="F56" s="71"/>
      <c r="G56" s="71"/>
      <c r="H56" s="71"/>
      <c r="I56" s="121"/>
      <c r="J56" s="100"/>
      <c r="K56" s="101"/>
      <c r="L56" s="74"/>
      <c r="M56" s="77"/>
      <c r="N56" s="77"/>
      <c r="O56" s="76"/>
      <c r="P56" s="76"/>
      <c r="Q56" s="123"/>
    </row>
    <row r="57" spans="1:17" ht="15" customHeight="1">
      <c r="A57" s="100"/>
      <c r="B57" s="100"/>
      <c r="C57" s="101"/>
      <c r="D57" s="71"/>
      <c r="E57" s="71"/>
      <c r="F57" s="71"/>
      <c r="G57" s="71"/>
      <c r="H57" s="71"/>
      <c r="I57" s="132"/>
      <c r="J57" s="118"/>
      <c r="K57" s="118"/>
      <c r="L57" s="72"/>
      <c r="M57" s="70"/>
      <c r="N57" s="70"/>
      <c r="O57" s="70"/>
      <c r="P57" s="70"/>
      <c r="Q57" s="123"/>
    </row>
    <row r="58" spans="1:17" ht="15" customHeight="1">
      <c r="A58" s="100"/>
      <c r="B58" s="100"/>
      <c r="C58" s="101"/>
      <c r="D58" s="74"/>
      <c r="E58" s="74"/>
      <c r="F58" s="74"/>
      <c r="G58" s="74"/>
      <c r="H58" s="74"/>
      <c r="I58" s="132"/>
      <c r="J58" s="100"/>
      <c r="K58" s="101"/>
      <c r="L58" s="74"/>
      <c r="M58" s="77"/>
      <c r="N58" s="77"/>
      <c r="O58" s="76"/>
      <c r="P58" s="76"/>
      <c r="Q58" s="123"/>
    </row>
    <row r="59" spans="1:17" ht="15" customHeight="1">
      <c r="A59" s="100"/>
      <c r="B59" s="100"/>
      <c r="C59" s="101"/>
      <c r="D59" s="71"/>
      <c r="E59" s="71"/>
      <c r="F59" s="71"/>
      <c r="G59" s="71"/>
      <c r="H59" s="71"/>
      <c r="I59" s="121"/>
      <c r="J59" s="118"/>
      <c r="K59" s="118"/>
      <c r="L59" s="72"/>
      <c r="M59" s="70"/>
      <c r="N59" s="70"/>
      <c r="O59" s="70"/>
      <c r="P59" s="70"/>
      <c r="Q59" s="123"/>
    </row>
    <row r="60" spans="1:17" ht="15" customHeight="1">
      <c r="A60" s="100"/>
      <c r="B60" s="100"/>
      <c r="C60" s="101"/>
      <c r="D60" s="73"/>
      <c r="E60" s="73"/>
      <c r="F60" s="73"/>
      <c r="G60" s="73"/>
      <c r="H60" s="73"/>
      <c r="I60" s="121"/>
      <c r="J60" s="100"/>
      <c r="K60" s="101"/>
      <c r="L60" s="74"/>
      <c r="M60" s="77"/>
      <c r="N60" s="77"/>
      <c r="O60" s="76"/>
      <c r="P60" s="76"/>
      <c r="Q60" s="123"/>
    </row>
    <row r="61" spans="1:17" ht="15" customHeight="1">
      <c r="A61" s="100"/>
      <c r="B61" s="100"/>
      <c r="C61" s="101"/>
      <c r="D61" s="73"/>
      <c r="E61" s="73"/>
      <c r="F61" s="73"/>
      <c r="G61" s="73"/>
      <c r="H61" s="73"/>
      <c r="I61" s="115"/>
      <c r="J61" s="118"/>
      <c r="K61" s="118"/>
      <c r="L61" s="72"/>
      <c r="M61" s="70"/>
      <c r="N61" s="70"/>
      <c r="O61" s="70"/>
      <c r="P61" s="70"/>
      <c r="Q61" s="123"/>
    </row>
    <row r="62" spans="1:17" ht="15" customHeight="1">
      <c r="A62" s="100"/>
      <c r="B62" s="100"/>
      <c r="C62" s="101"/>
      <c r="D62" s="71"/>
      <c r="E62" s="71"/>
      <c r="F62" s="71"/>
      <c r="G62" s="71"/>
      <c r="H62" s="71"/>
      <c r="I62" s="121"/>
      <c r="J62" s="100"/>
      <c r="K62" s="101"/>
      <c r="L62" s="73"/>
      <c r="M62" s="71"/>
      <c r="N62" s="71"/>
      <c r="O62" s="71"/>
      <c r="P62" s="71"/>
      <c r="Q62" s="123"/>
    </row>
    <row r="63" spans="1:17" ht="15" customHeight="1">
      <c r="A63" s="100"/>
      <c r="B63" s="100"/>
      <c r="C63" s="101"/>
      <c r="D63" s="71"/>
      <c r="E63" s="71"/>
      <c r="F63" s="71"/>
      <c r="G63" s="71"/>
      <c r="H63" s="71"/>
      <c r="I63" s="121"/>
      <c r="J63" s="100"/>
      <c r="K63" s="101"/>
      <c r="L63" s="73"/>
      <c r="M63" s="71"/>
      <c r="N63" s="71"/>
      <c r="O63" s="71"/>
      <c r="P63" s="71"/>
      <c r="Q63" s="123"/>
    </row>
    <row r="64" spans="1:17" ht="15" customHeight="1">
      <c r="A64" s="100"/>
      <c r="B64" s="100"/>
      <c r="C64" s="101"/>
      <c r="D64" s="74"/>
      <c r="E64" s="74"/>
      <c r="F64" s="74"/>
      <c r="G64" s="74"/>
      <c r="H64" s="74"/>
      <c r="I64" s="121"/>
      <c r="J64" s="100"/>
      <c r="K64" s="101"/>
      <c r="L64" s="73"/>
      <c r="M64" s="71"/>
      <c r="N64" s="71"/>
      <c r="O64" s="71"/>
      <c r="P64" s="71"/>
      <c r="Q64" s="123"/>
    </row>
    <row r="65" spans="1:17" ht="15" customHeight="1">
      <c r="A65" s="100"/>
      <c r="B65" s="100"/>
      <c r="C65" s="101"/>
      <c r="D65" s="71"/>
      <c r="E65" s="71"/>
      <c r="F65" s="71"/>
      <c r="G65" s="71"/>
      <c r="H65" s="71"/>
      <c r="I65" s="121"/>
      <c r="J65" s="100"/>
      <c r="K65" s="101"/>
      <c r="L65" s="73"/>
      <c r="M65" s="71"/>
      <c r="N65" s="71"/>
      <c r="O65" s="71"/>
      <c r="P65" s="71"/>
      <c r="Q65" s="123"/>
    </row>
    <row r="66" spans="1:17" ht="15" customHeight="1">
      <c r="A66" s="100"/>
      <c r="B66" s="100"/>
      <c r="C66" s="101"/>
      <c r="D66" s="71"/>
      <c r="E66" s="71"/>
      <c r="F66" s="71"/>
      <c r="G66" s="71"/>
      <c r="H66" s="71"/>
      <c r="I66" s="121"/>
      <c r="J66" s="100"/>
      <c r="K66" s="100"/>
      <c r="L66" s="115"/>
      <c r="M66" s="115"/>
      <c r="N66" s="115"/>
      <c r="O66" s="115"/>
      <c r="P66" s="115"/>
      <c r="Q66" s="123"/>
    </row>
    <row r="67" spans="1:17" ht="15" customHeight="1">
      <c r="A67" s="100"/>
      <c r="B67" s="100"/>
      <c r="C67" s="101"/>
      <c r="D67" s="71"/>
      <c r="E67" s="71"/>
      <c r="F67" s="71"/>
      <c r="G67" s="71"/>
      <c r="H67" s="71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14.25">
      <c r="A68" s="100"/>
      <c r="B68" s="100"/>
      <c r="C68" s="101"/>
      <c r="D68" s="71"/>
      <c r="E68" s="71"/>
      <c r="F68" s="71"/>
      <c r="G68" s="71"/>
      <c r="H68" s="71"/>
      <c r="I68" s="123"/>
      <c r="J68" s="123"/>
      <c r="K68" s="123"/>
      <c r="L68" s="123"/>
      <c r="M68" s="123"/>
      <c r="N68" s="123"/>
      <c r="O68" s="123"/>
      <c r="P68" s="123"/>
      <c r="Q68" s="123"/>
    </row>
    <row r="69" spans="1:17" ht="14.25">
      <c r="A69" s="100"/>
      <c r="B69" s="100"/>
      <c r="C69" s="101"/>
      <c r="D69" s="71"/>
      <c r="E69" s="71"/>
      <c r="F69" s="71"/>
      <c r="G69" s="71"/>
      <c r="H69" s="71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2:10" ht="14.25"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8" ht="14.25">
      <c r="A71" s="123"/>
      <c r="B71" s="123"/>
      <c r="C71" s="123"/>
      <c r="D71" s="123"/>
      <c r="E71" s="123"/>
      <c r="F71" s="123"/>
      <c r="G71" s="123"/>
      <c r="H71" s="123"/>
    </row>
    <row r="72" spans="1:8" ht="14.25">
      <c r="A72" s="123"/>
      <c r="B72" s="123"/>
      <c r="C72" s="123"/>
      <c r="D72" s="123"/>
      <c r="E72" s="123"/>
      <c r="F72" s="123"/>
      <c r="G72" s="123"/>
      <c r="H72" s="123"/>
    </row>
    <row r="73" spans="1:8" ht="14.25">
      <c r="A73" s="123"/>
      <c r="B73" s="123"/>
      <c r="C73" s="123"/>
      <c r="D73" s="123"/>
      <c r="E73" s="123"/>
      <c r="F73" s="123"/>
      <c r="G73" s="123"/>
      <c r="H73" s="123"/>
    </row>
  </sheetData>
  <sheetProtection/>
  <mergeCells count="10">
    <mergeCell ref="J2:P2"/>
    <mergeCell ref="A2:H2"/>
    <mergeCell ref="J44:K44"/>
    <mergeCell ref="J46:K46"/>
    <mergeCell ref="A5:C5"/>
    <mergeCell ref="J5:K5"/>
    <mergeCell ref="A6:C6"/>
    <mergeCell ref="B10:C10"/>
    <mergeCell ref="J21:K21"/>
    <mergeCell ref="J29:K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3.5" style="117" customWidth="1"/>
    <col min="2" max="2" width="22.59765625" style="117" customWidth="1"/>
    <col min="3" max="7" width="19.59765625" style="117" customWidth="1"/>
    <col min="8" max="8" width="10.59765625" style="117" customWidth="1"/>
    <col min="9" max="9" width="3.69921875" style="117" customWidth="1"/>
    <col min="10" max="10" width="21.59765625" style="117" customWidth="1"/>
    <col min="11" max="15" width="19.59765625" style="117" customWidth="1"/>
    <col min="16" max="16384" width="10.59765625" style="117" customWidth="1"/>
  </cols>
  <sheetData>
    <row r="1" spans="1:15" s="157" customFormat="1" ht="19.5" customHeight="1">
      <c r="A1" s="111" t="s">
        <v>281</v>
      </c>
      <c r="G1" s="48"/>
      <c r="O1" s="48" t="s">
        <v>282</v>
      </c>
    </row>
    <row r="2" spans="1:15" s="158" customFormat="1" ht="19.5" customHeight="1">
      <c r="A2" s="542" t="s">
        <v>518</v>
      </c>
      <c r="B2" s="542"/>
      <c r="C2" s="542"/>
      <c r="D2" s="542"/>
      <c r="E2" s="542"/>
      <c r="F2" s="542"/>
      <c r="G2" s="542"/>
      <c r="I2" s="542" t="s">
        <v>662</v>
      </c>
      <c r="J2" s="542"/>
      <c r="K2" s="542"/>
      <c r="L2" s="542"/>
      <c r="M2" s="542"/>
      <c r="N2" s="542"/>
      <c r="O2" s="542"/>
    </row>
    <row r="3" spans="1:7" s="158" customFormat="1" ht="19.5" customHeight="1">
      <c r="A3" s="159"/>
      <c r="B3" s="159"/>
      <c r="C3" s="159"/>
      <c r="D3" s="159"/>
      <c r="E3" s="159"/>
      <c r="F3" s="159"/>
      <c r="G3" s="159"/>
    </row>
    <row r="4" spans="7:15" s="158" customFormat="1" ht="18" customHeight="1" thickBot="1">
      <c r="G4" s="160" t="s">
        <v>284</v>
      </c>
      <c r="O4" s="160" t="s">
        <v>284</v>
      </c>
    </row>
    <row r="5" spans="1:16" s="49" customFormat="1" ht="29.25" customHeight="1">
      <c r="A5" s="548" t="s">
        <v>519</v>
      </c>
      <c r="B5" s="549"/>
      <c r="C5" s="152" t="s">
        <v>294</v>
      </c>
      <c r="D5" s="152" t="s">
        <v>334</v>
      </c>
      <c r="E5" s="152" t="s">
        <v>335</v>
      </c>
      <c r="F5" s="152" t="s">
        <v>336</v>
      </c>
      <c r="G5" s="112" t="s">
        <v>337</v>
      </c>
      <c r="H5" s="51"/>
      <c r="I5" s="543" t="s">
        <v>519</v>
      </c>
      <c r="J5" s="544"/>
      <c r="K5" s="152" t="s">
        <v>294</v>
      </c>
      <c r="L5" s="152" t="s">
        <v>334</v>
      </c>
      <c r="M5" s="152" t="s">
        <v>335</v>
      </c>
      <c r="N5" s="152" t="s">
        <v>336</v>
      </c>
      <c r="O5" s="112" t="s">
        <v>337</v>
      </c>
      <c r="P5" s="51"/>
    </row>
    <row r="6" spans="1:15" s="49" customFormat="1" ht="18.75" customHeight="1">
      <c r="A6" s="135"/>
      <c r="B6" s="138"/>
      <c r="C6" s="10"/>
      <c r="D6" s="161"/>
      <c r="E6" s="161"/>
      <c r="F6" s="161"/>
      <c r="G6" s="136"/>
      <c r="I6" s="545" t="s">
        <v>400</v>
      </c>
      <c r="J6" s="103" t="s">
        <v>241</v>
      </c>
      <c r="K6" s="116">
        <v>13</v>
      </c>
      <c r="L6" s="51">
        <v>13</v>
      </c>
      <c r="M6" s="51">
        <v>11</v>
      </c>
      <c r="N6" s="51">
        <v>9</v>
      </c>
      <c r="O6" s="51">
        <v>11</v>
      </c>
    </row>
    <row r="7" spans="1:15" s="49" customFormat="1" ht="18.75" customHeight="1">
      <c r="A7" s="550" t="s">
        <v>255</v>
      </c>
      <c r="B7" s="551"/>
      <c r="C7" s="282">
        <f>SUM(C10,K11,K29,K31,K40)</f>
        <v>165755</v>
      </c>
      <c r="D7" s="283">
        <f>SUM(D10,L11,L29,L31,L40)</f>
        <v>177873</v>
      </c>
      <c r="E7" s="283">
        <f>SUM(E10,M11,M29,M31,M40)</f>
        <v>166657</v>
      </c>
      <c r="F7" s="283">
        <f>SUM(F10,N11,N29,N31,N40)</f>
        <v>171767</v>
      </c>
      <c r="G7" s="283">
        <v>145328</v>
      </c>
      <c r="I7" s="546"/>
      <c r="J7" s="50" t="s">
        <v>520</v>
      </c>
      <c r="K7" s="116">
        <v>16</v>
      </c>
      <c r="L7" s="51">
        <v>22</v>
      </c>
      <c r="M7" s="51">
        <v>21</v>
      </c>
      <c r="N7" s="51">
        <v>35</v>
      </c>
      <c r="O7" s="51">
        <v>40</v>
      </c>
    </row>
    <row r="8" spans="1:15" s="49" customFormat="1" ht="18.75" customHeight="1">
      <c r="A8" s="264"/>
      <c r="B8" s="162"/>
      <c r="C8" s="282"/>
      <c r="D8" s="283"/>
      <c r="E8" s="283"/>
      <c r="F8" s="283"/>
      <c r="G8" s="107"/>
      <c r="I8" s="546"/>
      <c r="J8" s="50" t="s">
        <v>137</v>
      </c>
      <c r="K8" s="116">
        <v>1009</v>
      </c>
      <c r="L8" s="51">
        <v>983</v>
      </c>
      <c r="M8" s="51">
        <v>800</v>
      </c>
      <c r="N8" s="51">
        <v>773</v>
      </c>
      <c r="O8" s="51">
        <v>702</v>
      </c>
    </row>
    <row r="9" spans="1:15" s="49" customFormat="1" ht="18.75" customHeight="1">
      <c r="A9" s="163"/>
      <c r="B9" s="163"/>
      <c r="C9" s="282"/>
      <c r="D9" s="283"/>
      <c r="E9" s="283"/>
      <c r="F9" s="283"/>
      <c r="G9" s="51"/>
      <c r="I9" s="546"/>
      <c r="J9" s="103" t="s">
        <v>242</v>
      </c>
      <c r="K9" s="116">
        <v>4012</v>
      </c>
      <c r="L9" s="51">
        <v>5981</v>
      </c>
      <c r="M9" s="51">
        <v>12721</v>
      </c>
      <c r="N9" s="51">
        <v>4826</v>
      </c>
      <c r="O9" s="51">
        <v>3964</v>
      </c>
    </row>
    <row r="10" spans="1:15" s="49" customFormat="1" ht="18.75" customHeight="1">
      <c r="A10" s="552" t="s">
        <v>313</v>
      </c>
      <c r="B10" s="280" t="s">
        <v>254</v>
      </c>
      <c r="C10" s="282">
        <f>SUM(C12:C16,C18:C22,C24:C28,C30:C34,C36:C40,C42:C46,C48:C50,K6:K9)</f>
        <v>127642</v>
      </c>
      <c r="D10" s="283">
        <f>SUM(D12:D16,D18:D22,D24:D28,D30:D34,D36:D40,D42:D46,D48:D50,L6:L9)</f>
        <v>145724</v>
      </c>
      <c r="E10" s="283">
        <f>SUM(E12:E16,E18:E22,E24:E28,E30:E34,E36:E40,E42:E46,E48:E50,M6:M9)</f>
        <v>135815</v>
      </c>
      <c r="F10" s="283">
        <f>SUM(F12:F16,F18:F22,F24:F28,F30:F34,F36:F40,F42:F46,F48:F50,N6:N9)</f>
        <v>130964</v>
      </c>
      <c r="G10" s="283">
        <v>104129</v>
      </c>
      <c r="I10" s="546"/>
      <c r="J10" s="103"/>
      <c r="K10" s="116"/>
      <c r="L10" s="51"/>
      <c r="M10" s="51"/>
      <c r="N10" s="51"/>
      <c r="O10" s="51"/>
    </row>
    <row r="11" spans="1:15" s="49" customFormat="1" ht="18.75" customHeight="1">
      <c r="A11" s="552"/>
      <c r="B11" s="68"/>
      <c r="C11" s="116"/>
      <c r="D11" s="51"/>
      <c r="E11" s="51"/>
      <c r="F11" s="51"/>
      <c r="G11" s="51"/>
      <c r="I11" s="546"/>
      <c r="J11" s="281" t="s">
        <v>243</v>
      </c>
      <c r="K11" s="282">
        <f>SUM(K13:K17,K19:K23,K25:K27)</f>
        <v>35889</v>
      </c>
      <c r="L11" s="283">
        <f>SUM(L13:L17,L19:L23,L25:L27)</f>
        <v>30477</v>
      </c>
      <c r="M11" s="283">
        <f>SUM(M13:M17,M19:M23,M25:M27)</f>
        <v>29547</v>
      </c>
      <c r="N11" s="283">
        <f>SUM(N13:N17,N19:N23,N25:N27)</f>
        <v>39710</v>
      </c>
      <c r="O11" s="283">
        <f>SUM(O13:O17,O19:O23,O25:O27)</f>
        <v>40040</v>
      </c>
    </row>
    <row r="12" spans="1:15" s="49" customFormat="1" ht="18.75" customHeight="1">
      <c r="A12" s="552"/>
      <c r="B12" s="50" t="s">
        <v>128</v>
      </c>
      <c r="C12" s="116">
        <v>32</v>
      </c>
      <c r="D12" s="51">
        <v>83</v>
      </c>
      <c r="E12" s="51">
        <v>122</v>
      </c>
      <c r="F12" s="51">
        <v>82</v>
      </c>
      <c r="G12" s="51">
        <v>236</v>
      </c>
      <c r="I12" s="546"/>
      <c r="J12" s="103"/>
      <c r="K12" s="116"/>
      <c r="L12" s="51"/>
      <c r="M12" s="51"/>
      <c r="N12" s="51"/>
      <c r="O12" s="51"/>
    </row>
    <row r="13" spans="1:15" s="49" customFormat="1" ht="18.75" customHeight="1">
      <c r="A13" s="552"/>
      <c r="B13" s="50" t="s">
        <v>129</v>
      </c>
      <c r="C13" s="116">
        <v>18</v>
      </c>
      <c r="D13" s="51">
        <v>35</v>
      </c>
      <c r="E13" s="51">
        <v>19</v>
      </c>
      <c r="F13" s="51">
        <v>36</v>
      </c>
      <c r="G13" s="51">
        <v>5</v>
      </c>
      <c r="I13" s="546"/>
      <c r="J13" s="50" t="s">
        <v>401</v>
      </c>
      <c r="K13" s="116">
        <v>7</v>
      </c>
      <c r="L13" s="51">
        <v>9</v>
      </c>
      <c r="M13" s="51">
        <v>6</v>
      </c>
      <c r="N13" s="51">
        <v>6</v>
      </c>
      <c r="O13" s="51">
        <v>5</v>
      </c>
    </row>
    <row r="14" spans="1:15" s="49" customFormat="1" ht="18.75" customHeight="1">
      <c r="A14" s="552"/>
      <c r="B14" s="50" t="s">
        <v>130</v>
      </c>
      <c r="C14" s="116">
        <v>284</v>
      </c>
      <c r="D14" s="51">
        <v>139</v>
      </c>
      <c r="E14" s="51">
        <v>66</v>
      </c>
      <c r="F14" s="51">
        <v>152</v>
      </c>
      <c r="G14" s="51">
        <v>370</v>
      </c>
      <c r="I14" s="546"/>
      <c r="J14" s="50" t="s">
        <v>402</v>
      </c>
      <c r="K14" s="116">
        <v>497</v>
      </c>
      <c r="L14" s="51">
        <v>530</v>
      </c>
      <c r="M14" s="51">
        <v>429</v>
      </c>
      <c r="N14" s="51">
        <v>587</v>
      </c>
      <c r="O14" s="51">
        <v>556</v>
      </c>
    </row>
    <row r="15" spans="1:15" s="49" customFormat="1" ht="18.75" customHeight="1">
      <c r="A15" s="552"/>
      <c r="B15" s="50" t="s">
        <v>131</v>
      </c>
      <c r="C15" s="116">
        <v>31</v>
      </c>
      <c r="D15" s="51">
        <v>11</v>
      </c>
      <c r="E15" s="51">
        <v>21</v>
      </c>
      <c r="F15" s="51">
        <v>10</v>
      </c>
      <c r="G15" s="51">
        <v>15</v>
      </c>
      <c r="I15" s="546"/>
      <c r="J15" s="50" t="s">
        <v>521</v>
      </c>
      <c r="K15" s="116">
        <v>235</v>
      </c>
      <c r="L15" s="51">
        <v>217</v>
      </c>
      <c r="M15" s="51">
        <v>219</v>
      </c>
      <c r="N15" s="51">
        <v>227</v>
      </c>
      <c r="O15" s="51">
        <v>237</v>
      </c>
    </row>
    <row r="16" spans="1:15" s="49" customFormat="1" ht="18.75" customHeight="1">
      <c r="A16" s="552"/>
      <c r="B16" s="50" t="s">
        <v>403</v>
      </c>
      <c r="C16" s="116">
        <v>96958</v>
      </c>
      <c r="D16" s="51">
        <v>119585</v>
      </c>
      <c r="E16" s="51">
        <v>102282</v>
      </c>
      <c r="F16" s="51">
        <v>103696</v>
      </c>
      <c r="G16" s="51">
        <v>73768</v>
      </c>
      <c r="I16" s="546"/>
      <c r="J16" s="304" t="s">
        <v>615</v>
      </c>
      <c r="K16" s="116">
        <v>367</v>
      </c>
      <c r="L16" s="51">
        <v>286</v>
      </c>
      <c r="M16" s="51">
        <v>317</v>
      </c>
      <c r="N16" s="51">
        <v>326</v>
      </c>
      <c r="O16" s="51">
        <v>380</v>
      </c>
    </row>
    <row r="17" spans="1:15" s="49" customFormat="1" ht="18.75" customHeight="1">
      <c r="A17" s="552"/>
      <c r="B17" s="68"/>
      <c r="C17" s="116"/>
      <c r="D17" s="51"/>
      <c r="E17" s="51"/>
      <c r="F17" s="51"/>
      <c r="G17" s="51"/>
      <c r="I17" s="546"/>
      <c r="J17" s="305" t="s">
        <v>616</v>
      </c>
      <c r="K17" s="116">
        <v>131</v>
      </c>
      <c r="L17" s="51">
        <v>150</v>
      </c>
      <c r="M17" s="51">
        <v>114</v>
      </c>
      <c r="N17" s="51">
        <v>108</v>
      </c>
      <c r="O17" s="51">
        <v>216</v>
      </c>
    </row>
    <row r="18" spans="1:15" s="49" customFormat="1" ht="18.75" customHeight="1">
      <c r="A18" s="552"/>
      <c r="B18" s="50" t="s">
        <v>404</v>
      </c>
      <c r="C18" s="116">
        <v>420</v>
      </c>
      <c r="D18" s="51">
        <v>602</v>
      </c>
      <c r="E18" s="51">
        <v>789</v>
      </c>
      <c r="F18" s="51">
        <v>478</v>
      </c>
      <c r="G18" s="51">
        <v>414</v>
      </c>
      <c r="I18" s="546"/>
      <c r="J18" s="103"/>
      <c r="K18" s="116"/>
      <c r="L18" s="51"/>
      <c r="M18" s="51"/>
      <c r="N18" s="51"/>
      <c r="O18" s="51"/>
    </row>
    <row r="19" spans="1:15" s="49" customFormat="1" ht="18.75" customHeight="1">
      <c r="A19" s="552"/>
      <c r="B19" s="50" t="s">
        <v>405</v>
      </c>
      <c r="C19" s="116">
        <v>766</v>
      </c>
      <c r="D19" s="51">
        <v>703</v>
      </c>
      <c r="E19" s="51">
        <v>829</v>
      </c>
      <c r="F19" s="51">
        <v>1038</v>
      </c>
      <c r="G19" s="51">
        <v>615</v>
      </c>
      <c r="I19" s="546"/>
      <c r="J19" s="50" t="s">
        <v>406</v>
      </c>
      <c r="K19" s="116">
        <v>388</v>
      </c>
      <c r="L19" s="51">
        <v>467</v>
      </c>
      <c r="M19" s="51">
        <v>877</v>
      </c>
      <c r="N19" s="51">
        <v>962</v>
      </c>
      <c r="O19" s="51">
        <v>1154</v>
      </c>
    </row>
    <row r="20" spans="1:15" s="49" customFormat="1" ht="18.75" customHeight="1">
      <c r="A20" s="552"/>
      <c r="B20" s="50" t="s">
        <v>132</v>
      </c>
      <c r="C20" s="116">
        <v>1361</v>
      </c>
      <c r="D20" s="51">
        <v>2067</v>
      </c>
      <c r="E20" s="51">
        <v>3020</v>
      </c>
      <c r="F20" s="51">
        <v>4132</v>
      </c>
      <c r="G20" s="51">
        <v>3627</v>
      </c>
      <c r="I20" s="546"/>
      <c r="J20" s="50" t="s">
        <v>138</v>
      </c>
      <c r="K20" s="116">
        <v>36</v>
      </c>
      <c r="L20" s="51">
        <v>23</v>
      </c>
      <c r="M20" s="51">
        <v>30</v>
      </c>
      <c r="N20" s="51">
        <v>34</v>
      </c>
      <c r="O20" s="51">
        <v>20</v>
      </c>
    </row>
    <row r="21" spans="1:15" s="49" customFormat="1" ht="18.75" customHeight="1">
      <c r="A21" s="552"/>
      <c r="B21" s="50" t="s">
        <v>133</v>
      </c>
      <c r="C21" s="116">
        <v>12648</v>
      </c>
      <c r="D21" s="51">
        <v>3374</v>
      </c>
      <c r="E21" s="51">
        <v>2816</v>
      </c>
      <c r="F21" s="51">
        <v>3481</v>
      </c>
      <c r="G21" s="51">
        <v>7256</v>
      </c>
      <c r="I21" s="546"/>
      <c r="J21" s="103" t="s">
        <v>244</v>
      </c>
      <c r="K21" s="116">
        <v>40</v>
      </c>
      <c r="L21" s="51">
        <v>27</v>
      </c>
      <c r="M21" s="51">
        <v>24</v>
      </c>
      <c r="N21" s="51">
        <v>37</v>
      </c>
      <c r="O21" s="51">
        <v>58</v>
      </c>
    </row>
    <row r="22" spans="1:15" s="49" customFormat="1" ht="18.75" customHeight="1">
      <c r="A22" s="552"/>
      <c r="B22" s="50" t="s">
        <v>407</v>
      </c>
      <c r="C22" s="116">
        <v>13</v>
      </c>
      <c r="D22" s="51">
        <v>2</v>
      </c>
      <c r="E22" s="51">
        <v>15</v>
      </c>
      <c r="F22" s="51">
        <v>1</v>
      </c>
      <c r="G22" s="51">
        <v>2</v>
      </c>
      <c r="I22" s="546"/>
      <c r="J22" s="50" t="s">
        <v>408</v>
      </c>
      <c r="K22" s="116">
        <v>31466</v>
      </c>
      <c r="L22" s="51">
        <v>26664</v>
      </c>
      <c r="M22" s="51">
        <v>25723</v>
      </c>
      <c r="N22" s="51">
        <v>35745</v>
      </c>
      <c r="O22" s="51">
        <v>35770</v>
      </c>
    </row>
    <row r="23" spans="1:15" s="49" customFormat="1" ht="18.75" customHeight="1">
      <c r="A23" s="552"/>
      <c r="B23" s="68"/>
      <c r="C23" s="116"/>
      <c r="D23" s="51"/>
      <c r="E23" s="51"/>
      <c r="F23" s="51"/>
      <c r="G23" s="51"/>
      <c r="I23" s="546"/>
      <c r="J23" s="50" t="s">
        <v>141</v>
      </c>
      <c r="K23" s="116">
        <v>1434</v>
      </c>
      <c r="L23" s="51">
        <v>1006</v>
      </c>
      <c r="M23" s="51">
        <v>744</v>
      </c>
      <c r="N23" s="51">
        <v>609</v>
      </c>
      <c r="O23" s="51">
        <v>586</v>
      </c>
    </row>
    <row r="24" spans="1:15" s="49" customFormat="1" ht="18.75" customHeight="1">
      <c r="A24" s="552"/>
      <c r="B24" s="50" t="s">
        <v>251</v>
      </c>
      <c r="C24" s="116">
        <v>1079</v>
      </c>
      <c r="D24" s="51">
        <v>2786</v>
      </c>
      <c r="E24" s="51">
        <v>2655</v>
      </c>
      <c r="F24" s="51">
        <v>1976</v>
      </c>
      <c r="G24" s="51">
        <v>1594</v>
      </c>
      <c r="I24" s="546"/>
      <c r="J24" s="103"/>
      <c r="K24" s="116"/>
      <c r="L24" s="51"/>
      <c r="M24" s="51"/>
      <c r="N24" s="51"/>
      <c r="O24" s="51"/>
    </row>
    <row r="25" spans="1:15" s="49" customFormat="1" ht="18.75" customHeight="1">
      <c r="A25" s="552"/>
      <c r="B25" s="273" t="s">
        <v>569</v>
      </c>
      <c r="C25" s="116">
        <v>670</v>
      </c>
      <c r="D25" s="51">
        <v>1483</v>
      </c>
      <c r="E25" s="51">
        <v>1811</v>
      </c>
      <c r="F25" s="51">
        <v>2482</v>
      </c>
      <c r="G25" s="51">
        <v>2845</v>
      </c>
      <c r="I25" s="546"/>
      <c r="J25" s="68" t="s">
        <v>142</v>
      </c>
      <c r="K25" s="116">
        <v>655</v>
      </c>
      <c r="L25" s="51">
        <v>541</v>
      </c>
      <c r="M25" s="51">
        <v>542</v>
      </c>
      <c r="N25" s="51">
        <v>529</v>
      </c>
      <c r="O25" s="51">
        <v>542</v>
      </c>
    </row>
    <row r="26" spans="1:15" s="49" customFormat="1" ht="18.75" customHeight="1">
      <c r="A26" s="552"/>
      <c r="B26" s="50" t="s">
        <v>409</v>
      </c>
      <c r="C26" s="116">
        <v>183</v>
      </c>
      <c r="D26" s="51">
        <v>164</v>
      </c>
      <c r="E26" s="51">
        <v>213</v>
      </c>
      <c r="F26" s="51">
        <v>293</v>
      </c>
      <c r="G26" s="51">
        <v>300</v>
      </c>
      <c r="I26" s="546"/>
      <c r="J26" s="68" t="s">
        <v>143</v>
      </c>
      <c r="K26" s="116">
        <v>628</v>
      </c>
      <c r="L26" s="51">
        <v>545</v>
      </c>
      <c r="M26" s="51">
        <v>507</v>
      </c>
      <c r="N26" s="51">
        <v>525</v>
      </c>
      <c r="O26" s="51">
        <v>510</v>
      </c>
    </row>
    <row r="27" spans="1:15" s="49" customFormat="1" ht="18.75" customHeight="1">
      <c r="A27" s="552"/>
      <c r="B27" s="50" t="s">
        <v>410</v>
      </c>
      <c r="C27" s="116">
        <v>233</v>
      </c>
      <c r="D27" s="51">
        <v>269</v>
      </c>
      <c r="E27" s="51">
        <v>226</v>
      </c>
      <c r="F27" s="51">
        <v>224</v>
      </c>
      <c r="G27" s="51">
        <v>317</v>
      </c>
      <c r="I27" s="546"/>
      <c r="J27" s="103" t="s">
        <v>243</v>
      </c>
      <c r="K27" s="116">
        <v>5</v>
      </c>
      <c r="L27" s="51">
        <v>12</v>
      </c>
      <c r="M27" s="51">
        <v>15</v>
      </c>
      <c r="N27" s="51">
        <v>15</v>
      </c>
      <c r="O27" s="51">
        <v>6</v>
      </c>
    </row>
    <row r="28" spans="1:15" s="49" customFormat="1" ht="18.75" customHeight="1">
      <c r="A28" s="552"/>
      <c r="B28" s="68" t="s">
        <v>411</v>
      </c>
      <c r="C28" s="116">
        <v>42</v>
      </c>
      <c r="D28" s="51">
        <v>30</v>
      </c>
      <c r="E28" s="51">
        <v>28</v>
      </c>
      <c r="F28" s="51">
        <v>49</v>
      </c>
      <c r="G28" s="51">
        <v>54</v>
      </c>
      <c r="I28" s="546"/>
      <c r="J28" s="103"/>
      <c r="K28" s="116"/>
      <c r="L28" s="51"/>
      <c r="M28" s="51"/>
      <c r="N28" s="51"/>
      <c r="O28" s="51"/>
    </row>
    <row r="29" spans="1:15" s="49" customFormat="1" ht="18.75" customHeight="1">
      <c r="A29" s="552"/>
      <c r="B29" s="68"/>
      <c r="C29" s="116"/>
      <c r="D29" s="51"/>
      <c r="E29" s="51"/>
      <c r="F29" s="51"/>
      <c r="G29" s="51"/>
      <c r="I29" s="546"/>
      <c r="J29" s="281" t="s">
        <v>231</v>
      </c>
      <c r="K29" s="282">
        <v>5</v>
      </c>
      <c r="L29" s="283">
        <v>5</v>
      </c>
      <c r="M29" s="284" t="s">
        <v>592</v>
      </c>
      <c r="N29" s="284" t="s">
        <v>592</v>
      </c>
      <c r="O29" s="284" t="s">
        <v>592</v>
      </c>
    </row>
    <row r="30" spans="1:15" s="49" customFormat="1" ht="18.75" customHeight="1">
      <c r="A30" s="552"/>
      <c r="B30" s="68" t="s">
        <v>412</v>
      </c>
      <c r="C30" s="116">
        <v>79</v>
      </c>
      <c r="D30" s="51">
        <v>66</v>
      </c>
      <c r="E30" s="51">
        <v>71</v>
      </c>
      <c r="F30" s="51">
        <v>89</v>
      </c>
      <c r="G30" s="51">
        <v>112</v>
      </c>
      <c r="I30" s="546"/>
      <c r="J30" s="103"/>
      <c r="K30" s="116"/>
      <c r="L30" s="51"/>
      <c r="M30" s="51"/>
      <c r="N30" s="51"/>
      <c r="O30" s="51"/>
    </row>
    <row r="31" spans="1:15" s="49" customFormat="1" ht="18.75" customHeight="1">
      <c r="A31" s="552"/>
      <c r="B31" s="68" t="s">
        <v>413</v>
      </c>
      <c r="C31" s="116">
        <v>572</v>
      </c>
      <c r="D31" s="51">
        <v>358</v>
      </c>
      <c r="E31" s="51">
        <v>387</v>
      </c>
      <c r="F31" s="51">
        <v>337</v>
      </c>
      <c r="G31" s="51">
        <v>540</v>
      </c>
      <c r="I31" s="546"/>
      <c r="J31" s="280" t="s">
        <v>257</v>
      </c>
      <c r="K31" s="282">
        <f>SUM(K33:K38)</f>
        <v>1709</v>
      </c>
      <c r="L31" s="283">
        <f>SUM(L33:L38)</f>
        <v>1079</v>
      </c>
      <c r="M31" s="283">
        <f>SUM(M33:M38)</f>
        <v>996</v>
      </c>
      <c r="N31" s="283">
        <f>SUM(N33:N38)</f>
        <v>802</v>
      </c>
      <c r="O31" s="283">
        <f>SUM(O33:O38)</f>
        <v>865</v>
      </c>
    </row>
    <row r="32" spans="1:15" s="49" customFormat="1" ht="18.75" customHeight="1">
      <c r="A32" s="552"/>
      <c r="B32" s="68" t="s">
        <v>414</v>
      </c>
      <c r="C32" s="116">
        <v>175</v>
      </c>
      <c r="D32" s="51">
        <v>124</v>
      </c>
      <c r="E32" s="51">
        <v>97</v>
      </c>
      <c r="F32" s="51">
        <v>102</v>
      </c>
      <c r="G32" s="51">
        <v>141</v>
      </c>
      <c r="I32" s="546"/>
      <c r="J32" s="103"/>
      <c r="K32" s="116"/>
      <c r="L32" s="51"/>
      <c r="M32" s="51"/>
      <c r="N32" s="51"/>
      <c r="O32" s="51"/>
    </row>
    <row r="33" spans="1:15" s="49" customFormat="1" ht="18.75" customHeight="1">
      <c r="A33" s="552"/>
      <c r="B33" s="68" t="s">
        <v>238</v>
      </c>
      <c r="C33" s="116">
        <v>368</v>
      </c>
      <c r="D33" s="51">
        <v>287</v>
      </c>
      <c r="E33" s="51">
        <v>281</v>
      </c>
      <c r="F33" s="51">
        <v>262</v>
      </c>
      <c r="G33" s="51">
        <v>254</v>
      </c>
      <c r="I33" s="546"/>
      <c r="J33" s="50" t="s">
        <v>139</v>
      </c>
      <c r="K33" s="116">
        <v>11</v>
      </c>
      <c r="L33" s="51">
        <v>13</v>
      </c>
      <c r="M33" s="51">
        <v>11</v>
      </c>
      <c r="N33" s="51">
        <v>10</v>
      </c>
      <c r="O33" s="51">
        <v>9</v>
      </c>
    </row>
    <row r="34" spans="1:15" s="49" customFormat="1" ht="18.75" customHeight="1">
      <c r="A34" s="552"/>
      <c r="B34" s="50" t="s">
        <v>415</v>
      </c>
      <c r="C34" s="116">
        <v>1416</v>
      </c>
      <c r="D34" s="51">
        <v>1292</v>
      </c>
      <c r="E34" s="51">
        <v>672</v>
      </c>
      <c r="F34" s="51">
        <v>380</v>
      </c>
      <c r="G34" s="51">
        <v>236</v>
      </c>
      <c r="I34" s="546"/>
      <c r="J34" s="50" t="s">
        <v>416</v>
      </c>
      <c r="K34" s="116">
        <v>937</v>
      </c>
      <c r="L34" s="51">
        <v>786</v>
      </c>
      <c r="M34" s="51">
        <v>615</v>
      </c>
      <c r="N34" s="51">
        <v>576</v>
      </c>
      <c r="O34" s="51">
        <v>630</v>
      </c>
    </row>
    <row r="35" spans="1:15" s="49" customFormat="1" ht="18.75" customHeight="1">
      <c r="A35" s="552"/>
      <c r="B35" s="68"/>
      <c r="C35" s="116"/>
      <c r="D35" s="51"/>
      <c r="E35" s="51"/>
      <c r="F35" s="51"/>
      <c r="G35" s="51"/>
      <c r="I35" s="546"/>
      <c r="J35" s="103" t="s">
        <v>417</v>
      </c>
      <c r="K35" s="116">
        <v>3</v>
      </c>
      <c r="L35" s="51">
        <v>2</v>
      </c>
      <c r="M35" s="51">
        <v>2</v>
      </c>
      <c r="N35" s="51">
        <v>1</v>
      </c>
      <c r="O35" s="51">
        <v>1</v>
      </c>
    </row>
    <row r="36" spans="1:15" s="49" customFormat="1" ht="18.75" customHeight="1">
      <c r="A36" s="552"/>
      <c r="B36" s="50" t="s">
        <v>418</v>
      </c>
      <c r="C36" s="116">
        <v>209</v>
      </c>
      <c r="D36" s="51">
        <v>197</v>
      </c>
      <c r="E36" s="51">
        <v>254</v>
      </c>
      <c r="F36" s="51">
        <v>185</v>
      </c>
      <c r="G36" s="51">
        <v>333</v>
      </c>
      <c r="I36" s="546"/>
      <c r="J36" s="50" t="s">
        <v>140</v>
      </c>
      <c r="K36" s="116">
        <v>39</v>
      </c>
      <c r="L36" s="51">
        <v>70</v>
      </c>
      <c r="M36" s="51">
        <v>26</v>
      </c>
      <c r="N36" s="51">
        <v>2</v>
      </c>
      <c r="O36" s="51">
        <v>3</v>
      </c>
    </row>
    <row r="37" spans="1:15" s="49" customFormat="1" ht="18.75" customHeight="1">
      <c r="A37" s="552"/>
      <c r="B37" s="50" t="s">
        <v>419</v>
      </c>
      <c r="C37" s="116">
        <v>749</v>
      </c>
      <c r="D37" s="51">
        <v>771</v>
      </c>
      <c r="E37" s="51">
        <v>1199</v>
      </c>
      <c r="F37" s="51">
        <v>878</v>
      </c>
      <c r="G37" s="51">
        <v>909</v>
      </c>
      <c r="I37" s="546"/>
      <c r="J37" s="103" t="s">
        <v>420</v>
      </c>
      <c r="K37" s="116">
        <v>94</v>
      </c>
      <c r="L37" s="51">
        <v>84</v>
      </c>
      <c r="M37" s="51">
        <v>82</v>
      </c>
      <c r="N37" s="51">
        <v>73</v>
      </c>
      <c r="O37" s="51">
        <v>105</v>
      </c>
    </row>
    <row r="38" spans="1:15" s="49" customFormat="1" ht="18.75" customHeight="1">
      <c r="A38" s="552"/>
      <c r="B38" s="50" t="s">
        <v>237</v>
      </c>
      <c r="C38" s="116">
        <v>265</v>
      </c>
      <c r="D38" s="51">
        <v>262</v>
      </c>
      <c r="E38" s="51">
        <v>364</v>
      </c>
      <c r="F38" s="51">
        <v>247</v>
      </c>
      <c r="G38" s="51">
        <v>132</v>
      </c>
      <c r="I38" s="546"/>
      <c r="J38" s="103" t="s">
        <v>245</v>
      </c>
      <c r="K38" s="116">
        <v>625</v>
      </c>
      <c r="L38" s="51">
        <v>124</v>
      </c>
      <c r="M38" s="51">
        <v>260</v>
      </c>
      <c r="N38" s="51">
        <v>140</v>
      </c>
      <c r="O38" s="51">
        <v>117</v>
      </c>
    </row>
    <row r="39" spans="1:15" s="49" customFormat="1" ht="18.75" customHeight="1">
      <c r="A39" s="552"/>
      <c r="B39" s="50" t="s">
        <v>134</v>
      </c>
      <c r="C39" s="116">
        <v>1989</v>
      </c>
      <c r="D39" s="51">
        <v>1800</v>
      </c>
      <c r="E39" s="51">
        <v>1832</v>
      </c>
      <c r="F39" s="51">
        <v>1623</v>
      </c>
      <c r="G39" s="51">
        <v>2034</v>
      </c>
      <c r="I39" s="546"/>
      <c r="J39" s="103"/>
      <c r="K39" s="116"/>
      <c r="L39" s="51"/>
      <c r="M39" s="51"/>
      <c r="N39" s="51"/>
      <c r="O39" s="51"/>
    </row>
    <row r="40" spans="1:15" s="49" customFormat="1" ht="18.75" customHeight="1">
      <c r="A40" s="552"/>
      <c r="B40" s="50" t="s">
        <v>421</v>
      </c>
      <c r="C40" s="116">
        <v>718</v>
      </c>
      <c r="D40" s="51">
        <v>852</v>
      </c>
      <c r="E40" s="51">
        <v>998</v>
      </c>
      <c r="F40" s="51">
        <v>1515</v>
      </c>
      <c r="G40" s="51">
        <v>1658</v>
      </c>
      <c r="I40" s="546"/>
      <c r="J40" s="280" t="s">
        <v>252</v>
      </c>
      <c r="K40" s="282">
        <f>SUM(K42:K45)</f>
        <v>510</v>
      </c>
      <c r="L40" s="283">
        <f>SUM(L42:L45)</f>
        <v>588</v>
      </c>
      <c r="M40" s="283">
        <f>SUM(M42:M45)</f>
        <v>299</v>
      </c>
      <c r="N40" s="283">
        <f>SUM(N42:N45)</f>
        <v>291</v>
      </c>
      <c r="O40" s="283">
        <f>SUM(O42:O45)</f>
        <v>294</v>
      </c>
    </row>
    <row r="41" spans="1:15" s="49" customFormat="1" ht="18.75" customHeight="1">
      <c r="A41" s="552"/>
      <c r="B41" s="68"/>
      <c r="C41" s="116"/>
      <c r="D41" s="51"/>
      <c r="E41" s="51"/>
      <c r="F41" s="51"/>
      <c r="G41" s="51"/>
      <c r="I41" s="546"/>
      <c r="J41" s="103"/>
      <c r="K41" s="116"/>
      <c r="L41" s="51"/>
      <c r="M41" s="51"/>
      <c r="N41" s="51"/>
      <c r="O41" s="51"/>
    </row>
    <row r="42" spans="1:15" s="49" customFormat="1" ht="18.75" customHeight="1">
      <c r="A42" s="552"/>
      <c r="B42" s="68" t="s">
        <v>239</v>
      </c>
      <c r="C42" s="116">
        <v>10</v>
      </c>
      <c r="D42" s="51">
        <v>21</v>
      </c>
      <c r="E42" s="51">
        <v>26</v>
      </c>
      <c r="F42" s="51">
        <v>23</v>
      </c>
      <c r="G42" s="51">
        <v>48</v>
      </c>
      <c r="I42" s="546"/>
      <c r="J42" s="50" t="s">
        <v>144</v>
      </c>
      <c r="K42" s="116">
        <v>118</v>
      </c>
      <c r="L42" s="51">
        <v>109</v>
      </c>
      <c r="M42" s="51">
        <v>116</v>
      </c>
      <c r="N42" s="51">
        <v>121</v>
      </c>
      <c r="O42" s="51">
        <v>97</v>
      </c>
    </row>
    <row r="43" spans="1:15" s="49" customFormat="1" ht="18.75" customHeight="1">
      <c r="A43" s="552"/>
      <c r="B43" s="68" t="s">
        <v>422</v>
      </c>
      <c r="C43" s="116">
        <v>544</v>
      </c>
      <c r="D43" s="51">
        <v>642</v>
      </c>
      <c r="E43" s="51">
        <v>549</v>
      </c>
      <c r="F43" s="51">
        <v>791</v>
      </c>
      <c r="G43" s="51">
        <v>665</v>
      </c>
      <c r="I43" s="546"/>
      <c r="J43" s="50" t="s">
        <v>145</v>
      </c>
      <c r="K43" s="116">
        <v>8</v>
      </c>
      <c r="L43" s="51">
        <v>10</v>
      </c>
      <c r="M43" s="51">
        <v>6</v>
      </c>
      <c r="N43" s="51">
        <v>5</v>
      </c>
      <c r="O43" s="51">
        <v>5</v>
      </c>
    </row>
    <row r="44" spans="1:15" s="49" customFormat="1" ht="18.75" customHeight="1">
      <c r="A44" s="552"/>
      <c r="B44" s="68" t="s">
        <v>423</v>
      </c>
      <c r="C44" s="116">
        <v>83</v>
      </c>
      <c r="D44" s="51">
        <v>125</v>
      </c>
      <c r="E44" s="51">
        <v>73</v>
      </c>
      <c r="F44" s="51">
        <v>76</v>
      </c>
      <c r="G44" s="51">
        <v>90</v>
      </c>
      <c r="I44" s="546"/>
      <c r="J44" s="68" t="s">
        <v>424</v>
      </c>
      <c r="K44" s="116">
        <v>242</v>
      </c>
      <c r="L44" s="51">
        <v>295</v>
      </c>
      <c r="M44" s="51">
        <v>134</v>
      </c>
      <c r="N44" s="51">
        <v>132</v>
      </c>
      <c r="O44" s="51">
        <v>161</v>
      </c>
    </row>
    <row r="45" spans="1:15" s="166" customFormat="1" ht="18.75" customHeight="1">
      <c r="A45" s="552"/>
      <c r="B45" s="69" t="s">
        <v>425</v>
      </c>
      <c r="C45" s="164">
        <v>112</v>
      </c>
      <c r="D45" s="165">
        <v>91</v>
      </c>
      <c r="E45" s="165">
        <v>61</v>
      </c>
      <c r="F45" s="165">
        <v>58</v>
      </c>
      <c r="G45" s="165">
        <v>147</v>
      </c>
      <c r="I45" s="547"/>
      <c r="J45" s="167" t="s">
        <v>246</v>
      </c>
      <c r="K45" s="164">
        <v>142</v>
      </c>
      <c r="L45" s="165">
        <v>174</v>
      </c>
      <c r="M45" s="165">
        <v>43</v>
      </c>
      <c r="N45" s="165">
        <v>33</v>
      </c>
      <c r="O45" s="165">
        <v>31</v>
      </c>
    </row>
    <row r="46" spans="1:15" s="166" customFormat="1" ht="18.75" customHeight="1">
      <c r="A46" s="553"/>
      <c r="B46" s="168" t="s">
        <v>426</v>
      </c>
      <c r="C46" s="164">
        <v>131</v>
      </c>
      <c r="D46" s="165">
        <v>137</v>
      </c>
      <c r="E46" s="165">
        <v>127</v>
      </c>
      <c r="F46" s="165">
        <v>95</v>
      </c>
      <c r="G46" s="165">
        <v>104</v>
      </c>
      <c r="I46" s="554" t="s">
        <v>256</v>
      </c>
      <c r="J46" s="169"/>
      <c r="K46" s="164"/>
      <c r="L46" s="165"/>
      <c r="M46" s="165"/>
      <c r="N46" s="165"/>
      <c r="O46" s="165"/>
    </row>
    <row r="47" spans="1:15" s="49" customFormat="1" ht="18.75" customHeight="1">
      <c r="A47" s="553"/>
      <c r="B47" s="168"/>
      <c r="C47" s="164"/>
      <c r="D47" s="165"/>
      <c r="E47" s="165"/>
      <c r="F47" s="165"/>
      <c r="G47" s="165"/>
      <c r="H47" s="166"/>
      <c r="I47" s="555"/>
      <c r="J47" s="281" t="s">
        <v>247</v>
      </c>
      <c r="K47" s="282">
        <v>4632</v>
      </c>
      <c r="L47" s="283">
        <v>4399</v>
      </c>
      <c r="M47" s="283">
        <f>SUM(M49:M52)</f>
        <v>3464</v>
      </c>
      <c r="N47" s="283">
        <f>SUM(N49:N52)</f>
        <v>4052</v>
      </c>
      <c r="O47" s="283">
        <f>SUM(O49:O52)</f>
        <v>4044</v>
      </c>
    </row>
    <row r="48" spans="1:15" s="49" customFormat="1" ht="18.75" customHeight="1">
      <c r="A48" s="552"/>
      <c r="B48" s="68" t="s">
        <v>240</v>
      </c>
      <c r="C48" s="116">
        <v>4</v>
      </c>
      <c r="D48" s="51">
        <v>13</v>
      </c>
      <c r="E48" s="51">
        <v>13</v>
      </c>
      <c r="F48" s="51">
        <v>5</v>
      </c>
      <c r="G48" s="51">
        <v>3</v>
      </c>
      <c r="I48" s="555"/>
      <c r="J48" s="103"/>
      <c r="K48" s="116"/>
      <c r="L48" s="51"/>
      <c r="M48" s="51"/>
      <c r="N48" s="51"/>
      <c r="O48" s="51"/>
    </row>
    <row r="49" spans="1:15" s="49" customFormat="1" ht="18.75" customHeight="1">
      <c r="A49" s="552"/>
      <c r="B49" s="50" t="s">
        <v>135</v>
      </c>
      <c r="C49" s="116">
        <v>135</v>
      </c>
      <c r="D49" s="51">
        <v>111</v>
      </c>
      <c r="E49" s="51">
        <v>67</v>
      </c>
      <c r="F49" s="51">
        <v>135</v>
      </c>
      <c r="G49" s="51">
        <v>44</v>
      </c>
      <c r="I49" s="555"/>
      <c r="J49" s="68" t="s">
        <v>248</v>
      </c>
      <c r="K49" s="116">
        <v>197</v>
      </c>
      <c r="L49" s="51">
        <v>191</v>
      </c>
      <c r="M49" s="51">
        <v>164</v>
      </c>
      <c r="N49" s="51">
        <v>347</v>
      </c>
      <c r="O49" s="51">
        <v>259</v>
      </c>
    </row>
    <row r="50" spans="1:15" s="49" customFormat="1" ht="18.75" customHeight="1">
      <c r="A50" s="552"/>
      <c r="B50" s="50" t="s">
        <v>136</v>
      </c>
      <c r="C50" s="116">
        <v>295</v>
      </c>
      <c r="D50" s="51">
        <v>243</v>
      </c>
      <c r="E50" s="51">
        <v>279</v>
      </c>
      <c r="F50" s="51">
        <v>390</v>
      </c>
      <c r="G50" s="51">
        <v>310</v>
      </c>
      <c r="I50" s="555"/>
      <c r="J50" s="68" t="s">
        <v>249</v>
      </c>
      <c r="K50" s="116">
        <v>4311</v>
      </c>
      <c r="L50" s="51">
        <v>4113</v>
      </c>
      <c r="M50" s="51">
        <v>3202</v>
      </c>
      <c r="N50" s="51">
        <v>3605</v>
      </c>
      <c r="O50" s="51">
        <v>3692</v>
      </c>
    </row>
    <row r="51" spans="1:15" s="49" customFormat="1" ht="18.75" customHeight="1">
      <c r="A51" s="265"/>
      <c r="B51" s="104"/>
      <c r="C51" s="51"/>
      <c r="D51" s="51"/>
      <c r="E51" s="51"/>
      <c r="F51" s="51"/>
      <c r="G51" s="51"/>
      <c r="I51" s="555"/>
      <c r="J51" s="68" t="s">
        <v>250</v>
      </c>
      <c r="K51" s="116">
        <v>124</v>
      </c>
      <c r="L51" s="51">
        <v>95</v>
      </c>
      <c r="M51" s="51">
        <v>91</v>
      </c>
      <c r="N51" s="51">
        <v>100</v>
      </c>
      <c r="O51" s="51">
        <v>93</v>
      </c>
    </row>
    <row r="52" spans="1:15" ht="18.75" customHeight="1">
      <c r="A52" s="266"/>
      <c r="B52" s="105"/>
      <c r="C52" s="82"/>
      <c r="D52" s="82"/>
      <c r="E52" s="82"/>
      <c r="F52" s="82"/>
      <c r="G52" s="82"/>
      <c r="H52" s="49"/>
      <c r="I52" s="556"/>
      <c r="J52" s="108" t="s">
        <v>253</v>
      </c>
      <c r="K52" s="170">
        <v>28</v>
      </c>
      <c r="L52" s="171">
        <v>7</v>
      </c>
      <c r="M52" s="171">
        <v>7</v>
      </c>
      <c r="N52" s="230" t="s">
        <v>592</v>
      </c>
      <c r="O52" s="230" t="s">
        <v>592</v>
      </c>
    </row>
    <row r="53" spans="1:10" ht="18.75" customHeight="1">
      <c r="A53" s="117" t="s">
        <v>283</v>
      </c>
      <c r="B53" s="172"/>
      <c r="C53" s="173"/>
      <c r="D53" s="173"/>
      <c r="E53" s="173"/>
      <c r="F53" s="173"/>
      <c r="G53" s="173"/>
      <c r="J53" s="117" t="s">
        <v>522</v>
      </c>
    </row>
    <row r="54" spans="1:7" ht="18.75" customHeight="1">
      <c r="A54" s="174"/>
      <c r="B54" s="172"/>
      <c r="C54" s="109"/>
      <c r="D54" s="109"/>
      <c r="E54" s="109"/>
      <c r="F54" s="109"/>
      <c r="G54" s="109"/>
    </row>
    <row r="55" spans="1:7" ht="18.75" customHeight="1">
      <c r="A55" s="174"/>
      <c r="B55" s="172"/>
      <c r="C55" s="109"/>
      <c r="D55" s="109"/>
      <c r="E55" s="109"/>
      <c r="F55" s="109"/>
      <c r="G55" s="109"/>
    </row>
    <row r="56" spans="1:7" ht="18.75" customHeight="1">
      <c r="A56" s="174"/>
      <c r="B56" s="172"/>
      <c r="C56" s="109"/>
      <c r="D56" s="109"/>
      <c r="E56" s="109"/>
      <c r="F56" s="109"/>
      <c r="G56" s="109"/>
    </row>
    <row r="57" spans="1:7" ht="18.75" customHeight="1">
      <c r="A57" s="174"/>
      <c r="B57" s="172"/>
      <c r="C57" s="109"/>
      <c r="D57" s="109"/>
      <c r="E57" s="109"/>
      <c r="F57" s="109"/>
      <c r="G57" s="109"/>
    </row>
    <row r="58" spans="1:7" ht="18.75" customHeight="1">
      <c r="A58" s="174"/>
      <c r="B58" s="106"/>
      <c r="C58" s="175"/>
      <c r="D58" s="175"/>
      <c r="E58" s="175"/>
      <c r="F58" s="175"/>
      <c r="G58" s="175"/>
    </row>
    <row r="59" spans="1:7" ht="18.75" customHeight="1">
      <c r="A59" s="174"/>
      <c r="B59" s="172"/>
      <c r="C59" s="109"/>
      <c r="D59" s="109"/>
      <c r="E59" s="109"/>
      <c r="F59" s="109"/>
      <c r="G59" s="109"/>
    </row>
    <row r="60" spans="1:7" ht="18.75" customHeight="1">
      <c r="A60" s="174"/>
      <c r="B60" s="172"/>
      <c r="C60" s="109"/>
      <c r="D60" s="109"/>
      <c r="E60" s="109"/>
      <c r="F60" s="109"/>
      <c r="G60" s="109"/>
    </row>
    <row r="61" spans="1:7" ht="18.75" customHeight="1">
      <c r="A61" s="174"/>
      <c r="B61" s="172"/>
      <c r="C61" s="109"/>
      <c r="D61" s="109"/>
      <c r="E61" s="109"/>
      <c r="F61" s="109"/>
      <c r="G61" s="109"/>
    </row>
    <row r="62" spans="1:7" ht="18.75" customHeight="1">
      <c r="A62" s="174"/>
      <c r="B62" s="172"/>
      <c r="C62" s="109"/>
      <c r="D62" s="109"/>
      <c r="E62" s="109"/>
      <c r="F62" s="109"/>
      <c r="G62" s="109"/>
    </row>
    <row r="63" spans="1:7" ht="18.75" customHeight="1">
      <c r="A63" s="174"/>
      <c r="B63" s="172"/>
      <c r="C63" s="109"/>
      <c r="D63" s="109"/>
      <c r="E63" s="109"/>
      <c r="F63" s="109"/>
      <c r="G63" s="109"/>
    </row>
    <row r="64" spans="1:7" ht="18.75" customHeight="1">
      <c r="A64" s="174"/>
      <c r="B64" s="172"/>
      <c r="C64" s="109"/>
      <c r="D64" s="109"/>
      <c r="E64" s="109"/>
      <c r="F64" s="109"/>
      <c r="G64" s="109"/>
    </row>
    <row r="65" spans="1:7" ht="18.75" customHeight="1">
      <c r="A65" s="174"/>
      <c r="B65" s="172"/>
      <c r="C65" s="109"/>
      <c r="D65" s="109"/>
      <c r="E65" s="109"/>
      <c r="F65" s="109"/>
      <c r="G65" s="109"/>
    </row>
    <row r="66" spans="1:7" ht="18.75" customHeight="1">
      <c r="A66" s="174"/>
      <c r="B66" s="172"/>
      <c r="C66" s="109"/>
      <c r="D66" s="109"/>
      <c r="E66" s="109"/>
      <c r="F66" s="109"/>
      <c r="G66" s="109"/>
    </row>
    <row r="67" spans="1:7" ht="18.75" customHeight="1">
      <c r="A67" s="174"/>
      <c r="B67" s="172"/>
      <c r="C67" s="109"/>
      <c r="D67" s="109"/>
      <c r="E67" s="109"/>
      <c r="F67" s="109"/>
      <c r="G67" s="109"/>
    </row>
    <row r="68" spans="1:7" ht="18.75" customHeight="1">
      <c r="A68" s="174"/>
      <c r="B68" s="172"/>
      <c r="C68" s="109"/>
      <c r="D68" s="109"/>
      <c r="E68" s="109"/>
      <c r="F68" s="109"/>
      <c r="G68" s="109"/>
    </row>
    <row r="69" spans="1:7" ht="18.75" customHeight="1">
      <c r="A69" s="174"/>
      <c r="B69" s="172"/>
      <c r="C69" s="109"/>
      <c r="D69" s="109"/>
      <c r="E69" s="109"/>
      <c r="F69" s="109"/>
      <c r="G69" s="109"/>
    </row>
    <row r="70" spans="1:7" ht="18.75" customHeight="1">
      <c r="A70" s="174"/>
      <c r="B70" s="172"/>
      <c r="C70" s="109"/>
      <c r="D70" s="109"/>
      <c r="E70" s="109"/>
      <c r="F70" s="109"/>
      <c r="G70" s="109"/>
    </row>
    <row r="71" spans="1:7" ht="18.75" customHeight="1">
      <c r="A71" s="174"/>
      <c r="B71" s="172"/>
      <c r="C71" s="109"/>
      <c r="D71" s="109"/>
      <c r="E71" s="109"/>
      <c r="F71" s="109"/>
      <c r="G71" s="109"/>
    </row>
    <row r="72" spans="1:7" ht="18.75" customHeight="1">
      <c r="A72" s="174"/>
      <c r="B72" s="172"/>
      <c r="C72" s="109"/>
      <c r="D72" s="109"/>
      <c r="E72" s="109"/>
      <c r="F72" s="109"/>
      <c r="G72" s="109"/>
    </row>
    <row r="73" spans="1:7" ht="18.75" customHeight="1">
      <c r="A73" s="174"/>
      <c r="B73" s="172"/>
      <c r="C73" s="109"/>
      <c r="D73" s="109"/>
      <c r="E73" s="109"/>
      <c r="F73" s="109"/>
      <c r="G73" s="109"/>
    </row>
    <row r="74" spans="1:7" ht="18.75" customHeight="1">
      <c r="A74" s="174"/>
      <c r="B74" s="172"/>
      <c r="C74" s="109"/>
      <c r="D74" s="109"/>
      <c r="E74" s="109"/>
      <c r="F74" s="109"/>
      <c r="G74" s="109"/>
    </row>
    <row r="75" spans="1:7" ht="18.75" customHeight="1">
      <c r="A75" s="174"/>
      <c r="B75" s="172"/>
      <c r="C75" s="109"/>
      <c r="D75" s="109"/>
      <c r="E75" s="109"/>
      <c r="F75" s="109"/>
      <c r="G75" s="109"/>
    </row>
    <row r="76" spans="1:7" ht="18.75" customHeight="1">
      <c r="A76" s="174"/>
      <c r="B76" s="106"/>
      <c r="C76" s="175"/>
      <c r="D76" s="175"/>
      <c r="E76" s="175"/>
      <c r="F76" s="175"/>
      <c r="G76" s="175"/>
    </row>
    <row r="77" spans="1:7" ht="18.75" customHeight="1">
      <c r="A77" s="174"/>
      <c r="B77" s="172"/>
      <c r="C77" s="109"/>
      <c r="D77" s="109"/>
      <c r="E77" s="109"/>
      <c r="F77" s="109"/>
      <c r="G77" s="109"/>
    </row>
    <row r="78" spans="1:7" ht="18.75" customHeight="1">
      <c r="A78" s="174"/>
      <c r="B78" s="106"/>
      <c r="C78" s="175"/>
      <c r="D78" s="175"/>
      <c r="E78" s="175"/>
      <c r="F78" s="175"/>
      <c r="G78" s="175"/>
    </row>
    <row r="79" spans="1:7" ht="18.75" customHeight="1">
      <c r="A79" s="174"/>
      <c r="B79" s="172"/>
      <c r="C79" s="109"/>
      <c r="D79" s="109"/>
      <c r="E79" s="109"/>
      <c r="F79" s="109"/>
      <c r="G79" s="109"/>
    </row>
    <row r="80" spans="1:7" ht="18.75" customHeight="1">
      <c r="A80" s="174"/>
      <c r="B80" s="172"/>
      <c r="C80" s="109"/>
      <c r="D80" s="109"/>
      <c r="E80" s="109"/>
      <c r="F80" s="109"/>
      <c r="G80" s="109"/>
    </row>
    <row r="81" spans="1:7" ht="18.75" customHeight="1">
      <c r="A81" s="174"/>
      <c r="B81" s="172"/>
      <c r="C81" s="109"/>
      <c r="D81" s="109"/>
      <c r="E81" s="109"/>
      <c r="F81" s="109"/>
      <c r="G81" s="109"/>
    </row>
    <row r="82" spans="1:7" ht="18.75" customHeight="1">
      <c r="A82" s="174"/>
      <c r="B82" s="172"/>
      <c r="C82" s="109"/>
      <c r="D82" s="109"/>
      <c r="E82" s="109"/>
      <c r="F82" s="109"/>
      <c r="G82" s="109"/>
    </row>
    <row r="83" spans="1:7" ht="18.75" customHeight="1">
      <c r="A83" s="174"/>
      <c r="B83" s="172"/>
      <c r="C83" s="109"/>
      <c r="D83" s="109"/>
      <c r="E83" s="109"/>
      <c r="F83" s="109"/>
      <c r="G83" s="109"/>
    </row>
    <row r="84" spans="1:7" ht="18.75" customHeight="1">
      <c r="A84" s="174"/>
      <c r="B84" s="172"/>
      <c r="C84" s="109"/>
      <c r="D84" s="109"/>
      <c r="E84" s="109"/>
      <c r="F84" s="109"/>
      <c r="G84" s="109"/>
    </row>
    <row r="85" spans="1:7" ht="18.75" customHeight="1">
      <c r="A85" s="174"/>
      <c r="B85" s="172"/>
      <c r="C85" s="109"/>
      <c r="D85" s="109"/>
      <c r="E85" s="109"/>
      <c r="F85" s="109"/>
      <c r="G85" s="109"/>
    </row>
    <row r="86" spans="1:7" ht="18.75" customHeight="1">
      <c r="A86" s="174"/>
      <c r="B86" s="172"/>
      <c r="C86" s="109"/>
      <c r="D86" s="109"/>
      <c r="E86" s="109"/>
      <c r="F86" s="109"/>
      <c r="G86" s="109"/>
    </row>
    <row r="87" spans="1:7" ht="18.75" customHeight="1">
      <c r="A87" s="174"/>
      <c r="B87" s="106"/>
      <c r="C87" s="175"/>
      <c r="D87" s="175"/>
      <c r="E87" s="175"/>
      <c r="F87" s="175"/>
      <c r="G87" s="175"/>
    </row>
    <row r="88" spans="1:7" ht="18.75" customHeight="1">
      <c r="A88" s="174"/>
      <c r="B88" s="172"/>
      <c r="C88" s="109"/>
      <c r="D88" s="109"/>
      <c r="E88" s="109"/>
      <c r="F88" s="109"/>
      <c r="G88" s="109"/>
    </row>
    <row r="89" spans="1:7" ht="18.75" customHeight="1">
      <c r="A89" s="174"/>
      <c r="B89" s="172"/>
      <c r="C89" s="109"/>
      <c r="D89" s="109"/>
      <c r="E89" s="109"/>
      <c r="F89" s="109"/>
      <c r="G89" s="109"/>
    </row>
    <row r="90" spans="1:7" ht="18.75" customHeight="1">
      <c r="A90" s="174"/>
      <c r="B90" s="172"/>
      <c r="C90" s="109"/>
      <c r="D90" s="109"/>
      <c r="E90" s="109"/>
      <c r="F90" s="109"/>
      <c r="G90" s="109"/>
    </row>
    <row r="91" spans="1:7" ht="18.75" customHeight="1">
      <c r="A91" s="174"/>
      <c r="B91" s="172"/>
      <c r="C91" s="109"/>
      <c r="D91" s="109"/>
      <c r="E91" s="109"/>
      <c r="F91" s="109"/>
      <c r="G91" s="109"/>
    </row>
    <row r="92" spans="1:7" ht="18.75" customHeight="1">
      <c r="A92" s="174"/>
      <c r="B92" s="172"/>
      <c r="C92" s="109"/>
      <c r="D92" s="109"/>
      <c r="E92" s="109"/>
      <c r="F92" s="109"/>
      <c r="G92" s="109"/>
    </row>
    <row r="93" spans="2:7" ht="18.75" customHeight="1">
      <c r="B93" s="172"/>
      <c r="C93" s="175"/>
      <c r="D93" s="175"/>
      <c r="E93" s="175"/>
      <c r="F93" s="175"/>
      <c r="G93" s="175"/>
    </row>
    <row r="94" spans="2:7" ht="18.75" customHeight="1">
      <c r="B94" s="172"/>
      <c r="C94" s="175"/>
      <c r="D94" s="175"/>
      <c r="E94" s="175"/>
      <c r="F94" s="175"/>
      <c r="G94" s="175"/>
    </row>
    <row r="95" spans="1:7" ht="18.75" customHeight="1">
      <c r="A95" s="174"/>
      <c r="B95" s="172"/>
      <c r="C95" s="175"/>
      <c r="D95" s="175"/>
      <c r="E95" s="175"/>
      <c r="F95" s="175"/>
      <c r="G95" s="175"/>
    </row>
    <row r="96" spans="1:7" ht="14.25">
      <c r="A96" s="174"/>
      <c r="B96" s="172"/>
      <c r="C96" s="175"/>
      <c r="D96" s="175"/>
      <c r="E96" s="175"/>
      <c r="F96" s="175"/>
      <c r="G96" s="175"/>
    </row>
    <row r="97" spans="1:7" ht="14.25">
      <c r="A97" s="174"/>
      <c r="B97" s="172"/>
      <c r="C97" s="175"/>
      <c r="D97" s="175"/>
      <c r="E97" s="175"/>
      <c r="F97" s="175"/>
      <c r="G97" s="175"/>
    </row>
    <row r="98" spans="1:7" ht="14.25">
      <c r="A98" s="174"/>
      <c r="B98" s="172"/>
      <c r="C98" s="175"/>
      <c r="D98" s="175"/>
      <c r="E98" s="175"/>
      <c r="F98" s="175"/>
      <c r="G98" s="175"/>
    </row>
    <row r="99" spans="1:7" ht="14.25">
      <c r="A99" s="176"/>
      <c r="B99" s="172"/>
      <c r="C99" s="175"/>
      <c r="D99" s="175"/>
      <c r="E99" s="175"/>
      <c r="F99" s="177"/>
      <c r="G99" s="177"/>
    </row>
  </sheetData>
  <sheetProtection/>
  <mergeCells count="8">
    <mergeCell ref="I2:O2"/>
    <mergeCell ref="A2:G2"/>
    <mergeCell ref="I5:J5"/>
    <mergeCell ref="I6:I45"/>
    <mergeCell ref="A5:B5"/>
    <mergeCell ref="A7:B7"/>
    <mergeCell ref="A10:A50"/>
    <mergeCell ref="I46:I5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6.09765625" style="2" customWidth="1"/>
    <col min="2" max="10" width="13.59765625" style="2" customWidth="1"/>
    <col min="11" max="11" width="8" style="2" customWidth="1"/>
    <col min="12" max="12" width="3.8984375" style="2" customWidth="1"/>
    <col min="13" max="13" width="3.69921875" style="2" customWidth="1"/>
    <col min="14" max="14" width="25.59765625" style="2" customWidth="1"/>
    <col min="15" max="19" width="17.59765625" style="2" customWidth="1"/>
    <col min="20" max="16384" width="10.59765625" style="2" customWidth="1"/>
  </cols>
  <sheetData>
    <row r="1" spans="1:19" s="134" customFormat="1" ht="19.5" customHeight="1">
      <c r="A1" s="3" t="s">
        <v>676</v>
      </c>
      <c r="S1" s="4" t="s">
        <v>381</v>
      </c>
    </row>
    <row r="2" spans="10:19" s="148" customFormat="1" ht="19.5" customHeight="1">
      <c r="J2" s="146"/>
      <c r="K2" s="147"/>
      <c r="L2" s="380" t="s">
        <v>529</v>
      </c>
      <c r="M2" s="380"/>
      <c r="N2" s="380"/>
      <c r="O2" s="380"/>
      <c r="P2" s="380"/>
      <c r="Q2" s="380"/>
      <c r="R2" s="380"/>
      <c r="S2" s="380"/>
    </row>
    <row r="3" spans="1:19" s="148" customFormat="1" ht="19.5" customHeight="1">
      <c r="A3" s="380" t="s">
        <v>570</v>
      </c>
      <c r="B3" s="380"/>
      <c r="C3" s="380"/>
      <c r="D3" s="380"/>
      <c r="E3" s="380"/>
      <c r="F3" s="380"/>
      <c r="G3" s="380"/>
      <c r="H3" s="380"/>
      <c r="I3" s="380"/>
      <c r="J3" s="380"/>
      <c r="K3" s="147"/>
      <c r="L3" s="381" t="s">
        <v>491</v>
      </c>
      <c r="M3" s="381"/>
      <c r="N3" s="381"/>
      <c r="O3" s="381"/>
      <c r="P3" s="381"/>
      <c r="Q3" s="381"/>
      <c r="R3" s="381"/>
      <c r="S3" s="381"/>
    </row>
    <row r="4" spans="1:20" s="148" customFormat="1" ht="18" customHeight="1" thickBot="1">
      <c r="A4" s="155"/>
      <c r="B4" s="155"/>
      <c r="C4" s="147"/>
      <c r="D4" s="147"/>
      <c r="E4" s="147"/>
      <c r="F4" s="147"/>
      <c r="G4" s="147"/>
      <c r="H4" s="147"/>
      <c r="I4" s="147"/>
      <c r="J4" s="147"/>
      <c r="K4" s="147"/>
      <c r="N4" s="149"/>
      <c r="O4" s="149"/>
      <c r="P4" s="149"/>
      <c r="Q4" s="149"/>
      <c r="R4" s="149"/>
      <c r="S4" s="150" t="s">
        <v>382</v>
      </c>
      <c r="T4" s="156"/>
    </row>
    <row r="5" spans="1:20" ht="15.75" customHeight="1">
      <c r="A5" s="528" t="s">
        <v>314</v>
      </c>
      <c r="B5" s="591"/>
      <c r="C5" s="525" t="s">
        <v>524</v>
      </c>
      <c r="D5" s="518"/>
      <c r="E5" s="518"/>
      <c r="F5" s="518"/>
      <c r="G5" s="518"/>
      <c r="H5" s="518"/>
      <c r="I5" s="518"/>
      <c r="J5" s="518"/>
      <c r="K5" s="147"/>
      <c r="L5" s="601" t="s">
        <v>528</v>
      </c>
      <c r="M5" s="601"/>
      <c r="N5" s="602"/>
      <c r="O5" s="152" t="s">
        <v>294</v>
      </c>
      <c r="P5" s="152" t="s">
        <v>334</v>
      </c>
      <c r="Q5" s="152" t="s">
        <v>335</v>
      </c>
      <c r="R5" s="152" t="s">
        <v>336</v>
      </c>
      <c r="S5" s="112" t="s">
        <v>337</v>
      </c>
      <c r="T5" s="8"/>
    </row>
    <row r="6" spans="1:20" ht="15.75" customHeight="1">
      <c r="A6" s="576"/>
      <c r="B6" s="571"/>
      <c r="C6" s="559"/>
      <c r="D6" s="560"/>
      <c r="E6" s="560"/>
      <c r="F6" s="560"/>
      <c r="G6" s="560"/>
      <c r="H6" s="560"/>
      <c r="I6" s="560"/>
      <c r="J6" s="560"/>
      <c r="K6" s="26"/>
      <c r="L6" s="495" t="s">
        <v>298</v>
      </c>
      <c r="M6" s="495"/>
      <c r="N6" s="534"/>
      <c r="O6" s="358">
        <f>SUM(O8,O27,O31)</f>
        <v>76</v>
      </c>
      <c r="P6" s="307">
        <f>SUM(P8,P27,P31)</f>
        <v>85</v>
      </c>
      <c r="Q6" s="307">
        <f>SUM(Q8,Q27,Q31)</f>
        <v>107</v>
      </c>
      <c r="R6" s="307">
        <f>SUM(R8,R27,R31)</f>
        <v>88</v>
      </c>
      <c r="S6" s="307">
        <f>SUM(S8,S27,S31)</f>
        <v>85</v>
      </c>
      <c r="T6" s="8"/>
    </row>
    <row r="7" spans="1:19" ht="15.75" customHeight="1">
      <c r="A7" s="576"/>
      <c r="B7" s="571"/>
      <c r="C7" s="22" t="s">
        <v>146</v>
      </c>
      <c r="D7" s="593" t="s">
        <v>383</v>
      </c>
      <c r="E7" s="592"/>
      <c r="F7" s="594"/>
      <c r="G7" s="592" t="s">
        <v>147</v>
      </c>
      <c r="H7" s="592"/>
      <c r="I7" s="592"/>
      <c r="J7" s="592"/>
      <c r="K7" s="26"/>
      <c r="L7" s="31"/>
      <c r="M7" s="31"/>
      <c r="N7" s="32"/>
      <c r="O7" s="359"/>
      <c r="P7" s="360"/>
      <c r="Q7" s="360"/>
      <c r="R7" s="360"/>
      <c r="S7" s="360"/>
    </row>
    <row r="8" spans="1:19" ht="15.75" customHeight="1">
      <c r="A8" s="576"/>
      <c r="B8" s="571"/>
      <c r="C8" s="588" t="s">
        <v>247</v>
      </c>
      <c r="D8" s="579" t="s">
        <v>227</v>
      </c>
      <c r="E8" s="580" t="s">
        <v>228</v>
      </c>
      <c r="F8" s="583" t="s">
        <v>229</v>
      </c>
      <c r="G8" s="584" t="s">
        <v>315</v>
      </c>
      <c r="H8" s="585"/>
      <c r="I8" s="584" t="s">
        <v>523</v>
      </c>
      <c r="J8" s="585"/>
      <c r="K8" s="26"/>
      <c r="L8" s="495" t="s">
        <v>593</v>
      </c>
      <c r="M8" s="495"/>
      <c r="N8" s="534"/>
      <c r="O8" s="361">
        <f>SUM(O9:O25)</f>
        <v>74</v>
      </c>
      <c r="P8" s="306">
        <f>SUM(P9:P25)</f>
        <v>82</v>
      </c>
      <c r="Q8" s="306">
        <f>SUM(Q9:Q25)</f>
        <v>104</v>
      </c>
      <c r="R8" s="306">
        <f>SUM(R9:R25)</f>
        <v>87</v>
      </c>
      <c r="S8" s="306">
        <v>84</v>
      </c>
    </row>
    <row r="9" spans="1:19" ht="15.75" customHeight="1">
      <c r="A9" s="576"/>
      <c r="B9" s="571"/>
      <c r="C9" s="589"/>
      <c r="D9" s="579"/>
      <c r="E9" s="581"/>
      <c r="F9" s="583"/>
      <c r="G9" s="586"/>
      <c r="H9" s="587"/>
      <c r="I9" s="586"/>
      <c r="J9" s="587"/>
      <c r="K9" s="26"/>
      <c r="L9" s="8"/>
      <c r="M9" s="8"/>
      <c r="N9" s="16" t="s">
        <v>316</v>
      </c>
      <c r="O9" s="122">
        <v>23</v>
      </c>
      <c r="P9" s="31">
        <v>31</v>
      </c>
      <c r="Q9" s="31">
        <v>41</v>
      </c>
      <c r="R9" s="31">
        <v>20</v>
      </c>
      <c r="S9" s="31">
        <v>24</v>
      </c>
    </row>
    <row r="10" spans="1:19" ht="15.75" customHeight="1">
      <c r="A10" s="577"/>
      <c r="B10" s="578"/>
      <c r="C10" s="590"/>
      <c r="D10" s="579"/>
      <c r="E10" s="582"/>
      <c r="F10" s="583"/>
      <c r="G10" s="22" t="s">
        <v>148</v>
      </c>
      <c r="H10" s="22" t="s">
        <v>149</v>
      </c>
      <c r="I10" s="22" t="s">
        <v>148</v>
      </c>
      <c r="J10" s="67" t="s">
        <v>149</v>
      </c>
      <c r="L10" s="8"/>
      <c r="M10" s="8"/>
      <c r="N10" s="16" t="s">
        <v>318</v>
      </c>
      <c r="O10" s="124">
        <v>0</v>
      </c>
      <c r="P10" s="25">
        <v>0</v>
      </c>
      <c r="Q10" s="25">
        <v>0</v>
      </c>
      <c r="R10" s="25">
        <v>0</v>
      </c>
      <c r="S10" s="25" t="s">
        <v>592</v>
      </c>
    </row>
    <row r="11" spans="1:19" ht="15.75" customHeight="1">
      <c r="A11" s="565"/>
      <c r="B11" s="566"/>
      <c r="C11" s="39"/>
      <c r="D11" s="36"/>
      <c r="E11" s="37"/>
      <c r="F11" s="37"/>
      <c r="G11" s="37" t="s">
        <v>317</v>
      </c>
      <c r="H11" s="37" t="s">
        <v>317</v>
      </c>
      <c r="I11" s="37" t="s">
        <v>317</v>
      </c>
      <c r="J11" s="37" t="s">
        <v>317</v>
      </c>
      <c r="K11" s="26"/>
      <c r="L11" s="8"/>
      <c r="M11" s="8"/>
      <c r="N11" s="16" t="s">
        <v>384</v>
      </c>
      <c r="O11" s="124">
        <v>0</v>
      </c>
      <c r="P11" s="25">
        <v>0</v>
      </c>
      <c r="Q11" s="25">
        <v>0</v>
      </c>
      <c r="R11" s="25">
        <v>0</v>
      </c>
      <c r="S11" s="25">
        <v>0</v>
      </c>
    </row>
    <row r="12" spans="1:19" ht="15.75" customHeight="1">
      <c r="A12" s="573" t="s">
        <v>663</v>
      </c>
      <c r="B12" s="571"/>
      <c r="C12" s="11">
        <v>117</v>
      </c>
      <c r="D12" s="12">
        <v>18</v>
      </c>
      <c r="E12" s="12">
        <v>44</v>
      </c>
      <c r="F12" s="12">
        <v>1060</v>
      </c>
      <c r="G12" s="12">
        <v>4301</v>
      </c>
      <c r="H12" s="12">
        <v>646</v>
      </c>
      <c r="I12" s="12">
        <v>3887</v>
      </c>
      <c r="J12" s="12">
        <v>583</v>
      </c>
      <c r="L12" s="8"/>
      <c r="M12" s="8"/>
      <c r="N12" s="16" t="s">
        <v>386</v>
      </c>
      <c r="O12" s="122">
        <v>3</v>
      </c>
      <c r="P12" s="31">
        <v>3</v>
      </c>
      <c r="Q12" s="31">
        <v>5</v>
      </c>
      <c r="R12" s="31">
        <v>5</v>
      </c>
      <c r="S12" s="31">
        <v>5</v>
      </c>
    </row>
    <row r="13" spans="1:19" ht="15.75" customHeight="1">
      <c r="A13" s="565"/>
      <c r="B13" s="566"/>
      <c r="C13" s="39"/>
      <c r="D13" s="8"/>
      <c r="E13" s="8"/>
      <c r="F13" s="8"/>
      <c r="G13" s="8"/>
      <c r="H13" s="8"/>
      <c r="I13" s="8"/>
      <c r="J13" s="8"/>
      <c r="K13" s="26"/>
      <c r="L13" s="8"/>
      <c r="M13" s="8"/>
      <c r="N13" s="16" t="s">
        <v>388</v>
      </c>
      <c r="O13" s="122">
        <v>29</v>
      </c>
      <c r="P13" s="31">
        <v>20</v>
      </c>
      <c r="Q13" s="31">
        <v>25</v>
      </c>
      <c r="R13" s="31">
        <v>22</v>
      </c>
      <c r="S13" s="31">
        <v>16</v>
      </c>
    </row>
    <row r="14" spans="1:19" ht="15.75" customHeight="1">
      <c r="A14" s="565"/>
      <c r="B14" s="566"/>
      <c r="C14" s="122"/>
      <c r="D14" s="31"/>
      <c r="E14" s="31"/>
      <c r="F14" s="31"/>
      <c r="G14" s="31"/>
      <c r="H14" s="31"/>
      <c r="I14" s="31"/>
      <c r="J14" s="31"/>
      <c r="L14" s="31"/>
      <c r="M14" s="31"/>
      <c r="N14" s="16" t="s">
        <v>387</v>
      </c>
      <c r="O14" s="122">
        <v>0</v>
      </c>
      <c r="P14" s="31">
        <v>0</v>
      </c>
      <c r="Q14" s="31">
        <v>0</v>
      </c>
      <c r="R14" s="31">
        <v>1</v>
      </c>
      <c r="S14" s="25">
        <v>0</v>
      </c>
    </row>
    <row r="15" spans="1:19" ht="15.75" customHeight="1">
      <c r="A15" s="372" t="s">
        <v>665</v>
      </c>
      <c r="B15" s="564"/>
      <c r="C15" s="11">
        <v>118</v>
      </c>
      <c r="D15" s="12">
        <v>17</v>
      </c>
      <c r="E15" s="12">
        <v>43</v>
      </c>
      <c r="F15" s="12">
        <v>1091</v>
      </c>
      <c r="G15" s="12">
        <v>4108</v>
      </c>
      <c r="H15" s="12">
        <v>616</v>
      </c>
      <c r="I15" s="12">
        <v>3990</v>
      </c>
      <c r="J15" s="12">
        <v>599</v>
      </c>
      <c r="K15" s="26"/>
      <c r="L15" s="8"/>
      <c r="M15" s="8"/>
      <c r="N15" s="7" t="s">
        <v>389</v>
      </c>
      <c r="O15" s="124" t="s">
        <v>592</v>
      </c>
      <c r="P15" s="25" t="s">
        <v>592</v>
      </c>
      <c r="Q15" s="25" t="s">
        <v>592</v>
      </c>
      <c r="R15" s="25" t="s">
        <v>592</v>
      </c>
      <c r="S15" s="25" t="s">
        <v>592</v>
      </c>
    </row>
    <row r="16" spans="1:19" ht="15.75" customHeight="1">
      <c r="A16" s="565"/>
      <c r="B16" s="566"/>
      <c r="C16" s="39"/>
      <c r="D16" s="8"/>
      <c r="E16" s="8"/>
      <c r="F16" s="8"/>
      <c r="G16" s="8"/>
      <c r="H16" s="8"/>
      <c r="I16" s="8"/>
      <c r="J16" s="8"/>
      <c r="L16" s="31"/>
      <c r="M16" s="31"/>
      <c r="N16" s="16" t="s">
        <v>390</v>
      </c>
      <c r="O16" s="122">
        <v>4</v>
      </c>
      <c r="P16" s="31">
        <v>5</v>
      </c>
      <c r="Q16" s="31">
        <v>7</v>
      </c>
      <c r="R16" s="31">
        <v>10</v>
      </c>
      <c r="S16" s="31">
        <v>11</v>
      </c>
    </row>
    <row r="17" spans="1:19" ht="15.75" customHeight="1">
      <c r="A17" s="565"/>
      <c r="B17" s="566"/>
      <c r="C17" s="122"/>
      <c r="D17" s="31"/>
      <c r="E17" s="31"/>
      <c r="F17" s="31"/>
      <c r="G17" s="31"/>
      <c r="H17" s="31"/>
      <c r="I17" s="31"/>
      <c r="J17" s="31"/>
      <c r="K17" s="26"/>
      <c r="L17" s="8"/>
      <c r="M17" s="8"/>
      <c r="N17" s="16" t="s">
        <v>391</v>
      </c>
      <c r="O17" s="122">
        <v>11</v>
      </c>
      <c r="P17" s="31">
        <v>16</v>
      </c>
      <c r="Q17" s="31">
        <v>16</v>
      </c>
      <c r="R17" s="31">
        <v>19</v>
      </c>
      <c r="S17" s="31">
        <v>19</v>
      </c>
    </row>
    <row r="18" spans="1:19" ht="15.75" customHeight="1">
      <c r="A18" s="372" t="s">
        <v>666</v>
      </c>
      <c r="B18" s="564"/>
      <c r="C18" s="11">
        <v>112</v>
      </c>
      <c r="D18" s="12">
        <v>10</v>
      </c>
      <c r="E18" s="12">
        <v>156</v>
      </c>
      <c r="F18" s="12">
        <v>808</v>
      </c>
      <c r="G18" s="12">
        <v>3190</v>
      </c>
      <c r="H18" s="12">
        <v>479</v>
      </c>
      <c r="I18" s="12">
        <v>3230</v>
      </c>
      <c r="J18" s="12">
        <v>484</v>
      </c>
      <c r="L18" s="31"/>
      <c r="M18" s="31"/>
      <c r="N18" s="16" t="s">
        <v>392</v>
      </c>
      <c r="O18" s="122">
        <v>2</v>
      </c>
      <c r="P18" s="31">
        <v>1</v>
      </c>
      <c r="Q18" s="31">
        <v>0</v>
      </c>
      <c r="R18" s="31">
        <v>2</v>
      </c>
      <c r="S18" s="31">
        <v>2</v>
      </c>
    </row>
    <row r="19" spans="1:19" ht="15.75" customHeight="1">
      <c r="A19" s="565"/>
      <c r="B19" s="566"/>
      <c r="C19" s="39"/>
      <c r="D19" s="8"/>
      <c r="E19" s="8"/>
      <c r="F19" s="8"/>
      <c r="G19" s="8"/>
      <c r="H19" s="8"/>
      <c r="I19" s="8"/>
      <c r="J19" s="8"/>
      <c r="L19" s="8"/>
      <c r="M19" s="8"/>
      <c r="N19" s="16" t="s">
        <v>319</v>
      </c>
      <c r="O19" s="124">
        <v>0</v>
      </c>
      <c r="P19" s="31">
        <v>0</v>
      </c>
      <c r="Q19" s="31">
        <v>0</v>
      </c>
      <c r="R19" s="31">
        <v>0</v>
      </c>
      <c r="S19" s="25">
        <v>0</v>
      </c>
    </row>
    <row r="20" spans="1:19" ht="15.75" customHeight="1">
      <c r="A20" s="565"/>
      <c r="B20" s="566"/>
      <c r="C20" s="122"/>
      <c r="D20" s="31"/>
      <c r="E20" s="31"/>
      <c r="F20" s="31"/>
      <c r="G20" s="31"/>
      <c r="H20" s="31"/>
      <c r="I20" s="31"/>
      <c r="J20" s="31"/>
      <c r="L20" s="8"/>
      <c r="M20" s="8"/>
      <c r="N20" s="16" t="s">
        <v>320</v>
      </c>
      <c r="O20" s="122">
        <v>0</v>
      </c>
      <c r="P20" s="31">
        <v>0</v>
      </c>
      <c r="Q20" s="31">
        <v>0</v>
      </c>
      <c r="R20" s="31">
        <v>1</v>
      </c>
      <c r="S20" s="25">
        <v>0</v>
      </c>
    </row>
    <row r="21" spans="1:19" ht="15.75" customHeight="1">
      <c r="A21" s="372" t="s">
        <v>667</v>
      </c>
      <c r="B21" s="564"/>
      <c r="C21" s="11">
        <v>116</v>
      </c>
      <c r="D21" s="12">
        <v>16</v>
      </c>
      <c r="E21" s="12">
        <v>156</v>
      </c>
      <c r="F21" s="12">
        <v>814</v>
      </c>
      <c r="G21" s="12">
        <v>3578</v>
      </c>
      <c r="H21" s="12">
        <v>537</v>
      </c>
      <c r="I21" s="12">
        <v>3903</v>
      </c>
      <c r="J21" s="12">
        <v>593</v>
      </c>
      <c r="K21" s="26"/>
      <c r="L21" s="8"/>
      <c r="M21" s="8"/>
      <c r="N21" s="7" t="s">
        <v>571</v>
      </c>
      <c r="O21" s="124">
        <v>0</v>
      </c>
      <c r="P21" s="25">
        <v>0</v>
      </c>
      <c r="Q21" s="25">
        <v>0</v>
      </c>
      <c r="R21" s="25">
        <v>0</v>
      </c>
      <c r="S21" s="25">
        <v>0</v>
      </c>
    </row>
    <row r="22" spans="1:19" ht="15.75" customHeight="1">
      <c r="A22" s="565"/>
      <c r="B22" s="566"/>
      <c r="C22" s="39"/>
      <c r="D22" s="8"/>
      <c r="E22" s="8"/>
      <c r="F22" s="8"/>
      <c r="G22" s="8"/>
      <c r="H22" s="8"/>
      <c r="I22" s="8"/>
      <c r="J22" s="8"/>
      <c r="L22" s="31"/>
      <c r="M22" s="31"/>
      <c r="N22" s="16" t="s">
        <v>572</v>
      </c>
      <c r="O22" s="122">
        <v>0</v>
      </c>
      <c r="P22" s="31">
        <v>0</v>
      </c>
      <c r="Q22" s="31">
        <v>0</v>
      </c>
      <c r="R22" s="31">
        <v>0</v>
      </c>
      <c r="S22" s="25">
        <v>1</v>
      </c>
    </row>
    <row r="23" spans="1:19" ht="15.75" customHeight="1">
      <c r="A23" s="565"/>
      <c r="B23" s="566"/>
      <c r="C23" s="122"/>
      <c r="D23" s="31"/>
      <c r="E23" s="31"/>
      <c r="F23" s="31"/>
      <c r="G23" s="31"/>
      <c r="H23" s="31"/>
      <c r="I23" s="31"/>
      <c r="J23" s="31"/>
      <c r="L23" s="8"/>
      <c r="M23" s="8"/>
      <c r="N23" s="16" t="s">
        <v>573</v>
      </c>
      <c r="O23" s="122">
        <v>2</v>
      </c>
      <c r="P23" s="31">
        <v>1</v>
      </c>
      <c r="Q23" s="31">
        <v>0</v>
      </c>
      <c r="R23" s="31">
        <v>1</v>
      </c>
      <c r="S23" s="25">
        <v>1</v>
      </c>
    </row>
    <row r="24" spans="1:19" ht="15.75" customHeight="1">
      <c r="A24" s="402" t="s">
        <v>668</v>
      </c>
      <c r="B24" s="403"/>
      <c r="C24" s="278">
        <v>120</v>
      </c>
      <c r="D24" s="279">
        <v>10</v>
      </c>
      <c r="E24" s="274" t="s">
        <v>588</v>
      </c>
      <c r="F24" s="279">
        <v>1408</v>
      </c>
      <c r="G24" s="279">
        <v>3669</v>
      </c>
      <c r="H24" s="279">
        <v>547</v>
      </c>
      <c r="I24" s="279">
        <v>3268</v>
      </c>
      <c r="J24" s="279">
        <v>488</v>
      </c>
      <c r="K24" s="26"/>
      <c r="L24" s="8"/>
      <c r="M24" s="8"/>
      <c r="N24" s="16" t="s">
        <v>324</v>
      </c>
      <c r="O24" s="122">
        <v>0</v>
      </c>
      <c r="P24" s="31">
        <v>2</v>
      </c>
      <c r="Q24" s="31">
        <v>9</v>
      </c>
      <c r="R24" s="31">
        <v>3</v>
      </c>
      <c r="S24" s="31">
        <v>1</v>
      </c>
    </row>
    <row r="25" spans="1:19" ht="15.75" customHeight="1">
      <c r="A25" s="567"/>
      <c r="B25" s="568"/>
      <c r="C25" s="52"/>
      <c r="D25" s="43"/>
      <c r="E25" s="43"/>
      <c r="F25" s="43"/>
      <c r="G25" s="43"/>
      <c r="H25" s="43"/>
      <c r="I25" s="43"/>
      <c r="J25" s="43"/>
      <c r="L25" s="31"/>
      <c r="M25" s="31"/>
      <c r="N25" s="16" t="s">
        <v>385</v>
      </c>
      <c r="O25" s="124" t="s">
        <v>15</v>
      </c>
      <c r="P25" s="31">
        <v>3</v>
      </c>
      <c r="Q25" s="31">
        <v>1</v>
      </c>
      <c r="R25" s="31">
        <v>3</v>
      </c>
      <c r="S25" s="31">
        <v>3</v>
      </c>
    </row>
    <row r="26" spans="1:14" ht="15.75" customHeight="1">
      <c r="A26" s="53" t="s">
        <v>525</v>
      </c>
      <c r="L26" s="31"/>
      <c r="M26" s="31"/>
      <c r="N26" s="81"/>
    </row>
    <row r="27" spans="12:19" ht="15.75" customHeight="1">
      <c r="L27" s="495" t="s">
        <v>594</v>
      </c>
      <c r="M27" s="495"/>
      <c r="N27" s="534"/>
      <c r="O27" s="361">
        <f>SUM(O28:O29)</f>
        <v>1</v>
      </c>
      <c r="P27" s="306">
        <f>SUM(P28:P29)</f>
        <v>1</v>
      </c>
      <c r="Q27" s="306">
        <f>SUM(Q28:Q29)</f>
        <v>1</v>
      </c>
      <c r="R27" s="306">
        <f>SUM(R28:R29)</f>
        <v>0</v>
      </c>
      <c r="S27" s="288">
        <f>SUM(S28:S29)</f>
        <v>0</v>
      </c>
    </row>
    <row r="28" spans="11:19" ht="15.75" customHeight="1">
      <c r="K28" s="26"/>
      <c r="L28" s="8"/>
      <c r="M28" s="8"/>
      <c r="N28" s="16" t="s">
        <v>393</v>
      </c>
      <c r="O28" s="122">
        <v>1</v>
      </c>
      <c r="P28" s="31">
        <v>1</v>
      </c>
      <c r="Q28" s="31">
        <v>1</v>
      </c>
      <c r="R28" s="31">
        <v>0</v>
      </c>
      <c r="S28" s="25">
        <v>0</v>
      </c>
    </row>
    <row r="29" spans="11:19" ht="15.75" customHeight="1" thickBot="1">
      <c r="K29" s="26"/>
      <c r="L29" s="31"/>
      <c r="M29" s="31"/>
      <c r="N29" s="7" t="s">
        <v>394</v>
      </c>
      <c r="O29" s="124" t="s">
        <v>592</v>
      </c>
      <c r="P29" s="25" t="s">
        <v>592</v>
      </c>
      <c r="Q29" s="25" t="s">
        <v>592</v>
      </c>
      <c r="R29" s="25" t="s">
        <v>592</v>
      </c>
      <c r="S29" s="25" t="s">
        <v>592</v>
      </c>
    </row>
    <row r="30" spans="1:19" ht="15.75" customHeight="1">
      <c r="A30" s="570" t="s">
        <v>321</v>
      </c>
      <c r="B30" s="569" t="s">
        <v>166</v>
      </c>
      <c r="C30" s="537"/>
      <c r="D30" s="537"/>
      <c r="E30" s="537"/>
      <c r="F30" s="537"/>
      <c r="G30" s="538"/>
      <c r="H30" s="595" t="s">
        <v>526</v>
      </c>
      <c r="I30" s="596"/>
      <c r="J30" s="596"/>
      <c r="L30" s="45"/>
      <c r="M30" s="45"/>
      <c r="N30" s="54"/>
      <c r="O30" s="9"/>
      <c r="P30" s="10"/>
      <c r="Q30" s="10"/>
      <c r="R30" s="10"/>
      <c r="S30" s="10"/>
    </row>
    <row r="31" spans="1:19" ht="15.75" customHeight="1">
      <c r="A31" s="571"/>
      <c r="B31" s="561" t="s">
        <v>146</v>
      </c>
      <c r="C31" s="563"/>
      <c r="D31" s="561" t="s">
        <v>164</v>
      </c>
      <c r="E31" s="563"/>
      <c r="F31" s="561" t="s">
        <v>167</v>
      </c>
      <c r="G31" s="563"/>
      <c r="H31" s="597" t="s">
        <v>527</v>
      </c>
      <c r="I31" s="598"/>
      <c r="J31" s="598"/>
      <c r="K31" s="26"/>
      <c r="L31" s="495" t="s">
        <v>595</v>
      </c>
      <c r="M31" s="495"/>
      <c r="N31" s="534"/>
      <c r="O31" s="361">
        <f>SUM(O32:O33)</f>
        <v>1</v>
      </c>
      <c r="P31" s="306">
        <f>SUM(P32:P33)</f>
        <v>2</v>
      </c>
      <c r="Q31" s="306">
        <f>SUM(Q32:Q33)</f>
        <v>2</v>
      </c>
      <c r="R31" s="306">
        <f>SUM(R32:R33)</f>
        <v>1</v>
      </c>
      <c r="S31" s="288">
        <f>SUM(S32:S33)</f>
        <v>1</v>
      </c>
    </row>
    <row r="32" spans="1:19" ht="15.75" customHeight="1">
      <c r="A32" s="572"/>
      <c r="B32" s="22" t="s">
        <v>168</v>
      </c>
      <c r="C32" s="22" t="s">
        <v>169</v>
      </c>
      <c r="D32" s="22" t="s">
        <v>168</v>
      </c>
      <c r="E32" s="22" t="s">
        <v>169</v>
      </c>
      <c r="F32" s="22" t="s">
        <v>170</v>
      </c>
      <c r="G32" s="22" t="s">
        <v>325</v>
      </c>
      <c r="H32" s="22" t="s">
        <v>152</v>
      </c>
      <c r="I32" s="22" t="s">
        <v>165</v>
      </c>
      <c r="J32" s="67" t="s">
        <v>326</v>
      </c>
      <c r="K32" s="26"/>
      <c r="L32" s="8"/>
      <c r="M32" s="8"/>
      <c r="N32" s="16" t="s">
        <v>395</v>
      </c>
      <c r="O32" s="122">
        <v>0</v>
      </c>
      <c r="P32" s="31">
        <v>0</v>
      </c>
      <c r="Q32" s="31">
        <v>1</v>
      </c>
      <c r="R32" s="31">
        <v>0</v>
      </c>
      <c r="S32" s="25">
        <v>0</v>
      </c>
    </row>
    <row r="33" spans="1:19" ht="15.75" customHeight="1">
      <c r="A33" s="55"/>
      <c r="B33" s="56"/>
      <c r="C33" s="56"/>
      <c r="D33" s="57" t="s">
        <v>171</v>
      </c>
      <c r="E33" s="37"/>
      <c r="F33" s="37" t="s">
        <v>172</v>
      </c>
      <c r="G33" s="57" t="s">
        <v>327</v>
      </c>
      <c r="H33" s="37"/>
      <c r="I33" s="37"/>
      <c r="J33" s="57" t="s">
        <v>327</v>
      </c>
      <c r="K33" s="26"/>
      <c r="L33" s="8"/>
      <c r="M33" s="8"/>
      <c r="N33" s="16" t="s">
        <v>122</v>
      </c>
      <c r="O33" s="122">
        <v>1</v>
      </c>
      <c r="P33" s="31">
        <v>2</v>
      </c>
      <c r="Q33" s="31">
        <v>1</v>
      </c>
      <c r="R33" s="31">
        <v>1</v>
      </c>
      <c r="S33" s="25">
        <v>1</v>
      </c>
    </row>
    <row r="34" spans="1:19" ht="15.75" customHeight="1">
      <c r="A34" s="356" t="s">
        <v>664</v>
      </c>
      <c r="B34" s="13">
        <v>2</v>
      </c>
      <c r="C34" s="289" t="s">
        <v>600</v>
      </c>
      <c r="D34" s="290">
        <v>59</v>
      </c>
      <c r="E34" s="289" t="s">
        <v>600</v>
      </c>
      <c r="F34" s="290">
        <v>28</v>
      </c>
      <c r="G34" s="289" t="s">
        <v>600</v>
      </c>
      <c r="H34" s="290">
        <v>19</v>
      </c>
      <c r="I34" s="290">
        <v>113</v>
      </c>
      <c r="J34" s="290">
        <v>196</v>
      </c>
      <c r="L34" s="31"/>
      <c r="M34" s="31"/>
      <c r="N34" s="32"/>
      <c r="O34" s="9"/>
      <c r="P34" s="10"/>
      <c r="Q34" s="10"/>
      <c r="R34" s="10"/>
      <c r="S34" s="10"/>
    </row>
    <row r="35" spans="1:19" ht="15.75" customHeight="1">
      <c r="A35" s="21"/>
      <c r="B35" s="291"/>
      <c r="C35" s="291"/>
      <c r="D35" s="291"/>
      <c r="E35" s="291"/>
      <c r="F35" s="291"/>
      <c r="G35" s="291"/>
      <c r="H35" s="291"/>
      <c r="I35" s="291"/>
      <c r="J35" s="291"/>
      <c r="L35" s="599" t="s">
        <v>596</v>
      </c>
      <c r="M35" s="599"/>
      <c r="N35" s="600"/>
      <c r="O35" s="285" t="s">
        <v>592</v>
      </c>
      <c r="P35" s="286" t="s">
        <v>592</v>
      </c>
      <c r="Q35" s="286" t="s">
        <v>592</v>
      </c>
      <c r="R35" s="286" t="s">
        <v>592</v>
      </c>
      <c r="S35" s="286" t="s">
        <v>592</v>
      </c>
    </row>
    <row r="36" spans="1:19" ht="15.75" customHeight="1">
      <c r="A36" s="34"/>
      <c r="B36" s="292"/>
      <c r="C36" s="292"/>
      <c r="D36" s="292"/>
      <c r="E36" s="292"/>
      <c r="F36" s="292"/>
      <c r="G36" s="292"/>
      <c r="H36" s="292"/>
      <c r="I36" s="292"/>
      <c r="J36" s="292"/>
      <c r="K36" s="26"/>
      <c r="L36" s="2" t="s">
        <v>151</v>
      </c>
      <c r="O36" s="78"/>
      <c r="P36" s="78"/>
      <c r="Q36" s="78"/>
      <c r="R36" s="78"/>
      <c r="S36" s="78"/>
    </row>
    <row r="37" spans="1:11" ht="15.75" customHeight="1">
      <c r="A37" s="357" t="s">
        <v>669</v>
      </c>
      <c r="B37" s="290">
        <v>2</v>
      </c>
      <c r="C37" s="289" t="s">
        <v>600</v>
      </c>
      <c r="D37" s="290">
        <v>59</v>
      </c>
      <c r="E37" s="289" t="s">
        <v>600</v>
      </c>
      <c r="F37" s="290">
        <v>7</v>
      </c>
      <c r="G37" s="289" t="s">
        <v>600</v>
      </c>
      <c r="H37" s="290">
        <v>16</v>
      </c>
      <c r="I37" s="290">
        <v>111</v>
      </c>
      <c r="J37" s="290">
        <v>190</v>
      </c>
      <c r="K37" s="26"/>
    </row>
    <row r="38" spans="1:10" ht="15.75" customHeight="1">
      <c r="A38" s="21"/>
      <c r="B38" s="292"/>
      <c r="C38" s="292"/>
      <c r="D38" s="292"/>
      <c r="E38" s="292"/>
      <c r="F38" s="292"/>
      <c r="G38" s="292"/>
      <c r="H38" s="292"/>
      <c r="I38" s="292"/>
      <c r="J38" s="292"/>
    </row>
    <row r="39" spans="1:19" ht="15.75" customHeight="1">
      <c r="A39" s="34"/>
      <c r="B39" s="291"/>
      <c r="C39" s="291"/>
      <c r="D39" s="291"/>
      <c r="E39" s="291"/>
      <c r="F39" s="291"/>
      <c r="G39" s="291"/>
      <c r="H39" s="291"/>
      <c r="I39" s="291"/>
      <c r="J39" s="291"/>
      <c r="L39" s="10"/>
      <c r="M39" s="10"/>
      <c r="N39" s="10"/>
      <c r="O39" s="10"/>
      <c r="P39" s="10"/>
      <c r="Q39" s="10"/>
      <c r="R39" s="10"/>
      <c r="S39" s="10"/>
    </row>
    <row r="40" spans="1:19" ht="15.75" customHeight="1">
      <c r="A40" s="357" t="s">
        <v>670</v>
      </c>
      <c r="B40" s="290">
        <v>1</v>
      </c>
      <c r="C40" s="289" t="s">
        <v>600</v>
      </c>
      <c r="D40" s="290">
        <v>30</v>
      </c>
      <c r="E40" s="289" t="s">
        <v>600</v>
      </c>
      <c r="F40" s="290">
        <v>7</v>
      </c>
      <c r="G40" s="289" t="s">
        <v>600</v>
      </c>
      <c r="H40" s="290">
        <v>19</v>
      </c>
      <c r="I40" s="290">
        <v>103</v>
      </c>
      <c r="J40" s="290">
        <v>164</v>
      </c>
      <c r="L40" s="576" t="s">
        <v>574</v>
      </c>
      <c r="M40" s="576"/>
      <c r="N40" s="576"/>
      <c r="O40" s="576"/>
      <c r="P40" s="576"/>
      <c r="Q40" s="576"/>
      <c r="R40" s="576"/>
      <c r="S40" s="576"/>
    </row>
    <row r="41" spans="1:19" ht="15.75" customHeight="1" thickBot="1">
      <c r="A41" s="21"/>
      <c r="B41" s="293"/>
      <c r="C41" s="293"/>
      <c r="D41" s="293"/>
      <c r="E41" s="293"/>
      <c r="F41" s="293"/>
      <c r="G41" s="293"/>
      <c r="H41" s="293"/>
      <c r="I41" s="293"/>
      <c r="J41" s="293"/>
      <c r="N41" s="35"/>
      <c r="O41" s="35"/>
      <c r="P41" s="35"/>
      <c r="Q41" s="35"/>
      <c r="R41" s="35"/>
      <c r="S41" s="25" t="s">
        <v>328</v>
      </c>
    </row>
    <row r="42" spans="1:19" ht="15.75" customHeight="1">
      <c r="A42" s="34"/>
      <c r="B42" s="292"/>
      <c r="C42" s="292"/>
      <c r="D42" s="292"/>
      <c r="E42" s="292"/>
      <c r="F42" s="292"/>
      <c r="G42" s="292"/>
      <c r="H42" s="292"/>
      <c r="I42" s="292"/>
      <c r="J42" s="292"/>
      <c r="L42" s="537" t="s">
        <v>530</v>
      </c>
      <c r="M42" s="537"/>
      <c r="N42" s="538"/>
      <c r="O42" s="29" t="s">
        <v>294</v>
      </c>
      <c r="P42" s="29" t="s">
        <v>334</v>
      </c>
      <c r="Q42" s="29" t="s">
        <v>335</v>
      </c>
      <c r="R42" s="29" t="s">
        <v>336</v>
      </c>
      <c r="S42" s="112" t="s">
        <v>337</v>
      </c>
    </row>
    <row r="43" spans="1:19" ht="15.75" customHeight="1">
      <c r="A43" s="357" t="s">
        <v>671</v>
      </c>
      <c r="B43" s="289" t="s">
        <v>600</v>
      </c>
      <c r="C43" s="289" t="s">
        <v>600</v>
      </c>
      <c r="D43" s="289" t="s">
        <v>600</v>
      </c>
      <c r="E43" s="289" t="s">
        <v>600</v>
      </c>
      <c r="F43" s="289" t="s">
        <v>600</v>
      </c>
      <c r="G43" s="289" t="s">
        <v>600</v>
      </c>
      <c r="H43" s="290">
        <v>18</v>
      </c>
      <c r="I43" s="290">
        <v>110</v>
      </c>
      <c r="J43" s="290">
        <v>346</v>
      </c>
      <c r="L43" s="495" t="s">
        <v>575</v>
      </c>
      <c r="M43" s="495"/>
      <c r="N43" s="534"/>
      <c r="O43" s="358">
        <f>SUM(O45,O55,O59)</f>
        <v>128</v>
      </c>
      <c r="P43" s="307">
        <v>129</v>
      </c>
      <c r="Q43" s="307">
        <f>SUM(Q45,Q55,Q59)</f>
        <v>88</v>
      </c>
      <c r="R43" s="307">
        <f>SUM(R45,R55,R59)</f>
        <v>73</v>
      </c>
      <c r="S43" s="307">
        <f>SUM(S45,S55,S59)</f>
        <v>56</v>
      </c>
    </row>
    <row r="44" spans="1:19" ht="15.75" customHeight="1">
      <c r="A44" s="21"/>
      <c r="B44" s="8"/>
      <c r="C44" s="8"/>
      <c r="D44" s="8"/>
      <c r="E44" s="8"/>
      <c r="F44" s="8"/>
      <c r="G44" s="8"/>
      <c r="H44" s="8"/>
      <c r="I44" s="8"/>
      <c r="J44" s="8"/>
      <c r="K44" s="26"/>
      <c r="L44" s="5"/>
      <c r="M44" s="5"/>
      <c r="N44" s="6"/>
      <c r="O44" s="359"/>
      <c r="P44" s="360"/>
      <c r="Q44" s="360"/>
      <c r="R44" s="360"/>
      <c r="S44" s="360"/>
    </row>
    <row r="45" spans="1:19" ht="15.75" customHeight="1">
      <c r="A45" s="34"/>
      <c r="B45" s="31"/>
      <c r="C45" s="31"/>
      <c r="D45" s="31"/>
      <c r="E45" s="31"/>
      <c r="F45" s="31"/>
      <c r="G45" s="31"/>
      <c r="H45" s="31"/>
      <c r="I45" s="31"/>
      <c r="J45" s="31"/>
      <c r="K45" s="26"/>
      <c r="L45" s="495" t="s">
        <v>597</v>
      </c>
      <c r="M45" s="495"/>
      <c r="N45" s="534"/>
      <c r="O45" s="361">
        <f>SUM(O46:O53)</f>
        <v>126</v>
      </c>
      <c r="P45" s="306">
        <f>SUM(P46:P53)</f>
        <v>128</v>
      </c>
      <c r="Q45" s="306">
        <f>SUM(Q46:Q53)</f>
        <v>88</v>
      </c>
      <c r="R45" s="306">
        <f>SUM(R46:R53)</f>
        <v>73</v>
      </c>
      <c r="S45" s="306">
        <f>SUM(S46:S53)</f>
        <v>56</v>
      </c>
    </row>
    <row r="46" spans="1:19" ht="15.75" customHeight="1">
      <c r="A46" s="275" t="s">
        <v>672</v>
      </c>
      <c r="B46" s="274" t="s">
        <v>592</v>
      </c>
      <c r="C46" s="274" t="s">
        <v>592</v>
      </c>
      <c r="D46" s="274" t="s">
        <v>592</v>
      </c>
      <c r="E46" s="274" t="s">
        <v>592</v>
      </c>
      <c r="F46" s="274" t="s">
        <v>592</v>
      </c>
      <c r="G46" s="274" t="s">
        <v>592</v>
      </c>
      <c r="H46" s="274">
        <v>19</v>
      </c>
      <c r="I46" s="274">
        <v>116</v>
      </c>
      <c r="J46" s="274">
        <v>258</v>
      </c>
      <c r="K46" s="26"/>
      <c r="L46" s="53"/>
      <c r="M46" s="53"/>
      <c r="N46" s="16" t="s">
        <v>330</v>
      </c>
      <c r="O46" s="122">
        <v>16</v>
      </c>
      <c r="P46" s="31">
        <v>17</v>
      </c>
      <c r="Q46" s="31">
        <v>11</v>
      </c>
      <c r="R46" s="31">
        <v>9</v>
      </c>
      <c r="S46" s="31">
        <v>2</v>
      </c>
    </row>
    <row r="47" spans="1:19" ht="15.75" customHeight="1">
      <c r="A47" s="80"/>
      <c r="B47" s="41"/>
      <c r="C47" s="41"/>
      <c r="D47" s="44"/>
      <c r="E47" s="44"/>
      <c r="F47" s="44"/>
      <c r="G47" s="44"/>
      <c r="H47" s="44"/>
      <c r="I47" s="44"/>
      <c r="J47" s="44"/>
      <c r="K47" s="26"/>
      <c r="L47" s="53"/>
      <c r="M47" s="53"/>
      <c r="N47" s="16" t="s">
        <v>153</v>
      </c>
      <c r="O47" s="122">
        <v>33</v>
      </c>
      <c r="P47" s="31">
        <v>40</v>
      </c>
      <c r="Q47" s="31">
        <v>36</v>
      </c>
      <c r="R47" s="31">
        <v>37</v>
      </c>
      <c r="S47" s="31">
        <v>33</v>
      </c>
    </row>
    <row r="48" spans="1:19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26"/>
      <c r="L48" s="5"/>
      <c r="M48" s="5"/>
      <c r="N48" s="7" t="s">
        <v>331</v>
      </c>
      <c r="O48" s="124">
        <v>8</v>
      </c>
      <c r="P48" s="25">
        <v>8</v>
      </c>
      <c r="Q48" s="25">
        <v>2</v>
      </c>
      <c r="R48" s="25">
        <v>7</v>
      </c>
      <c r="S48" s="25" t="s">
        <v>592</v>
      </c>
    </row>
    <row r="49" spans="1:19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26"/>
      <c r="L49" s="53"/>
      <c r="M49" s="53"/>
      <c r="N49" s="16" t="s">
        <v>333</v>
      </c>
      <c r="O49" s="122">
        <v>49</v>
      </c>
      <c r="P49" s="31">
        <v>43</v>
      </c>
      <c r="Q49" s="31">
        <v>21</v>
      </c>
      <c r="R49" s="31">
        <v>4</v>
      </c>
      <c r="S49" s="31">
        <v>3</v>
      </c>
    </row>
    <row r="50" spans="1:20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26"/>
      <c r="L50" s="53"/>
      <c r="M50" s="53"/>
      <c r="N50" s="16" t="s">
        <v>391</v>
      </c>
      <c r="O50" s="124" t="s">
        <v>592</v>
      </c>
      <c r="P50" s="25" t="s">
        <v>592</v>
      </c>
      <c r="Q50" s="25" t="s">
        <v>592</v>
      </c>
      <c r="R50" s="25" t="s">
        <v>592</v>
      </c>
      <c r="S50" s="25" t="s">
        <v>592</v>
      </c>
      <c r="T50" s="8"/>
    </row>
    <row r="51" spans="1:20" ht="15.75" customHeight="1" thickBot="1">
      <c r="A51" s="53"/>
      <c r="B51" s="53"/>
      <c r="C51" s="53"/>
      <c r="D51" s="40"/>
      <c r="E51" s="25"/>
      <c r="F51" s="25"/>
      <c r="G51" s="40"/>
      <c r="H51" s="25"/>
      <c r="I51" s="25"/>
      <c r="J51" s="40"/>
      <c r="L51" s="53"/>
      <c r="M51" s="53"/>
      <c r="N51" s="16" t="s">
        <v>397</v>
      </c>
      <c r="O51" s="124">
        <v>18</v>
      </c>
      <c r="P51" s="25">
        <v>18</v>
      </c>
      <c r="Q51" s="25">
        <v>18</v>
      </c>
      <c r="R51" s="25">
        <v>15</v>
      </c>
      <c r="S51" s="25">
        <v>18</v>
      </c>
      <c r="T51" s="8"/>
    </row>
    <row r="52" spans="1:20" ht="15.75" customHeight="1">
      <c r="A52" s="574" t="s">
        <v>396</v>
      </c>
      <c r="B52" s="575"/>
      <c r="C52" s="569" t="s">
        <v>329</v>
      </c>
      <c r="D52" s="537"/>
      <c r="E52" s="537"/>
      <c r="F52" s="537"/>
      <c r="G52" s="537"/>
      <c r="H52" s="538"/>
      <c r="I52" s="557" t="s">
        <v>173</v>
      </c>
      <c r="J52" s="558"/>
      <c r="L52" s="5"/>
      <c r="M52" s="5"/>
      <c r="N52" s="7" t="s">
        <v>398</v>
      </c>
      <c r="O52" s="124" t="s">
        <v>592</v>
      </c>
      <c r="P52" s="25" t="s">
        <v>592</v>
      </c>
      <c r="Q52" s="25" t="s">
        <v>592</v>
      </c>
      <c r="R52" s="25" t="s">
        <v>592</v>
      </c>
      <c r="S52" s="25" t="s">
        <v>592</v>
      </c>
      <c r="T52" s="8"/>
    </row>
    <row r="53" spans="1:20" ht="15.75" customHeight="1">
      <c r="A53" s="576"/>
      <c r="B53" s="571"/>
      <c r="C53" s="561" t="s">
        <v>323</v>
      </c>
      <c r="D53" s="562"/>
      <c r="E53" s="563"/>
      <c r="F53" s="561" t="s">
        <v>322</v>
      </c>
      <c r="G53" s="562"/>
      <c r="H53" s="563"/>
      <c r="I53" s="559"/>
      <c r="J53" s="560"/>
      <c r="K53" s="26"/>
      <c r="L53" s="53"/>
      <c r="M53" s="53"/>
      <c r="N53" s="16" t="s">
        <v>100</v>
      </c>
      <c r="O53" s="124">
        <v>2</v>
      </c>
      <c r="P53" s="25">
        <v>2</v>
      </c>
      <c r="Q53" s="25" t="s">
        <v>592</v>
      </c>
      <c r="R53" s="25">
        <v>1</v>
      </c>
      <c r="S53" s="25">
        <v>0</v>
      </c>
      <c r="T53" s="8"/>
    </row>
    <row r="54" spans="1:20" ht="15.75" customHeight="1">
      <c r="A54" s="577"/>
      <c r="B54" s="578"/>
      <c r="C54" s="22" t="s">
        <v>152</v>
      </c>
      <c r="D54" s="22" t="s">
        <v>165</v>
      </c>
      <c r="E54" s="22" t="s">
        <v>326</v>
      </c>
      <c r="F54" s="22" t="s">
        <v>152</v>
      </c>
      <c r="G54" s="22" t="s">
        <v>165</v>
      </c>
      <c r="H54" s="22" t="s">
        <v>326</v>
      </c>
      <c r="I54" s="22" t="s">
        <v>152</v>
      </c>
      <c r="J54" s="67" t="s">
        <v>174</v>
      </c>
      <c r="L54" s="5"/>
      <c r="M54" s="5"/>
      <c r="N54" s="6"/>
      <c r="O54" s="124"/>
      <c r="P54" s="25"/>
      <c r="Q54" s="25"/>
      <c r="R54" s="25"/>
      <c r="S54" s="25"/>
      <c r="T54" s="8"/>
    </row>
    <row r="55" spans="1:19" ht="15.75" customHeight="1">
      <c r="A55" s="565"/>
      <c r="B55" s="566"/>
      <c r="C55" s="56"/>
      <c r="D55" s="56"/>
      <c r="E55" s="57" t="s">
        <v>332</v>
      </c>
      <c r="F55" s="37"/>
      <c r="G55" s="37"/>
      <c r="H55" s="57" t="s">
        <v>332</v>
      </c>
      <c r="I55" s="37"/>
      <c r="J55" s="37"/>
      <c r="K55" s="26"/>
      <c r="L55" s="495" t="s">
        <v>150</v>
      </c>
      <c r="M55" s="495"/>
      <c r="N55" s="534"/>
      <c r="O55" s="287">
        <f>SUM(O56:O57)</f>
        <v>0</v>
      </c>
      <c r="P55" s="288">
        <f>SUM(P56:P57)</f>
        <v>0</v>
      </c>
      <c r="Q55" s="288">
        <f>SUM(Q56:Q57)</f>
        <v>0</v>
      </c>
      <c r="R55" s="288">
        <f>SUM(R56:R57)</f>
        <v>0</v>
      </c>
      <c r="S55" s="288">
        <f>SUM(S56:S57)</f>
        <v>0</v>
      </c>
    </row>
    <row r="56" spans="1:19" ht="15.75" customHeight="1">
      <c r="A56" s="573" t="s">
        <v>663</v>
      </c>
      <c r="B56" s="571"/>
      <c r="C56" s="13">
        <v>107</v>
      </c>
      <c r="D56" s="13" t="s">
        <v>15</v>
      </c>
      <c r="E56" s="13">
        <v>123</v>
      </c>
      <c r="F56" s="13">
        <v>3</v>
      </c>
      <c r="G56" s="13">
        <v>5</v>
      </c>
      <c r="H56" s="13">
        <v>11</v>
      </c>
      <c r="I56" s="13">
        <v>1</v>
      </c>
      <c r="J56" s="13">
        <v>1</v>
      </c>
      <c r="L56" s="5"/>
      <c r="M56" s="5"/>
      <c r="N56" s="7" t="s">
        <v>399</v>
      </c>
      <c r="O56" s="124">
        <v>0</v>
      </c>
      <c r="P56" s="25">
        <v>0</v>
      </c>
      <c r="Q56" s="25">
        <v>0</v>
      </c>
      <c r="R56" s="25">
        <v>0</v>
      </c>
      <c r="S56" s="25">
        <v>0</v>
      </c>
    </row>
    <row r="57" spans="1:19" ht="15.75" customHeight="1">
      <c r="A57" s="565"/>
      <c r="B57" s="566"/>
      <c r="C57" s="12"/>
      <c r="D57" s="12"/>
      <c r="E57" s="12"/>
      <c r="F57" s="12"/>
      <c r="G57" s="12"/>
      <c r="H57" s="12"/>
      <c r="I57" s="12"/>
      <c r="J57" s="12"/>
      <c r="L57" s="5"/>
      <c r="M57" s="5"/>
      <c r="N57" s="7" t="s">
        <v>122</v>
      </c>
      <c r="O57" s="124" t="s">
        <v>592</v>
      </c>
      <c r="P57" s="25" t="s">
        <v>592</v>
      </c>
      <c r="Q57" s="25" t="s">
        <v>592</v>
      </c>
      <c r="R57" s="25" t="s">
        <v>592</v>
      </c>
      <c r="S57" s="25" t="s">
        <v>592</v>
      </c>
    </row>
    <row r="58" spans="1:19" ht="15.75" customHeight="1">
      <c r="A58" s="565"/>
      <c r="B58" s="566"/>
      <c r="C58" s="8"/>
      <c r="D58" s="8"/>
      <c r="E58" s="8"/>
      <c r="F58" s="8"/>
      <c r="G58" s="8"/>
      <c r="H58" s="8"/>
      <c r="I58" s="8"/>
      <c r="J58" s="8"/>
      <c r="K58" s="26"/>
      <c r="L58" s="5"/>
      <c r="M58" s="5"/>
      <c r="N58" s="6"/>
      <c r="O58" s="124"/>
      <c r="P58" s="25"/>
      <c r="Q58" s="25"/>
      <c r="R58" s="25"/>
      <c r="S58" s="25"/>
    </row>
    <row r="59" spans="1:19" ht="15.75" customHeight="1">
      <c r="A59" s="372" t="s">
        <v>673</v>
      </c>
      <c r="B59" s="564"/>
      <c r="C59" s="13">
        <v>113</v>
      </c>
      <c r="D59" s="13" t="s">
        <v>15</v>
      </c>
      <c r="E59" s="13">
        <v>95</v>
      </c>
      <c r="F59" s="13">
        <v>3</v>
      </c>
      <c r="G59" s="13">
        <v>2</v>
      </c>
      <c r="H59" s="13">
        <v>6</v>
      </c>
      <c r="I59" s="13">
        <v>3</v>
      </c>
      <c r="J59" s="13">
        <v>3</v>
      </c>
      <c r="L59" s="495" t="s">
        <v>598</v>
      </c>
      <c r="M59" s="495"/>
      <c r="N59" s="534"/>
      <c r="O59" s="287">
        <v>2</v>
      </c>
      <c r="P59" s="288">
        <v>2</v>
      </c>
      <c r="Q59" s="288" t="s">
        <v>601</v>
      </c>
      <c r="R59" s="288" t="s">
        <v>592</v>
      </c>
      <c r="S59" s="288" t="s">
        <v>592</v>
      </c>
    </row>
    <row r="60" spans="1:19" ht="15.75" customHeight="1">
      <c r="A60" s="565"/>
      <c r="B60" s="566"/>
      <c r="C60" s="8"/>
      <c r="D60" s="8"/>
      <c r="E60" s="8"/>
      <c r="F60" s="8"/>
      <c r="G60" s="8"/>
      <c r="H60" s="8"/>
      <c r="I60" s="8"/>
      <c r="J60" s="8"/>
      <c r="K60" s="26"/>
      <c r="L60" s="5"/>
      <c r="M60" s="5"/>
      <c r="N60" s="6"/>
      <c r="O60" s="124"/>
      <c r="P60" s="25"/>
      <c r="Q60" s="25"/>
      <c r="R60" s="25"/>
      <c r="S60" s="25"/>
    </row>
    <row r="61" spans="1:19" ht="15.75" customHeight="1">
      <c r="A61" s="565"/>
      <c r="B61" s="566"/>
      <c r="C61" s="12"/>
      <c r="D61" s="12"/>
      <c r="E61" s="12"/>
      <c r="F61" s="12"/>
      <c r="G61" s="12"/>
      <c r="H61" s="12"/>
      <c r="I61" s="12"/>
      <c r="J61" s="12"/>
      <c r="K61" s="26"/>
      <c r="L61" s="599" t="s">
        <v>599</v>
      </c>
      <c r="M61" s="599"/>
      <c r="N61" s="600"/>
      <c r="O61" s="285" t="s">
        <v>592</v>
      </c>
      <c r="P61" s="286" t="s">
        <v>592</v>
      </c>
      <c r="Q61" s="286" t="s">
        <v>592</v>
      </c>
      <c r="R61" s="286" t="s">
        <v>592</v>
      </c>
      <c r="S61" s="286" t="s">
        <v>592</v>
      </c>
    </row>
    <row r="62" spans="1:19" ht="15.75" customHeight="1">
      <c r="A62" s="372" t="s">
        <v>674</v>
      </c>
      <c r="B62" s="564"/>
      <c r="C62" s="13">
        <v>109</v>
      </c>
      <c r="D62" s="13" t="s">
        <v>15</v>
      </c>
      <c r="E62" s="13">
        <v>91</v>
      </c>
      <c r="F62" s="13">
        <v>3</v>
      </c>
      <c r="G62" s="13">
        <v>2</v>
      </c>
      <c r="H62" s="13">
        <v>12</v>
      </c>
      <c r="I62" s="13">
        <v>3</v>
      </c>
      <c r="J62" s="13">
        <v>3</v>
      </c>
      <c r="K62" s="26"/>
      <c r="L62" s="2" t="s">
        <v>151</v>
      </c>
      <c r="O62" s="75"/>
      <c r="P62" s="75"/>
      <c r="Q62" s="75"/>
      <c r="R62" s="75"/>
      <c r="S62" s="75"/>
    </row>
    <row r="63" spans="1:19" ht="15.75" customHeight="1">
      <c r="A63" s="565"/>
      <c r="B63" s="566"/>
      <c r="C63" s="31"/>
      <c r="D63" s="31"/>
      <c r="E63" s="31"/>
      <c r="F63" s="31"/>
      <c r="G63" s="31"/>
      <c r="H63" s="31"/>
      <c r="I63" s="31"/>
      <c r="J63" s="31"/>
      <c r="K63" s="26"/>
      <c r="O63" s="8"/>
      <c r="P63" s="8"/>
      <c r="Q63" s="8"/>
      <c r="R63" s="8"/>
      <c r="S63" s="8"/>
    </row>
    <row r="64" spans="1:11" ht="15.75" customHeight="1">
      <c r="A64" s="565"/>
      <c r="B64" s="566"/>
      <c r="C64" s="8"/>
      <c r="D64" s="8"/>
      <c r="E64" s="8"/>
      <c r="F64" s="8"/>
      <c r="G64" s="8"/>
      <c r="H64" s="8"/>
      <c r="I64" s="8"/>
      <c r="J64" s="8"/>
      <c r="K64" s="26"/>
    </row>
    <row r="65" spans="1:11" ht="15.75" customHeight="1">
      <c r="A65" s="372" t="s">
        <v>675</v>
      </c>
      <c r="B65" s="564"/>
      <c r="C65" s="13">
        <v>95</v>
      </c>
      <c r="D65" s="13" t="s">
        <v>15</v>
      </c>
      <c r="E65" s="13">
        <v>100</v>
      </c>
      <c r="F65" s="13">
        <v>5</v>
      </c>
      <c r="G65" s="13">
        <v>2</v>
      </c>
      <c r="H65" s="13">
        <v>28</v>
      </c>
      <c r="I65" s="13">
        <v>3</v>
      </c>
      <c r="J65" s="13">
        <v>3</v>
      </c>
      <c r="K65" s="26"/>
    </row>
    <row r="66" spans="1:11" ht="15.75" customHeight="1">
      <c r="A66" s="565"/>
      <c r="B66" s="566"/>
      <c r="C66" s="8"/>
      <c r="D66" s="8"/>
      <c r="E66" s="8"/>
      <c r="F66" s="8"/>
      <c r="G66" s="8"/>
      <c r="H66" s="8"/>
      <c r="I66" s="8"/>
      <c r="J66" s="8"/>
      <c r="K66" s="26"/>
    </row>
    <row r="67" spans="1:11" ht="15.75" customHeight="1">
      <c r="A67" s="565"/>
      <c r="B67" s="566"/>
      <c r="C67" s="31"/>
      <c r="D67" s="31"/>
      <c r="E67" s="31"/>
      <c r="F67" s="31"/>
      <c r="G67" s="31"/>
      <c r="H67" s="31"/>
      <c r="I67" s="31"/>
      <c r="J67" s="31"/>
      <c r="K67" s="26"/>
    </row>
    <row r="68" spans="1:11" ht="15.75" customHeight="1">
      <c r="A68" s="402" t="s">
        <v>623</v>
      </c>
      <c r="B68" s="403"/>
      <c r="C68" s="274">
        <v>90</v>
      </c>
      <c r="D68" s="274" t="s">
        <v>15</v>
      </c>
      <c r="E68" s="274">
        <v>93</v>
      </c>
      <c r="F68" s="274">
        <v>5</v>
      </c>
      <c r="G68" s="274">
        <v>2</v>
      </c>
      <c r="H68" s="274">
        <v>24</v>
      </c>
      <c r="I68" s="274">
        <v>3</v>
      </c>
      <c r="J68" s="274">
        <v>3</v>
      </c>
      <c r="K68" s="26"/>
    </row>
    <row r="69" spans="1:10" ht="15.75" customHeight="1">
      <c r="A69" s="567"/>
      <c r="B69" s="568"/>
      <c r="C69" s="41"/>
      <c r="D69" s="41"/>
      <c r="E69" s="44"/>
      <c r="F69" s="44"/>
      <c r="G69" s="44"/>
      <c r="H69" s="44"/>
      <c r="I69" s="44"/>
      <c r="J69" s="44"/>
    </row>
    <row r="70" ht="15.75" customHeight="1"/>
    <row r="71" spans="1:10" ht="15.75" customHeight="1">
      <c r="A71" s="10"/>
      <c r="B71" s="139"/>
      <c r="C71" s="139"/>
      <c r="D71" s="139"/>
      <c r="E71" s="139"/>
      <c r="F71" s="139"/>
      <c r="G71" s="139"/>
      <c r="H71" s="139"/>
      <c r="I71" s="139"/>
      <c r="J71" s="139"/>
    </row>
    <row r="72" spans="1:10" ht="15" customHeight="1">
      <c r="A72" s="10"/>
      <c r="B72" s="139"/>
      <c r="C72" s="139"/>
      <c r="D72" s="139"/>
      <c r="E72" s="139"/>
      <c r="F72" s="139"/>
      <c r="G72" s="139"/>
      <c r="H72" s="139"/>
      <c r="I72" s="139"/>
      <c r="J72" s="139"/>
    </row>
    <row r="73" spans="1:10" ht="15" customHeight="1">
      <c r="A73" s="10"/>
      <c r="B73" s="139"/>
      <c r="C73" s="139"/>
      <c r="D73" s="139"/>
      <c r="E73" s="139"/>
      <c r="F73" s="139"/>
      <c r="G73" s="139"/>
      <c r="H73" s="139"/>
      <c r="I73" s="139"/>
      <c r="J73" s="139"/>
    </row>
    <row r="74" spans="1:10" ht="15" customHeight="1">
      <c r="A74" s="10"/>
      <c r="B74" s="139"/>
      <c r="C74" s="139"/>
      <c r="D74" s="139"/>
      <c r="E74" s="139"/>
      <c r="F74" s="139"/>
      <c r="G74" s="139"/>
      <c r="H74" s="139"/>
      <c r="I74" s="139"/>
      <c r="J74" s="139"/>
    </row>
    <row r="75" spans="1:10" ht="15" customHeight="1">
      <c r="A75" s="10"/>
      <c r="B75" s="139"/>
      <c r="C75" s="139"/>
      <c r="D75" s="139"/>
      <c r="E75" s="139"/>
      <c r="F75" s="139"/>
      <c r="G75" s="139"/>
      <c r="H75" s="139"/>
      <c r="I75" s="139"/>
      <c r="J75" s="139"/>
    </row>
    <row r="76" spans="1:10" ht="15" customHeight="1">
      <c r="A76" s="10"/>
      <c r="B76" s="139"/>
      <c r="C76" s="139"/>
      <c r="D76" s="139"/>
      <c r="E76" s="139"/>
      <c r="F76" s="139"/>
      <c r="G76" s="139"/>
      <c r="H76" s="139"/>
      <c r="I76" s="139"/>
      <c r="J76" s="139"/>
    </row>
    <row r="77" spans="1:10" ht="15" customHeight="1">
      <c r="A77" s="139"/>
      <c r="B77" s="139"/>
      <c r="C77" s="139"/>
      <c r="D77" s="139"/>
      <c r="E77" s="139"/>
      <c r="F77" s="139"/>
      <c r="G77" s="139"/>
      <c r="H77" s="139"/>
      <c r="I77" s="139"/>
      <c r="J77" s="139"/>
    </row>
    <row r="78" spans="1:10" ht="14.25">
      <c r="A78" s="139"/>
      <c r="B78" s="139"/>
      <c r="C78" s="139"/>
      <c r="D78" s="139"/>
      <c r="E78" s="139"/>
      <c r="F78" s="139"/>
      <c r="G78" s="139"/>
      <c r="H78" s="139"/>
      <c r="I78" s="139"/>
      <c r="J78" s="139"/>
    </row>
    <row r="79" spans="1:10" ht="14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</row>
    <row r="80" spans="1:10" ht="14.25">
      <c r="A80" s="139"/>
      <c r="B80" s="139"/>
      <c r="C80" s="139"/>
      <c r="D80" s="139"/>
      <c r="E80" s="139"/>
      <c r="F80" s="139"/>
      <c r="G80" s="139"/>
      <c r="H80" s="139"/>
      <c r="I80" s="139"/>
      <c r="J80" s="139"/>
    </row>
    <row r="81" spans="1:10" ht="14.25">
      <c r="A81" s="139"/>
      <c r="B81" s="139"/>
      <c r="C81" s="139"/>
      <c r="D81" s="139"/>
      <c r="E81" s="139"/>
      <c r="F81" s="139"/>
      <c r="G81" s="139"/>
      <c r="H81" s="139"/>
      <c r="I81" s="139"/>
      <c r="J81" s="139"/>
    </row>
    <row r="82" spans="1:10" ht="14.25">
      <c r="A82" s="139"/>
      <c r="B82" s="139"/>
      <c r="C82" s="139"/>
      <c r="D82" s="139"/>
      <c r="E82" s="139"/>
      <c r="F82" s="139"/>
      <c r="G82" s="139"/>
      <c r="H82" s="139"/>
      <c r="I82" s="139"/>
      <c r="J82" s="139"/>
    </row>
    <row r="83" spans="1:10" ht="14.25">
      <c r="A83" s="139"/>
      <c r="B83" s="139"/>
      <c r="C83" s="139"/>
      <c r="D83" s="139"/>
      <c r="E83" s="139"/>
      <c r="F83" s="139"/>
      <c r="G83" s="139"/>
      <c r="H83" s="139"/>
      <c r="I83" s="139"/>
      <c r="J83" s="139"/>
    </row>
    <row r="84" spans="1:10" ht="14.25">
      <c r="A84" s="139"/>
      <c r="B84" s="139"/>
      <c r="C84" s="139"/>
      <c r="D84" s="139"/>
      <c r="E84" s="139"/>
      <c r="F84" s="139"/>
      <c r="G84" s="139"/>
      <c r="H84" s="139"/>
      <c r="I84" s="139"/>
      <c r="J84" s="139"/>
    </row>
    <row r="85" spans="1:10" ht="14.25">
      <c r="A85" s="139"/>
      <c r="B85" s="139"/>
      <c r="C85" s="139"/>
      <c r="D85" s="139"/>
      <c r="E85" s="139"/>
      <c r="F85" s="139"/>
      <c r="G85" s="139"/>
      <c r="H85" s="139"/>
      <c r="I85" s="139"/>
      <c r="J85" s="139"/>
    </row>
    <row r="86" spans="1:10" ht="14.25">
      <c r="A86" s="139"/>
      <c r="B86" s="139"/>
      <c r="C86" s="139"/>
      <c r="D86" s="139"/>
      <c r="E86" s="139"/>
      <c r="F86" s="139"/>
      <c r="G86" s="139"/>
      <c r="H86" s="139"/>
      <c r="I86" s="139"/>
      <c r="J86" s="139"/>
    </row>
    <row r="87" spans="1:10" ht="14.25">
      <c r="A87" s="139"/>
      <c r="B87" s="139"/>
      <c r="C87" s="139"/>
      <c r="D87" s="139"/>
      <c r="E87" s="139"/>
      <c r="F87" s="139"/>
      <c r="G87" s="139"/>
      <c r="H87" s="139"/>
      <c r="I87" s="139"/>
      <c r="J87" s="139"/>
    </row>
    <row r="88" spans="1:10" ht="14.25">
      <c r="A88" s="139"/>
      <c r="B88" s="139"/>
      <c r="C88" s="139"/>
      <c r="D88" s="139"/>
      <c r="E88" s="139"/>
      <c r="F88" s="139"/>
      <c r="G88" s="139"/>
      <c r="H88" s="139"/>
      <c r="I88" s="139"/>
      <c r="J88" s="139"/>
    </row>
    <row r="89" spans="1:10" ht="14.25">
      <c r="A89" s="139"/>
      <c r="B89" s="139"/>
      <c r="C89" s="139"/>
      <c r="D89" s="139"/>
      <c r="E89" s="139"/>
      <c r="F89" s="139"/>
      <c r="G89" s="139"/>
      <c r="H89" s="139"/>
      <c r="I89" s="139"/>
      <c r="J89" s="139"/>
    </row>
    <row r="90" spans="1:10" ht="14.25">
      <c r="A90" s="139"/>
      <c r="B90" s="139"/>
      <c r="C90" s="139"/>
      <c r="D90" s="139"/>
      <c r="E90" s="139"/>
      <c r="F90" s="139"/>
      <c r="G90" s="139"/>
      <c r="H90" s="139"/>
      <c r="I90" s="139"/>
      <c r="J90" s="139"/>
    </row>
    <row r="91" spans="1:10" ht="14.25">
      <c r="A91" s="139"/>
      <c r="B91" s="139"/>
      <c r="C91" s="139"/>
      <c r="D91" s="139"/>
      <c r="E91" s="139"/>
      <c r="F91" s="139"/>
      <c r="G91" s="139"/>
      <c r="H91" s="139"/>
      <c r="I91" s="139"/>
      <c r="J91" s="139"/>
    </row>
    <row r="92" spans="1:10" ht="14.25">
      <c r="A92" s="139"/>
      <c r="B92" s="139"/>
      <c r="C92" s="139"/>
      <c r="D92" s="139"/>
      <c r="E92" s="139"/>
      <c r="F92" s="139"/>
      <c r="G92" s="139"/>
      <c r="H92" s="139"/>
      <c r="I92" s="139"/>
      <c r="J92" s="139"/>
    </row>
    <row r="93" spans="1:10" ht="14.25">
      <c r="A93" s="139"/>
      <c r="B93" s="139"/>
      <c r="C93" s="139"/>
      <c r="D93" s="139"/>
      <c r="E93" s="139"/>
      <c r="F93" s="139"/>
      <c r="G93" s="139"/>
      <c r="H93" s="139"/>
      <c r="I93" s="139"/>
      <c r="J93" s="139"/>
    </row>
    <row r="94" spans="1:10" ht="14.25">
      <c r="A94" s="139"/>
      <c r="B94" s="139"/>
      <c r="C94" s="139"/>
      <c r="D94" s="139"/>
      <c r="E94" s="139"/>
      <c r="F94" s="139"/>
      <c r="G94" s="139"/>
      <c r="H94" s="139"/>
      <c r="I94" s="139"/>
      <c r="J94" s="139"/>
    </row>
    <row r="95" spans="1:10" ht="14.25">
      <c r="A95" s="139"/>
      <c r="B95" s="139"/>
      <c r="C95" s="139"/>
      <c r="D95" s="139"/>
      <c r="E95" s="139"/>
      <c r="F95" s="139"/>
      <c r="G95" s="139"/>
      <c r="H95" s="139"/>
      <c r="I95" s="139"/>
      <c r="J95" s="139"/>
    </row>
    <row r="96" spans="1:10" ht="14.25">
      <c r="A96" s="139"/>
      <c r="B96" s="139"/>
      <c r="C96" s="139"/>
      <c r="D96" s="139"/>
      <c r="E96" s="139"/>
      <c r="F96" s="139"/>
      <c r="G96" s="139"/>
      <c r="H96" s="139"/>
      <c r="I96" s="139"/>
      <c r="J96" s="139"/>
    </row>
    <row r="97" spans="1:10" ht="14.25">
      <c r="A97" s="139"/>
      <c r="B97" s="139"/>
      <c r="C97" s="139"/>
      <c r="D97" s="139"/>
      <c r="E97" s="139"/>
      <c r="F97" s="139"/>
      <c r="G97" s="139"/>
      <c r="H97" s="139"/>
      <c r="I97" s="139"/>
      <c r="J97" s="139"/>
    </row>
    <row r="98" spans="1:10" ht="14.25">
      <c r="A98" s="139"/>
      <c r="B98" s="139"/>
      <c r="C98" s="139"/>
      <c r="D98" s="139"/>
      <c r="E98" s="139"/>
      <c r="F98" s="139"/>
      <c r="G98" s="139"/>
      <c r="H98" s="139"/>
      <c r="I98" s="139"/>
      <c r="J98" s="139"/>
    </row>
    <row r="99" spans="1:10" ht="14.25">
      <c r="A99" s="139"/>
      <c r="B99" s="139"/>
      <c r="C99" s="139"/>
      <c r="D99" s="139"/>
      <c r="E99" s="139"/>
      <c r="F99" s="139"/>
      <c r="G99" s="139"/>
      <c r="H99" s="139"/>
      <c r="I99" s="139"/>
      <c r="J99" s="139"/>
    </row>
    <row r="100" spans="1:10" ht="14.25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</row>
    <row r="101" spans="1:10" ht="14.25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</row>
    <row r="102" spans="1:10" ht="14.2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</row>
    <row r="103" spans="1:10" ht="14.2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</row>
    <row r="104" spans="1:10" ht="14.2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</row>
    <row r="105" spans="1:10" ht="14.2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</row>
    <row r="106" spans="1:10" ht="14.2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</row>
    <row r="107" spans="1:10" ht="14.2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</row>
    <row r="108" spans="1:10" ht="14.2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</row>
    <row r="109" spans="1:10" ht="14.2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</row>
    <row r="110" spans="1:10" ht="14.2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</row>
    <row r="111" spans="1:10" ht="14.2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</row>
    <row r="112" spans="1:10" ht="14.2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</row>
    <row r="113" spans="1:10" ht="14.25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</row>
    <row r="114" spans="1:10" ht="14.25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</row>
    <row r="115" spans="1:10" ht="14.25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</row>
    <row r="116" spans="1:10" ht="14.25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</row>
    <row r="117" spans="1:10" ht="14.25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</row>
    <row r="118" spans="1:10" ht="14.25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</row>
  </sheetData>
  <sheetProtection/>
  <mergeCells count="68">
    <mergeCell ref="L45:N45"/>
    <mergeCell ref="L8:N8"/>
    <mergeCell ref="A69:B69"/>
    <mergeCell ref="L55:N55"/>
    <mergeCell ref="L59:N59"/>
    <mergeCell ref="L61:N61"/>
    <mergeCell ref="A68:B68"/>
    <mergeCell ref="A67:B67"/>
    <mergeCell ref="L42:N42"/>
    <mergeCell ref="L43:N43"/>
    <mergeCell ref="L27:N27"/>
    <mergeCell ref="L31:N31"/>
    <mergeCell ref="L35:N35"/>
    <mergeCell ref="L40:S40"/>
    <mergeCell ref="L2:S2"/>
    <mergeCell ref="L3:S3"/>
    <mergeCell ref="L5:N5"/>
    <mergeCell ref="L6:N6"/>
    <mergeCell ref="H30:J30"/>
    <mergeCell ref="H31:J31"/>
    <mergeCell ref="A3:J3"/>
    <mergeCell ref="B31:C31"/>
    <mergeCell ref="D31:E31"/>
    <mergeCell ref="A66:B66"/>
    <mergeCell ref="A16:B16"/>
    <mergeCell ref="A17:B17"/>
    <mergeCell ref="A18:B18"/>
    <mergeCell ref="A21:B21"/>
    <mergeCell ref="A24:B24"/>
    <mergeCell ref="A55:B55"/>
    <mergeCell ref="A19:B19"/>
    <mergeCell ref="A20:B20"/>
    <mergeCell ref="A22:B22"/>
    <mergeCell ref="I8:J9"/>
    <mergeCell ref="A5:B10"/>
    <mergeCell ref="A12:B12"/>
    <mergeCell ref="G7:J7"/>
    <mergeCell ref="D7:F7"/>
    <mergeCell ref="D8:D10"/>
    <mergeCell ref="E8:E10"/>
    <mergeCell ref="F8:F10"/>
    <mergeCell ref="G8:H9"/>
    <mergeCell ref="C5:J6"/>
    <mergeCell ref="A15:B15"/>
    <mergeCell ref="A13:B13"/>
    <mergeCell ref="A14:B14"/>
    <mergeCell ref="A11:B11"/>
    <mergeCell ref="C8:C10"/>
    <mergeCell ref="A60:B60"/>
    <mergeCell ref="A23:B23"/>
    <mergeCell ref="A25:B25"/>
    <mergeCell ref="B30:G30"/>
    <mergeCell ref="A30:A32"/>
    <mergeCell ref="A56:B56"/>
    <mergeCell ref="A59:B59"/>
    <mergeCell ref="A52:B54"/>
    <mergeCell ref="C52:H52"/>
    <mergeCell ref="F31:G31"/>
    <mergeCell ref="I52:J53"/>
    <mergeCell ref="C53:E53"/>
    <mergeCell ref="F53:H53"/>
    <mergeCell ref="A62:B62"/>
    <mergeCell ref="A65:B65"/>
    <mergeCell ref="A57:B57"/>
    <mergeCell ref="A58:B58"/>
    <mergeCell ref="A63:B63"/>
    <mergeCell ref="A64:B64"/>
    <mergeCell ref="A61:B6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tabSelected="1" view="pageBreakPreview" zoomScaleNormal="75" zoomScaleSheetLayoutView="100" zoomScalePageLayoutView="0" workbookViewId="0" topLeftCell="A1">
      <selection activeCell="A2" sqref="A2:H2"/>
    </sheetView>
  </sheetViews>
  <sheetFormatPr defaultColWidth="10.59765625" defaultRowHeight="15"/>
  <cols>
    <col min="1" max="2" width="2.59765625" style="2" customWidth="1"/>
    <col min="3" max="3" width="23.59765625" style="2" customWidth="1"/>
    <col min="4" max="8" width="16.09765625" style="2" customWidth="1"/>
    <col min="9" max="9" width="8.59765625" style="2" customWidth="1"/>
    <col min="10" max="11" width="2.59765625" style="2" customWidth="1"/>
    <col min="12" max="12" width="20.59765625" style="2" customWidth="1"/>
    <col min="13" max="13" width="13.8984375" style="2" bestFit="1" customWidth="1"/>
    <col min="14" max="18" width="16.09765625" style="2" customWidth="1"/>
    <col min="19" max="16384" width="10.59765625" style="2" customWidth="1"/>
  </cols>
  <sheetData>
    <row r="1" spans="1:17" s="134" customFormat="1" ht="19.5" customHeight="1">
      <c r="A1" s="3" t="s">
        <v>352</v>
      </c>
      <c r="Q1" s="4" t="s">
        <v>353</v>
      </c>
    </row>
    <row r="2" spans="1:18" s="148" customFormat="1" ht="19.5" customHeight="1">
      <c r="A2" s="380" t="s">
        <v>492</v>
      </c>
      <c r="B2" s="380"/>
      <c r="C2" s="380"/>
      <c r="D2" s="380"/>
      <c r="E2" s="380"/>
      <c r="F2" s="380"/>
      <c r="G2" s="380"/>
      <c r="H2" s="380"/>
      <c r="I2" s="147"/>
      <c r="J2" s="380" t="s">
        <v>677</v>
      </c>
      <c r="K2" s="380"/>
      <c r="L2" s="380"/>
      <c r="M2" s="380"/>
      <c r="N2" s="380"/>
      <c r="O2" s="380"/>
      <c r="P2" s="380"/>
      <c r="Q2" s="380"/>
      <c r="R2" s="362"/>
    </row>
    <row r="3" spans="3:18" s="148" customFormat="1" ht="18" customHeight="1" thickBot="1">
      <c r="C3" s="149"/>
      <c r="D3" s="149"/>
      <c r="E3" s="149"/>
      <c r="F3" s="149"/>
      <c r="G3" s="149"/>
      <c r="H3" s="150" t="s">
        <v>354</v>
      </c>
      <c r="Q3" s="151" t="s">
        <v>230</v>
      </c>
      <c r="R3" s="151"/>
    </row>
    <row r="4" spans="1:18" ht="20.25" customHeight="1">
      <c r="A4" s="611" t="s">
        <v>617</v>
      </c>
      <c r="B4" s="419"/>
      <c r="C4" s="536"/>
      <c r="D4" s="152" t="s">
        <v>294</v>
      </c>
      <c r="E4" s="152" t="s">
        <v>334</v>
      </c>
      <c r="F4" s="152" t="s">
        <v>335</v>
      </c>
      <c r="G4" s="152" t="s">
        <v>336</v>
      </c>
      <c r="H4" s="112" t="s">
        <v>337</v>
      </c>
      <c r="I4" s="31"/>
      <c r="J4" s="612" t="s">
        <v>534</v>
      </c>
      <c r="K4" s="612"/>
      <c r="L4" s="613"/>
      <c r="M4" s="137" t="s">
        <v>191</v>
      </c>
      <c r="N4" s="29" t="s">
        <v>190</v>
      </c>
      <c r="O4" s="29" t="s">
        <v>345</v>
      </c>
      <c r="P4" s="29" t="s">
        <v>346</v>
      </c>
      <c r="Q4" s="112" t="s">
        <v>347</v>
      </c>
      <c r="R4" s="79"/>
    </row>
    <row r="5" spans="1:18" ht="17.25" customHeight="1">
      <c r="A5" s="42"/>
      <c r="B5" s="495" t="s">
        <v>602</v>
      </c>
      <c r="C5" s="535"/>
      <c r="D5" s="278">
        <v>16702</v>
      </c>
      <c r="E5" s="279">
        <v>16255</v>
      </c>
      <c r="F5" s="279">
        <v>15958</v>
      </c>
      <c r="G5" s="279">
        <v>14551</v>
      </c>
      <c r="H5" s="279">
        <v>14375</v>
      </c>
      <c r="I5" s="31"/>
      <c r="J5" s="10"/>
      <c r="K5" s="267"/>
      <c r="L5" s="268"/>
      <c r="M5" s="10"/>
      <c r="N5" s="10"/>
      <c r="O5" s="10"/>
      <c r="P5" s="10"/>
      <c r="Q5" s="10"/>
      <c r="R5" s="79"/>
    </row>
    <row r="6" spans="1:18" ht="17.25" customHeight="1">
      <c r="A6" s="42"/>
      <c r="B6" s="15"/>
      <c r="C6" s="7" t="s">
        <v>355</v>
      </c>
      <c r="D6" s="11">
        <v>4770</v>
      </c>
      <c r="E6" s="12">
        <v>4493</v>
      </c>
      <c r="F6" s="12">
        <v>4924</v>
      </c>
      <c r="G6" s="12">
        <v>4661</v>
      </c>
      <c r="H6" s="12">
        <v>4263</v>
      </c>
      <c r="I6" s="26"/>
      <c r="J6" s="84" t="s">
        <v>348</v>
      </c>
      <c r="K6" s="153"/>
      <c r="L6" s="125" t="s">
        <v>179</v>
      </c>
      <c r="Q6" s="8"/>
      <c r="R6" s="79"/>
    </row>
    <row r="7" spans="1:23" ht="17.25" customHeight="1">
      <c r="A7" s="42"/>
      <c r="B7" s="15"/>
      <c r="C7" s="7" t="s">
        <v>356</v>
      </c>
      <c r="D7" s="11">
        <v>3812</v>
      </c>
      <c r="E7" s="12">
        <v>2334</v>
      </c>
      <c r="F7" s="12">
        <v>1471</v>
      </c>
      <c r="G7" s="12">
        <v>1113</v>
      </c>
      <c r="H7" s="12">
        <v>1164</v>
      </c>
      <c r="I7" s="26"/>
      <c r="K7" s="376" t="s">
        <v>578</v>
      </c>
      <c r="L7" s="603"/>
      <c r="M7" s="58">
        <v>3.79</v>
      </c>
      <c r="N7" s="58">
        <v>3</v>
      </c>
      <c r="O7" s="58">
        <v>4.8</v>
      </c>
      <c r="P7" s="58">
        <v>3.16</v>
      </c>
      <c r="Q7" s="58">
        <v>5.5</v>
      </c>
      <c r="R7" s="79"/>
      <c r="S7" s="60"/>
      <c r="T7" s="60"/>
      <c r="U7" s="60"/>
      <c r="V7" s="60"/>
      <c r="W7" s="60"/>
    </row>
    <row r="8" spans="1:23" ht="17.25" customHeight="1">
      <c r="A8" s="42"/>
      <c r="B8" s="15"/>
      <c r="C8" s="7" t="s">
        <v>357</v>
      </c>
      <c r="D8" s="11">
        <v>3003</v>
      </c>
      <c r="E8" s="12">
        <v>2946</v>
      </c>
      <c r="F8" s="12">
        <v>2842</v>
      </c>
      <c r="G8" s="12">
        <v>3251</v>
      </c>
      <c r="H8" s="12">
        <v>3109</v>
      </c>
      <c r="I8" s="26"/>
      <c r="K8" s="376" t="s">
        <v>579</v>
      </c>
      <c r="L8" s="603"/>
      <c r="M8" s="59">
        <v>100</v>
      </c>
      <c r="N8" s="59">
        <v>84</v>
      </c>
      <c r="O8" s="59">
        <v>102</v>
      </c>
      <c r="P8" s="59">
        <v>118</v>
      </c>
      <c r="Q8" s="59">
        <v>127</v>
      </c>
      <c r="R8" s="79"/>
      <c r="S8" s="60"/>
      <c r="T8" s="60"/>
      <c r="U8" s="60"/>
      <c r="V8" s="60"/>
      <c r="W8" s="60"/>
    </row>
    <row r="9" spans="1:20" ht="17.25" customHeight="1">
      <c r="A9" s="42"/>
      <c r="B9" s="15"/>
      <c r="C9" s="7" t="s">
        <v>358</v>
      </c>
      <c r="D9" s="11">
        <v>2101</v>
      </c>
      <c r="E9" s="12">
        <v>4118</v>
      </c>
      <c r="F9" s="12">
        <v>4495</v>
      </c>
      <c r="G9" s="12">
        <v>3373</v>
      </c>
      <c r="H9" s="12">
        <v>3487</v>
      </c>
      <c r="I9" s="26"/>
      <c r="K9" s="376" t="s">
        <v>580</v>
      </c>
      <c r="L9" s="603"/>
      <c r="M9" s="59">
        <v>102</v>
      </c>
      <c r="N9" s="59">
        <v>84</v>
      </c>
      <c r="O9" s="59">
        <v>102</v>
      </c>
      <c r="P9" s="59">
        <v>114</v>
      </c>
      <c r="Q9" s="59">
        <v>99</v>
      </c>
      <c r="R9" s="79"/>
      <c r="S9" s="60"/>
      <c r="T9" s="60"/>
    </row>
    <row r="10" spans="2:17" ht="17.25" customHeight="1">
      <c r="B10" s="495" t="s">
        <v>603</v>
      </c>
      <c r="C10" s="619"/>
      <c r="D10" s="274">
        <v>8891</v>
      </c>
      <c r="E10" s="274">
        <v>8160</v>
      </c>
      <c r="F10" s="274">
        <v>6979</v>
      </c>
      <c r="G10" s="274">
        <v>8839</v>
      </c>
      <c r="H10" s="274">
        <v>8370</v>
      </c>
      <c r="I10" s="26"/>
      <c r="K10" s="376" t="s">
        <v>581</v>
      </c>
      <c r="L10" s="603"/>
      <c r="M10" s="59">
        <v>277</v>
      </c>
      <c r="N10" s="59">
        <v>176</v>
      </c>
      <c r="O10" s="59">
        <v>224</v>
      </c>
      <c r="P10" s="59">
        <v>490</v>
      </c>
      <c r="Q10" s="59">
        <v>455</v>
      </c>
    </row>
    <row r="11" spans="1:17" ht="17.25" customHeight="1">
      <c r="A11" s="42"/>
      <c r="B11" s="42"/>
      <c r="C11" s="93" t="s">
        <v>531</v>
      </c>
      <c r="D11" s="13">
        <v>80</v>
      </c>
      <c r="E11" s="13">
        <v>34</v>
      </c>
      <c r="F11" s="13">
        <v>27</v>
      </c>
      <c r="G11" s="13">
        <v>21</v>
      </c>
      <c r="H11" s="13">
        <v>10</v>
      </c>
      <c r="I11" s="26"/>
      <c r="K11" s="376" t="s">
        <v>582</v>
      </c>
      <c r="L11" s="603"/>
      <c r="M11" s="47">
        <v>1408</v>
      </c>
      <c r="N11" s="47">
        <v>510</v>
      </c>
      <c r="O11" s="47">
        <v>974</v>
      </c>
      <c r="P11" s="47">
        <v>2921</v>
      </c>
      <c r="Q11" s="47">
        <v>3673</v>
      </c>
    </row>
    <row r="12" spans="1:17" ht="17.25" customHeight="1">
      <c r="A12" s="42"/>
      <c r="B12" s="42"/>
      <c r="C12" s="93" t="s">
        <v>576</v>
      </c>
      <c r="D12" s="13">
        <v>32</v>
      </c>
      <c r="E12" s="13">
        <v>0</v>
      </c>
      <c r="F12" s="13">
        <v>7</v>
      </c>
      <c r="G12" s="13">
        <v>57</v>
      </c>
      <c r="H12" s="13">
        <v>55</v>
      </c>
      <c r="I12" s="26"/>
      <c r="K12" s="376" t="s">
        <v>583</v>
      </c>
      <c r="L12" s="603"/>
      <c r="M12" s="61">
        <v>6646</v>
      </c>
      <c r="N12" s="142">
        <v>1062</v>
      </c>
      <c r="O12" s="142">
        <v>1408</v>
      </c>
      <c r="P12" s="142">
        <v>11064</v>
      </c>
      <c r="Q12" s="142">
        <v>38690</v>
      </c>
    </row>
    <row r="13" spans="1:17" ht="17.25" customHeight="1">
      <c r="A13" s="42"/>
      <c r="B13" s="42"/>
      <c r="C13" s="93" t="s">
        <v>532</v>
      </c>
      <c r="D13" s="13">
        <v>6549</v>
      </c>
      <c r="E13" s="13">
        <v>6140</v>
      </c>
      <c r="F13" s="13">
        <v>5289</v>
      </c>
      <c r="G13" s="13">
        <v>6487</v>
      </c>
      <c r="H13" s="13">
        <v>5537</v>
      </c>
      <c r="I13" s="26"/>
      <c r="K13" s="15"/>
      <c r="L13" s="93"/>
      <c r="M13" s="61"/>
      <c r="N13" s="142"/>
      <c r="O13" s="142"/>
      <c r="P13" s="142"/>
      <c r="Q13" s="142"/>
    </row>
    <row r="14" spans="1:17" ht="17.25" customHeight="1">
      <c r="A14" s="42"/>
      <c r="B14" s="42"/>
      <c r="C14" s="93" t="s">
        <v>359</v>
      </c>
      <c r="D14" s="13">
        <v>30</v>
      </c>
      <c r="E14" s="13">
        <v>128</v>
      </c>
      <c r="F14" s="13">
        <v>164</v>
      </c>
      <c r="G14" s="13">
        <v>198</v>
      </c>
      <c r="H14" s="13">
        <v>238</v>
      </c>
      <c r="I14" s="26"/>
      <c r="J14" s="31"/>
      <c r="K14" s="31"/>
      <c r="L14" s="93"/>
      <c r="M14" s="62"/>
      <c r="N14" s="143"/>
      <c r="O14" s="143"/>
      <c r="P14" s="143"/>
      <c r="Q14" s="143"/>
    </row>
    <row r="15" spans="1:18" ht="17.25" customHeight="1">
      <c r="A15" s="42"/>
      <c r="B15" s="42"/>
      <c r="C15" s="93" t="s">
        <v>360</v>
      </c>
      <c r="D15" s="13">
        <v>1711</v>
      </c>
      <c r="E15" s="13">
        <v>1049</v>
      </c>
      <c r="F15" s="13">
        <v>689</v>
      </c>
      <c r="G15" s="13">
        <v>1061</v>
      </c>
      <c r="H15" s="13">
        <v>1713</v>
      </c>
      <c r="I15" s="26"/>
      <c r="J15" s="84" t="s">
        <v>349</v>
      </c>
      <c r="K15" s="153"/>
      <c r="L15" s="125" t="s">
        <v>178</v>
      </c>
      <c r="R15" s="63"/>
    </row>
    <row r="16" spans="1:17" ht="17.25" customHeight="1">
      <c r="A16" s="42"/>
      <c r="B16" s="42"/>
      <c r="C16" s="125" t="s">
        <v>162</v>
      </c>
      <c r="D16" s="13">
        <v>0</v>
      </c>
      <c r="E16" s="13">
        <v>0</v>
      </c>
      <c r="F16" s="13">
        <v>0</v>
      </c>
      <c r="G16" s="13">
        <v>12</v>
      </c>
      <c r="H16" s="13">
        <v>5</v>
      </c>
      <c r="I16" s="26"/>
      <c r="K16" s="607" t="s">
        <v>175</v>
      </c>
      <c r="L16" s="606"/>
      <c r="M16" s="62">
        <v>32500.3</v>
      </c>
      <c r="N16" s="62">
        <v>38358.1</v>
      </c>
      <c r="O16" s="62">
        <v>21079.5</v>
      </c>
      <c r="P16" s="62">
        <v>36289.5</v>
      </c>
      <c r="Q16" s="62">
        <v>33867.5</v>
      </c>
    </row>
    <row r="17" spans="1:17" ht="17.25" customHeight="1">
      <c r="A17" s="42"/>
      <c r="B17" s="42"/>
      <c r="C17" s="125" t="s">
        <v>338</v>
      </c>
      <c r="D17" s="13" t="s">
        <v>592</v>
      </c>
      <c r="E17" s="13" t="s">
        <v>592</v>
      </c>
      <c r="F17" s="12">
        <v>1</v>
      </c>
      <c r="G17" s="12">
        <v>1</v>
      </c>
      <c r="H17" s="13" t="s">
        <v>592</v>
      </c>
      <c r="I17" s="26"/>
      <c r="K17" s="42"/>
      <c r="L17" s="125" t="s">
        <v>176</v>
      </c>
      <c r="M17" s="62">
        <v>14922.8</v>
      </c>
      <c r="N17" s="62">
        <v>16604.3</v>
      </c>
      <c r="O17" s="62">
        <v>6085.1</v>
      </c>
      <c r="P17" s="62">
        <v>19684.4</v>
      </c>
      <c r="Q17" s="62">
        <v>24967.5</v>
      </c>
    </row>
    <row r="18" spans="1:17" ht="17.25" customHeight="1">
      <c r="A18" s="42"/>
      <c r="B18" s="42"/>
      <c r="C18" s="125" t="s">
        <v>339</v>
      </c>
      <c r="D18" s="13" t="s">
        <v>592</v>
      </c>
      <c r="E18" s="40">
        <v>1</v>
      </c>
      <c r="F18" s="8">
        <v>1</v>
      </c>
      <c r="G18" s="8">
        <v>1</v>
      </c>
      <c r="H18" s="13" t="s">
        <v>592</v>
      </c>
      <c r="I18" s="26"/>
      <c r="K18" s="376" t="s">
        <v>177</v>
      </c>
      <c r="L18" s="603"/>
      <c r="M18" s="62">
        <v>1944.8</v>
      </c>
      <c r="N18" s="89" t="s">
        <v>592</v>
      </c>
      <c r="O18" s="89" t="s">
        <v>592</v>
      </c>
      <c r="P18" s="62">
        <v>5676.7</v>
      </c>
      <c r="Q18" s="62">
        <v>9004.6</v>
      </c>
    </row>
    <row r="19" spans="1:17" ht="17.25" customHeight="1">
      <c r="A19" s="42"/>
      <c r="B19" s="42"/>
      <c r="C19" s="125" t="s">
        <v>163</v>
      </c>
      <c r="D19" s="13">
        <v>27</v>
      </c>
      <c r="E19" s="13">
        <v>26</v>
      </c>
      <c r="F19" s="13">
        <v>24</v>
      </c>
      <c r="G19" s="13">
        <v>23</v>
      </c>
      <c r="H19" s="13">
        <v>22</v>
      </c>
      <c r="I19" s="26"/>
      <c r="K19" s="15"/>
      <c r="L19" s="93"/>
      <c r="M19" s="62"/>
      <c r="N19" s="62"/>
      <c r="O19" s="62"/>
      <c r="P19" s="62"/>
      <c r="Q19" s="62"/>
    </row>
    <row r="20" spans="1:17" ht="17.25" customHeight="1">
      <c r="A20" s="42"/>
      <c r="B20" s="495" t="s">
        <v>604</v>
      </c>
      <c r="C20" s="610"/>
      <c r="D20" s="274">
        <v>358</v>
      </c>
      <c r="E20" s="274">
        <v>273</v>
      </c>
      <c r="F20" s="274">
        <v>424</v>
      </c>
      <c r="G20" s="274">
        <v>473</v>
      </c>
      <c r="H20" s="274">
        <v>190</v>
      </c>
      <c r="I20" s="26"/>
      <c r="J20" s="31"/>
      <c r="K20" s="31"/>
      <c r="L20" s="93"/>
      <c r="M20" s="62"/>
      <c r="N20" s="62"/>
      <c r="O20" s="62"/>
      <c r="P20" s="62"/>
      <c r="Q20" s="62"/>
    </row>
    <row r="21" spans="1:17" ht="17.25" customHeight="1">
      <c r="A21" s="42"/>
      <c r="B21" s="42"/>
      <c r="C21" s="93" t="s">
        <v>361</v>
      </c>
      <c r="D21" s="13">
        <v>350</v>
      </c>
      <c r="E21" s="13">
        <v>266</v>
      </c>
      <c r="F21" s="13">
        <v>416</v>
      </c>
      <c r="G21" s="13">
        <v>428</v>
      </c>
      <c r="H21" s="13">
        <v>145</v>
      </c>
      <c r="I21" s="26"/>
      <c r="J21" s="85" t="s">
        <v>350</v>
      </c>
      <c r="K21" s="15"/>
      <c r="L21" s="93" t="s">
        <v>180</v>
      </c>
      <c r="M21" s="62"/>
      <c r="N21" s="62"/>
      <c r="O21" s="62"/>
      <c r="P21" s="62"/>
      <c r="Q21" s="62"/>
    </row>
    <row r="22" spans="1:17" ht="17.25" customHeight="1">
      <c r="A22" s="42"/>
      <c r="B22" s="495" t="s">
        <v>605</v>
      </c>
      <c r="C22" s="610"/>
      <c r="D22" s="274">
        <v>69</v>
      </c>
      <c r="E22" s="274">
        <v>127</v>
      </c>
      <c r="F22" s="274">
        <v>114</v>
      </c>
      <c r="G22" s="274">
        <v>35</v>
      </c>
      <c r="H22" s="274">
        <v>30</v>
      </c>
      <c r="I22" s="26"/>
      <c r="J22" s="15"/>
      <c r="K22" s="376" t="s">
        <v>584</v>
      </c>
      <c r="L22" s="603"/>
      <c r="M22" s="62">
        <v>4740.3</v>
      </c>
      <c r="N22" s="62">
        <v>1022.2</v>
      </c>
      <c r="O22" s="62">
        <v>1653.7</v>
      </c>
      <c r="P22" s="62">
        <v>10039.4</v>
      </c>
      <c r="Q22" s="62">
        <v>20033.9</v>
      </c>
    </row>
    <row r="23" spans="1:17" ht="17.25" customHeight="1">
      <c r="A23" s="42"/>
      <c r="B23" s="15"/>
      <c r="C23" s="7" t="s">
        <v>362</v>
      </c>
      <c r="D23" s="14">
        <v>45</v>
      </c>
      <c r="E23" s="13">
        <v>52</v>
      </c>
      <c r="F23" s="13">
        <v>86</v>
      </c>
      <c r="G23" s="13">
        <v>19</v>
      </c>
      <c r="H23" s="13">
        <v>18</v>
      </c>
      <c r="I23" s="26"/>
      <c r="J23" s="83"/>
      <c r="K23" s="376" t="s">
        <v>363</v>
      </c>
      <c r="L23" s="603"/>
      <c r="M23" s="310">
        <v>2717.6</v>
      </c>
      <c r="N23" s="310">
        <v>282.9</v>
      </c>
      <c r="O23" s="310">
        <v>773.7</v>
      </c>
      <c r="P23" s="310">
        <v>5325.9</v>
      </c>
      <c r="Q23" s="310">
        <v>14251.9</v>
      </c>
    </row>
    <row r="24" spans="1:17" ht="17.25" customHeight="1">
      <c r="A24" s="42"/>
      <c r="B24" s="495" t="s">
        <v>606</v>
      </c>
      <c r="C24" s="535"/>
      <c r="D24" s="308">
        <v>610</v>
      </c>
      <c r="E24" s="274">
        <v>591</v>
      </c>
      <c r="F24" s="274">
        <v>777</v>
      </c>
      <c r="G24" s="274">
        <v>827</v>
      </c>
      <c r="H24" s="274">
        <v>757</v>
      </c>
      <c r="I24" s="26"/>
      <c r="J24" s="42"/>
      <c r="K24" s="42"/>
      <c r="L24" s="93" t="s">
        <v>364</v>
      </c>
      <c r="M24" s="40">
        <v>452.8</v>
      </c>
      <c r="N24" s="40" t="s">
        <v>592</v>
      </c>
      <c r="O24" s="40" t="s">
        <v>592</v>
      </c>
      <c r="P24" s="40">
        <v>851.5</v>
      </c>
      <c r="Q24" s="64">
        <v>3055.6</v>
      </c>
    </row>
    <row r="25" spans="1:17" ht="17.25" customHeight="1">
      <c r="A25" s="42"/>
      <c r="B25" s="15"/>
      <c r="C25" s="7" t="s">
        <v>365</v>
      </c>
      <c r="D25" s="14">
        <v>73</v>
      </c>
      <c r="E25" s="13">
        <v>57</v>
      </c>
      <c r="F25" s="13">
        <v>65</v>
      </c>
      <c r="G25" s="13">
        <v>70</v>
      </c>
      <c r="H25" s="13">
        <v>47</v>
      </c>
      <c r="I25" s="26"/>
      <c r="J25" s="15"/>
      <c r="K25" s="15"/>
      <c r="L25" s="93" t="s">
        <v>366</v>
      </c>
      <c r="M25" s="64">
        <v>192.2</v>
      </c>
      <c r="N25" s="64">
        <v>13</v>
      </c>
      <c r="O25" s="64">
        <v>63.5</v>
      </c>
      <c r="P25" s="64">
        <v>382.9</v>
      </c>
      <c r="Q25" s="64">
        <v>999.5</v>
      </c>
    </row>
    <row r="26" spans="1:17" ht="17.25" customHeight="1">
      <c r="A26" s="42"/>
      <c r="B26" s="15"/>
      <c r="C26" s="7" t="s">
        <v>367</v>
      </c>
      <c r="D26" s="14">
        <v>31</v>
      </c>
      <c r="E26" s="13">
        <v>25</v>
      </c>
      <c r="F26" s="13">
        <v>59</v>
      </c>
      <c r="G26" s="13">
        <v>77</v>
      </c>
      <c r="H26" s="13">
        <v>79</v>
      </c>
      <c r="I26" s="26"/>
      <c r="J26" s="15"/>
      <c r="K26" s="15"/>
      <c r="L26" s="93" t="s">
        <v>368</v>
      </c>
      <c r="M26" s="64">
        <v>313.6</v>
      </c>
      <c r="N26" s="64">
        <v>21.7</v>
      </c>
      <c r="O26" s="64">
        <v>46.8</v>
      </c>
      <c r="P26" s="64">
        <v>799.9</v>
      </c>
      <c r="Q26" s="64">
        <v>1446.3</v>
      </c>
    </row>
    <row r="27" spans="1:17" ht="17.25" customHeight="1">
      <c r="A27" s="42"/>
      <c r="B27" s="15"/>
      <c r="C27" s="7" t="s">
        <v>369</v>
      </c>
      <c r="D27" s="14">
        <v>1</v>
      </c>
      <c r="E27" s="13">
        <v>1</v>
      </c>
      <c r="F27" s="13">
        <v>2</v>
      </c>
      <c r="G27" s="13">
        <v>2</v>
      </c>
      <c r="H27" s="13">
        <v>1</v>
      </c>
      <c r="I27" s="26"/>
      <c r="J27" s="42"/>
      <c r="K27" s="42"/>
      <c r="L27" s="93" t="s">
        <v>370</v>
      </c>
      <c r="M27" s="40">
        <v>421.5</v>
      </c>
      <c r="N27" s="40">
        <v>36.7</v>
      </c>
      <c r="O27" s="40">
        <v>143.4</v>
      </c>
      <c r="P27" s="40">
        <v>707.3</v>
      </c>
      <c r="Q27" s="64">
        <v>2412.2</v>
      </c>
    </row>
    <row r="28" spans="1:17" ht="17.25" customHeight="1">
      <c r="A28" s="42"/>
      <c r="B28" s="15"/>
      <c r="C28" s="7" t="s">
        <v>371</v>
      </c>
      <c r="D28" s="14">
        <v>15</v>
      </c>
      <c r="E28" s="13">
        <v>13</v>
      </c>
      <c r="F28" s="13">
        <v>11</v>
      </c>
      <c r="G28" s="13">
        <v>12</v>
      </c>
      <c r="H28" s="13">
        <v>30</v>
      </c>
      <c r="I28" s="26"/>
      <c r="J28" s="15"/>
      <c r="K28" s="42"/>
      <c r="L28" s="93" t="s">
        <v>372</v>
      </c>
      <c r="M28" s="64">
        <v>209.3</v>
      </c>
      <c r="N28" s="64">
        <v>41.1</v>
      </c>
      <c r="O28" s="64">
        <v>74.5</v>
      </c>
      <c r="P28" s="64">
        <v>424.4</v>
      </c>
      <c r="Q28" s="64">
        <v>936.6</v>
      </c>
    </row>
    <row r="29" spans="1:17" ht="17.25" customHeight="1">
      <c r="A29" s="42"/>
      <c r="B29" s="42"/>
      <c r="C29" s="7" t="s">
        <v>373</v>
      </c>
      <c r="D29" s="14">
        <v>74</v>
      </c>
      <c r="E29" s="13">
        <v>76</v>
      </c>
      <c r="F29" s="13">
        <v>125</v>
      </c>
      <c r="G29" s="13">
        <v>125</v>
      </c>
      <c r="H29" s="13">
        <v>111</v>
      </c>
      <c r="I29" s="26"/>
      <c r="J29" s="15"/>
      <c r="K29" s="15"/>
      <c r="L29" s="125" t="s">
        <v>181</v>
      </c>
      <c r="M29" s="64">
        <v>49.1</v>
      </c>
      <c r="N29" s="64">
        <v>0.8</v>
      </c>
      <c r="O29" s="64">
        <v>28.7</v>
      </c>
      <c r="P29" s="64">
        <v>153.8</v>
      </c>
      <c r="Q29" s="64">
        <v>113.5</v>
      </c>
    </row>
    <row r="30" spans="1:17" ht="17.25" customHeight="1">
      <c r="A30" s="42"/>
      <c r="B30" s="42"/>
      <c r="C30" s="7" t="s">
        <v>340</v>
      </c>
      <c r="D30" s="14">
        <v>14</v>
      </c>
      <c r="E30" s="13">
        <v>14</v>
      </c>
      <c r="F30" s="13">
        <v>8</v>
      </c>
      <c r="G30" s="13">
        <v>7</v>
      </c>
      <c r="H30" s="13">
        <v>8</v>
      </c>
      <c r="I30" s="26"/>
      <c r="J30" s="15"/>
      <c r="K30" s="15"/>
      <c r="L30" s="93" t="s">
        <v>374</v>
      </c>
      <c r="M30" s="64">
        <v>471.3</v>
      </c>
      <c r="N30" s="64">
        <v>67.4</v>
      </c>
      <c r="O30" s="64">
        <v>278.9</v>
      </c>
      <c r="P30" s="64">
        <v>902.7</v>
      </c>
      <c r="Q30" s="64">
        <v>1988</v>
      </c>
    </row>
    <row r="31" spans="1:17" ht="17.25" customHeight="1">
      <c r="A31" s="42"/>
      <c r="B31" s="495" t="s">
        <v>607</v>
      </c>
      <c r="C31" s="535"/>
      <c r="D31" s="308">
        <v>51</v>
      </c>
      <c r="E31" s="274">
        <v>52</v>
      </c>
      <c r="F31" s="274">
        <v>50</v>
      </c>
      <c r="G31" s="274">
        <v>52</v>
      </c>
      <c r="H31" s="274">
        <v>26</v>
      </c>
      <c r="I31" s="26"/>
      <c r="J31" s="15"/>
      <c r="K31" s="376" t="s">
        <v>155</v>
      </c>
      <c r="L31" s="603"/>
      <c r="M31" s="64">
        <v>7436.8</v>
      </c>
      <c r="N31" s="64">
        <v>17406.4</v>
      </c>
      <c r="O31" s="64">
        <v>303.9</v>
      </c>
      <c r="P31" s="64">
        <v>45</v>
      </c>
      <c r="Q31" s="64">
        <v>46.5</v>
      </c>
    </row>
    <row r="32" spans="1:17" ht="17.25" customHeight="1">
      <c r="A32" s="42"/>
      <c r="B32" s="15"/>
      <c r="C32" s="93" t="s">
        <v>375</v>
      </c>
      <c r="D32" s="13">
        <v>21</v>
      </c>
      <c r="E32" s="13">
        <v>21</v>
      </c>
      <c r="F32" s="13">
        <v>24</v>
      </c>
      <c r="G32" s="13">
        <v>19</v>
      </c>
      <c r="H32" s="13">
        <v>16</v>
      </c>
      <c r="I32" s="26"/>
      <c r="J32" s="15"/>
      <c r="K32" s="376" t="s">
        <v>156</v>
      </c>
      <c r="L32" s="603"/>
      <c r="M32" s="64">
        <v>6615.8</v>
      </c>
      <c r="N32" s="64">
        <v>15509.7</v>
      </c>
      <c r="O32" s="64">
        <v>258.4</v>
      </c>
      <c r="P32" s="64">
        <v>10.3</v>
      </c>
      <c r="Q32" s="64">
        <v>28.1</v>
      </c>
    </row>
    <row r="33" spans="1:17" ht="17.25" customHeight="1">
      <c r="A33" s="42"/>
      <c r="B33" s="495" t="s">
        <v>608</v>
      </c>
      <c r="C33" s="610"/>
      <c r="D33" s="274">
        <v>355</v>
      </c>
      <c r="E33" s="274">
        <v>130</v>
      </c>
      <c r="F33" s="274">
        <v>165</v>
      </c>
      <c r="G33" s="274">
        <v>135</v>
      </c>
      <c r="H33" s="274">
        <v>400</v>
      </c>
      <c r="I33" s="26"/>
      <c r="J33" s="15"/>
      <c r="K33" s="376" t="s">
        <v>157</v>
      </c>
      <c r="L33" s="603"/>
      <c r="M33" s="64">
        <v>4107.4</v>
      </c>
      <c r="N33" s="64">
        <v>4473.5</v>
      </c>
      <c r="O33" s="64">
        <v>4502.6</v>
      </c>
      <c r="P33" s="64">
        <v>3652.8</v>
      </c>
      <c r="Q33" s="64">
        <v>2182.6</v>
      </c>
    </row>
    <row r="34" spans="1:17" ht="17.25" customHeight="1">
      <c r="A34" s="42"/>
      <c r="B34" s="15"/>
      <c r="C34" s="93" t="s">
        <v>376</v>
      </c>
      <c r="D34" s="13">
        <v>7</v>
      </c>
      <c r="E34" s="13">
        <v>6</v>
      </c>
      <c r="F34" s="13">
        <v>18</v>
      </c>
      <c r="G34" s="13">
        <v>6</v>
      </c>
      <c r="H34" s="13">
        <v>352</v>
      </c>
      <c r="I34" s="26"/>
      <c r="J34" s="15"/>
      <c r="K34" s="376" t="s">
        <v>158</v>
      </c>
      <c r="L34" s="603"/>
      <c r="M34" s="64">
        <v>31.6</v>
      </c>
      <c r="N34" s="64" t="s">
        <v>592</v>
      </c>
      <c r="O34" s="65" t="s">
        <v>592</v>
      </c>
      <c r="P34" s="64">
        <v>164.1</v>
      </c>
      <c r="Q34" s="65" t="s">
        <v>611</v>
      </c>
    </row>
    <row r="35" spans="1:17" ht="17.25" customHeight="1">
      <c r="A35" s="42"/>
      <c r="B35" s="495" t="s">
        <v>609</v>
      </c>
      <c r="C35" s="610"/>
      <c r="D35" s="274">
        <v>91</v>
      </c>
      <c r="E35" s="274">
        <v>53</v>
      </c>
      <c r="F35" s="274">
        <v>59</v>
      </c>
      <c r="G35" s="274">
        <v>37</v>
      </c>
      <c r="H35" s="274">
        <v>30</v>
      </c>
      <c r="I35" s="26"/>
      <c r="J35" s="15"/>
      <c r="K35" s="607" t="s">
        <v>182</v>
      </c>
      <c r="L35" s="606"/>
      <c r="M35" s="310">
        <f>SUM(M36:M38)</f>
        <v>6919.5</v>
      </c>
      <c r="N35" s="310">
        <f>SUM(N36:N38)</f>
        <v>7109.5</v>
      </c>
      <c r="O35" s="310">
        <f>SUM(O36:O38)</f>
        <v>5428.1</v>
      </c>
      <c r="P35" s="310">
        <f>SUM(P36:P38)</f>
        <v>8236.9</v>
      </c>
      <c r="Q35" s="310">
        <f>SUM(Q36:Q38)</f>
        <v>7983</v>
      </c>
    </row>
    <row r="36" spans="1:17" ht="17.25" customHeight="1">
      <c r="A36" s="42"/>
      <c r="B36" s="495" t="s">
        <v>341</v>
      </c>
      <c r="C36" s="610"/>
      <c r="D36" s="274">
        <v>418</v>
      </c>
      <c r="E36" s="274">
        <v>630</v>
      </c>
      <c r="F36" s="274">
        <v>637</v>
      </c>
      <c r="G36" s="274">
        <v>670</v>
      </c>
      <c r="H36" s="274">
        <v>437</v>
      </c>
      <c r="I36" s="26"/>
      <c r="J36" s="15"/>
      <c r="K36" s="15"/>
      <c r="L36" s="125" t="s">
        <v>183</v>
      </c>
      <c r="M36" s="64">
        <v>2022.7</v>
      </c>
      <c r="N36" s="64">
        <v>739.3</v>
      </c>
      <c r="O36" s="64">
        <v>880</v>
      </c>
      <c r="P36" s="64">
        <v>4713.5</v>
      </c>
      <c r="Q36" s="64">
        <v>5782</v>
      </c>
    </row>
    <row r="37" spans="1:17" ht="17.25" customHeight="1">
      <c r="A37" s="42"/>
      <c r="B37" s="42"/>
      <c r="C37" s="93" t="s">
        <v>377</v>
      </c>
      <c r="D37" s="13">
        <v>414</v>
      </c>
      <c r="E37" s="13">
        <v>627</v>
      </c>
      <c r="F37" s="13">
        <v>635</v>
      </c>
      <c r="G37" s="13">
        <v>669</v>
      </c>
      <c r="H37" s="13">
        <v>436</v>
      </c>
      <c r="I37" s="26"/>
      <c r="J37" s="15"/>
      <c r="K37" s="15"/>
      <c r="L37" s="125" t="s">
        <v>184</v>
      </c>
      <c r="M37" s="64">
        <v>821</v>
      </c>
      <c r="N37" s="64">
        <v>1896.7</v>
      </c>
      <c r="O37" s="64">
        <v>45.5</v>
      </c>
      <c r="P37" s="64">
        <v>34.7</v>
      </c>
      <c r="Q37" s="64">
        <v>18.4</v>
      </c>
    </row>
    <row r="38" spans="1:17" ht="17.25" customHeight="1">
      <c r="A38" s="42"/>
      <c r="B38" s="614" t="s">
        <v>154</v>
      </c>
      <c r="C38" s="615"/>
      <c r="D38" s="309">
        <v>2397</v>
      </c>
      <c r="E38" s="309">
        <v>2424</v>
      </c>
      <c r="F38" s="309">
        <v>2751</v>
      </c>
      <c r="G38" s="309">
        <v>2673</v>
      </c>
      <c r="H38" s="309">
        <v>2977</v>
      </c>
      <c r="I38" s="26"/>
      <c r="J38" s="15"/>
      <c r="K38" s="15"/>
      <c r="L38" s="125" t="s">
        <v>185</v>
      </c>
      <c r="M38" s="64">
        <v>4075.8</v>
      </c>
      <c r="N38" s="64">
        <v>4473.5</v>
      </c>
      <c r="O38" s="64">
        <v>4502.6</v>
      </c>
      <c r="P38" s="64">
        <v>3488.7</v>
      </c>
      <c r="Q38" s="64">
        <v>2182.6</v>
      </c>
    </row>
    <row r="39" spans="1:17" ht="17.25" customHeight="1">
      <c r="A39" s="42"/>
      <c r="B39" s="42"/>
      <c r="C39" s="125" t="s">
        <v>378</v>
      </c>
      <c r="D39" s="2">
        <v>15</v>
      </c>
      <c r="E39" s="2">
        <v>17</v>
      </c>
      <c r="F39" s="2">
        <v>20</v>
      </c>
      <c r="G39" s="2">
        <v>17</v>
      </c>
      <c r="H39" s="2">
        <v>29</v>
      </c>
      <c r="I39" s="26"/>
      <c r="J39" s="15"/>
      <c r="K39" s="376" t="s">
        <v>159</v>
      </c>
      <c r="L39" s="603"/>
      <c r="M39" s="64">
        <v>982.7</v>
      </c>
      <c r="N39" s="64">
        <v>929.4</v>
      </c>
      <c r="O39" s="64">
        <v>768.8</v>
      </c>
      <c r="P39" s="64">
        <v>1282.8</v>
      </c>
      <c r="Q39" s="64">
        <v>1267.8</v>
      </c>
    </row>
    <row r="40" spans="1:17" ht="17.25" customHeight="1">
      <c r="A40" s="42"/>
      <c r="B40" s="42"/>
      <c r="C40" s="125" t="s">
        <v>379</v>
      </c>
      <c r="D40" s="2">
        <v>71</v>
      </c>
      <c r="E40" s="2">
        <v>74</v>
      </c>
      <c r="F40" s="2">
        <v>220</v>
      </c>
      <c r="G40" s="2">
        <v>289</v>
      </c>
      <c r="H40" s="2">
        <v>208</v>
      </c>
      <c r="I40" s="26"/>
      <c r="J40" s="15"/>
      <c r="K40" s="376" t="s">
        <v>186</v>
      </c>
      <c r="L40" s="603"/>
      <c r="M40" s="310">
        <f>M35-M39</f>
        <v>5936.8</v>
      </c>
      <c r="N40" s="310">
        <f>N35-N39</f>
        <v>6180.1</v>
      </c>
      <c r="O40" s="310">
        <f>O35-O39</f>
        <v>4659.3</v>
      </c>
      <c r="P40" s="310">
        <f>P35-P39</f>
        <v>6954.099999999999</v>
      </c>
      <c r="Q40" s="310">
        <f>Q35-Q39</f>
        <v>6715.2</v>
      </c>
    </row>
    <row r="41" spans="1:17" ht="17.25" customHeight="1">
      <c r="A41" s="42"/>
      <c r="B41" s="42"/>
      <c r="C41" s="125" t="s">
        <v>342</v>
      </c>
      <c r="D41" s="12">
        <v>15</v>
      </c>
      <c r="E41" s="12">
        <v>18</v>
      </c>
      <c r="F41" s="12">
        <v>8</v>
      </c>
      <c r="G41" s="12">
        <v>8</v>
      </c>
      <c r="H41" s="12">
        <v>9</v>
      </c>
      <c r="I41" s="26"/>
      <c r="J41" s="15"/>
      <c r="K41" s="608" t="s">
        <v>160</v>
      </c>
      <c r="L41" s="609"/>
      <c r="M41" s="310">
        <v>5325</v>
      </c>
      <c r="N41" s="310">
        <v>6835.4</v>
      </c>
      <c r="O41" s="310">
        <v>4255.4</v>
      </c>
      <c r="P41" s="310">
        <v>4161.2</v>
      </c>
      <c r="Q41" s="310">
        <v>4261.2</v>
      </c>
    </row>
    <row r="42" spans="1:17" ht="17.25" customHeight="1">
      <c r="A42" s="42"/>
      <c r="B42" s="42"/>
      <c r="C42" s="93" t="s">
        <v>351</v>
      </c>
      <c r="D42" s="13">
        <v>553</v>
      </c>
      <c r="E42" s="13">
        <v>614</v>
      </c>
      <c r="F42" s="13">
        <v>598</v>
      </c>
      <c r="G42" s="13">
        <v>614</v>
      </c>
      <c r="H42" s="13">
        <v>687</v>
      </c>
      <c r="I42" s="26"/>
      <c r="J42" s="15"/>
      <c r="K42" s="604" t="s">
        <v>187</v>
      </c>
      <c r="L42" s="606"/>
      <c r="M42" s="310">
        <f>M40-M41</f>
        <v>611.8000000000002</v>
      </c>
      <c r="N42" s="363">
        <f>N40-N41</f>
        <v>-655.2999999999993</v>
      </c>
      <c r="O42" s="310">
        <f>O40-O41</f>
        <v>403.90000000000055</v>
      </c>
      <c r="P42" s="310">
        <f>P40-P41</f>
        <v>2792.8999999999996</v>
      </c>
      <c r="Q42" s="310">
        <f>Q40-Q41</f>
        <v>2454</v>
      </c>
    </row>
    <row r="43" spans="1:17" ht="17.25" customHeight="1">
      <c r="A43" s="42"/>
      <c r="B43" s="42"/>
      <c r="C43" s="125" t="s">
        <v>577</v>
      </c>
      <c r="D43" s="2">
        <v>35</v>
      </c>
      <c r="E43" s="2">
        <v>27</v>
      </c>
      <c r="F43" s="2">
        <v>40</v>
      </c>
      <c r="G43" s="2">
        <v>42</v>
      </c>
      <c r="H43" s="2">
        <v>36</v>
      </c>
      <c r="I43" s="26"/>
      <c r="J43" s="15"/>
      <c r="K43" s="604" t="s">
        <v>585</v>
      </c>
      <c r="L43" s="605"/>
      <c r="M43" s="310">
        <v>42.7</v>
      </c>
      <c r="N43" s="310">
        <v>72.3</v>
      </c>
      <c r="O43" s="310">
        <v>53.2</v>
      </c>
      <c r="P43" s="310">
        <v>47</v>
      </c>
      <c r="Q43" s="310">
        <v>28.9</v>
      </c>
    </row>
    <row r="44" spans="1:17" ht="17.25" customHeight="1">
      <c r="A44" s="42"/>
      <c r="B44" s="496" t="s">
        <v>343</v>
      </c>
      <c r="C44" s="497"/>
      <c r="D44" s="274">
        <v>7098</v>
      </c>
      <c r="E44" s="274">
        <v>12569</v>
      </c>
      <c r="F44" s="274">
        <v>9569</v>
      </c>
      <c r="G44" s="274">
        <v>8595</v>
      </c>
      <c r="H44" s="274">
        <v>6184</v>
      </c>
      <c r="I44" s="26"/>
      <c r="J44" s="15"/>
      <c r="K44" s="604" t="s">
        <v>586</v>
      </c>
      <c r="L44" s="605"/>
      <c r="M44" s="310">
        <f>100*M36/M35</f>
        <v>29.231880916251175</v>
      </c>
      <c r="N44" s="310">
        <f>100*N36/N35</f>
        <v>10.39876221956537</v>
      </c>
      <c r="O44" s="310">
        <f>100*O36/O35</f>
        <v>16.21193419428529</v>
      </c>
      <c r="P44" s="310">
        <f>100*P36/P35</f>
        <v>57.224198424164435</v>
      </c>
      <c r="Q44" s="310">
        <f>100*Q36/Q35</f>
        <v>72.4289114368032</v>
      </c>
    </row>
    <row r="45" spans="1:17" ht="17.25" customHeight="1">
      <c r="A45" s="42"/>
      <c r="B45" s="495" t="s">
        <v>610</v>
      </c>
      <c r="C45" s="610"/>
      <c r="D45" s="274">
        <f>SUM(D46:D48)</f>
        <v>18515</v>
      </c>
      <c r="E45" s="274">
        <f>SUM(E46:E48)</f>
        <v>26591</v>
      </c>
      <c r="F45" s="274">
        <f>SUM(F46:F48)</f>
        <v>20924</v>
      </c>
      <c r="G45" s="274">
        <v>21154</v>
      </c>
      <c r="H45" s="274">
        <v>13476</v>
      </c>
      <c r="I45" s="26"/>
      <c r="J45" s="15"/>
      <c r="K45" s="604" t="s">
        <v>587</v>
      </c>
      <c r="L45" s="605"/>
      <c r="M45" s="310">
        <f>100*M36/M41</f>
        <v>37.984976525821594</v>
      </c>
      <c r="N45" s="310">
        <f>100*N36/N41</f>
        <v>10.815753284372532</v>
      </c>
      <c r="O45" s="310">
        <f>100*O36/O41</f>
        <v>20.67960708746534</v>
      </c>
      <c r="P45" s="310">
        <f>100*P36/P41</f>
        <v>113.2726136691339</v>
      </c>
      <c r="Q45" s="310">
        <f>100*Q36/Q41</f>
        <v>135.68947714258894</v>
      </c>
    </row>
    <row r="46" spans="1:17" ht="17.25" customHeight="1">
      <c r="A46" s="42"/>
      <c r="B46" s="42"/>
      <c r="C46" s="93" t="s">
        <v>344</v>
      </c>
      <c r="D46" s="13">
        <v>1</v>
      </c>
      <c r="E46" s="13">
        <v>0</v>
      </c>
      <c r="F46" s="13">
        <v>0</v>
      </c>
      <c r="G46" s="13">
        <v>0</v>
      </c>
      <c r="H46" s="13" t="s">
        <v>592</v>
      </c>
      <c r="I46" s="26"/>
      <c r="J46" s="15"/>
      <c r="K46" s="604" t="s">
        <v>188</v>
      </c>
      <c r="L46" s="606"/>
      <c r="M46" s="310">
        <f>M40/M7</f>
        <v>1566.4379947229552</v>
      </c>
      <c r="N46" s="310">
        <f>N40/N7</f>
        <v>2060.0333333333333</v>
      </c>
      <c r="O46" s="310">
        <f>O40/O7</f>
        <v>970.6875000000001</v>
      </c>
      <c r="P46" s="310">
        <f>P40/P7</f>
        <v>2200.664556962025</v>
      </c>
      <c r="Q46" s="310">
        <f>Q40/Q7</f>
        <v>1220.9454545454546</v>
      </c>
    </row>
    <row r="47" spans="1:17" ht="17.25" customHeight="1">
      <c r="A47" s="42"/>
      <c r="B47" s="42"/>
      <c r="C47" s="125" t="s">
        <v>380</v>
      </c>
      <c r="D47" s="2">
        <v>810</v>
      </c>
      <c r="E47" s="2">
        <v>480</v>
      </c>
      <c r="F47" s="2">
        <v>650</v>
      </c>
      <c r="G47" s="2">
        <v>720</v>
      </c>
      <c r="H47" s="2">
        <v>700</v>
      </c>
      <c r="I47" s="26"/>
      <c r="J47" s="15"/>
      <c r="K47" s="604" t="s">
        <v>189</v>
      </c>
      <c r="L47" s="606"/>
      <c r="M47" s="310">
        <f>M41/M7</f>
        <v>1405.0131926121371</v>
      </c>
      <c r="N47" s="310">
        <f>N41/N7</f>
        <v>2278.4666666666667</v>
      </c>
      <c r="O47" s="310">
        <f>O41/O7</f>
        <v>886.5416666666666</v>
      </c>
      <c r="P47" s="310">
        <f>P41/P7</f>
        <v>1316.8354430379745</v>
      </c>
      <c r="Q47" s="310">
        <f>Q41/Q7</f>
        <v>774.7636363636364</v>
      </c>
    </row>
    <row r="48" spans="1:17" ht="17.25" customHeight="1">
      <c r="A48" s="87"/>
      <c r="B48" s="87"/>
      <c r="C48" s="94" t="s">
        <v>161</v>
      </c>
      <c r="D48" s="96">
        <v>17704</v>
      </c>
      <c r="E48" s="96">
        <v>26111</v>
      </c>
      <c r="F48" s="96">
        <v>20274</v>
      </c>
      <c r="G48" s="96">
        <v>20431</v>
      </c>
      <c r="H48" s="96">
        <v>12772</v>
      </c>
      <c r="I48" s="26"/>
      <c r="J48" s="42"/>
      <c r="K48" s="87"/>
      <c r="L48" s="269"/>
      <c r="M48" s="88"/>
      <c r="N48" s="88"/>
      <c r="O48" s="90"/>
      <c r="P48" s="88"/>
      <c r="Q48" s="88"/>
    </row>
    <row r="49" spans="1:10" ht="17.25" customHeight="1">
      <c r="A49" s="8"/>
      <c r="I49" s="26"/>
      <c r="J49" s="2" t="s">
        <v>535</v>
      </c>
    </row>
    <row r="50" spans="1:9" ht="17.25" customHeight="1">
      <c r="A50" s="31" t="s">
        <v>533</v>
      </c>
      <c r="I50" s="26"/>
    </row>
    <row r="51" spans="1:18" ht="17.25" customHeight="1">
      <c r="A51" s="8"/>
      <c r="I51" s="26"/>
      <c r="J51" s="15"/>
      <c r="K51" s="15"/>
      <c r="L51" s="15"/>
      <c r="M51" s="10"/>
      <c r="N51" s="64"/>
      <c r="O51" s="64"/>
      <c r="P51" s="64"/>
      <c r="Q51" s="64"/>
      <c r="R51" s="64"/>
    </row>
    <row r="52" spans="1:18" ht="17.25" customHeight="1">
      <c r="A52" s="8"/>
      <c r="B52" s="8"/>
      <c r="C52" s="8"/>
      <c r="D52" s="8"/>
      <c r="E52" s="8"/>
      <c r="F52" s="8"/>
      <c r="I52" s="26"/>
      <c r="J52" s="31"/>
      <c r="K52" s="31"/>
      <c r="L52" s="15"/>
      <c r="M52" s="10"/>
      <c r="N52" s="66"/>
      <c r="O52" s="66"/>
      <c r="P52" s="66"/>
      <c r="Q52" s="66"/>
      <c r="R52" s="66"/>
    </row>
    <row r="53" spans="1:18" ht="17.25" customHeight="1">
      <c r="A53" s="8"/>
      <c r="B53" s="8"/>
      <c r="C53" s="8"/>
      <c r="D53" s="8"/>
      <c r="E53" s="8"/>
      <c r="F53" s="8"/>
      <c r="I53" s="26"/>
      <c r="J53" s="15"/>
      <c r="K53" s="15"/>
      <c r="L53" s="15"/>
      <c r="M53" s="10"/>
      <c r="N53" s="64"/>
      <c r="O53" s="64"/>
      <c r="P53" s="64"/>
      <c r="Q53" s="64"/>
      <c r="R53" s="64"/>
    </row>
    <row r="54" spans="1:18" ht="17.25" customHeight="1">
      <c r="A54" s="8"/>
      <c r="B54" s="8"/>
      <c r="C54" s="8"/>
      <c r="D54" s="8"/>
      <c r="E54" s="8"/>
      <c r="F54" s="8"/>
      <c r="I54" s="26"/>
      <c r="J54" s="15"/>
      <c r="K54" s="15"/>
      <c r="L54" s="15"/>
      <c r="M54" s="10"/>
      <c r="N54" s="64"/>
      <c r="O54" s="64"/>
      <c r="P54" s="64"/>
      <c r="Q54" s="64"/>
      <c r="R54" s="64"/>
    </row>
    <row r="55" spans="2:18" ht="17.25" customHeight="1">
      <c r="B55" s="8"/>
      <c r="C55" s="8"/>
      <c r="D55" s="8"/>
      <c r="E55" s="8"/>
      <c r="F55" s="8"/>
      <c r="I55" s="26"/>
      <c r="J55" s="15"/>
      <c r="K55" s="15"/>
      <c r="L55" s="15"/>
      <c r="M55" s="10"/>
      <c r="N55" s="64"/>
      <c r="O55" s="64"/>
      <c r="P55" s="64"/>
      <c r="Q55" s="64"/>
      <c r="R55" s="64"/>
    </row>
    <row r="56" spans="2:18" ht="17.25" customHeight="1">
      <c r="B56" s="8"/>
      <c r="C56" s="8"/>
      <c r="D56" s="8"/>
      <c r="E56" s="8"/>
      <c r="F56" s="8"/>
      <c r="I56" s="26"/>
      <c r="J56" s="31"/>
      <c r="K56" s="31"/>
      <c r="L56" s="15"/>
      <c r="M56" s="10"/>
      <c r="N56" s="66"/>
      <c r="O56" s="66"/>
      <c r="P56" s="66"/>
      <c r="Q56" s="66"/>
      <c r="R56" s="66"/>
    </row>
    <row r="57" spans="9:18" ht="17.25" customHeight="1">
      <c r="I57" s="26"/>
      <c r="J57" s="15"/>
      <c r="K57" s="15"/>
      <c r="L57" s="8"/>
      <c r="M57" s="10"/>
      <c r="N57" s="64"/>
      <c r="O57" s="64"/>
      <c r="P57" s="64"/>
      <c r="Q57" s="64"/>
      <c r="R57" s="64"/>
    </row>
    <row r="58" spans="9:18" ht="17.25" customHeight="1">
      <c r="I58" s="26"/>
      <c r="J58" s="31"/>
      <c r="K58" s="31"/>
      <c r="L58" s="15"/>
      <c r="M58" s="10"/>
      <c r="N58" s="64"/>
      <c r="O58" s="64"/>
      <c r="P58" s="64"/>
      <c r="Q58" s="64"/>
      <c r="R58" s="64"/>
    </row>
    <row r="59" spans="9:18" ht="17.25" customHeight="1">
      <c r="I59" s="26"/>
      <c r="J59" s="15"/>
      <c r="K59" s="15"/>
      <c r="L59" s="15"/>
      <c r="M59" s="10"/>
      <c r="N59" s="64"/>
      <c r="O59" s="64"/>
      <c r="P59" s="64"/>
      <c r="Q59" s="64"/>
      <c r="R59" s="64"/>
    </row>
    <row r="60" spans="9:18" ht="17.25" customHeight="1">
      <c r="I60" s="26"/>
      <c r="J60" s="8"/>
      <c r="K60" s="8"/>
      <c r="L60" s="15"/>
      <c r="M60" s="10"/>
      <c r="N60" s="64"/>
      <c r="O60" s="64"/>
      <c r="P60" s="64"/>
      <c r="Q60" s="64"/>
      <c r="R60" s="64"/>
    </row>
    <row r="61" spans="9:18" ht="17.25" customHeight="1">
      <c r="I61" s="26"/>
      <c r="J61" s="15"/>
      <c r="K61" s="15"/>
      <c r="L61" s="15"/>
      <c r="M61" s="10"/>
      <c r="N61" s="64"/>
      <c r="O61" s="64"/>
      <c r="P61" s="64"/>
      <c r="Q61" s="64"/>
      <c r="R61" s="64"/>
    </row>
    <row r="62" spans="9:18" ht="17.25" customHeight="1">
      <c r="I62" s="26"/>
      <c r="J62" s="15"/>
      <c r="K62" s="15"/>
      <c r="L62" s="15"/>
      <c r="M62" s="10"/>
      <c r="N62" s="64"/>
      <c r="O62" s="64"/>
      <c r="P62" s="64"/>
      <c r="Q62" s="64"/>
      <c r="R62" s="64"/>
    </row>
    <row r="63" spans="9:18" ht="17.25" customHeight="1">
      <c r="I63" s="26"/>
      <c r="J63" s="144"/>
      <c r="K63" s="144"/>
      <c r="L63" s="144"/>
      <c r="M63" s="10"/>
      <c r="N63" s="64"/>
      <c r="O63" s="64"/>
      <c r="P63" s="64"/>
      <c r="Q63" s="64"/>
      <c r="R63" s="64"/>
    </row>
    <row r="64" spans="10:26" ht="17.25" customHeight="1">
      <c r="J64" s="8"/>
      <c r="K64" s="8"/>
      <c r="L64" s="144"/>
      <c r="M64" s="10"/>
      <c r="N64" s="64"/>
      <c r="O64" s="64"/>
      <c r="P64" s="64"/>
      <c r="Q64" s="64"/>
      <c r="R64" s="64"/>
      <c r="S64" s="28"/>
      <c r="T64" s="28"/>
      <c r="U64" s="28"/>
      <c r="V64" s="28"/>
      <c r="W64" s="28"/>
      <c r="X64" s="28"/>
      <c r="Y64" s="28"/>
      <c r="Z64" s="28"/>
    </row>
    <row r="65" spans="10:26" ht="14.25" customHeight="1">
      <c r="J65" s="15"/>
      <c r="K65" s="15"/>
      <c r="L65" s="144"/>
      <c r="M65" s="10"/>
      <c r="N65" s="64"/>
      <c r="O65" s="64"/>
      <c r="P65" s="64"/>
      <c r="Q65" s="64"/>
      <c r="R65" s="64"/>
      <c r="S65" s="28"/>
      <c r="T65" s="28"/>
      <c r="U65" s="28"/>
      <c r="V65" s="28"/>
      <c r="W65" s="28"/>
      <c r="X65" s="28"/>
      <c r="Y65" s="28"/>
      <c r="Z65" s="28"/>
    </row>
    <row r="66" spans="10:18" ht="14.25" customHeight="1">
      <c r="J66" s="8"/>
      <c r="K66" s="15"/>
      <c r="L66" s="144"/>
      <c r="M66" s="10"/>
      <c r="N66" s="64"/>
      <c r="O66" s="64"/>
      <c r="P66" s="64"/>
      <c r="Q66" s="64"/>
      <c r="R66" s="64"/>
    </row>
    <row r="67" spans="10:18" ht="14.25" customHeight="1">
      <c r="J67" s="31"/>
      <c r="K67" s="31"/>
      <c r="L67" s="31"/>
      <c r="M67" s="86"/>
      <c r="N67" s="66"/>
      <c r="O67" s="66"/>
      <c r="P67" s="66"/>
      <c r="Q67" s="66"/>
      <c r="R67" s="66"/>
    </row>
    <row r="68" spans="10:18" ht="14.25" customHeight="1">
      <c r="J68" s="15"/>
      <c r="K68" s="15"/>
      <c r="L68" s="15"/>
      <c r="M68" s="10"/>
      <c r="N68" s="64"/>
      <c r="O68" s="64"/>
      <c r="P68" s="64"/>
      <c r="Q68" s="64"/>
      <c r="R68" s="64"/>
    </row>
    <row r="69" spans="10:18" ht="14.25" customHeight="1">
      <c r="J69" s="15"/>
      <c r="K69" s="15"/>
      <c r="L69" s="15"/>
      <c r="M69" s="10"/>
      <c r="N69" s="64"/>
      <c r="O69" s="64"/>
      <c r="P69" s="64"/>
      <c r="Q69" s="64"/>
      <c r="R69" s="64"/>
    </row>
    <row r="70" spans="10:18" ht="14.25" customHeight="1">
      <c r="J70" s="15"/>
      <c r="K70" s="8"/>
      <c r="L70" s="8"/>
      <c r="M70" s="8"/>
      <c r="N70" s="8"/>
      <c r="O70" s="8"/>
      <c r="P70" s="8"/>
      <c r="Q70" s="8"/>
      <c r="R70" s="8"/>
    </row>
    <row r="71" spans="10:18" ht="14.25" customHeight="1">
      <c r="J71" s="15"/>
      <c r="K71" s="144"/>
      <c r="L71" s="144"/>
      <c r="M71" s="10"/>
      <c r="N71" s="64"/>
      <c r="O71" s="64"/>
      <c r="P71" s="64"/>
      <c r="Q71" s="64"/>
      <c r="R71" s="64"/>
    </row>
    <row r="72" spans="10:18" ht="14.25" customHeight="1">
      <c r="J72" s="15"/>
      <c r="K72" s="144"/>
      <c r="L72" s="144"/>
      <c r="M72" s="10"/>
      <c r="N72" s="64"/>
      <c r="O72" s="64"/>
      <c r="P72" s="64"/>
      <c r="Q72" s="64"/>
      <c r="R72" s="64"/>
    </row>
    <row r="73" spans="10:18" ht="14.25" customHeight="1">
      <c r="J73" s="15"/>
      <c r="K73" s="15"/>
      <c r="L73" s="15"/>
      <c r="M73" s="10"/>
      <c r="N73" s="64"/>
      <c r="O73" s="64"/>
      <c r="P73" s="64"/>
      <c r="Q73" s="64"/>
      <c r="R73" s="64"/>
    </row>
    <row r="74" spans="10:18" ht="14.25">
      <c r="J74" s="15"/>
      <c r="K74" s="15"/>
      <c r="L74" s="15"/>
      <c r="M74" s="10"/>
      <c r="N74" s="64"/>
      <c r="O74" s="64"/>
      <c r="P74" s="64"/>
      <c r="Q74" s="64"/>
      <c r="R74" s="64"/>
    </row>
    <row r="75" spans="10:18" ht="14.25">
      <c r="J75" s="15"/>
      <c r="K75" s="15"/>
      <c r="L75" s="15"/>
      <c r="M75" s="10"/>
      <c r="N75" s="64"/>
      <c r="O75" s="64"/>
      <c r="P75" s="64"/>
      <c r="Q75" s="64"/>
      <c r="R75" s="64"/>
    </row>
    <row r="76" spans="10:18" ht="14.25">
      <c r="J76" s="8"/>
      <c r="K76" s="8"/>
      <c r="L76" s="8"/>
      <c r="M76" s="8"/>
      <c r="N76" s="8"/>
      <c r="O76" s="8"/>
      <c r="P76" s="8"/>
      <c r="Q76" s="8"/>
      <c r="R76" s="8"/>
    </row>
    <row r="77" spans="10:18" ht="14.25">
      <c r="J77" s="8"/>
      <c r="K77" s="8"/>
      <c r="L77" s="8"/>
      <c r="M77" s="8"/>
      <c r="N77" s="8"/>
      <c r="O77" s="8"/>
      <c r="P77" s="8"/>
      <c r="Q77" s="8"/>
      <c r="R77" s="8"/>
    </row>
    <row r="78" spans="10:18" ht="14.25">
      <c r="J78" s="8"/>
      <c r="K78" s="8"/>
      <c r="L78" s="8"/>
      <c r="M78" s="8"/>
      <c r="N78" s="8"/>
      <c r="O78" s="8"/>
      <c r="P78" s="8"/>
      <c r="Q78" s="8"/>
      <c r="R78" s="8"/>
    </row>
    <row r="79" spans="10:18" ht="14.25">
      <c r="J79" s="8"/>
      <c r="K79" s="8"/>
      <c r="L79" s="8"/>
      <c r="M79" s="8"/>
      <c r="N79" s="8"/>
      <c r="O79" s="8"/>
      <c r="P79" s="8"/>
      <c r="Q79" s="8"/>
      <c r="R79" s="8"/>
    </row>
    <row r="80" spans="10:18" ht="14.25">
      <c r="J80" s="8"/>
      <c r="K80" s="8"/>
      <c r="L80" s="8"/>
      <c r="M80" s="8"/>
      <c r="N80" s="8"/>
      <c r="O80" s="8"/>
      <c r="P80" s="8"/>
      <c r="Q80" s="8"/>
      <c r="R80" s="8"/>
    </row>
    <row r="81" spans="10:18" ht="14.25">
      <c r="J81" s="8"/>
      <c r="K81" s="8"/>
      <c r="L81" s="8"/>
      <c r="M81" s="8"/>
      <c r="N81" s="8"/>
      <c r="O81" s="8"/>
      <c r="P81" s="8"/>
      <c r="Q81" s="8"/>
      <c r="R81" s="8"/>
    </row>
    <row r="82" spans="10:18" ht="14.25">
      <c r="J82" s="8"/>
      <c r="K82" s="8"/>
      <c r="L82" s="8"/>
      <c r="M82" s="8"/>
      <c r="N82" s="8"/>
      <c r="O82" s="8"/>
      <c r="P82" s="8"/>
      <c r="Q82" s="8"/>
      <c r="R82" s="8"/>
    </row>
    <row r="83" spans="10:18" ht="14.25">
      <c r="J83" s="8"/>
      <c r="K83" s="8"/>
      <c r="L83" s="8"/>
      <c r="M83" s="8"/>
      <c r="N83" s="8"/>
      <c r="O83" s="8"/>
      <c r="P83" s="8"/>
      <c r="Q83" s="8"/>
      <c r="R83" s="8"/>
    </row>
    <row r="84" spans="10:18" ht="14.25">
      <c r="J84" s="8"/>
      <c r="K84" s="8"/>
      <c r="L84" s="8"/>
      <c r="M84" s="8"/>
      <c r="N84" s="8"/>
      <c r="O84" s="8"/>
      <c r="P84" s="8"/>
      <c r="Q84" s="8"/>
      <c r="R84" s="8"/>
    </row>
    <row r="85" spans="10:18" ht="14.25">
      <c r="J85" s="8"/>
      <c r="K85" s="8"/>
      <c r="L85" s="8"/>
      <c r="M85" s="8"/>
      <c r="N85" s="8"/>
      <c r="O85" s="8"/>
      <c r="P85" s="8"/>
      <c r="Q85" s="8"/>
      <c r="R85" s="8"/>
    </row>
    <row r="86" spans="10:18" ht="14.25">
      <c r="J86" s="8"/>
      <c r="K86" s="8"/>
      <c r="L86" s="8"/>
      <c r="M86" s="8"/>
      <c r="N86" s="8"/>
      <c r="O86" s="8"/>
      <c r="P86" s="8"/>
      <c r="Q86" s="8"/>
      <c r="R86" s="8"/>
    </row>
    <row r="87" spans="10:18" ht="14.25">
      <c r="J87" s="8"/>
      <c r="K87" s="8"/>
      <c r="L87" s="8"/>
      <c r="M87" s="8"/>
      <c r="N87" s="8"/>
      <c r="O87" s="8"/>
      <c r="P87" s="8"/>
      <c r="Q87" s="8"/>
      <c r="R87" s="8"/>
    </row>
    <row r="88" spans="10:18" ht="14.25">
      <c r="J88" s="8"/>
      <c r="K88" s="8"/>
      <c r="L88" s="8"/>
      <c r="M88" s="8"/>
      <c r="N88" s="8"/>
      <c r="O88" s="8"/>
      <c r="P88" s="8"/>
      <c r="Q88" s="8"/>
      <c r="R88" s="8"/>
    </row>
    <row r="89" spans="10:18" ht="14.25" customHeight="1">
      <c r="J89" s="8"/>
      <c r="K89" s="8"/>
      <c r="L89" s="8"/>
      <c r="M89" s="8"/>
      <c r="N89" s="8"/>
      <c r="O89" s="8"/>
      <c r="P89" s="8"/>
      <c r="Q89" s="8"/>
      <c r="R89" s="8"/>
    </row>
    <row r="90" spans="10:18" ht="14.25">
      <c r="J90" s="8"/>
      <c r="K90" s="8"/>
      <c r="L90" s="8"/>
      <c r="M90" s="8"/>
      <c r="N90" s="8"/>
      <c r="O90" s="8"/>
      <c r="P90" s="8"/>
      <c r="Q90" s="8"/>
      <c r="R90" s="8"/>
    </row>
    <row r="91" spans="10:18" ht="14.25" customHeight="1">
      <c r="J91" s="8"/>
      <c r="K91" s="8"/>
      <c r="L91" s="8"/>
      <c r="M91" s="8"/>
      <c r="N91" s="8"/>
      <c r="O91" s="8"/>
      <c r="P91" s="8"/>
      <c r="Q91" s="8"/>
      <c r="R91" s="8"/>
    </row>
    <row r="92" spans="10:18" ht="14.25">
      <c r="J92" s="8"/>
      <c r="K92" s="8"/>
      <c r="L92" s="8"/>
      <c r="M92" s="8"/>
      <c r="N92" s="8"/>
      <c r="O92" s="8"/>
      <c r="P92" s="8"/>
      <c r="Q92" s="8"/>
      <c r="R92" s="8"/>
    </row>
    <row r="93" spans="10:18" ht="14.25">
      <c r="J93" s="8"/>
      <c r="K93" s="8"/>
      <c r="L93" s="8"/>
      <c r="M93" s="8"/>
      <c r="N93" s="8"/>
      <c r="O93" s="8"/>
      <c r="P93" s="8"/>
      <c r="Q93" s="8"/>
      <c r="R93" s="8"/>
    </row>
    <row r="94" spans="10:18" ht="14.25">
      <c r="J94" s="8"/>
      <c r="K94" s="8"/>
      <c r="L94" s="8"/>
      <c r="M94" s="8"/>
      <c r="N94" s="8"/>
      <c r="O94" s="8"/>
      <c r="P94" s="8"/>
      <c r="Q94" s="8"/>
      <c r="R94" s="8"/>
    </row>
    <row r="95" spans="10:18" ht="14.25">
      <c r="J95" s="8"/>
      <c r="K95" s="8"/>
      <c r="L95" s="8"/>
      <c r="M95" s="8"/>
      <c r="N95" s="8"/>
      <c r="O95" s="8"/>
      <c r="P95" s="8"/>
      <c r="Q95" s="8"/>
      <c r="R95" s="8"/>
    </row>
    <row r="96" spans="10:18" ht="14.25">
      <c r="J96" s="8"/>
      <c r="K96" s="8"/>
      <c r="L96" s="8"/>
      <c r="M96" s="8"/>
      <c r="N96" s="8"/>
      <c r="O96" s="8"/>
      <c r="P96" s="8"/>
      <c r="Q96" s="8"/>
      <c r="R96" s="8"/>
    </row>
    <row r="97" spans="10:18" ht="14.25">
      <c r="J97" s="8"/>
      <c r="K97" s="8"/>
      <c r="L97" s="8"/>
      <c r="M97" s="8"/>
      <c r="N97" s="8"/>
      <c r="O97" s="8"/>
      <c r="P97" s="8"/>
      <c r="Q97" s="8"/>
      <c r="R97" s="8"/>
    </row>
    <row r="98" spans="10:18" ht="14.25">
      <c r="J98" s="8"/>
      <c r="K98" s="8"/>
      <c r="L98" s="8"/>
      <c r="M98" s="8"/>
      <c r="N98" s="8"/>
      <c r="O98" s="8"/>
      <c r="P98" s="8"/>
      <c r="Q98" s="8"/>
      <c r="R98" s="8"/>
    </row>
    <row r="99" spans="10:18" ht="14.25">
      <c r="J99" s="8"/>
      <c r="K99" s="8"/>
      <c r="L99" s="8"/>
      <c r="M99" s="8"/>
      <c r="N99" s="8"/>
      <c r="O99" s="8"/>
      <c r="P99" s="8"/>
      <c r="Q99" s="8"/>
      <c r="R99" s="8"/>
    </row>
    <row r="100" spans="10:18" ht="14.25">
      <c r="J100" s="8"/>
      <c r="K100" s="8"/>
      <c r="L100" s="8"/>
      <c r="M100" s="8"/>
      <c r="N100" s="8"/>
      <c r="O100" s="8"/>
      <c r="P100" s="8"/>
      <c r="Q100" s="8"/>
      <c r="R100" s="8"/>
    </row>
    <row r="101" spans="10:18" ht="14.25">
      <c r="J101" s="8"/>
      <c r="K101" s="8"/>
      <c r="L101" s="8"/>
      <c r="M101" s="8"/>
      <c r="N101" s="8"/>
      <c r="O101" s="8"/>
      <c r="P101" s="8"/>
      <c r="Q101" s="8"/>
      <c r="R101" s="8"/>
    </row>
    <row r="102" spans="10:18" ht="14.25">
      <c r="J102" s="8"/>
      <c r="K102" s="8"/>
      <c r="L102" s="8"/>
      <c r="M102" s="8"/>
      <c r="N102" s="8"/>
      <c r="O102" s="8"/>
      <c r="P102" s="8"/>
      <c r="Q102" s="8"/>
      <c r="R102" s="8"/>
    </row>
    <row r="103" spans="10:18" ht="14.25">
      <c r="J103" s="8"/>
      <c r="K103" s="8"/>
      <c r="L103" s="8"/>
      <c r="M103" s="8"/>
      <c r="N103" s="8"/>
      <c r="O103" s="8"/>
      <c r="P103" s="8"/>
      <c r="Q103" s="8"/>
      <c r="R103" s="8"/>
    </row>
    <row r="104" spans="10:18" ht="14.25">
      <c r="J104" s="8"/>
      <c r="K104" s="8"/>
      <c r="L104" s="8"/>
      <c r="M104" s="8"/>
      <c r="N104" s="8"/>
      <c r="O104" s="8"/>
      <c r="P104" s="8"/>
      <c r="Q104" s="8"/>
      <c r="R104" s="8"/>
    </row>
    <row r="105" spans="10:18" ht="14.25">
      <c r="J105" s="8"/>
      <c r="K105" s="8"/>
      <c r="L105" s="8"/>
      <c r="M105" s="8"/>
      <c r="N105" s="8"/>
      <c r="O105" s="8"/>
      <c r="P105" s="8"/>
      <c r="Q105" s="8"/>
      <c r="R105" s="8"/>
    </row>
    <row r="106" spans="10:18" ht="14.25">
      <c r="J106" s="8"/>
      <c r="K106" s="8"/>
      <c r="L106" s="8"/>
      <c r="M106" s="8"/>
      <c r="N106" s="8"/>
      <c r="O106" s="8"/>
      <c r="P106" s="8"/>
      <c r="Q106" s="8"/>
      <c r="R106" s="8"/>
    </row>
    <row r="107" spans="10:18" ht="14.25">
      <c r="J107" s="8"/>
      <c r="K107" s="8"/>
      <c r="L107" s="8"/>
      <c r="M107" s="8"/>
      <c r="N107" s="8"/>
      <c r="O107" s="8"/>
      <c r="P107" s="8"/>
      <c r="Q107" s="8"/>
      <c r="R107" s="8"/>
    </row>
    <row r="108" spans="10:18" ht="14.25">
      <c r="J108" s="8"/>
      <c r="K108" s="8"/>
      <c r="L108" s="8"/>
      <c r="M108" s="8"/>
      <c r="N108" s="8"/>
      <c r="O108" s="8"/>
      <c r="P108" s="8"/>
      <c r="Q108" s="8"/>
      <c r="R108" s="8"/>
    </row>
    <row r="109" spans="10:18" ht="14.25">
      <c r="J109" s="8"/>
      <c r="K109" s="8"/>
      <c r="L109" s="8"/>
      <c r="M109" s="8"/>
      <c r="N109" s="8"/>
      <c r="O109" s="8"/>
      <c r="P109" s="8"/>
      <c r="Q109" s="8"/>
      <c r="R109" s="8"/>
    </row>
    <row r="110" spans="10:18" ht="14.25">
      <c r="J110" s="8"/>
      <c r="K110" s="8"/>
      <c r="L110" s="8"/>
      <c r="M110" s="8"/>
      <c r="N110" s="8"/>
      <c r="O110" s="8"/>
      <c r="P110" s="8"/>
      <c r="Q110" s="8"/>
      <c r="R110" s="8"/>
    </row>
    <row r="111" spans="10:18" ht="14.25">
      <c r="J111" s="8"/>
      <c r="K111" s="8"/>
      <c r="L111" s="8"/>
      <c r="M111" s="8"/>
      <c r="N111" s="8"/>
      <c r="O111" s="8"/>
      <c r="P111" s="8"/>
      <c r="Q111" s="8"/>
      <c r="R111" s="8"/>
    </row>
    <row r="112" spans="10:18" ht="14.25">
      <c r="J112" s="8"/>
      <c r="K112" s="8"/>
      <c r="L112" s="8"/>
      <c r="M112" s="8"/>
      <c r="N112" s="8"/>
      <c r="O112" s="8"/>
      <c r="P112" s="8"/>
      <c r="Q112" s="8"/>
      <c r="R112" s="8"/>
    </row>
    <row r="113" spans="10:18" ht="14.25">
      <c r="J113" s="8"/>
      <c r="K113" s="8"/>
      <c r="L113" s="8"/>
      <c r="M113" s="8"/>
      <c r="N113" s="8"/>
      <c r="O113" s="8"/>
      <c r="P113" s="8"/>
      <c r="Q113" s="8"/>
      <c r="R113" s="8"/>
    </row>
    <row r="114" spans="10:18" ht="14.25">
      <c r="J114" s="8"/>
      <c r="K114" s="8"/>
      <c r="L114" s="8"/>
      <c r="M114" s="8"/>
      <c r="N114" s="8"/>
      <c r="O114" s="8"/>
      <c r="P114" s="8"/>
      <c r="Q114" s="8"/>
      <c r="R114" s="8"/>
    </row>
    <row r="115" spans="10:18" ht="14.25">
      <c r="J115" s="8"/>
      <c r="K115" s="8"/>
      <c r="L115" s="8"/>
      <c r="M115" s="8"/>
      <c r="N115" s="8"/>
      <c r="O115" s="8"/>
      <c r="P115" s="8"/>
      <c r="Q115" s="8"/>
      <c r="R115" s="8"/>
    </row>
    <row r="116" spans="10:18" ht="14.25">
      <c r="J116" s="8"/>
      <c r="K116" s="8"/>
      <c r="L116" s="8"/>
      <c r="M116" s="8"/>
      <c r="N116" s="8"/>
      <c r="O116" s="8"/>
      <c r="P116" s="8"/>
      <c r="Q116" s="8"/>
      <c r="R116" s="8"/>
    </row>
    <row r="117" spans="10:18" ht="14.25">
      <c r="J117" s="8"/>
      <c r="K117" s="8"/>
      <c r="L117" s="8"/>
      <c r="M117" s="8"/>
      <c r="N117" s="8"/>
      <c r="O117" s="8"/>
      <c r="P117" s="8"/>
      <c r="Q117" s="8"/>
      <c r="R117" s="8"/>
    </row>
    <row r="118" spans="10:18" ht="14.25">
      <c r="J118" s="8"/>
      <c r="K118" s="8"/>
      <c r="L118" s="8"/>
      <c r="M118" s="8"/>
      <c r="N118" s="8"/>
      <c r="O118" s="8"/>
      <c r="P118" s="8"/>
      <c r="Q118" s="8"/>
      <c r="R118" s="8"/>
    </row>
    <row r="119" spans="10:18" ht="14.25">
      <c r="J119" s="8"/>
      <c r="K119" s="8"/>
      <c r="L119" s="8"/>
      <c r="M119" s="8"/>
      <c r="N119" s="8"/>
      <c r="O119" s="8"/>
      <c r="P119" s="8"/>
      <c r="Q119" s="8"/>
      <c r="R119" s="8"/>
    </row>
    <row r="120" spans="10:18" ht="14.25">
      <c r="J120" s="8"/>
      <c r="K120" s="8"/>
      <c r="L120" s="8"/>
      <c r="M120" s="8"/>
      <c r="N120" s="8"/>
      <c r="O120" s="8"/>
      <c r="P120" s="8"/>
      <c r="Q120" s="8"/>
      <c r="R120" s="8"/>
    </row>
    <row r="121" spans="10:18" ht="14.25">
      <c r="J121" s="8"/>
      <c r="K121" s="8"/>
      <c r="L121" s="8"/>
      <c r="M121" s="8"/>
      <c r="N121" s="8"/>
      <c r="O121" s="8"/>
      <c r="P121" s="8"/>
      <c r="Q121" s="8"/>
      <c r="R121" s="8"/>
    </row>
    <row r="122" spans="10:18" ht="14.25">
      <c r="J122" s="8"/>
      <c r="K122" s="8"/>
      <c r="L122" s="8"/>
      <c r="M122" s="8"/>
      <c r="N122" s="8"/>
      <c r="O122" s="8"/>
      <c r="P122" s="8"/>
      <c r="Q122" s="8"/>
      <c r="R122" s="8"/>
    </row>
    <row r="123" spans="10:18" ht="14.25">
      <c r="J123" s="8"/>
      <c r="K123" s="8"/>
      <c r="L123" s="8"/>
      <c r="M123" s="8"/>
      <c r="N123" s="8"/>
      <c r="O123" s="8"/>
      <c r="P123" s="8"/>
      <c r="Q123" s="8"/>
      <c r="R123" s="8"/>
    </row>
    <row r="124" spans="10:18" ht="14.25">
      <c r="J124" s="8"/>
      <c r="K124" s="8"/>
      <c r="L124" s="8"/>
      <c r="M124" s="8"/>
      <c r="N124" s="8"/>
      <c r="O124" s="8"/>
      <c r="P124" s="8"/>
      <c r="Q124" s="8"/>
      <c r="R124" s="8"/>
    </row>
    <row r="125" spans="10:18" ht="14.25">
      <c r="J125" s="8"/>
      <c r="K125" s="8"/>
      <c r="L125" s="8"/>
      <c r="M125" s="8"/>
      <c r="N125" s="8"/>
      <c r="O125" s="8"/>
      <c r="P125" s="8"/>
      <c r="Q125" s="8"/>
      <c r="R125" s="8"/>
    </row>
    <row r="126" spans="10:18" ht="14.25">
      <c r="J126" s="8"/>
      <c r="K126" s="8"/>
      <c r="L126" s="8"/>
      <c r="M126" s="8"/>
      <c r="N126" s="8"/>
      <c r="O126" s="8"/>
      <c r="P126" s="8"/>
      <c r="Q126" s="8"/>
      <c r="R126" s="8"/>
    </row>
    <row r="127" spans="10:18" ht="14.25">
      <c r="J127" s="8"/>
      <c r="K127" s="8"/>
      <c r="L127" s="8"/>
      <c r="M127" s="8"/>
      <c r="N127" s="8"/>
      <c r="O127" s="8"/>
      <c r="P127" s="8"/>
      <c r="Q127" s="8"/>
      <c r="R127" s="8"/>
    </row>
    <row r="128" spans="10:18" ht="14.25">
      <c r="J128" s="8"/>
      <c r="K128" s="8"/>
      <c r="L128" s="8"/>
      <c r="M128" s="8"/>
      <c r="N128" s="8"/>
      <c r="O128" s="8"/>
      <c r="P128" s="8"/>
      <c r="Q128" s="8"/>
      <c r="R128" s="8"/>
    </row>
    <row r="129" spans="10:18" ht="14.25">
      <c r="J129" s="8"/>
      <c r="K129" s="8"/>
      <c r="L129" s="8"/>
      <c r="M129" s="8"/>
      <c r="N129" s="8"/>
      <c r="O129" s="8"/>
      <c r="P129" s="8"/>
      <c r="Q129" s="8"/>
      <c r="R129" s="8"/>
    </row>
    <row r="130" spans="10:18" ht="14.25">
      <c r="J130" s="8"/>
      <c r="K130" s="8"/>
      <c r="L130" s="8"/>
      <c r="M130" s="8"/>
      <c r="N130" s="8"/>
      <c r="O130" s="8"/>
      <c r="P130" s="8"/>
      <c r="Q130" s="8"/>
      <c r="R130" s="8"/>
    </row>
    <row r="131" spans="10:18" ht="14.25">
      <c r="J131" s="8"/>
      <c r="K131" s="8"/>
      <c r="L131" s="8"/>
      <c r="M131" s="8"/>
      <c r="N131" s="8"/>
      <c r="O131" s="8"/>
      <c r="P131" s="8"/>
      <c r="Q131" s="8"/>
      <c r="R131" s="8"/>
    </row>
    <row r="132" spans="10:18" ht="14.25">
      <c r="J132" s="8"/>
      <c r="K132" s="8"/>
      <c r="L132" s="8"/>
      <c r="M132" s="8"/>
      <c r="N132" s="8"/>
      <c r="O132" s="8"/>
      <c r="P132" s="8"/>
      <c r="Q132" s="8"/>
      <c r="R132" s="8"/>
    </row>
    <row r="133" spans="10:18" ht="14.25">
      <c r="J133" s="8"/>
      <c r="K133" s="8"/>
      <c r="L133" s="8"/>
      <c r="M133" s="8"/>
      <c r="N133" s="8"/>
      <c r="O133" s="8"/>
      <c r="P133" s="8"/>
      <c r="Q133" s="8"/>
      <c r="R133" s="8"/>
    </row>
    <row r="134" spans="10:18" ht="14.25">
      <c r="J134" s="8"/>
      <c r="K134" s="8"/>
      <c r="L134" s="8"/>
      <c r="M134" s="8"/>
      <c r="N134" s="8"/>
      <c r="O134" s="8"/>
      <c r="P134" s="8"/>
      <c r="Q134" s="8"/>
      <c r="R134" s="8"/>
    </row>
    <row r="135" spans="10:18" ht="14.25">
      <c r="J135" s="8"/>
      <c r="K135" s="8"/>
      <c r="L135" s="8"/>
      <c r="M135" s="8"/>
      <c r="N135" s="8"/>
      <c r="O135" s="8"/>
      <c r="P135" s="8"/>
      <c r="Q135" s="8"/>
      <c r="R135" s="8"/>
    </row>
    <row r="136" spans="10:18" ht="14.25">
      <c r="J136" s="8"/>
      <c r="K136" s="8"/>
      <c r="L136" s="8"/>
      <c r="M136" s="8"/>
      <c r="N136" s="8"/>
      <c r="O136" s="8"/>
      <c r="P136" s="8"/>
      <c r="Q136" s="8"/>
      <c r="R136" s="8"/>
    </row>
    <row r="137" spans="10:18" ht="14.25">
      <c r="J137" s="8"/>
      <c r="K137" s="8"/>
      <c r="L137" s="8"/>
      <c r="M137" s="8"/>
      <c r="N137" s="8"/>
      <c r="O137" s="8"/>
      <c r="P137" s="8"/>
      <c r="Q137" s="8"/>
      <c r="R137" s="8"/>
    </row>
    <row r="138" spans="10:18" ht="14.25">
      <c r="J138" s="8"/>
      <c r="K138" s="8"/>
      <c r="L138" s="8"/>
      <c r="M138" s="8"/>
      <c r="N138" s="8"/>
      <c r="O138" s="8"/>
      <c r="P138" s="8"/>
      <c r="Q138" s="8"/>
      <c r="R138" s="8"/>
    </row>
    <row r="139" spans="10:18" ht="14.25">
      <c r="J139" s="8"/>
      <c r="K139" s="8"/>
      <c r="L139" s="8"/>
      <c r="M139" s="8"/>
      <c r="N139" s="8"/>
      <c r="O139" s="8"/>
      <c r="P139" s="8"/>
      <c r="Q139" s="8"/>
      <c r="R139" s="8"/>
    </row>
    <row r="140" spans="10:18" ht="14.25">
      <c r="J140" s="8"/>
      <c r="K140" s="8"/>
      <c r="L140" s="8"/>
      <c r="M140" s="8"/>
      <c r="N140" s="8"/>
      <c r="O140" s="8"/>
      <c r="P140" s="8"/>
      <c r="Q140" s="8"/>
      <c r="R140" s="8"/>
    </row>
    <row r="141" spans="10:18" ht="14.25">
      <c r="J141" s="8"/>
      <c r="K141" s="8"/>
      <c r="L141" s="8"/>
      <c r="M141" s="8"/>
      <c r="N141" s="8"/>
      <c r="O141" s="8"/>
      <c r="P141" s="8"/>
      <c r="Q141" s="8"/>
      <c r="R141" s="8"/>
    </row>
    <row r="142" spans="10:18" ht="14.25">
      <c r="J142" s="8"/>
      <c r="K142" s="8"/>
      <c r="L142" s="8"/>
      <c r="M142" s="8"/>
      <c r="N142" s="8"/>
      <c r="O142" s="8"/>
      <c r="P142" s="8"/>
      <c r="Q142" s="8"/>
      <c r="R142" s="8"/>
    </row>
    <row r="143" spans="10:18" ht="14.25">
      <c r="J143" s="8"/>
      <c r="K143" s="8"/>
      <c r="L143" s="8"/>
      <c r="M143" s="8"/>
      <c r="N143" s="8"/>
      <c r="O143" s="8"/>
      <c r="P143" s="8"/>
      <c r="Q143" s="8"/>
      <c r="R143" s="8"/>
    </row>
    <row r="144" spans="10:18" ht="14.25">
      <c r="J144" s="8"/>
      <c r="K144" s="8"/>
      <c r="L144" s="8"/>
      <c r="M144" s="8"/>
      <c r="N144" s="8"/>
      <c r="O144" s="8"/>
      <c r="P144" s="8"/>
      <c r="Q144" s="8"/>
      <c r="R144" s="8"/>
    </row>
    <row r="145" spans="10:18" ht="14.25">
      <c r="J145" s="8"/>
      <c r="K145" s="8"/>
      <c r="L145" s="8"/>
      <c r="M145" s="8"/>
      <c r="N145" s="8"/>
      <c r="O145" s="8"/>
      <c r="P145" s="8"/>
      <c r="Q145" s="8"/>
      <c r="R145" s="8"/>
    </row>
    <row r="146" spans="10:18" ht="14.25">
      <c r="J146" s="8"/>
      <c r="K146" s="8"/>
      <c r="L146" s="8"/>
      <c r="M146" s="8"/>
      <c r="N146" s="8"/>
      <c r="O146" s="8"/>
      <c r="P146" s="8"/>
      <c r="Q146" s="8"/>
      <c r="R146" s="8"/>
    </row>
    <row r="147" spans="10:18" ht="14.25">
      <c r="J147" s="8"/>
      <c r="K147" s="8"/>
      <c r="L147" s="8"/>
      <c r="M147" s="8"/>
      <c r="N147" s="8"/>
      <c r="O147" s="8"/>
      <c r="P147" s="8"/>
      <c r="Q147" s="8"/>
      <c r="R147" s="8"/>
    </row>
    <row r="148" spans="10:18" ht="14.25">
      <c r="J148" s="8"/>
      <c r="K148" s="8"/>
      <c r="L148" s="8"/>
      <c r="M148" s="8"/>
      <c r="N148" s="8"/>
      <c r="O148" s="8"/>
      <c r="P148" s="8"/>
      <c r="Q148" s="8"/>
      <c r="R148" s="8"/>
    </row>
    <row r="149" spans="10:18" ht="14.25">
      <c r="J149" s="8"/>
      <c r="K149" s="8"/>
      <c r="L149" s="8"/>
      <c r="M149" s="8"/>
      <c r="N149" s="8"/>
      <c r="O149" s="8"/>
      <c r="P149" s="8"/>
      <c r="Q149" s="8"/>
      <c r="R149" s="8"/>
    </row>
    <row r="150" spans="10:18" ht="14.25">
      <c r="J150" s="8"/>
      <c r="K150" s="8"/>
      <c r="L150" s="8"/>
      <c r="M150" s="8"/>
      <c r="N150" s="8"/>
      <c r="O150" s="8"/>
      <c r="P150" s="8"/>
      <c r="Q150" s="8"/>
      <c r="R150" s="8"/>
    </row>
    <row r="151" spans="10:18" ht="14.25">
      <c r="J151" s="8"/>
      <c r="K151" s="8"/>
      <c r="L151" s="8"/>
      <c r="M151" s="8"/>
      <c r="N151" s="8"/>
      <c r="O151" s="8"/>
      <c r="P151" s="8"/>
      <c r="Q151" s="8"/>
      <c r="R151" s="8"/>
    </row>
    <row r="152" spans="10:18" ht="14.25">
      <c r="J152" s="8"/>
      <c r="K152" s="8"/>
      <c r="L152" s="8"/>
      <c r="M152" s="8"/>
      <c r="N152" s="8"/>
      <c r="O152" s="8"/>
      <c r="P152" s="8"/>
      <c r="Q152" s="8"/>
      <c r="R152" s="8"/>
    </row>
    <row r="153" spans="10:18" ht="14.25">
      <c r="J153" s="8"/>
      <c r="K153" s="8"/>
      <c r="L153" s="8"/>
      <c r="M153" s="8"/>
      <c r="N153" s="8"/>
      <c r="O153" s="8"/>
      <c r="P153" s="8"/>
      <c r="Q153" s="8"/>
      <c r="R153" s="8"/>
    </row>
    <row r="154" spans="10:18" ht="14.25">
      <c r="J154" s="8"/>
      <c r="K154" s="8"/>
      <c r="L154" s="8"/>
      <c r="M154" s="8"/>
      <c r="N154" s="8"/>
      <c r="O154" s="8"/>
      <c r="P154" s="8"/>
      <c r="Q154" s="8"/>
      <c r="R154" s="8"/>
    </row>
    <row r="155" spans="10:18" ht="14.25">
      <c r="J155" s="8"/>
      <c r="K155" s="8"/>
      <c r="L155" s="8"/>
      <c r="M155" s="8"/>
      <c r="N155" s="8"/>
      <c r="O155" s="8"/>
      <c r="P155" s="8"/>
      <c r="Q155" s="8"/>
      <c r="R155" s="8"/>
    </row>
    <row r="156" spans="10:18" ht="14.25">
      <c r="J156" s="8"/>
      <c r="K156" s="8"/>
      <c r="L156" s="8"/>
      <c r="M156" s="8"/>
      <c r="N156" s="8"/>
      <c r="O156" s="8"/>
      <c r="P156" s="8"/>
      <c r="Q156" s="8"/>
      <c r="R156" s="8"/>
    </row>
    <row r="157" spans="10:18" ht="14.25">
      <c r="J157" s="8"/>
      <c r="K157" s="8"/>
      <c r="L157" s="8"/>
      <c r="M157" s="8"/>
      <c r="N157" s="8"/>
      <c r="O157" s="8"/>
      <c r="P157" s="8"/>
      <c r="Q157" s="8"/>
      <c r="R157" s="8"/>
    </row>
    <row r="158" spans="10:18" ht="14.25">
      <c r="J158" s="8"/>
      <c r="K158" s="8"/>
      <c r="L158" s="8"/>
      <c r="M158" s="8"/>
      <c r="N158" s="8"/>
      <c r="O158" s="8"/>
      <c r="P158" s="8"/>
      <c r="Q158" s="8"/>
      <c r="R158" s="8"/>
    </row>
    <row r="159" spans="10:18" ht="14.25">
      <c r="J159" s="8"/>
      <c r="K159" s="8"/>
      <c r="L159" s="8"/>
      <c r="M159" s="8"/>
      <c r="N159" s="8"/>
      <c r="O159" s="8"/>
      <c r="P159" s="8"/>
      <c r="Q159" s="8"/>
      <c r="R159" s="8"/>
    </row>
    <row r="160" spans="10:18" ht="14.25">
      <c r="J160" s="8"/>
      <c r="K160" s="8"/>
      <c r="L160" s="8"/>
      <c r="M160" s="8"/>
      <c r="N160" s="8"/>
      <c r="O160" s="8"/>
      <c r="P160" s="8"/>
      <c r="Q160" s="8"/>
      <c r="R160" s="8"/>
    </row>
    <row r="161" spans="10:18" ht="14.25">
      <c r="J161" s="8"/>
      <c r="K161" s="8"/>
      <c r="L161" s="8"/>
      <c r="M161" s="8"/>
      <c r="N161" s="8"/>
      <c r="O161" s="8"/>
      <c r="P161" s="8"/>
      <c r="Q161" s="8"/>
      <c r="R161" s="8"/>
    </row>
    <row r="162" spans="10:18" ht="14.25">
      <c r="J162" s="8"/>
      <c r="K162" s="8"/>
      <c r="L162" s="8"/>
      <c r="M162" s="8"/>
      <c r="N162" s="8"/>
      <c r="O162" s="8"/>
      <c r="P162" s="8"/>
      <c r="Q162" s="8"/>
      <c r="R162" s="8"/>
    </row>
    <row r="163" spans="10:18" ht="14.25">
      <c r="J163" s="8"/>
      <c r="K163" s="8"/>
      <c r="L163" s="8"/>
      <c r="M163" s="8"/>
      <c r="N163" s="8"/>
      <c r="O163" s="8"/>
      <c r="P163" s="8"/>
      <c r="Q163" s="8"/>
      <c r="R163" s="8"/>
    </row>
    <row r="164" spans="10:18" ht="14.25">
      <c r="J164" s="8"/>
      <c r="K164" s="8"/>
      <c r="L164" s="8"/>
      <c r="M164" s="8"/>
      <c r="N164" s="8"/>
      <c r="O164" s="8"/>
      <c r="P164" s="8"/>
      <c r="Q164" s="8"/>
      <c r="R164" s="8"/>
    </row>
    <row r="165" spans="10:18" ht="14.25">
      <c r="J165" s="8"/>
      <c r="K165" s="8"/>
      <c r="L165" s="8"/>
      <c r="M165" s="8"/>
      <c r="N165" s="8"/>
      <c r="O165" s="8"/>
      <c r="P165" s="8"/>
      <c r="Q165" s="8"/>
      <c r="R165" s="8"/>
    </row>
    <row r="166" spans="10:18" ht="14.25">
      <c r="J166" s="8"/>
      <c r="K166" s="8"/>
      <c r="L166" s="8"/>
      <c r="M166" s="8"/>
      <c r="N166" s="8"/>
      <c r="O166" s="8"/>
      <c r="P166" s="8"/>
      <c r="Q166" s="8"/>
      <c r="R166" s="8"/>
    </row>
    <row r="167" spans="10:18" ht="14.25">
      <c r="J167" s="8"/>
      <c r="K167" s="8"/>
      <c r="L167" s="8"/>
      <c r="M167" s="8"/>
      <c r="N167" s="8"/>
      <c r="O167" s="8"/>
      <c r="P167" s="8"/>
      <c r="Q167" s="8"/>
      <c r="R167" s="8"/>
    </row>
    <row r="168" spans="10:18" ht="14.25">
      <c r="J168" s="8"/>
      <c r="K168" s="8"/>
      <c r="L168" s="8"/>
      <c r="M168" s="8"/>
      <c r="N168" s="8"/>
      <c r="O168" s="8"/>
      <c r="P168" s="8"/>
      <c r="Q168" s="8"/>
      <c r="R168" s="8"/>
    </row>
    <row r="169" spans="10:18" ht="14.25">
      <c r="J169" s="8"/>
      <c r="K169" s="8"/>
      <c r="L169" s="8"/>
      <c r="M169" s="8"/>
      <c r="N169" s="8"/>
      <c r="O169" s="8"/>
      <c r="P169" s="8"/>
      <c r="Q169" s="8"/>
      <c r="R169" s="8"/>
    </row>
    <row r="170" spans="10:18" ht="14.25">
      <c r="J170" s="8"/>
      <c r="K170" s="8"/>
      <c r="L170" s="8"/>
      <c r="M170" s="8"/>
      <c r="N170" s="8"/>
      <c r="O170" s="8"/>
      <c r="P170" s="8"/>
      <c r="Q170" s="8"/>
      <c r="R170" s="8"/>
    </row>
    <row r="171" spans="10:18" ht="14.25">
      <c r="J171" s="8"/>
      <c r="K171" s="8"/>
      <c r="L171" s="8"/>
      <c r="M171" s="8"/>
      <c r="N171" s="8"/>
      <c r="O171" s="8"/>
      <c r="P171" s="8"/>
      <c r="Q171" s="8"/>
      <c r="R171" s="8"/>
    </row>
  </sheetData>
  <sheetProtection/>
  <mergeCells count="40">
    <mergeCell ref="B10:C10"/>
    <mergeCell ref="B24:C24"/>
    <mergeCell ref="B45:C45"/>
    <mergeCell ref="B31:C31"/>
    <mergeCell ref="B33:C33"/>
    <mergeCell ref="B36:C36"/>
    <mergeCell ref="B35:C35"/>
    <mergeCell ref="B38:C38"/>
    <mergeCell ref="B44:C44"/>
    <mergeCell ref="J2:Q2"/>
    <mergeCell ref="B22:C22"/>
    <mergeCell ref="A2:H2"/>
    <mergeCell ref="B5:C5"/>
    <mergeCell ref="B20:C20"/>
    <mergeCell ref="A4:C4"/>
    <mergeCell ref="K16:L16"/>
    <mergeCell ref="K11:L11"/>
    <mergeCell ref="J4:L4"/>
    <mergeCell ref="K8:L8"/>
    <mergeCell ref="K7:L7"/>
    <mergeCell ref="K10:L10"/>
    <mergeCell ref="K12:L12"/>
    <mergeCell ref="K47:L47"/>
    <mergeCell ref="K40:L40"/>
    <mergeCell ref="K41:L41"/>
    <mergeCell ref="K42:L42"/>
    <mergeCell ref="K43:L43"/>
    <mergeCell ref="K18:L18"/>
    <mergeCell ref="K39:L39"/>
    <mergeCell ref="K33:L33"/>
    <mergeCell ref="K31:L31"/>
    <mergeCell ref="K34:L34"/>
    <mergeCell ref="K9:L9"/>
    <mergeCell ref="K32:L32"/>
    <mergeCell ref="K22:L22"/>
    <mergeCell ref="K44:L44"/>
    <mergeCell ref="K45:L45"/>
    <mergeCell ref="K46:L46"/>
    <mergeCell ref="K23:L23"/>
    <mergeCell ref="K35:L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0" r:id="rId1"/>
  <ignoredErrors>
    <ignoredError sqref="M35 N35:Q35" formulaRange="1"/>
    <ignoredError sqref="J6 J15 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2013-06-11T04:30:28Z</cp:lastPrinted>
  <dcterms:created xsi:type="dcterms:W3CDTF">1997-12-20T14:44:03Z</dcterms:created>
  <dcterms:modified xsi:type="dcterms:W3CDTF">2013-06-11T04:30:49Z</dcterms:modified>
  <cp:category/>
  <cp:version/>
  <cp:contentType/>
  <cp:contentStatus/>
</cp:coreProperties>
</file>